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2075" firstSheet="208" activeTab="213"/>
  </bookViews>
  <sheets>
    <sheet name="000000500_raw" sheetId="5" r:id="rId1"/>
    <sheet name="000001167_raw" sheetId="6" r:id="rId2"/>
    <sheet name="000004170_raw" sheetId="7" r:id="rId3"/>
    <sheet name="000007173_raw" sheetId="8" r:id="rId4"/>
    <sheet name="000010176_raw" sheetId="9" r:id="rId5"/>
    <sheet name="000013179_raw" sheetId="10" r:id="rId6"/>
    <sheet name="000016182_raw" sheetId="11" r:id="rId7"/>
    <sheet name="000019185_raw" sheetId="12" r:id="rId8"/>
    <sheet name="000022188_raw" sheetId="13" r:id="rId9"/>
    <sheet name="000025191_raw" sheetId="14" r:id="rId10"/>
    <sheet name="000028194_raw" sheetId="15" r:id="rId11"/>
    <sheet name="000031197_raw" sheetId="16" r:id="rId12"/>
    <sheet name="000034200_raw" sheetId="17" r:id="rId13"/>
    <sheet name="000037203_raw" sheetId="18" r:id="rId14"/>
    <sheet name="000040206_raw" sheetId="19" r:id="rId15"/>
    <sheet name="000043209_raw" sheetId="20" r:id="rId16"/>
    <sheet name="000046212_raw" sheetId="21" r:id="rId17"/>
    <sheet name="000049215_raw" sheetId="22" r:id="rId18"/>
    <sheet name="000052218_raw" sheetId="23" r:id="rId19"/>
    <sheet name="000055221_raw" sheetId="24" r:id="rId20"/>
    <sheet name="000058224_raw" sheetId="25" r:id="rId21"/>
    <sheet name="000061227_raw" sheetId="26" r:id="rId22"/>
    <sheet name="000064230_raw" sheetId="27" r:id="rId23"/>
    <sheet name="000067233_raw" sheetId="28" r:id="rId24"/>
    <sheet name="000070236_raw" sheetId="29" r:id="rId25"/>
    <sheet name="000073239_raw" sheetId="30" r:id="rId26"/>
    <sheet name="000076242_raw" sheetId="31" r:id="rId27"/>
    <sheet name="000079245_raw" sheetId="32" r:id="rId28"/>
    <sheet name="000082248_raw" sheetId="33" r:id="rId29"/>
    <sheet name="000085251_raw" sheetId="34" r:id="rId30"/>
    <sheet name="000088254_raw" sheetId="35" r:id="rId31"/>
    <sheet name="000091257_raw" sheetId="36" r:id="rId32"/>
    <sheet name="000094260_raw" sheetId="37" r:id="rId33"/>
    <sheet name="000097263_raw" sheetId="38" r:id="rId34"/>
    <sheet name="000100266_raw" sheetId="39" r:id="rId35"/>
    <sheet name="000103269_raw" sheetId="40" r:id="rId36"/>
    <sheet name="000106272_raw" sheetId="41" r:id="rId37"/>
    <sheet name="000109275_raw" sheetId="42" r:id="rId38"/>
    <sheet name="000112278_raw" sheetId="43" r:id="rId39"/>
    <sheet name="000115281_raw" sheetId="44" r:id="rId40"/>
    <sheet name="000118284_raw" sheetId="45" r:id="rId41"/>
    <sheet name="000121287_raw" sheetId="46" r:id="rId42"/>
    <sheet name="000124290_raw" sheetId="47" r:id="rId43"/>
    <sheet name="000127293_raw" sheetId="48" r:id="rId44"/>
    <sheet name="000130296_raw" sheetId="49" r:id="rId45"/>
    <sheet name="000133299_raw" sheetId="50" r:id="rId46"/>
    <sheet name="000136302_raw" sheetId="51" r:id="rId47"/>
    <sheet name="000139305_raw" sheetId="52" r:id="rId48"/>
    <sheet name="000142308_raw" sheetId="53" r:id="rId49"/>
    <sheet name="000145311_raw" sheetId="54" r:id="rId50"/>
    <sheet name="000148314_raw" sheetId="55" r:id="rId51"/>
    <sheet name="000151317_raw" sheetId="56" r:id="rId52"/>
    <sheet name="000154320_raw" sheetId="57" r:id="rId53"/>
    <sheet name="000157323_raw" sheetId="58" r:id="rId54"/>
    <sheet name="000160326_raw" sheetId="59" r:id="rId55"/>
    <sheet name="000163329_raw" sheetId="60" r:id="rId56"/>
    <sheet name="000166332_raw" sheetId="61" r:id="rId57"/>
    <sheet name="000169335_raw" sheetId="62" r:id="rId58"/>
    <sheet name="000172338_raw" sheetId="63" r:id="rId59"/>
    <sheet name="000175341_raw" sheetId="64" r:id="rId60"/>
    <sheet name="000178344_raw" sheetId="65" r:id="rId61"/>
    <sheet name="000181347_raw" sheetId="66" r:id="rId62"/>
    <sheet name="000184350_raw" sheetId="67" r:id="rId63"/>
    <sheet name="000187353_raw" sheetId="68" r:id="rId64"/>
    <sheet name="000190356_raw" sheetId="69" r:id="rId65"/>
    <sheet name="000193359_raw" sheetId="70" r:id="rId66"/>
    <sheet name="000196362_raw" sheetId="71" r:id="rId67"/>
    <sheet name="000199365_raw" sheetId="72" r:id="rId68"/>
    <sheet name="000202368_raw" sheetId="73" r:id="rId69"/>
    <sheet name="000205371_raw" sheetId="74" r:id="rId70"/>
    <sheet name="000208374_raw" sheetId="75" r:id="rId71"/>
    <sheet name="000000500" sheetId="76" r:id="rId72"/>
    <sheet name="000001167" sheetId="77" r:id="rId73"/>
    <sheet name="000004170" sheetId="78" r:id="rId74"/>
    <sheet name="000007173" sheetId="79" r:id="rId75"/>
    <sheet name="000010176" sheetId="80" r:id="rId76"/>
    <sheet name="000013179" sheetId="81" r:id="rId77"/>
    <sheet name="000016182" sheetId="82" r:id="rId78"/>
    <sheet name="000019185" sheetId="83" r:id="rId79"/>
    <sheet name="000022188" sheetId="84" r:id="rId80"/>
    <sheet name="000025191" sheetId="85" r:id="rId81"/>
    <sheet name="000028194" sheetId="86" r:id="rId82"/>
    <sheet name="000031197" sheetId="87" r:id="rId83"/>
    <sheet name="000034200" sheetId="88" r:id="rId84"/>
    <sheet name="000037203" sheetId="89" r:id="rId85"/>
    <sheet name="000040206" sheetId="90" r:id="rId86"/>
    <sheet name="000043209" sheetId="91" r:id="rId87"/>
    <sheet name="000046212" sheetId="92" r:id="rId88"/>
    <sheet name="000049215" sheetId="93" r:id="rId89"/>
    <sheet name="000052218" sheetId="94" r:id="rId90"/>
    <sheet name="000055221" sheetId="95" r:id="rId91"/>
    <sheet name="000058224" sheetId="96" r:id="rId92"/>
    <sheet name="000061227" sheetId="97" r:id="rId93"/>
    <sheet name="000064230" sheetId="98" r:id="rId94"/>
    <sheet name="000067233" sheetId="99" r:id="rId95"/>
    <sheet name="000070236" sheetId="100" r:id="rId96"/>
    <sheet name="000073239" sheetId="101" r:id="rId97"/>
    <sheet name="000076242" sheetId="102" r:id="rId98"/>
    <sheet name="000079245" sheetId="103" r:id="rId99"/>
    <sheet name="000082248" sheetId="104" r:id="rId100"/>
    <sheet name="000085251" sheetId="105" r:id="rId101"/>
    <sheet name="000088254" sheetId="106" r:id="rId102"/>
    <sheet name="000091257" sheetId="107" r:id="rId103"/>
    <sheet name="000094260" sheetId="108" r:id="rId104"/>
    <sheet name="000097263" sheetId="109" r:id="rId105"/>
    <sheet name="000100266" sheetId="110" r:id="rId106"/>
    <sheet name="000103269" sheetId="111" r:id="rId107"/>
    <sheet name="000106272" sheetId="112" r:id="rId108"/>
    <sheet name="000109275" sheetId="113" r:id="rId109"/>
    <sheet name="000112278" sheetId="114" r:id="rId110"/>
    <sheet name="000115281" sheetId="115" r:id="rId111"/>
    <sheet name="000118284" sheetId="116" r:id="rId112"/>
    <sheet name="000121287" sheetId="117" r:id="rId113"/>
    <sheet name="000124290" sheetId="118" r:id="rId114"/>
    <sheet name="000127293" sheetId="119" r:id="rId115"/>
    <sheet name="000130296" sheetId="120" r:id="rId116"/>
    <sheet name="000133299" sheetId="121" r:id="rId117"/>
    <sheet name="000136302" sheetId="122" r:id="rId118"/>
    <sheet name="000139305" sheetId="123" r:id="rId119"/>
    <sheet name="000142308" sheetId="124" r:id="rId120"/>
    <sheet name="000145311" sheetId="125" r:id="rId121"/>
    <sheet name="000148314" sheetId="126" r:id="rId122"/>
    <sheet name="000151317" sheetId="127" r:id="rId123"/>
    <sheet name="000154320" sheetId="128" r:id="rId124"/>
    <sheet name="000157323" sheetId="129" r:id="rId125"/>
    <sheet name="000160326" sheetId="130" r:id="rId126"/>
    <sheet name="000163329" sheetId="131" r:id="rId127"/>
    <sheet name="000166332" sheetId="132" r:id="rId128"/>
    <sheet name="000169335" sheetId="133" r:id="rId129"/>
    <sheet name="000172338" sheetId="134" r:id="rId130"/>
    <sheet name="000175341" sheetId="135" r:id="rId131"/>
    <sheet name="000178344" sheetId="136" r:id="rId132"/>
    <sheet name="000181347" sheetId="137" r:id="rId133"/>
    <sheet name="000184350" sheetId="138" r:id="rId134"/>
    <sheet name="000187353" sheetId="139" r:id="rId135"/>
    <sheet name="000190356" sheetId="140" r:id="rId136"/>
    <sheet name="000193359" sheetId="141" r:id="rId137"/>
    <sheet name="000196362" sheetId="142" r:id="rId138"/>
    <sheet name="000199365" sheetId="143" r:id="rId139"/>
    <sheet name="000202368" sheetId="144" r:id="rId140"/>
    <sheet name="000205371" sheetId="145" r:id="rId141"/>
    <sheet name="000208374" sheetId="146" r:id="rId142"/>
    <sheet name="000000500_archive" sheetId="147" r:id="rId143"/>
    <sheet name="000001167_archive" sheetId="148" r:id="rId144"/>
    <sheet name="000004170_archive" sheetId="149" r:id="rId145"/>
    <sheet name="000007173_archive" sheetId="150" r:id="rId146"/>
    <sheet name="000010176_archive" sheetId="151" r:id="rId147"/>
    <sheet name="000013179_archive" sheetId="152" r:id="rId148"/>
    <sheet name="000016182_archive" sheetId="153" r:id="rId149"/>
    <sheet name="000019185_archive" sheetId="154" r:id="rId150"/>
    <sheet name="000022188_archive" sheetId="155" r:id="rId151"/>
    <sheet name="000025191_archive" sheetId="156" r:id="rId152"/>
    <sheet name="000028194_archive" sheetId="157" r:id="rId153"/>
    <sheet name="000031197_archive" sheetId="158" r:id="rId154"/>
    <sheet name="000034200_archive" sheetId="159" r:id="rId155"/>
    <sheet name="000037203_archive" sheetId="160" r:id="rId156"/>
    <sheet name="000040206_archive" sheetId="161" r:id="rId157"/>
    <sheet name="000043209_archive" sheetId="162" r:id="rId158"/>
    <sheet name="000046212_archive" sheetId="163" r:id="rId159"/>
    <sheet name="000049215_archive" sheetId="164" r:id="rId160"/>
    <sheet name="000052218_archive" sheetId="165" r:id="rId161"/>
    <sheet name="000055221_archive" sheetId="166" r:id="rId162"/>
    <sheet name="000058224_archive" sheetId="167" r:id="rId163"/>
    <sheet name="000061227_archive" sheetId="168" r:id="rId164"/>
    <sheet name="000064230_archive" sheetId="169" r:id="rId165"/>
    <sheet name="000067233_archive" sheetId="170" r:id="rId166"/>
    <sheet name="000070236_archive" sheetId="171" r:id="rId167"/>
    <sheet name="000073239_archive" sheetId="172" r:id="rId168"/>
    <sheet name="000076242_archive" sheetId="173" r:id="rId169"/>
    <sheet name="000079245_archive" sheetId="174" r:id="rId170"/>
    <sheet name="000082248_archive" sheetId="175" r:id="rId171"/>
    <sheet name="000085251_archive" sheetId="176" r:id="rId172"/>
    <sheet name="000088254_archive" sheetId="177" r:id="rId173"/>
    <sheet name="000091257_archive" sheetId="178" r:id="rId174"/>
    <sheet name="000094260_archive" sheetId="179" r:id="rId175"/>
    <sheet name="000097263_archive" sheetId="180" r:id="rId176"/>
    <sheet name="000100266_archive" sheetId="181" r:id="rId177"/>
    <sheet name="000103269_archive" sheetId="182" r:id="rId178"/>
    <sheet name="000106272_archive" sheetId="183" r:id="rId179"/>
    <sheet name="000109275_archive" sheetId="184" r:id="rId180"/>
    <sheet name="000112278_archive" sheetId="185" r:id="rId181"/>
    <sheet name="000115281_archive" sheetId="186" r:id="rId182"/>
    <sheet name="000118284_archive" sheetId="187" r:id="rId183"/>
    <sheet name="000121287_archive" sheetId="188" r:id="rId184"/>
    <sheet name="000124290_archive" sheetId="189" r:id="rId185"/>
    <sheet name="000127293_archive" sheetId="190" r:id="rId186"/>
    <sheet name="000130296_archive" sheetId="191" r:id="rId187"/>
    <sheet name="000133299_archive" sheetId="192" r:id="rId188"/>
    <sheet name="000136302_archive" sheetId="193" r:id="rId189"/>
    <sheet name="000139305_archive" sheetId="194" r:id="rId190"/>
    <sheet name="000142308_archive" sheetId="195" r:id="rId191"/>
    <sheet name="000145311_archive" sheetId="196" r:id="rId192"/>
    <sheet name="000148314_archive" sheetId="197" r:id="rId193"/>
    <sheet name="000151317_archive" sheetId="198" r:id="rId194"/>
    <sheet name="000154320_archive" sheetId="199" r:id="rId195"/>
    <sheet name="000157323_archive" sheetId="200" r:id="rId196"/>
    <sheet name="000160326_archive" sheetId="201" r:id="rId197"/>
    <sheet name="000163329_archive" sheetId="202" r:id="rId198"/>
    <sheet name="000166332_archive" sheetId="203" r:id="rId199"/>
    <sheet name="000169335_archive" sheetId="204" r:id="rId200"/>
    <sheet name="000172338_archive" sheetId="205" r:id="rId201"/>
    <sheet name="000175341_archive" sheetId="206" r:id="rId202"/>
    <sheet name="000178344_archive" sheetId="207" r:id="rId203"/>
    <sheet name="000181347_archive" sheetId="208" r:id="rId204"/>
    <sheet name="000184350_archive" sheetId="209" r:id="rId205"/>
    <sheet name="000187353_archive" sheetId="210" r:id="rId206"/>
    <sheet name="000190356_archive" sheetId="211" r:id="rId207"/>
    <sheet name="000193359_archive" sheetId="212" r:id="rId208"/>
    <sheet name="000196362_archive" sheetId="213" r:id="rId209"/>
    <sheet name="000199365_archive" sheetId="214" r:id="rId210"/>
    <sheet name="000202368_archive" sheetId="215" r:id="rId211"/>
    <sheet name="000205371_archive" sheetId="216" r:id="rId212"/>
    <sheet name="000208374_archive" sheetId="217" r:id="rId213"/>
    <sheet name="Data Summary" sheetId="218" r:id="rId214"/>
  </sheets>
  <calcPr calcId="145621"/>
</workbook>
</file>

<file path=xl/calcChain.xml><?xml version="1.0" encoding="utf-8"?>
<calcChain xmlns="http://schemas.openxmlformats.org/spreadsheetml/2006/main">
  <c r="BT7" i="218" l="1"/>
  <c r="BS7" i="218"/>
  <c r="BR7" i="218"/>
  <c r="BQ7" i="218"/>
  <c r="BP7" i="218"/>
  <c r="BO7" i="218"/>
  <c r="BN7" i="218"/>
  <c r="BM7" i="218"/>
  <c r="BL7" i="218"/>
  <c r="BK7" i="218"/>
  <c r="BJ7" i="218"/>
  <c r="BI7" i="218"/>
  <c r="BH7" i="218"/>
  <c r="BG7" i="218"/>
  <c r="BF7" i="218"/>
  <c r="BE7" i="218"/>
  <c r="BD7" i="218"/>
  <c r="BC7" i="218"/>
  <c r="BB7" i="218"/>
  <c r="BA7" i="218"/>
  <c r="AZ7" i="218"/>
  <c r="AY7" i="218"/>
  <c r="AX7" i="218"/>
  <c r="AW7" i="218"/>
  <c r="AV7" i="218"/>
  <c r="AU7" i="218"/>
  <c r="AT7" i="218"/>
  <c r="AS7" i="218"/>
  <c r="AR7" i="218"/>
  <c r="AQ7" i="218"/>
  <c r="AP7" i="218"/>
  <c r="AO7" i="218"/>
  <c r="AN7" i="218"/>
  <c r="AM7" i="218"/>
  <c r="AL7" i="218"/>
  <c r="AK7" i="218"/>
  <c r="AJ7" i="218"/>
  <c r="AI7" i="218"/>
  <c r="AH7" i="218"/>
  <c r="AG7" i="218"/>
  <c r="AF7" i="218"/>
  <c r="AE7" i="218"/>
  <c r="AD7" i="218"/>
  <c r="AC7" i="218"/>
  <c r="AB7" i="218"/>
  <c r="AA7" i="218"/>
  <c r="Z7" i="218"/>
  <c r="Y7" i="218"/>
  <c r="X7" i="218"/>
  <c r="W7" i="218"/>
  <c r="V7" i="218"/>
  <c r="U7" i="218"/>
  <c r="T7" i="218"/>
  <c r="S7" i="218"/>
  <c r="R7" i="218"/>
  <c r="Q7" i="218"/>
  <c r="P7" i="218"/>
  <c r="O7" i="218"/>
  <c r="N7" i="218"/>
  <c r="M7" i="218"/>
  <c r="L7" i="218"/>
  <c r="K7" i="218"/>
  <c r="J7" i="218"/>
  <c r="I7" i="218"/>
  <c r="H7" i="218"/>
  <c r="G7" i="218"/>
  <c r="F7" i="218"/>
  <c r="E7" i="218"/>
  <c r="D7" i="218"/>
  <c r="C7" i="218"/>
  <c r="B7" i="218"/>
  <c r="B46" i="146"/>
  <c r="BT300" i="218" s="1"/>
  <c r="B45" i="146"/>
  <c r="BT299" i="218" s="1"/>
  <c r="B44" i="146"/>
  <c r="BT298" i="218" s="1"/>
  <c r="B43" i="146"/>
  <c r="BT297" i="218" s="1"/>
  <c r="B42" i="146"/>
  <c r="BT296" i="218" s="1"/>
  <c r="B41" i="146"/>
  <c r="BT295" i="218" s="1"/>
  <c r="B40" i="146"/>
  <c r="BT294" i="218" s="1"/>
  <c r="B38" i="146" a="1"/>
  <c r="B38" i="146" s="1"/>
  <c r="BT292" i="218" s="1"/>
  <c r="B37" i="146" a="1"/>
  <c r="B37" i="146" s="1"/>
  <c r="BT291" i="218" s="1"/>
  <c r="B36" i="146" a="1"/>
  <c r="B36" i="146" s="1"/>
  <c r="BT290" i="218" s="1"/>
  <c r="B35" i="146" a="1"/>
  <c r="B35" i="146" s="1"/>
  <c r="BT289" i="218" s="1"/>
  <c r="B34" i="146" a="1"/>
  <c r="B34" i="146" s="1"/>
  <c r="BT288" i="218" s="1"/>
  <c r="B33" i="146" a="1"/>
  <c r="B33" i="146" s="1"/>
  <c r="BT287" i="218" s="1"/>
  <c r="B32" i="146" a="1"/>
  <c r="B32" i="146" s="1"/>
  <c r="BT286" i="218" s="1"/>
  <c r="B28" i="146"/>
  <c r="BT169" i="218" s="1"/>
  <c r="B27" i="146"/>
  <c r="BT168" i="218" s="1"/>
  <c r="B26" i="146"/>
  <c r="BT167" i="218" s="1"/>
  <c r="B25" i="146"/>
  <c r="BT166" i="218" s="1"/>
  <c r="B24" i="146"/>
  <c r="BT165" i="218" s="1"/>
  <c r="BT325" i="218" s="1"/>
  <c r="B23" i="146"/>
  <c r="BT164" i="218" s="1"/>
  <c r="B22" i="146"/>
  <c r="BT163" i="218" s="1"/>
  <c r="B21" i="146"/>
  <c r="BT162" i="218" s="1"/>
  <c r="B20" i="146"/>
  <c r="BT161" i="218" s="1"/>
  <c r="B19" i="146"/>
  <c r="BT160" i="218" s="1"/>
  <c r="B18" i="146"/>
  <c r="BT159" i="218" s="1"/>
  <c r="B17" i="146"/>
  <c r="BT158" i="218" s="1"/>
  <c r="BT318" i="218" s="1"/>
  <c r="B16" i="146"/>
  <c r="B10" i="146"/>
  <c r="H126" i="146"/>
  <c r="BT283" i="218" s="1"/>
  <c r="H125" i="146"/>
  <c r="H124" i="146"/>
  <c r="H122" i="146"/>
  <c r="H120" i="146"/>
  <c r="H119" i="146"/>
  <c r="H118" i="146"/>
  <c r="H116" i="146"/>
  <c r="H114" i="146"/>
  <c r="BT271" i="218" s="1"/>
  <c r="H112" i="146"/>
  <c r="BT269" i="218" s="1"/>
  <c r="H111" i="146"/>
  <c r="H110" i="146"/>
  <c r="BT267" i="218" s="1"/>
  <c r="H109" i="146"/>
  <c r="H107" i="146"/>
  <c r="H106" i="146"/>
  <c r="H104" i="146"/>
  <c r="BT261" i="218" s="1"/>
  <c r="H102" i="146"/>
  <c r="BT259" i="218" s="1"/>
  <c r="H101" i="146"/>
  <c r="BT258" i="218" s="1"/>
  <c r="H100" i="146"/>
  <c r="H99" i="146"/>
  <c r="BT256" i="218" s="1"/>
  <c r="H98" i="146"/>
  <c r="H97" i="146"/>
  <c r="H96" i="146"/>
  <c r="H95" i="146"/>
  <c r="H94" i="146"/>
  <c r="BT251" i="218" s="1"/>
  <c r="H93" i="146"/>
  <c r="BT250" i="218" s="1"/>
  <c r="H92" i="146"/>
  <c r="H91" i="146"/>
  <c r="H90" i="146"/>
  <c r="H89" i="146"/>
  <c r="H87" i="146"/>
  <c r="H86" i="146"/>
  <c r="H84" i="146"/>
  <c r="BT241" i="218" s="1"/>
  <c r="H82" i="146"/>
  <c r="BT239" i="218" s="1"/>
  <c r="H81" i="146"/>
  <c r="H80" i="146"/>
  <c r="H79" i="146"/>
  <c r="H78" i="146"/>
  <c r="H77" i="146"/>
  <c r="H76" i="146"/>
  <c r="H75" i="146"/>
  <c r="BT232" i="218" s="1"/>
  <c r="H74" i="146"/>
  <c r="BT231" i="218" s="1"/>
  <c r="H73" i="146"/>
  <c r="H72" i="146"/>
  <c r="H71" i="146"/>
  <c r="H69" i="146"/>
  <c r="H68" i="146"/>
  <c r="H67" i="146"/>
  <c r="H66" i="146"/>
  <c r="BT223" i="218" s="1"/>
  <c r="H65" i="146"/>
  <c r="BT222" i="218" s="1"/>
  <c r="H64" i="146"/>
  <c r="H63" i="146"/>
  <c r="BT220" i="218" s="1"/>
  <c r="H62" i="146"/>
  <c r="H61" i="146"/>
  <c r="H60" i="146"/>
  <c r="H59" i="146"/>
  <c r="H58" i="146"/>
  <c r="BT215" i="218" s="1"/>
  <c r="H57" i="146"/>
  <c r="BT214" i="218" s="1"/>
  <c r="H56" i="146"/>
  <c r="H55" i="146"/>
  <c r="H54" i="146"/>
  <c r="H53" i="146"/>
  <c r="H52" i="146"/>
  <c r="H51" i="146"/>
  <c r="H50" i="146"/>
  <c r="BT207" i="218" s="1"/>
  <c r="H49" i="146"/>
  <c r="BT206" i="218" s="1"/>
  <c r="H48" i="146"/>
  <c r="H47" i="146"/>
  <c r="BT204" i="218" s="1"/>
  <c r="H46" i="146"/>
  <c r="H45" i="146"/>
  <c r="H44" i="146"/>
  <c r="H43" i="146"/>
  <c r="H42" i="146"/>
  <c r="BT199" i="218" s="1"/>
  <c r="H41" i="146"/>
  <c r="BT198" i="218" s="1"/>
  <c r="H40" i="146"/>
  <c r="H39" i="146"/>
  <c r="H38" i="146"/>
  <c r="H37" i="146"/>
  <c r="H36" i="146"/>
  <c r="H35" i="146"/>
  <c r="H34" i="146"/>
  <c r="BT191" i="218" s="1"/>
  <c r="H33" i="146"/>
  <c r="BT190" i="218" s="1"/>
  <c r="H32" i="146"/>
  <c r="H31" i="146"/>
  <c r="BT188" i="218" s="1"/>
  <c r="H30" i="146"/>
  <c r="H29" i="146"/>
  <c r="H28" i="146"/>
  <c r="H27" i="146"/>
  <c r="H26" i="146"/>
  <c r="BT183" i="218" s="1"/>
  <c r="H25" i="146"/>
  <c r="BT182" i="218" s="1"/>
  <c r="H24" i="146"/>
  <c r="H23" i="146"/>
  <c r="H22" i="146"/>
  <c r="H21" i="146"/>
  <c r="H20" i="146"/>
  <c r="H19" i="146"/>
  <c r="H18" i="146"/>
  <c r="BT175" i="218" s="1"/>
  <c r="H17" i="146"/>
  <c r="BT174" i="218" s="1"/>
  <c r="B46" i="145"/>
  <c r="BS300" i="218" s="1"/>
  <c r="B45" i="145"/>
  <c r="BS299" i="218" s="1"/>
  <c r="B44" i="145"/>
  <c r="BS298" i="218" s="1"/>
  <c r="B43" i="145"/>
  <c r="BS297" i="218" s="1"/>
  <c r="B42" i="145"/>
  <c r="BS296" i="218" s="1"/>
  <c r="B41" i="145"/>
  <c r="BS295" i="218" s="1"/>
  <c r="B40" i="145"/>
  <c r="BS294" i="218" s="1"/>
  <c r="B38" i="145" a="1"/>
  <c r="B38" i="145" s="1"/>
  <c r="BS292" i="218" s="1"/>
  <c r="B37" i="145" a="1"/>
  <c r="B37" i="145" s="1"/>
  <c r="BS291" i="218" s="1"/>
  <c r="B36" i="145" a="1"/>
  <c r="B36" i="145" s="1"/>
  <c r="BS290" i="218" s="1"/>
  <c r="B35" i="145" a="1"/>
  <c r="B35" i="145" s="1"/>
  <c r="BS289" i="218" s="1"/>
  <c r="B34" i="145" a="1"/>
  <c r="B34" i="145" s="1"/>
  <c r="BS288" i="218" s="1"/>
  <c r="B33" i="145" a="1"/>
  <c r="B33" i="145" s="1"/>
  <c r="BS287" i="218" s="1"/>
  <c r="B32" i="145" a="1"/>
  <c r="B32" i="145" s="1"/>
  <c r="BS286" i="218" s="1"/>
  <c r="B28" i="145"/>
  <c r="BS169" i="218" s="1"/>
  <c r="B27" i="145"/>
  <c r="BS168" i="218" s="1"/>
  <c r="B26" i="145"/>
  <c r="BS167" i="218" s="1"/>
  <c r="B25" i="145"/>
  <c r="BS166" i="218" s="1"/>
  <c r="B24" i="145"/>
  <c r="BS165" i="218" s="1"/>
  <c r="B23" i="145"/>
  <c r="BS164" i="218" s="1"/>
  <c r="B22" i="145"/>
  <c r="BS163" i="218" s="1"/>
  <c r="B21" i="145"/>
  <c r="BS162" i="218" s="1"/>
  <c r="B20" i="145"/>
  <c r="BS161" i="218" s="1"/>
  <c r="BS307" i="218" s="1"/>
  <c r="B19" i="145"/>
  <c r="BS160" i="218" s="1"/>
  <c r="B18" i="145"/>
  <c r="BS159" i="218" s="1"/>
  <c r="B17" i="145"/>
  <c r="BS158" i="218" s="1"/>
  <c r="B16" i="145"/>
  <c r="B10" i="145"/>
  <c r="H126" i="145"/>
  <c r="BS283" i="218" s="1"/>
  <c r="H125" i="145"/>
  <c r="BS282" i="218" s="1"/>
  <c r="H124" i="145"/>
  <c r="BS281" i="218" s="1"/>
  <c r="H122" i="145"/>
  <c r="BS279" i="218" s="1"/>
  <c r="H120" i="145"/>
  <c r="BS277" i="218" s="1"/>
  <c r="H119" i="145"/>
  <c r="H118" i="145"/>
  <c r="H116" i="145"/>
  <c r="H114" i="145"/>
  <c r="BS271" i="218" s="1"/>
  <c r="H112" i="145"/>
  <c r="H111" i="145"/>
  <c r="H110" i="145"/>
  <c r="H109" i="145"/>
  <c r="H107" i="145"/>
  <c r="H106" i="145"/>
  <c r="H104" i="145"/>
  <c r="H102" i="145"/>
  <c r="BS259" i="218" s="1"/>
  <c r="H101" i="145"/>
  <c r="H100" i="145"/>
  <c r="H99" i="145"/>
  <c r="BS256" i="218" s="1"/>
  <c r="H98" i="145"/>
  <c r="H97" i="145"/>
  <c r="H96" i="145"/>
  <c r="H95" i="145"/>
  <c r="H94" i="145"/>
  <c r="BS251" i="218" s="1"/>
  <c r="H93" i="145"/>
  <c r="H92" i="145"/>
  <c r="H91" i="145"/>
  <c r="BS248" i="218" s="1"/>
  <c r="H90" i="145"/>
  <c r="H89" i="145"/>
  <c r="H87" i="145"/>
  <c r="H86" i="145"/>
  <c r="H84" i="145"/>
  <c r="BS241" i="218" s="1"/>
  <c r="H82" i="145"/>
  <c r="H81" i="145"/>
  <c r="H80" i="145"/>
  <c r="BS237" i="218" s="1"/>
  <c r="H79" i="145"/>
  <c r="H78" i="145"/>
  <c r="H77" i="145"/>
  <c r="H76" i="145"/>
  <c r="H75" i="145"/>
  <c r="BS232" i="218" s="1"/>
  <c r="H74" i="145"/>
  <c r="H73" i="145"/>
  <c r="H72" i="145"/>
  <c r="H71" i="145"/>
  <c r="H69" i="145"/>
  <c r="H68" i="145"/>
  <c r="H67" i="145"/>
  <c r="H66" i="145"/>
  <c r="BS223" i="218" s="1"/>
  <c r="H65" i="145"/>
  <c r="H64" i="145"/>
  <c r="H63" i="145"/>
  <c r="BS220" i="218" s="1"/>
  <c r="H62" i="145"/>
  <c r="H61" i="145"/>
  <c r="H60" i="145"/>
  <c r="H59" i="145"/>
  <c r="H58" i="145"/>
  <c r="BS215" i="218" s="1"/>
  <c r="H57" i="145"/>
  <c r="H56" i="145"/>
  <c r="H55" i="145"/>
  <c r="H54" i="145"/>
  <c r="H53" i="145"/>
  <c r="H52" i="145"/>
  <c r="H51" i="145"/>
  <c r="H50" i="145"/>
  <c r="BS207" i="218" s="1"/>
  <c r="H49" i="145"/>
  <c r="H48" i="145"/>
  <c r="H47" i="145"/>
  <c r="BS204" i="218" s="1"/>
  <c r="H46" i="145"/>
  <c r="H45" i="145"/>
  <c r="K45" i="145" s="1"/>
  <c r="H44" i="145"/>
  <c r="H43" i="145"/>
  <c r="H42" i="145"/>
  <c r="BS199" i="218" s="1"/>
  <c r="H41" i="145"/>
  <c r="H40" i="145"/>
  <c r="H39" i="145"/>
  <c r="H38" i="145"/>
  <c r="H37" i="145"/>
  <c r="H36" i="145"/>
  <c r="H35" i="145"/>
  <c r="H34" i="145"/>
  <c r="BS191" i="218" s="1"/>
  <c r="H33" i="145"/>
  <c r="H32" i="145"/>
  <c r="H31" i="145"/>
  <c r="BS188" i="218" s="1"/>
  <c r="H30" i="145"/>
  <c r="H29" i="145"/>
  <c r="H28" i="145"/>
  <c r="H27" i="145"/>
  <c r="H26" i="145"/>
  <c r="BS183" i="218" s="1"/>
  <c r="H25" i="145"/>
  <c r="H24" i="145"/>
  <c r="H23" i="145"/>
  <c r="BS180" i="218" s="1"/>
  <c r="H22" i="145"/>
  <c r="H21" i="145"/>
  <c r="H20" i="145"/>
  <c r="H19" i="145"/>
  <c r="H18" i="145"/>
  <c r="BS175" i="218" s="1"/>
  <c r="H17" i="145"/>
  <c r="B46" i="144"/>
  <c r="BR300" i="218" s="1"/>
  <c r="B45" i="144"/>
  <c r="BR299" i="218" s="1"/>
  <c r="B44" i="144"/>
  <c r="BR298" i="218" s="1"/>
  <c r="B43" i="144"/>
  <c r="BR297" i="218" s="1"/>
  <c r="B42" i="144"/>
  <c r="BR296" i="218" s="1"/>
  <c r="B41" i="144"/>
  <c r="BR295" i="218" s="1"/>
  <c r="B40" i="144"/>
  <c r="BR294" i="218" s="1"/>
  <c r="B38" i="144" a="1"/>
  <c r="B38" i="144" s="1"/>
  <c r="BR292" i="218" s="1"/>
  <c r="B37" i="144" a="1"/>
  <c r="B37" i="144" s="1"/>
  <c r="BR291" i="218" s="1"/>
  <c r="B36" i="144" a="1"/>
  <c r="B36" i="144" s="1"/>
  <c r="BR290" i="218" s="1"/>
  <c r="B35" i="144" a="1"/>
  <c r="B35" i="144" s="1"/>
  <c r="BR289" i="218" s="1"/>
  <c r="B34" i="144" a="1"/>
  <c r="B34" i="144" s="1"/>
  <c r="BR288" i="218" s="1"/>
  <c r="B33" i="144" a="1"/>
  <c r="B33" i="144" s="1"/>
  <c r="BR287" i="218" s="1"/>
  <c r="B32" i="144" a="1"/>
  <c r="B32" i="144" s="1"/>
  <c r="BR286" i="218" s="1"/>
  <c r="B28" i="144"/>
  <c r="BR169" i="218" s="1"/>
  <c r="B27" i="144"/>
  <c r="BR168" i="218" s="1"/>
  <c r="B26" i="144"/>
  <c r="BR167" i="218" s="1"/>
  <c r="B25" i="144"/>
  <c r="BR166" i="218" s="1"/>
  <c r="B24" i="144"/>
  <c r="BR165" i="218" s="1"/>
  <c r="B23" i="144"/>
  <c r="BR164" i="218" s="1"/>
  <c r="B22" i="144"/>
  <c r="BR163" i="218" s="1"/>
  <c r="B21" i="144"/>
  <c r="BR162" i="218" s="1"/>
  <c r="B20" i="144"/>
  <c r="BR161" i="218" s="1"/>
  <c r="BR321" i="218" s="1"/>
  <c r="B19" i="144"/>
  <c r="BR160" i="218" s="1"/>
  <c r="B18" i="144"/>
  <c r="BR159" i="218" s="1"/>
  <c r="B17" i="144"/>
  <c r="BR158" i="218" s="1"/>
  <c r="B16" i="144"/>
  <c r="B10" i="144"/>
  <c r="H126" i="144"/>
  <c r="BR283" i="218" s="1"/>
  <c r="H125" i="144"/>
  <c r="BR282" i="218" s="1"/>
  <c r="H124" i="144"/>
  <c r="H122" i="144"/>
  <c r="H120" i="144"/>
  <c r="BR277" i="218" s="1"/>
  <c r="H119" i="144"/>
  <c r="H118" i="144"/>
  <c r="H116" i="144"/>
  <c r="H114" i="144"/>
  <c r="BR271" i="218" s="1"/>
  <c r="H112" i="144"/>
  <c r="H111" i="144"/>
  <c r="H110" i="144"/>
  <c r="BR267" i="218" s="1"/>
  <c r="H109" i="144"/>
  <c r="H107" i="144"/>
  <c r="H106" i="144"/>
  <c r="H104" i="144"/>
  <c r="BR261" i="218" s="1"/>
  <c r="H102" i="144"/>
  <c r="BR259" i="218" s="1"/>
  <c r="H101" i="144"/>
  <c r="H100" i="144"/>
  <c r="H99" i="144"/>
  <c r="BR256" i="218" s="1"/>
  <c r="H98" i="144"/>
  <c r="H97" i="144"/>
  <c r="H96" i="144"/>
  <c r="H95" i="144"/>
  <c r="H94" i="144"/>
  <c r="BR251" i="218" s="1"/>
  <c r="H93" i="144"/>
  <c r="H92" i="144"/>
  <c r="H91" i="144"/>
  <c r="BR248" i="218" s="1"/>
  <c r="H90" i="144"/>
  <c r="H89" i="144"/>
  <c r="H87" i="144"/>
  <c r="H86" i="144"/>
  <c r="H84" i="144"/>
  <c r="BR241" i="218" s="1"/>
  <c r="H82" i="144"/>
  <c r="H81" i="144"/>
  <c r="H80" i="144"/>
  <c r="H79" i="144"/>
  <c r="H78" i="144"/>
  <c r="H77" i="144"/>
  <c r="H76" i="144"/>
  <c r="H75" i="144"/>
  <c r="BR232" i="218" s="1"/>
  <c r="H74" i="144"/>
  <c r="H73" i="144"/>
  <c r="H72" i="144"/>
  <c r="BR229" i="218" s="1"/>
  <c r="H71" i="144"/>
  <c r="H69" i="144"/>
  <c r="H68" i="144"/>
  <c r="H67" i="144"/>
  <c r="H66" i="144"/>
  <c r="BR223" i="218" s="1"/>
  <c r="H65" i="144"/>
  <c r="H64" i="144"/>
  <c r="H63" i="144"/>
  <c r="BR220" i="218" s="1"/>
  <c r="H62" i="144"/>
  <c r="H61" i="144"/>
  <c r="H60" i="144"/>
  <c r="H59" i="144"/>
  <c r="H58" i="144"/>
  <c r="BR215" i="218" s="1"/>
  <c r="H57" i="144"/>
  <c r="H56" i="144"/>
  <c r="H55" i="144"/>
  <c r="H54" i="144"/>
  <c r="H53" i="144"/>
  <c r="H52" i="144"/>
  <c r="H51" i="144"/>
  <c r="H50" i="144"/>
  <c r="BR207" i="218" s="1"/>
  <c r="H49" i="144"/>
  <c r="H48" i="144"/>
  <c r="H47" i="144"/>
  <c r="BR204" i="218" s="1"/>
  <c r="H46" i="144"/>
  <c r="H45" i="144"/>
  <c r="H44" i="144"/>
  <c r="H43" i="144"/>
  <c r="H42" i="144"/>
  <c r="BR199" i="218" s="1"/>
  <c r="H41" i="144"/>
  <c r="H40" i="144"/>
  <c r="H39" i="144"/>
  <c r="H38" i="144"/>
  <c r="H37" i="144"/>
  <c r="H36" i="144"/>
  <c r="H35" i="144"/>
  <c r="H34" i="144"/>
  <c r="BR191" i="218" s="1"/>
  <c r="H33" i="144"/>
  <c r="H32" i="144"/>
  <c r="H31" i="144"/>
  <c r="BR188" i="218" s="1"/>
  <c r="H30" i="144"/>
  <c r="H29" i="144"/>
  <c r="H28" i="144"/>
  <c r="H27" i="144"/>
  <c r="H26" i="144"/>
  <c r="BR183" i="218" s="1"/>
  <c r="H25" i="144"/>
  <c r="H24" i="144"/>
  <c r="H23" i="144"/>
  <c r="BR180" i="218" s="1"/>
  <c r="H22" i="144"/>
  <c r="H21" i="144"/>
  <c r="H20" i="144"/>
  <c r="H19" i="144"/>
  <c r="K19" i="144" s="1"/>
  <c r="H18" i="144"/>
  <c r="BR175" i="218" s="1"/>
  <c r="H17" i="144"/>
  <c r="B46" i="143"/>
  <c r="BQ300" i="218" s="1"/>
  <c r="B45" i="143"/>
  <c r="BQ299" i="218" s="1"/>
  <c r="B44" i="143"/>
  <c r="BQ298" i="218" s="1"/>
  <c r="B43" i="143"/>
  <c r="BQ297" i="218" s="1"/>
  <c r="B42" i="143"/>
  <c r="BQ296" i="218" s="1"/>
  <c r="B41" i="143"/>
  <c r="BQ295" i="218" s="1"/>
  <c r="B40" i="143"/>
  <c r="BQ294" i="218" s="1"/>
  <c r="B38" i="143" a="1"/>
  <c r="B38" i="143" s="1"/>
  <c r="BQ292" i="218" s="1"/>
  <c r="B37" i="143" a="1"/>
  <c r="B37" i="143" s="1"/>
  <c r="BQ291" i="218" s="1"/>
  <c r="B36" i="143" a="1"/>
  <c r="B36" i="143" s="1"/>
  <c r="BQ290" i="218" s="1"/>
  <c r="B35" i="143" a="1"/>
  <c r="B35" i="143" s="1"/>
  <c r="BQ289" i="218" s="1"/>
  <c r="B34" i="143" a="1"/>
  <c r="B34" i="143" s="1"/>
  <c r="BQ288" i="218" s="1"/>
  <c r="B33" i="143" a="1"/>
  <c r="B33" i="143" s="1"/>
  <c r="BQ287" i="218" s="1"/>
  <c r="B32" i="143" a="1"/>
  <c r="B32" i="143" s="1"/>
  <c r="BQ286" i="218" s="1"/>
  <c r="B28" i="143"/>
  <c r="BQ169" i="218" s="1"/>
  <c r="B27" i="143"/>
  <c r="BQ168" i="218" s="1"/>
  <c r="B26" i="143"/>
  <c r="BQ167" i="218" s="1"/>
  <c r="B25" i="143"/>
  <c r="BQ166" i="218" s="1"/>
  <c r="B24" i="143"/>
  <c r="BQ165" i="218" s="1"/>
  <c r="B23" i="143"/>
  <c r="BQ164" i="218" s="1"/>
  <c r="B22" i="143"/>
  <c r="BQ163" i="218" s="1"/>
  <c r="B21" i="143"/>
  <c r="BQ162" i="218" s="1"/>
  <c r="B20" i="143"/>
  <c r="BQ161" i="218" s="1"/>
  <c r="B19" i="143"/>
  <c r="BQ160" i="218" s="1"/>
  <c r="B18" i="143"/>
  <c r="BQ159" i="218" s="1"/>
  <c r="B17" i="143"/>
  <c r="BQ158" i="218" s="1"/>
  <c r="B16" i="143"/>
  <c r="B10" i="143"/>
  <c r="H126" i="143"/>
  <c r="BQ283" i="218" s="1"/>
  <c r="H125" i="143"/>
  <c r="BQ282" i="218" s="1"/>
  <c r="H124" i="143"/>
  <c r="BQ281" i="218" s="1"/>
  <c r="H122" i="143"/>
  <c r="H120" i="143"/>
  <c r="BQ277" i="218" s="1"/>
  <c r="H119" i="143"/>
  <c r="H118" i="143"/>
  <c r="H116" i="143"/>
  <c r="H114" i="143"/>
  <c r="BQ271" i="218" s="1"/>
  <c r="H112" i="143"/>
  <c r="H111" i="143"/>
  <c r="H110" i="143"/>
  <c r="H109" i="143"/>
  <c r="H107" i="143"/>
  <c r="H106" i="143"/>
  <c r="H104" i="143"/>
  <c r="H102" i="143"/>
  <c r="BQ259" i="218" s="1"/>
  <c r="H101" i="143"/>
  <c r="H100" i="143"/>
  <c r="H99" i="143"/>
  <c r="H98" i="143"/>
  <c r="H97" i="143"/>
  <c r="H96" i="143"/>
  <c r="H95" i="143"/>
  <c r="H94" i="143"/>
  <c r="BQ251" i="218" s="1"/>
  <c r="H93" i="143"/>
  <c r="BQ250" i="218" s="1"/>
  <c r="H92" i="143"/>
  <c r="H91" i="143"/>
  <c r="H90" i="143"/>
  <c r="BQ247" i="218" s="1"/>
  <c r="H89" i="143"/>
  <c r="H87" i="143"/>
  <c r="H86" i="143"/>
  <c r="H84" i="143"/>
  <c r="BQ241" i="218" s="1"/>
  <c r="H82" i="143"/>
  <c r="BQ239" i="218" s="1"/>
  <c r="H81" i="143"/>
  <c r="H80" i="143"/>
  <c r="H79" i="143"/>
  <c r="H78" i="143"/>
  <c r="H77" i="143"/>
  <c r="H76" i="143"/>
  <c r="H75" i="143"/>
  <c r="BQ232" i="218" s="1"/>
  <c r="H74" i="143"/>
  <c r="H73" i="143"/>
  <c r="H72" i="143"/>
  <c r="H71" i="143"/>
  <c r="H69" i="143"/>
  <c r="H68" i="143"/>
  <c r="H67" i="143"/>
  <c r="H66" i="143"/>
  <c r="BQ223" i="218" s="1"/>
  <c r="H65" i="143"/>
  <c r="H64" i="143"/>
  <c r="H63" i="143"/>
  <c r="H62" i="143"/>
  <c r="H61" i="143"/>
  <c r="H60" i="143"/>
  <c r="H59" i="143"/>
  <c r="H58" i="143"/>
  <c r="BQ215" i="218" s="1"/>
  <c r="H57" i="143"/>
  <c r="H56" i="143"/>
  <c r="H55" i="143"/>
  <c r="H54" i="143"/>
  <c r="H53" i="143"/>
  <c r="H52" i="143"/>
  <c r="H51" i="143"/>
  <c r="H50" i="143"/>
  <c r="BQ207" i="218" s="1"/>
  <c r="H49" i="143"/>
  <c r="BQ206" i="218" s="1"/>
  <c r="H48" i="143"/>
  <c r="H47" i="143"/>
  <c r="H46" i="143"/>
  <c r="H45" i="143"/>
  <c r="H44" i="143"/>
  <c r="H43" i="143"/>
  <c r="H42" i="143"/>
  <c r="BQ199" i="218" s="1"/>
  <c r="H41" i="143"/>
  <c r="BQ198" i="218" s="1"/>
  <c r="H40" i="143"/>
  <c r="H39" i="143"/>
  <c r="H38" i="143"/>
  <c r="H37" i="143"/>
  <c r="H36" i="143"/>
  <c r="H35" i="143"/>
  <c r="H34" i="143"/>
  <c r="BQ191" i="218" s="1"/>
  <c r="H33" i="143"/>
  <c r="BQ190" i="218" s="1"/>
  <c r="H32" i="143"/>
  <c r="H31" i="143"/>
  <c r="H30" i="143"/>
  <c r="H29" i="143"/>
  <c r="H28" i="143"/>
  <c r="H27" i="143"/>
  <c r="H26" i="143"/>
  <c r="BQ183" i="218" s="1"/>
  <c r="H25" i="143"/>
  <c r="BQ182" i="218" s="1"/>
  <c r="H24" i="143"/>
  <c r="H23" i="143"/>
  <c r="H22" i="143"/>
  <c r="H21" i="143"/>
  <c r="H20" i="143"/>
  <c r="H19" i="143"/>
  <c r="H18" i="143"/>
  <c r="BQ175" i="218" s="1"/>
  <c r="H17" i="143"/>
  <c r="B46" i="142"/>
  <c r="BP300" i="218" s="1"/>
  <c r="B45" i="142"/>
  <c r="BP299" i="218" s="1"/>
  <c r="B44" i="142"/>
  <c r="BP298" i="218" s="1"/>
  <c r="B43" i="142"/>
  <c r="BP297" i="218" s="1"/>
  <c r="B42" i="142"/>
  <c r="BP296" i="218" s="1"/>
  <c r="B41" i="142"/>
  <c r="BP295" i="218" s="1"/>
  <c r="B40" i="142"/>
  <c r="BP294" i="218" s="1"/>
  <c r="B38" i="142" a="1"/>
  <c r="B38" i="142" s="1"/>
  <c r="BP292" i="218" s="1"/>
  <c r="B37" i="142" a="1"/>
  <c r="B37" i="142" s="1"/>
  <c r="BP291" i="218" s="1"/>
  <c r="B36" i="142" a="1"/>
  <c r="B36" i="142" s="1"/>
  <c r="BP290" i="218" s="1"/>
  <c r="B35" i="142" a="1"/>
  <c r="B35" i="142" s="1"/>
  <c r="BP289" i="218" s="1"/>
  <c r="B34" i="142" a="1"/>
  <c r="B34" i="142" s="1"/>
  <c r="BP288" i="218" s="1"/>
  <c r="B33" i="142" a="1"/>
  <c r="B33" i="142" s="1"/>
  <c r="BP287" i="218" s="1"/>
  <c r="B32" i="142" a="1"/>
  <c r="B32" i="142" s="1"/>
  <c r="BP286" i="218" s="1"/>
  <c r="B28" i="142"/>
  <c r="BP169" i="218" s="1"/>
  <c r="B27" i="142"/>
  <c r="BP168" i="218" s="1"/>
  <c r="B26" i="142"/>
  <c r="BP167" i="218" s="1"/>
  <c r="B25" i="142"/>
  <c r="BP166" i="218" s="1"/>
  <c r="B24" i="142"/>
  <c r="BP165" i="218" s="1"/>
  <c r="B23" i="142"/>
  <c r="BP164" i="218" s="1"/>
  <c r="B22" i="142"/>
  <c r="BP163" i="218" s="1"/>
  <c r="B21" i="142"/>
  <c r="BP162" i="218" s="1"/>
  <c r="B20" i="142"/>
  <c r="BP161" i="218" s="1"/>
  <c r="BP321" i="218" s="1"/>
  <c r="B19" i="142"/>
  <c r="BP160" i="218" s="1"/>
  <c r="B18" i="142"/>
  <c r="BP159" i="218" s="1"/>
  <c r="B17" i="142"/>
  <c r="BP158" i="218" s="1"/>
  <c r="B16" i="142"/>
  <c r="B10" i="142"/>
  <c r="H126" i="142"/>
  <c r="BP283" i="218" s="1"/>
  <c r="H125" i="142"/>
  <c r="BP282" i="218" s="1"/>
  <c r="H124" i="142"/>
  <c r="H122" i="142"/>
  <c r="H120" i="142"/>
  <c r="BP277" i="218" s="1"/>
  <c r="H119" i="142"/>
  <c r="H118" i="142"/>
  <c r="BP275" i="218" s="1"/>
  <c r="H116" i="142"/>
  <c r="H114" i="142"/>
  <c r="BP271" i="218" s="1"/>
  <c r="H112" i="142"/>
  <c r="BP269" i="218" s="1"/>
  <c r="H111" i="142"/>
  <c r="H110" i="142"/>
  <c r="BP267" i="218" s="1"/>
  <c r="H109" i="142"/>
  <c r="H107" i="142"/>
  <c r="H106" i="142"/>
  <c r="BP263" i="218" s="1"/>
  <c r="H104" i="142"/>
  <c r="BP261" i="218" s="1"/>
  <c r="H102" i="142"/>
  <c r="BP259" i="218" s="1"/>
  <c r="H101" i="142"/>
  <c r="H100" i="142"/>
  <c r="H99" i="142"/>
  <c r="BP256" i="218" s="1"/>
  <c r="H98" i="142"/>
  <c r="H97" i="142"/>
  <c r="H96" i="142"/>
  <c r="BP253" i="218" s="1"/>
  <c r="H95" i="142"/>
  <c r="H94" i="142"/>
  <c r="BP251" i="218" s="1"/>
  <c r="H93" i="142"/>
  <c r="BP250" i="218" s="1"/>
  <c r="H92" i="142"/>
  <c r="H91" i="142"/>
  <c r="H90" i="142"/>
  <c r="H89" i="142"/>
  <c r="H87" i="142"/>
  <c r="BP244" i="218" s="1"/>
  <c r="H86" i="142"/>
  <c r="H84" i="142"/>
  <c r="BP241" i="218" s="1"/>
  <c r="H82" i="142"/>
  <c r="H81" i="142"/>
  <c r="H80" i="142"/>
  <c r="H79" i="142"/>
  <c r="H78" i="142"/>
  <c r="H77" i="142"/>
  <c r="BP234" i="218" s="1"/>
  <c r="H76" i="142"/>
  <c r="H75" i="142"/>
  <c r="BP232" i="218" s="1"/>
  <c r="H74" i="142"/>
  <c r="H73" i="142"/>
  <c r="H72" i="142"/>
  <c r="H71" i="142"/>
  <c r="H69" i="142"/>
  <c r="H68" i="142"/>
  <c r="BP225" i="218" s="1"/>
  <c r="H67" i="142"/>
  <c r="H66" i="142"/>
  <c r="BP223" i="218" s="1"/>
  <c r="H65" i="142"/>
  <c r="BP222" i="218" s="1"/>
  <c r="H64" i="142"/>
  <c r="H63" i="142"/>
  <c r="BP220" i="218" s="1"/>
  <c r="H62" i="142"/>
  <c r="H61" i="142"/>
  <c r="H60" i="142"/>
  <c r="BP217" i="218" s="1"/>
  <c r="H59" i="142"/>
  <c r="H58" i="142"/>
  <c r="BP215" i="218" s="1"/>
  <c r="H57" i="142"/>
  <c r="H56" i="142"/>
  <c r="H55" i="142"/>
  <c r="H54" i="142"/>
  <c r="H53" i="142"/>
  <c r="H52" i="142"/>
  <c r="BP209" i="218" s="1"/>
  <c r="H51" i="142"/>
  <c r="H50" i="142"/>
  <c r="BP207" i="218" s="1"/>
  <c r="H49" i="142"/>
  <c r="BP206" i="218" s="1"/>
  <c r="H48" i="142"/>
  <c r="H47" i="142"/>
  <c r="BP204" i="218" s="1"/>
  <c r="H46" i="142"/>
  <c r="H45" i="142"/>
  <c r="H44" i="142"/>
  <c r="BP201" i="218" s="1"/>
  <c r="H43" i="142"/>
  <c r="H42" i="142"/>
  <c r="BP199" i="218" s="1"/>
  <c r="H41" i="142"/>
  <c r="BP198" i="218" s="1"/>
  <c r="H40" i="142"/>
  <c r="H39" i="142"/>
  <c r="BP196" i="218" s="1"/>
  <c r="H38" i="142"/>
  <c r="H37" i="142"/>
  <c r="H36" i="142"/>
  <c r="BP193" i="218" s="1"/>
  <c r="H35" i="142"/>
  <c r="H34" i="142"/>
  <c r="BP191" i="218" s="1"/>
  <c r="H33" i="142"/>
  <c r="H32" i="142"/>
  <c r="H31" i="142"/>
  <c r="H30" i="142"/>
  <c r="H29" i="142"/>
  <c r="H28" i="142"/>
  <c r="BP185" i="218" s="1"/>
  <c r="H27" i="142"/>
  <c r="H26" i="142"/>
  <c r="BP183" i="218" s="1"/>
  <c r="H25" i="142"/>
  <c r="BP182" i="218" s="1"/>
  <c r="H24" i="142"/>
  <c r="H23" i="142"/>
  <c r="BP180" i="218" s="1"/>
  <c r="H22" i="142"/>
  <c r="H21" i="142"/>
  <c r="H20" i="142"/>
  <c r="BP177" i="218" s="1"/>
  <c r="H19" i="142"/>
  <c r="H18" i="142"/>
  <c r="BP175" i="218" s="1"/>
  <c r="H17" i="142"/>
  <c r="B46" i="141"/>
  <c r="BO300" i="218" s="1"/>
  <c r="B45" i="141"/>
  <c r="BO299" i="218" s="1"/>
  <c r="B44" i="141"/>
  <c r="BO298" i="218" s="1"/>
  <c r="B43" i="141"/>
  <c r="BO297" i="218" s="1"/>
  <c r="B42" i="141"/>
  <c r="BO296" i="218" s="1"/>
  <c r="B41" i="141"/>
  <c r="BO295" i="218" s="1"/>
  <c r="B40" i="141"/>
  <c r="BO294" i="218" s="1"/>
  <c r="B38" i="141" a="1"/>
  <c r="B38" i="141" s="1"/>
  <c r="BO292" i="218" s="1"/>
  <c r="B37" i="141" a="1"/>
  <c r="B37" i="141" s="1"/>
  <c r="BO291" i="218" s="1"/>
  <c r="B36" i="141" a="1"/>
  <c r="B36" i="141" s="1"/>
  <c r="BO290" i="218" s="1"/>
  <c r="B35" i="141" a="1"/>
  <c r="B35" i="141" s="1"/>
  <c r="BO289" i="218" s="1"/>
  <c r="B34" i="141" a="1"/>
  <c r="B34" i="141" s="1"/>
  <c r="BO288" i="218" s="1"/>
  <c r="B33" i="141" a="1"/>
  <c r="B33" i="141" s="1"/>
  <c r="BO287" i="218" s="1"/>
  <c r="B32" i="141" a="1"/>
  <c r="B32" i="141" s="1"/>
  <c r="BO286" i="218" s="1"/>
  <c r="B28" i="141"/>
  <c r="BO169" i="218" s="1"/>
  <c r="B27" i="141"/>
  <c r="BO168" i="218" s="1"/>
  <c r="BO328" i="218" s="1"/>
  <c r="B26" i="141"/>
  <c r="BO167" i="218" s="1"/>
  <c r="B25" i="141"/>
  <c r="BO166" i="218" s="1"/>
  <c r="B24" i="141"/>
  <c r="BO165" i="218" s="1"/>
  <c r="B23" i="141"/>
  <c r="BO164" i="218" s="1"/>
  <c r="B22" i="141"/>
  <c r="BO163" i="218" s="1"/>
  <c r="B21" i="141"/>
  <c r="BO162" i="218" s="1"/>
  <c r="B20" i="141"/>
  <c r="BO161" i="218" s="1"/>
  <c r="B19" i="141"/>
  <c r="BO160" i="218" s="1"/>
  <c r="B18" i="141"/>
  <c r="BO159" i="218" s="1"/>
  <c r="BO319" i="218" s="1"/>
  <c r="B17" i="141"/>
  <c r="BO158" i="218" s="1"/>
  <c r="B16" i="141"/>
  <c r="B10" i="141"/>
  <c r="H126" i="141"/>
  <c r="BO283" i="218" s="1"/>
  <c r="H125" i="141"/>
  <c r="BO282" i="218" s="1"/>
  <c r="H124" i="141"/>
  <c r="H122" i="141"/>
  <c r="H120" i="141"/>
  <c r="BO277" i="218" s="1"/>
  <c r="H119" i="141"/>
  <c r="H118" i="141"/>
  <c r="H116" i="141"/>
  <c r="H114" i="141"/>
  <c r="BO271" i="218" s="1"/>
  <c r="H112" i="141"/>
  <c r="H111" i="141"/>
  <c r="H110" i="141"/>
  <c r="H109" i="141"/>
  <c r="H107" i="141"/>
  <c r="H106" i="141"/>
  <c r="H104" i="141"/>
  <c r="H102" i="141"/>
  <c r="BO259" i="218" s="1"/>
  <c r="H101" i="141"/>
  <c r="H100" i="141"/>
  <c r="H99" i="141"/>
  <c r="BO256" i="218" s="1"/>
  <c r="H98" i="141"/>
  <c r="H97" i="141"/>
  <c r="H96" i="141"/>
  <c r="H95" i="141"/>
  <c r="H94" i="141"/>
  <c r="BO251" i="218" s="1"/>
  <c r="H93" i="141"/>
  <c r="H92" i="141"/>
  <c r="H91" i="141"/>
  <c r="BO248" i="218" s="1"/>
  <c r="H90" i="141"/>
  <c r="H89" i="141"/>
  <c r="H87" i="141"/>
  <c r="H86" i="141"/>
  <c r="H84" i="141"/>
  <c r="BO241" i="218" s="1"/>
  <c r="H82" i="141"/>
  <c r="H81" i="141"/>
  <c r="H80" i="141"/>
  <c r="BO237" i="218" s="1"/>
  <c r="H79" i="141"/>
  <c r="H78" i="141"/>
  <c r="H77" i="141"/>
  <c r="H76" i="141"/>
  <c r="H75" i="141"/>
  <c r="BO232" i="218" s="1"/>
  <c r="H74" i="141"/>
  <c r="H73" i="141"/>
  <c r="H72" i="141"/>
  <c r="H71" i="141"/>
  <c r="H69" i="141"/>
  <c r="H68" i="141"/>
  <c r="H67" i="141"/>
  <c r="H66" i="141"/>
  <c r="BO223" i="218" s="1"/>
  <c r="H65" i="141"/>
  <c r="H64" i="141"/>
  <c r="H63" i="141"/>
  <c r="BO220" i="218" s="1"/>
  <c r="H62" i="141"/>
  <c r="H61" i="141"/>
  <c r="H60" i="141"/>
  <c r="H59" i="141"/>
  <c r="H58" i="141"/>
  <c r="BO215" i="218" s="1"/>
  <c r="H57" i="141"/>
  <c r="H56" i="141"/>
  <c r="H55" i="141"/>
  <c r="BO212" i="218" s="1"/>
  <c r="H54" i="141"/>
  <c r="H53" i="141"/>
  <c r="H52" i="141"/>
  <c r="H51" i="141"/>
  <c r="H50" i="141"/>
  <c r="BO207" i="218" s="1"/>
  <c r="H49" i="141"/>
  <c r="H48" i="141"/>
  <c r="H47" i="141"/>
  <c r="H46" i="141"/>
  <c r="H45" i="141"/>
  <c r="H44" i="141"/>
  <c r="H43" i="141"/>
  <c r="H42" i="141"/>
  <c r="BO199" i="218" s="1"/>
  <c r="H41" i="141"/>
  <c r="H40" i="141"/>
  <c r="H39" i="141"/>
  <c r="BO196" i="218" s="1"/>
  <c r="H38" i="141"/>
  <c r="H37" i="141"/>
  <c r="H36" i="141"/>
  <c r="H35" i="141"/>
  <c r="H34" i="141"/>
  <c r="BO191" i="218" s="1"/>
  <c r="H33" i="141"/>
  <c r="H32" i="141"/>
  <c r="H31" i="141"/>
  <c r="BO188" i="218" s="1"/>
  <c r="H30" i="141"/>
  <c r="H29" i="141"/>
  <c r="H28" i="141"/>
  <c r="H27" i="141"/>
  <c r="H26" i="141"/>
  <c r="BO183" i="218" s="1"/>
  <c r="H25" i="141"/>
  <c r="H24" i="141"/>
  <c r="H23" i="141"/>
  <c r="H22" i="141"/>
  <c r="H21" i="141"/>
  <c r="H20" i="141"/>
  <c r="H19" i="141"/>
  <c r="H18" i="141"/>
  <c r="BO175" i="218" s="1"/>
  <c r="H17" i="141"/>
  <c r="B46" i="140"/>
  <c r="BN300" i="218" s="1"/>
  <c r="B45" i="140"/>
  <c r="BN299" i="218" s="1"/>
  <c r="B44" i="140"/>
  <c r="BN298" i="218" s="1"/>
  <c r="B43" i="140"/>
  <c r="BN297" i="218" s="1"/>
  <c r="B42" i="140"/>
  <c r="BN296" i="218" s="1"/>
  <c r="B41" i="140"/>
  <c r="BN295" i="218" s="1"/>
  <c r="B40" i="140"/>
  <c r="BN294" i="218" s="1"/>
  <c r="B38" i="140" a="1"/>
  <c r="B38" i="140" s="1"/>
  <c r="BN292" i="218" s="1"/>
  <c r="B37" i="140" a="1"/>
  <c r="B37" i="140" s="1"/>
  <c r="BN291" i="218" s="1"/>
  <c r="B36" i="140" a="1"/>
  <c r="B36" i="140" s="1"/>
  <c r="BN290" i="218" s="1"/>
  <c r="B35" i="140" a="1"/>
  <c r="B35" i="140" s="1"/>
  <c r="BN289" i="218" s="1"/>
  <c r="B34" i="140" a="1"/>
  <c r="B34" i="140" s="1"/>
  <c r="BN288" i="218" s="1"/>
  <c r="B33" i="140" a="1"/>
  <c r="B33" i="140" s="1"/>
  <c r="BN287" i="218" s="1"/>
  <c r="B32" i="140" a="1"/>
  <c r="B32" i="140" s="1"/>
  <c r="BN286" i="218" s="1"/>
  <c r="B28" i="140"/>
  <c r="BN169" i="218" s="1"/>
  <c r="B27" i="140"/>
  <c r="BN168" i="218" s="1"/>
  <c r="B26" i="140"/>
  <c r="BN167" i="218" s="1"/>
  <c r="B25" i="140"/>
  <c r="BN166" i="218" s="1"/>
  <c r="B24" i="140"/>
  <c r="BN165" i="218" s="1"/>
  <c r="B23" i="140"/>
  <c r="BN164" i="218" s="1"/>
  <c r="B22" i="140"/>
  <c r="BN163" i="218" s="1"/>
  <c r="B21" i="140"/>
  <c r="BN162" i="218" s="1"/>
  <c r="B20" i="140"/>
  <c r="BN161" i="218" s="1"/>
  <c r="B19" i="140"/>
  <c r="BN160" i="218" s="1"/>
  <c r="B18" i="140"/>
  <c r="BN159" i="218" s="1"/>
  <c r="B17" i="140"/>
  <c r="BN158" i="218" s="1"/>
  <c r="BN318" i="218" s="1"/>
  <c r="B16" i="140"/>
  <c r="B10" i="140"/>
  <c r="H126" i="140"/>
  <c r="BN283" i="218" s="1"/>
  <c r="H125" i="140"/>
  <c r="H124" i="140"/>
  <c r="H122" i="140"/>
  <c r="H120" i="140"/>
  <c r="BN277" i="218" s="1"/>
  <c r="H119" i="140"/>
  <c r="H118" i="140"/>
  <c r="H116" i="140"/>
  <c r="H114" i="140"/>
  <c r="BN271" i="218" s="1"/>
  <c r="H112" i="140"/>
  <c r="BN269" i="218" s="1"/>
  <c r="H111" i="140"/>
  <c r="H110" i="140"/>
  <c r="BN267" i="218" s="1"/>
  <c r="H109" i="140"/>
  <c r="H107" i="140"/>
  <c r="H106" i="140"/>
  <c r="H104" i="140"/>
  <c r="H102" i="140"/>
  <c r="BN259" i="218" s="1"/>
  <c r="H101" i="140"/>
  <c r="BN258" i="218" s="1"/>
  <c r="H100" i="140"/>
  <c r="H99" i="140"/>
  <c r="BN256" i="218" s="1"/>
  <c r="H98" i="140"/>
  <c r="H97" i="140"/>
  <c r="H96" i="140"/>
  <c r="H95" i="140"/>
  <c r="H94" i="140"/>
  <c r="BN251" i="218" s="1"/>
  <c r="H93" i="140"/>
  <c r="BN250" i="218" s="1"/>
  <c r="H92" i="140"/>
  <c r="H91" i="140"/>
  <c r="H90" i="140"/>
  <c r="H89" i="140"/>
  <c r="H87" i="140"/>
  <c r="BN244" i="218" s="1"/>
  <c r="H86" i="140"/>
  <c r="H84" i="140"/>
  <c r="BN241" i="218" s="1"/>
  <c r="H82" i="140"/>
  <c r="H81" i="140"/>
  <c r="H80" i="140"/>
  <c r="BN237" i="218" s="1"/>
  <c r="H79" i="140"/>
  <c r="H78" i="140"/>
  <c r="H77" i="140"/>
  <c r="BN234" i="218" s="1"/>
  <c r="H76" i="140"/>
  <c r="H75" i="140"/>
  <c r="BN232" i="218" s="1"/>
  <c r="H74" i="140"/>
  <c r="H73" i="140"/>
  <c r="H72" i="140"/>
  <c r="BN229" i="218" s="1"/>
  <c r="H71" i="140"/>
  <c r="H69" i="140"/>
  <c r="H68" i="140"/>
  <c r="BN225" i="218" s="1"/>
  <c r="H67" i="140"/>
  <c r="H66" i="140"/>
  <c r="BN223" i="218" s="1"/>
  <c r="H65" i="140"/>
  <c r="BN222" i="218" s="1"/>
  <c r="H64" i="140"/>
  <c r="H63" i="140"/>
  <c r="H62" i="140"/>
  <c r="H61" i="140"/>
  <c r="H60" i="140"/>
  <c r="BN217" i="218" s="1"/>
  <c r="H59" i="140"/>
  <c r="H58" i="140"/>
  <c r="BN215" i="218" s="1"/>
  <c r="H57" i="140"/>
  <c r="BN214" i="218" s="1"/>
  <c r="H56" i="140"/>
  <c r="H55" i="140"/>
  <c r="H54" i="140"/>
  <c r="H53" i="140"/>
  <c r="H52" i="140"/>
  <c r="BN209" i="218" s="1"/>
  <c r="H51" i="140"/>
  <c r="H50" i="140"/>
  <c r="BN207" i="218" s="1"/>
  <c r="H49" i="140"/>
  <c r="H48" i="140"/>
  <c r="H47" i="140"/>
  <c r="BN204" i="218" s="1"/>
  <c r="H46" i="140"/>
  <c r="H45" i="140"/>
  <c r="H44" i="140"/>
  <c r="BN201" i="218" s="1"/>
  <c r="H43" i="140"/>
  <c r="H42" i="140"/>
  <c r="BN199" i="218" s="1"/>
  <c r="H41" i="140"/>
  <c r="H40" i="140"/>
  <c r="H39" i="140"/>
  <c r="BN196" i="218" s="1"/>
  <c r="H38" i="140"/>
  <c r="H37" i="140"/>
  <c r="H36" i="140"/>
  <c r="BN193" i="218" s="1"/>
  <c r="H35" i="140"/>
  <c r="H34" i="140"/>
  <c r="BN191" i="218" s="1"/>
  <c r="H33" i="140"/>
  <c r="H32" i="140"/>
  <c r="H31" i="140"/>
  <c r="H30" i="140"/>
  <c r="H29" i="140"/>
  <c r="H28" i="140"/>
  <c r="BN185" i="218" s="1"/>
  <c r="H27" i="140"/>
  <c r="H26" i="140"/>
  <c r="BN183" i="218" s="1"/>
  <c r="H25" i="140"/>
  <c r="BN182" i="218" s="1"/>
  <c r="H24" i="140"/>
  <c r="H23" i="140"/>
  <c r="H22" i="140"/>
  <c r="H21" i="140"/>
  <c r="H20" i="140"/>
  <c r="BN177" i="218" s="1"/>
  <c r="H19" i="140"/>
  <c r="H18" i="140"/>
  <c r="BN175" i="218" s="1"/>
  <c r="H17" i="140"/>
  <c r="BN174" i="218" s="1"/>
  <c r="B46" i="139"/>
  <c r="BM300" i="218" s="1"/>
  <c r="B45" i="139"/>
  <c r="BM299" i="218" s="1"/>
  <c r="B44" i="139"/>
  <c r="BM298" i="218" s="1"/>
  <c r="B43" i="139"/>
  <c r="BM297" i="218" s="1"/>
  <c r="B42" i="139"/>
  <c r="BM296" i="218" s="1"/>
  <c r="B41" i="139"/>
  <c r="BM295" i="218" s="1"/>
  <c r="B40" i="139"/>
  <c r="BM294" i="218" s="1"/>
  <c r="B38" i="139" a="1"/>
  <c r="B38" i="139" s="1"/>
  <c r="BM292" i="218" s="1"/>
  <c r="B37" i="139" a="1"/>
  <c r="B37" i="139" s="1"/>
  <c r="BM291" i="218" s="1"/>
  <c r="B36" i="139" a="1"/>
  <c r="B36" i="139" s="1"/>
  <c r="BM290" i="218" s="1"/>
  <c r="B35" i="139" a="1"/>
  <c r="B35" i="139" s="1"/>
  <c r="BM289" i="218" s="1"/>
  <c r="B34" i="139" a="1"/>
  <c r="B34" i="139" s="1"/>
  <c r="BM288" i="218" s="1"/>
  <c r="B33" i="139" a="1"/>
  <c r="B33" i="139" s="1"/>
  <c r="BM287" i="218" s="1"/>
  <c r="B32" i="139" a="1"/>
  <c r="B32" i="139" s="1"/>
  <c r="BM286" i="218" s="1"/>
  <c r="B28" i="139"/>
  <c r="BM169" i="218" s="1"/>
  <c r="B27" i="139"/>
  <c r="BM168" i="218" s="1"/>
  <c r="B26" i="139"/>
  <c r="BM167" i="218" s="1"/>
  <c r="B25" i="139"/>
  <c r="BM166" i="218" s="1"/>
  <c r="B24" i="139"/>
  <c r="BM165" i="218" s="1"/>
  <c r="B23" i="139"/>
  <c r="BM164" i="218" s="1"/>
  <c r="B22" i="139"/>
  <c r="BM163" i="218" s="1"/>
  <c r="B21" i="139"/>
  <c r="BM162" i="218" s="1"/>
  <c r="B20" i="139"/>
  <c r="BM161" i="218" s="1"/>
  <c r="B19" i="139"/>
  <c r="BM160" i="218" s="1"/>
  <c r="B18" i="139"/>
  <c r="BM159" i="218" s="1"/>
  <c r="B17" i="139"/>
  <c r="BM158" i="218" s="1"/>
  <c r="B16" i="139"/>
  <c r="B10" i="139"/>
  <c r="H126" i="139"/>
  <c r="BM283" i="218" s="1"/>
  <c r="H125" i="139"/>
  <c r="H124" i="139"/>
  <c r="H122" i="139"/>
  <c r="H120" i="139"/>
  <c r="BM277" i="218" s="1"/>
  <c r="H119" i="139"/>
  <c r="H118" i="139"/>
  <c r="H116" i="139"/>
  <c r="H114" i="139"/>
  <c r="BM271" i="218" s="1"/>
  <c r="H112" i="139"/>
  <c r="BM269" i="218" s="1"/>
  <c r="H111" i="139"/>
  <c r="H110" i="139"/>
  <c r="BM267" i="218" s="1"/>
  <c r="H109" i="139"/>
  <c r="H107" i="139"/>
  <c r="H106" i="139"/>
  <c r="H104" i="139"/>
  <c r="H102" i="139"/>
  <c r="BM259" i="218" s="1"/>
  <c r="H101" i="139"/>
  <c r="BM258" i="218" s="1"/>
  <c r="H100" i="139"/>
  <c r="H99" i="139"/>
  <c r="BM256" i="218" s="1"/>
  <c r="H98" i="139"/>
  <c r="H97" i="139"/>
  <c r="H96" i="139"/>
  <c r="H95" i="139"/>
  <c r="H94" i="139"/>
  <c r="BM251" i="218" s="1"/>
  <c r="H93" i="139"/>
  <c r="BM250" i="218" s="1"/>
  <c r="H92" i="139"/>
  <c r="H91" i="139"/>
  <c r="H90" i="139"/>
  <c r="H89" i="139"/>
  <c r="H87" i="139"/>
  <c r="H86" i="139"/>
  <c r="H84" i="139"/>
  <c r="BM241" i="218" s="1"/>
  <c r="H82" i="139"/>
  <c r="BM239" i="218" s="1"/>
  <c r="H81" i="139"/>
  <c r="H80" i="139"/>
  <c r="H79" i="139"/>
  <c r="H78" i="139"/>
  <c r="H77" i="139"/>
  <c r="H76" i="139"/>
  <c r="H75" i="139"/>
  <c r="BM232" i="218" s="1"/>
  <c r="H74" i="139"/>
  <c r="BM231" i="218" s="1"/>
  <c r="H73" i="139"/>
  <c r="H72" i="139"/>
  <c r="H71" i="139"/>
  <c r="H69" i="139"/>
  <c r="H68" i="139"/>
  <c r="H67" i="139"/>
  <c r="H66" i="139"/>
  <c r="BM223" i="218" s="1"/>
  <c r="H65" i="139"/>
  <c r="BM222" i="218" s="1"/>
  <c r="H64" i="139"/>
  <c r="H63" i="139"/>
  <c r="BM220" i="218" s="1"/>
  <c r="H62" i="139"/>
  <c r="H61" i="139"/>
  <c r="H60" i="139"/>
  <c r="H59" i="139"/>
  <c r="H58" i="139"/>
  <c r="BM215" i="218" s="1"/>
  <c r="H57" i="139"/>
  <c r="BM214" i="218" s="1"/>
  <c r="H56" i="139"/>
  <c r="H55" i="139"/>
  <c r="BM212" i="218" s="1"/>
  <c r="H54" i="139"/>
  <c r="H53" i="139"/>
  <c r="H52" i="139"/>
  <c r="H51" i="139"/>
  <c r="H50" i="139"/>
  <c r="BM207" i="218" s="1"/>
  <c r="H49" i="139"/>
  <c r="BM206" i="218" s="1"/>
  <c r="H48" i="139"/>
  <c r="H47" i="139"/>
  <c r="H46" i="139"/>
  <c r="H45" i="139"/>
  <c r="H44" i="139"/>
  <c r="H43" i="139"/>
  <c r="H42" i="139"/>
  <c r="BM199" i="218" s="1"/>
  <c r="H41" i="139"/>
  <c r="BM198" i="218" s="1"/>
  <c r="H40" i="139"/>
  <c r="H39" i="139"/>
  <c r="H38" i="139"/>
  <c r="H37" i="139"/>
  <c r="H36" i="139"/>
  <c r="H35" i="139"/>
  <c r="H34" i="139"/>
  <c r="BM191" i="218" s="1"/>
  <c r="H33" i="139"/>
  <c r="BM190" i="218" s="1"/>
  <c r="H32" i="139"/>
  <c r="H31" i="139"/>
  <c r="BM188" i="218" s="1"/>
  <c r="H30" i="139"/>
  <c r="H29" i="139"/>
  <c r="H28" i="139"/>
  <c r="H27" i="139"/>
  <c r="H26" i="139"/>
  <c r="BM183" i="218" s="1"/>
  <c r="H25" i="139"/>
  <c r="BM182" i="218" s="1"/>
  <c r="H24" i="139"/>
  <c r="H23" i="139"/>
  <c r="BM180" i="218" s="1"/>
  <c r="H22" i="139"/>
  <c r="H21" i="139"/>
  <c r="H20" i="139"/>
  <c r="H19" i="139"/>
  <c r="H18" i="139"/>
  <c r="BM175" i="218" s="1"/>
  <c r="H17" i="139"/>
  <c r="BM174" i="218" s="1"/>
  <c r="B46" i="138"/>
  <c r="BL300" i="218" s="1"/>
  <c r="B45" i="138"/>
  <c r="BL299" i="218" s="1"/>
  <c r="B44" i="138"/>
  <c r="BL298" i="218" s="1"/>
  <c r="B43" i="138"/>
  <c r="BL297" i="218" s="1"/>
  <c r="B42" i="138"/>
  <c r="BL296" i="218" s="1"/>
  <c r="B41" i="138"/>
  <c r="BL295" i="218" s="1"/>
  <c r="B40" i="138"/>
  <c r="BL294" i="218" s="1"/>
  <c r="B38" i="138" a="1"/>
  <c r="B38" i="138" s="1"/>
  <c r="BL292" i="218" s="1"/>
  <c r="B37" i="138" a="1"/>
  <c r="B37" i="138" s="1"/>
  <c r="BL291" i="218" s="1"/>
  <c r="B36" i="138" a="1"/>
  <c r="B36" i="138" s="1"/>
  <c r="BL290" i="218" s="1"/>
  <c r="B35" i="138" a="1"/>
  <c r="B35" i="138" s="1"/>
  <c r="BL289" i="218" s="1"/>
  <c r="B34" i="138" a="1"/>
  <c r="B34" i="138" s="1"/>
  <c r="BL288" i="218" s="1"/>
  <c r="B33" i="138" a="1"/>
  <c r="B33" i="138" s="1"/>
  <c r="BL287" i="218" s="1"/>
  <c r="B32" i="138" a="1"/>
  <c r="B32" i="138" s="1"/>
  <c r="BL286" i="218" s="1"/>
  <c r="B28" i="138"/>
  <c r="BL169" i="218" s="1"/>
  <c r="B27" i="138"/>
  <c r="BL168" i="218" s="1"/>
  <c r="BL328" i="218" s="1"/>
  <c r="B26" i="138"/>
  <c r="BL167" i="218" s="1"/>
  <c r="B25" i="138"/>
  <c r="BL166" i="218" s="1"/>
  <c r="BL326" i="218" s="1"/>
  <c r="B24" i="138"/>
  <c r="BL165" i="218" s="1"/>
  <c r="B23" i="138"/>
  <c r="BL164" i="218" s="1"/>
  <c r="B22" i="138"/>
  <c r="BL163" i="218" s="1"/>
  <c r="B21" i="138"/>
  <c r="BL162" i="218" s="1"/>
  <c r="B20" i="138"/>
  <c r="BL161" i="218" s="1"/>
  <c r="B19" i="138"/>
  <c r="BL160" i="218" s="1"/>
  <c r="B18" i="138"/>
  <c r="BL159" i="218" s="1"/>
  <c r="B17" i="138"/>
  <c r="BL158" i="218" s="1"/>
  <c r="B16" i="138"/>
  <c r="B10" i="138"/>
  <c r="H126" i="138"/>
  <c r="BL283" i="218" s="1"/>
  <c r="H125" i="138"/>
  <c r="BL282" i="218" s="1"/>
  <c r="H124" i="138"/>
  <c r="H122" i="138"/>
  <c r="BL279" i="218" s="1"/>
  <c r="H120" i="138"/>
  <c r="BL277" i="218" s="1"/>
  <c r="H119" i="138"/>
  <c r="H118" i="138"/>
  <c r="H116" i="138"/>
  <c r="H114" i="138"/>
  <c r="BL271" i="218" s="1"/>
  <c r="H112" i="138"/>
  <c r="H111" i="138"/>
  <c r="H110" i="138"/>
  <c r="H109" i="138"/>
  <c r="H107" i="138"/>
  <c r="H106" i="138"/>
  <c r="H104" i="138"/>
  <c r="H102" i="138"/>
  <c r="BL259" i="218" s="1"/>
  <c r="H101" i="138"/>
  <c r="H100" i="138"/>
  <c r="H99" i="138"/>
  <c r="BL256" i="218" s="1"/>
  <c r="H98" i="138"/>
  <c r="H97" i="138"/>
  <c r="H96" i="138"/>
  <c r="H95" i="138"/>
  <c r="H94" i="138"/>
  <c r="BL251" i="218" s="1"/>
  <c r="H93" i="138"/>
  <c r="H92" i="138"/>
  <c r="H91" i="138"/>
  <c r="H90" i="138"/>
  <c r="H89" i="138"/>
  <c r="H87" i="138"/>
  <c r="H86" i="138"/>
  <c r="H84" i="138"/>
  <c r="BL241" i="218" s="1"/>
  <c r="H82" i="138"/>
  <c r="H81" i="138"/>
  <c r="H80" i="138"/>
  <c r="BL237" i="218" s="1"/>
  <c r="H79" i="138"/>
  <c r="H78" i="138"/>
  <c r="H77" i="138"/>
  <c r="H76" i="138"/>
  <c r="H75" i="138"/>
  <c r="BL232" i="218" s="1"/>
  <c r="H74" i="138"/>
  <c r="H73" i="138"/>
  <c r="H72" i="138"/>
  <c r="H71" i="138"/>
  <c r="H69" i="138"/>
  <c r="H68" i="138"/>
  <c r="H67" i="138"/>
  <c r="H66" i="138"/>
  <c r="BL223" i="218" s="1"/>
  <c r="H65" i="138"/>
  <c r="H64" i="138"/>
  <c r="H63" i="138"/>
  <c r="BL220" i="218" s="1"/>
  <c r="H62" i="138"/>
  <c r="H61" i="138"/>
  <c r="H60" i="138"/>
  <c r="H59" i="138"/>
  <c r="H58" i="138"/>
  <c r="BL215" i="218" s="1"/>
  <c r="H57" i="138"/>
  <c r="H56" i="138"/>
  <c r="H55" i="138"/>
  <c r="J55" i="138" s="1"/>
  <c r="H54" i="138"/>
  <c r="H53" i="138"/>
  <c r="H52" i="138"/>
  <c r="H51" i="138"/>
  <c r="H50" i="138"/>
  <c r="BL207" i="218" s="1"/>
  <c r="H49" i="138"/>
  <c r="H48" i="138"/>
  <c r="H47" i="138"/>
  <c r="H46" i="138"/>
  <c r="H45" i="138"/>
  <c r="H44" i="138"/>
  <c r="H43" i="138"/>
  <c r="H42" i="138"/>
  <c r="BL199" i="218" s="1"/>
  <c r="H41" i="138"/>
  <c r="H40" i="138"/>
  <c r="H39" i="138"/>
  <c r="BL196" i="218" s="1"/>
  <c r="H38" i="138"/>
  <c r="H37" i="138"/>
  <c r="H36" i="138"/>
  <c r="H35" i="138"/>
  <c r="H34" i="138"/>
  <c r="BL191" i="218" s="1"/>
  <c r="H33" i="138"/>
  <c r="H32" i="138"/>
  <c r="H31" i="138"/>
  <c r="H30" i="138"/>
  <c r="H29" i="138"/>
  <c r="H28" i="138"/>
  <c r="H27" i="138"/>
  <c r="H26" i="138"/>
  <c r="BL183" i="218" s="1"/>
  <c r="H25" i="138"/>
  <c r="H24" i="138"/>
  <c r="H23" i="138"/>
  <c r="H22" i="138"/>
  <c r="H21" i="138"/>
  <c r="H20" i="138"/>
  <c r="H19" i="138"/>
  <c r="H18" i="138"/>
  <c r="BL175" i="218" s="1"/>
  <c r="H17" i="138"/>
  <c r="B46" i="137"/>
  <c r="BK300" i="218" s="1"/>
  <c r="B45" i="137"/>
  <c r="BK299" i="218" s="1"/>
  <c r="B44" i="137"/>
  <c r="BK298" i="218" s="1"/>
  <c r="B43" i="137"/>
  <c r="BK297" i="218" s="1"/>
  <c r="B42" i="137"/>
  <c r="BK296" i="218" s="1"/>
  <c r="B41" i="137"/>
  <c r="BK295" i="218" s="1"/>
  <c r="B40" i="137"/>
  <c r="BK294" i="218" s="1"/>
  <c r="B38" i="137" a="1"/>
  <c r="B38" i="137" s="1"/>
  <c r="BK292" i="218" s="1"/>
  <c r="B37" i="137" a="1"/>
  <c r="B37" i="137" s="1"/>
  <c r="BK291" i="218" s="1"/>
  <c r="B36" i="137" a="1"/>
  <c r="B36" i="137" s="1"/>
  <c r="BK290" i="218" s="1"/>
  <c r="B35" i="137" a="1"/>
  <c r="B35" i="137" s="1"/>
  <c r="BK289" i="218" s="1"/>
  <c r="B34" i="137" a="1"/>
  <c r="B34" i="137" s="1"/>
  <c r="BK288" i="218" s="1"/>
  <c r="B33" i="137" a="1"/>
  <c r="B33" i="137" s="1"/>
  <c r="BK287" i="218" s="1"/>
  <c r="B32" i="137" a="1"/>
  <c r="B32" i="137" s="1"/>
  <c r="BK286" i="218" s="1"/>
  <c r="B28" i="137"/>
  <c r="BK169" i="218" s="1"/>
  <c r="B27" i="137"/>
  <c r="BK168" i="218" s="1"/>
  <c r="BK314" i="218" s="1"/>
  <c r="B26" i="137"/>
  <c r="BK167" i="218" s="1"/>
  <c r="B25" i="137"/>
  <c r="BK166" i="218" s="1"/>
  <c r="B24" i="137"/>
  <c r="BK165" i="218" s="1"/>
  <c r="BK325" i="218" s="1"/>
  <c r="B23" i="137"/>
  <c r="BK164" i="218" s="1"/>
  <c r="B22" i="137"/>
  <c r="BK163" i="218" s="1"/>
  <c r="B21" i="137"/>
  <c r="BK162" i="218" s="1"/>
  <c r="B20" i="137"/>
  <c r="BK161" i="218" s="1"/>
  <c r="B19" i="137"/>
  <c r="BK160" i="218" s="1"/>
  <c r="B18" i="137"/>
  <c r="BK159" i="218" s="1"/>
  <c r="B17" i="137"/>
  <c r="BK158" i="218" s="1"/>
  <c r="BK304" i="218" s="1"/>
  <c r="B16" i="137"/>
  <c r="B10" i="137"/>
  <c r="H126" i="137"/>
  <c r="BK283" i="218" s="1"/>
  <c r="H125" i="137"/>
  <c r="BK282" i="218" s="1"/>
  <c r="H124" i="137"/>
  <c r="BK281" i="218" s="1"/>
  <c r="H122" i="137"/>
  <c r="H120" i="137"/>
  <c r="BK277" i="218" s="1"/>
  <c r="H119" i="137"/>
  <c r="H118" i="137"/>
  <c r="H116" i="137"/>
  <c r="H114" i="137"/>
  <c r="BK271" i="218" s="1"/>
  <c r="H112" i="137"/>
  <c r="BK269" i="218" s="1"/>
  <c r="H111" i="137"/>
  <c r="H110" i="137"/>
  <c r="H109" i="137"/>
  <c r="BK266" i="218" s="1"/>
  <c r="H107" i="137"/>
  <c r="H106" i="137"/>
  <c r="H104" i="137"/>
  <c r="BK261" i="218" s="1"/>
  <c r="H102" i="137"/>
  <c r="BK259" i="218" s="1"/>
  <c r="H101" i="137"/>
  <c r="BK258" i="218" s="1"/>
  <c r="H100" i="137"/>
  <c r="H99" i="137"/>
  <c r="H98" i="137"/>
  <c r="H97" i="137"/>
  <c r="H96" i="137"/>
  <c r="H95" i="137"/>
  <c r="H94" i="137"/>
  <c r="BK251" i="218" s="1"/>
  <c r="H93" i="137"/>
  <c r="H92" i="137"/>
  <c r="H91" i="137"/>
  <c r="H90" i="137"/>
  <c r="BK247" i="218" s="1"/>
  <c r="H89" i="137"/>
  <c r="H87" i="137"/>
  <c r="H86" i="137"/>
  <c r="H84" i="137"/>
  <c r="BK241" i="218" s="1"/>
  <c r="H82" i="137"/>
  <c r="H81" i="137"/>
  <c r="H80" i="137"/>
  <c r="H79" i="137"/>
  <c r="BK236" i="218" s="1"/>
  <c r="H78" i="137"/>
  <c r="H77" i="137"/>
  <c r="H76" i="137"/>
  <c r="H75" i="137"/>
  <c r="BK232" i="218" s="1"/>
  <c r="H74" i="137"/>
  <c r="BK231" i="218" s="1"/>
  <c r="H73" i="137"/>
  <c r="H72" i="137"/>
  <c r="H71" i="137"/>
  <c r="BK228" i="218" s="1"/>
  <c r="H69" i="137"/>
  <c r="H68" i="137"/>
  <c r="H67" i="137"/>
  <c r="H66" i="137"/>
  <c r="BK223" i="218" s="1"/>
  <c r="H65" i="137"/>
  <c r="BK222" i="218" s="1"/>
  <c r="H64" i="137"/>
  <c r="H63" i="137"/>
  <c r="H62" i="137"/>
  <c r="BK219" i="218" s="1"/>
  <c r="H61" i="137"/>
  <c r="H60" i="137"/>
  <c r="H59" i="137"/>
  <c r="H58" i="137"/>
  <c r="BK215" i="218" s="1"/>
  <c r="H57" i="137"/>
  <c r="BK214" i="218" s="1"/>
  <c r="H56" i="137"/>
  <c r="H55" i="137"/>
  <c r="H54" i="137"/>
  <c r="BK211" i="218" s="1"/>
  <c r="H53" i="137"/>
  <c r="H52" i="137"/>
  <c r="H51" i="137"/>
  <c r="H50" i="137"/>
  <c r="BK207" i="218" s="1"/>
  <c r="H49" i="137"/>
  <c r="H48" i="137"/>
  <c r="H47" i="137"/>
  <c r="H46" i="137"/>
  <c r="BK203" i="218" s="1"/>
  <c r="H45" i="137"/>
  <c r="H44" i="137"/>
  <c r="H43" i="137"/>
  <c r="H42" i="137"/>
  <c r="BK199" i="218" s="1"/>
  <c r="H41" i="137"/>
  <c r="BK198" i="218" s="1"/>
  <c r="H40" i="137"/>
  <c r="H39" i="137"/>
  <c r="H38" i="137"/>
  <c r="BK195" i="218" s="1"/>
  <c r="H37" i="137"/>
  <c r="H36" i="137"/>
  <c r="H35" i="137"/>
  <c r="H34" i="137"/>
  <c r="BK191" i="218" s="1"/>
  <c r="H33" i="137"/>
  <c r="BK190" i="218" s="1"/>
  <c r="H32" i="137"/>
  <c r="H31" i="137"/>
  <c r="H30" i="137"/>
  <c r="BK187" i="218" s="1"/>
  <c r="H29" i="137"/>
  <c r="H28" i="137"/>
  <c r="H27" i="137"/>
  <c r="H26" i="137"/>
  <c r="BK183" i="218" s="1"/>
  <c r="H25" i="137"/>
  <c r="BK182" i="218" s="1"/>
  <c r="H24" i="137"/>
  <c r="H23" i="137"/>
  <c r="H22" i="137"/>
  <c r="BK179" i="218" s="1"/>
  <c r="H21" i="137"/>
  <c r="H20" i="137"/>
  <c r="H19" i="137"/>
  <c r="H18" i="137"/>
  <c r="BK175" i="218" s="1"/>
  <c r="H17" i="137"/>
  <c r="B46" i="136"/>
  <c r="BJ300" i="218" s="1"/>
  <c r="B45" i="136"/>
  <c r="BJ299" i="218" s="1"/>
  <c r="B44" i="136"/>
  <c r="BJ298" i="218" s="1"/>
  <c r="B43" i="136"/>
  <c r="BJ297" i="218" s="1"/>
  <c r="B42" i="136"/>
  <c r="BJ296" i="218" s="1"/>
  <c r="B41" i="136"/>
  <c r="BJ295" i="218" s="1"/>
  <c r="B40" i="136"/>
  <c r="BJ294" i="218" s="1"/>
  <c r="B38" i="136" a="1"/>
  <c r="B38" i="136" s="1"/>
  <c r="BJ292" i="218" s="1"/>
  <c r="B37" i="136" a="1"/>
  <c r="B37" i="136" s="1"/>
  <c r="BJ291" i="218" s="1"/>
  <c r="B36" i="136" a="1"/>
  <c r="B36" i="136" s="1"/>
  <c r="BJ290" i="218" s="1"/>
  <c r="B35" i="136" a="1"/>
  <c r="B35" i="136" s="1"/>
  <c r="BJ289" i="218" s="1"/>
  <c r="B34" i="136" a="1"/>
  <c r="B34" i="136" s="1"/>
  <c r="BJ288" i="218" s="1"/>
  <c r="B33" i="136" a="1"/>
  <c r="B33" i="136" s="1"/>
  <c r="BJ287" i="218" s="1"/>
  <c r="B32" i="136" a="1"/>
  <c r="B32" i="136" s="1"/>
  <c r="BJ286" i="218" s="1"/>
  <c r="B28" i="136"/>
  <c r="BJ169" i="218" s="1"/>
  <c r="B27" i="136"/>
  <c r="BJ168" i="218" s="1"/>
  <c r="B26" i="136"/>
  <c r="BJ167" i="218" s="1"/>
  <c r="B25" i="136"/>
  <c r="BJ166" i="218" s="1"/>
  <c r="BJ326" i="218" s="1"/>
  <c r="B24" i="136"/>
  <c r="BJ165" i="218" s="1"/>
  <c r="B23" i="136"/>
  <c r="BJ164" i="218" s="1"/>
  <c r="BJ324" i="218" s="1"/>
  <c r="B22" i="136"/>
  <c r="BJ163" i="218" s="1"/>
  <c r="B21" i="136"/>
  <c r="BJ162" i="218" s="1"/>
  <c r="B20" i="136"/>
  <c r="BJ161" i="218" s="1"/>
  <c r="B19" i="136"/>
  <c r="BJ160" i="218" s="1"/>
  <c r="BJ320" i="218" s="1"/>
  <c r="B18" i="136"/>
  <c r="BJ159" i="218" s="1"/>
  <c r="B17" i="136"/>
  <c r="BJ158" i="218" s="1"/>
  <c r="BJ318" i="218" s="1"/>
  <c r="B16" i="136"/>
  <c r="B10" i="136"/>
  <c r="H126" i="136"/>
  <c r="BJ283" i="218" s="1"/>
  <c r="H125" i="136"/>
  <c r="H124" i="136"/>
  <c r="H122" i="136"/>
  <c r="H120" i="136"/>
  <c r="BJ277" i="218" s="1"/>
  <c r="H119" i="136"/>
  <c r="H118" i="136"/>
  <c r="H116" i="136"/>
  <c r="H114" i="136"/>
  <c r="BJ271" i="218" s="1"/>
  <c r="H112" i="136"/>
  <c r="BJ269" i="218" s="1"/>
  <c r="H111" i="136"/>
  <c r="H110" i="136"/>
  <c r="BJ267" i="218" s="1"/>
  <c r="H109" i="136"/>
  <c r="H107" i="136"/>
  <c r="H106" i="136"/>
  <c r="H104" i="136"/>
  <c r="H102" i="136"/>
  <c r="BJ259" i="218" s="1"/>
  <c r="H101" i="136"/>
  <c r="H100" i="136"/>
  <c r="H99" i="136"/>
  <c r="BJ256" i="218" s="1"/>
  <c r="H98" i="136"/>
  <c r="H97" i="136"/>
  <c r="H96" i="136"/>
  <c r="H95" i="136"/>
  <c r="H94" i="136"/>
  <c r="BJ251" i="218" s="1"/>
  <c r="H93" i="136"/>
  <c r="H92" i="136"/>
  <c r="H91" i="136"/>
  <c r="H90" i="136"/>
  <c r="H89" i="136"/>
  <c r="H87" i="136"/>
  <c r="H86" i="136"/>
  <c r="H84" i="136"/>
  <c r="BJ241" i="218" s="1"/>
  <c r="H82" i="136"/>
  <c r="H81" i="136"/>
  <c r="H80" i="136"/>
  <c r="BJ237" i="218" s="1"/>
  <c r="H79" i="136"/>
  <c r="H78" i="136"/>
  <c r="H77" i="136"/>
  <c r="H76" i="136"/>
  <c r="H75" i="136"/>
  <c r="BJ232" i="218" s="1"/>
  <c r="H74" i="136"/>
  <c r="BJ231" i="218" s="1"/>
  <c r="H73" i="136"/>
  <c r="H72" i="136"/>
  <c r="BJ229" i="218" s="1"/>
  <c r="H71" i="136"/>
  <c r="H69" i="136"/>
  <c r="H68" i="136"/>
  <c r="H67" i="136"/>
  <c r="H66" i="136"/>
  <c r="BJ223" i="218" s="1"/>
  <c r="H65" i="136"/>
  <c r="BJ222" i="218" s="1"/>
  <c r="H64" i="136"/>
  <c r="H63" i="136"/>
  <c r="BJ220" i="218" s="1"/>
  <c r="H62" i="136"/>
  <c r="H61" i="136"/>
  <c r="H60" i="136"/>
  <c r="H59" i="136"/>
  <c r="K59" i="136" s="1"/>
  <c r="H58" i="136"/>
  <c r="BJ215" i="218" s="1"/>
  <c r="H57" i="136"/>
  <c r="H56" i="136"/>
  <c r="H55" i="136"/>
  <c r="BJ212" i="218" s="1"/>
  <c r="H54" i="136"/>
  <c r="H53" i="136"/>
  <c r="H52" i="136"/>
  <c r="H51" i="136"/>
  <c r="H50" i="136"/>
  <c r="BJ207" i="218" s="1"/>
  <c r="H49" i="136"/>
  <c r="BJ206" i="218" s="1"/>
  <c r="H48" i="136"/>
  <c r="H47" i="136"/>
  <c r="BJ204" i="218" s="1"/>
  <c r="H46" i="136"/>
  <c r="H45" i="136"/>
  <c r="H44" i="136"/>
  <c r="H43" i="136"/>
  <c r="H42" i="136"/>
  <c r="BJ199" i="218" s="1"/>
  <c r="H41" i="136"/>
  <c r="H40" i="136"/>
  <c r="H39" i="136"/>
  <c r="BJ196" i="218" s="1"/>
  <c r="H38" i="136"/>
  <c r="H37" i="136"/>
  <c r="H36" i="136"/>
  <c r="H35" i="136"/>
  <c r="H34" i="136"/>
  <c r="BJ191" i="218" s="1"/>
  <c r="H33" i="136"/>
  <c r="BJ190" i="218" s="1"/>
  <c r="H32" i="136"/>
  <c r="H31" i="136"/>
  <c r="BJ188" i="218" s="1"/>
  <c r="H30" i="136"/>
  <c r="H29" i="136"/>
  <c r="H28" i="136"/>
  <c r="H27" i="136"/>
  <c r="K27" i="136" s="1"/>
  <c r="H26" i="136"/>
  <c r="BJ183" i="218" s="1"/>
  <c r="H25" i="136"/>
  <c r="BJ182" i="218" s="1"/>
  <c r="H24" i="136"/>
  <c r="H23" i="136"/>
  <c r="BJ180" i="218" s="1"/>
  <c r="H22" i="136"/>
  <c r="H21" i="136"/>
  <c r="H20" i="136"/>
  <c r="H19" i="136"/>
  <c r="H18" i="136"/>
  <c r="BJ175" i="218" s="1"/>
  <c r="H17" i="136"/>
  <c r="BJ174" i="218" s="1"/>
  <c r="B46" i="135"/>
  <c r="BI300" i="218" s="1"/>
  <c r="B45" i="135"/>
  <c r="BI299" i="218" s="1"/>
  <c r="B44" i="135"/>
  <c r="BI298" i="218" s="1"/>
  <c r="B43" i="135"/>
  <c r="BI297" i="218" s="1"/>
  <c r="B42" i="135"/>
  <c r="BI296" i="218" s="1"/>
  <c r="B41" i="135"/>
  <c r="BI295" i="218" s="1"/>
  <c r="B40" i="135"/>
  <c r="BI294" i="218" s="1"/>
  <c r="B38" i="135" a="1"/>
  <c r="B38" i="135" s="1"/>
  <c r="BI292" i="218" s="1"/>
  <c r="B37" i="135" a="1"/>
  <c r="B37" i="135" s="1"/>
  <c r="BI291" i="218" s="1"/>
  <c r="B36" i="135" a="1"/>
  <c r="B36" i="135" s="1"/>
  <c r="BI290" i="218" s="1"/>
  <c r="B35" i="135" a="1"/>
  <c r="B35" i="135" s="1"/>
  <c r="BI289" i="218" s="1"/>
  <c r="B34" i="135" a="1"/>
  <c r="B34" i="135" s="1"/>
  <c r="BI288" i="218" s="1"/>
  <c r="B33" i="135" a="1"/>
  <c r="B33" i="135" s="1"/>
  <c r="BI287" i="218" s="1"/>
  <c r="B32" i="135" a="1"/>
  <c r="B32" i="135" s="1"/>
  <c r="BI286" i="218" s="1"/>
  <c r="B28" i="135"/>
  <c r="BI169" i="218" s="1"/>
  <c r="B27" i="135"/>
  <c r="BI168" i="218" s="1"/>
  <c r="B26" i="135"/>
  <c r="BI167" i="218" s="1"/>
  <c r="B25" i="135"/>
  <c r="BI166" i="218" s="1"/>
  <c r="B24" i="135"/>
  <c r="BI165" i="218" s="1"/>
  <c r="B23" i="135"/>
  <c r="BI164" i="218" s="1"/>
  <c r="BI324" i="218" s="1"/>
  <c r="B22" i="135"/>
  <c r="BI163" i="218" s="1"/>
  <c r="B21" i="135"/>
  <c r="BI162" i="218" s="1"/>
  <c r="B20" i="135"/>
  <c r="BI161" i="218" s="1"/>
  <c r="B19" i="135"/>
  <c r="BI160" i="218" s="1"/>
  <c r="B18" i="135"/>
  <c r="BI159" i="218" s="1"/>
  <c r="B17" i="135"/>
  <c r="BI158" i="218" s="1"/>
  <c r="B16" i="135"/>
  <c r="B10" i="135"/>
  <c r="H126" i="135"/>
  <c r="BI283" i="218" s="1"/>
  <c r="H125" i="135"/>
  <c r="H124" i="135"/>
  <c r="H122" i="135"/>
  <c r="H120" i="135"/>
  <c r="BI277" i="218" s="1"/>
  <c r="H119" i="135"/>
  <c r="H118" i="135"/>
  <c r="H116" i="135"/>
  <c r="H114" i="135"/>
  <c r="BI271" i="218" s="1"/>
  <c r="H112" i="135"/>
  <c r="BI269" i="218" s="1"/>
  <c r="H111" i="135"/>
  <c r="H110" i="135"/>
  <c r="BI267" i="218" s="1"/>
  <c r="H109" i="135"/>
  <c r="H107" i="135"/>
  <c r="H106" i="135"/>
  <c r="H104" i="135"/>
  <c r="BI261" i="218" s="1"/>
  <c r="H102" i="135"/>
  <c r="BI259" i="218" s="1"/>
  <c r="H101" i="135"/>
  <c r="BI258" i="218" s="1"/>
  <c r="H100" i="135"/>
  <c r="H99" i="135"/>
  <c r="BI256" i="218" s="1"/>
  <c r="H98" i="135"/>
  <c r="H97" i="135"/>
  <c r="H96" i="135"/>
  <c r="H95" i="135"/>
  <c r="H94" i="135"/>
  <c r="BI251" i="218" s="1"/>
  <c r="H93" i="135"/>
  <c r="BI250" i="218" s="1"/>
  <c r="H92" i="135"/>
  <c r="H91" i="135"/>
  <c r="H90" i="135"/>
  <c r="H89" i="135"/>
  <c r="H87" i="135"/>
  <c r="BI244" i="218" s="1"/>
  <c r="H86" i="135"/>
  <c r="H84" i="135"/>
  <c r="BI241" i="218" s="1"/>
  <c r="H82" i="135"/>
  <c r="BI239" i="218" s="1"/>
  <c r="H81" i="135"/>
  <c r="H80" i="135"/>
  <c r="BI237" i="218" s="1"/>
  <c r="H79" i="135"/>
  <c r="H78" i="135"/>
  <c r="H77" i="135"/>
  <c r="BI234" i="218" s="1"/>
  <c r="H76" i="135"/>
  <c r="H75" i="135"/>
  <c r="BI232" i="218" s="1"/>
  <c r="H74" i="135"/>
  <c r="H73" i="135"/>
  <c r="H72" i="135"/>
  <c r="H71" i="135"/>
  <c r="H69" i="135"/>
  <c r="H68" i="135"/>
  <c r="BI225" i="218" s="1"/>
  <c r="H67" i="135"/>
  <c r="H66" i="135"/>
  <c r="BI223" i="218" s="1"/>
  <c r="H65" i="135"/>
  <c r="BI222" i="218" s="1"/>
  <c r="H64" i="135"/>
  <c r="H63" i="135"/>
  <c r="H62" i="135"/>
  <c r="H61" i="135"/>
  <c r="H60" i="135"/>
  <c r="BI217" i="218" s="1"/>
  <c r="H59" i="135"/>
  <c r="H58" i="135"/>
  <c r="BI215" i="218" s="1"/>
  <c r="H57" i="135"/>
  <c r="H56" i="135"/>
  <c r="H55" i="135"/>
  <c r="BI212" i="218" s="1"/>
  <c r="H54" i="135"/>
  <c r="H53" i="135"/>
  <c r="H52" i="135"/>
  <c r="BI209" i="218" s="1"/>
  <c r="H51" i="135"/>
  <c r="H50" i="135"/>
  <c r="BI207" i="218" s="1"/>
  <c r="H49" i="135"/>
  <c r="BI206" i="218" s="1"/>
  <c r="H48" i="135"/>
  <c r="H47" i="135"/>
  <c r="BI204" i="218" s="1"/>
  <c r="H46" i="135"/>
  <c r="H45" i="135"/>
  <c r="H44" i="135"/>
  <c r="BI201" i="218" s="1"/>
  <c r="H43" i="135"/>
  <c r="H42" i="135"/>
  <c r="BI199" i="218" s="1"/>
  <c r="H41" i="135"/>
  <c r="H40" i="135"/>
  <c r="H39" i="135"/>
  <c r="H38" i="135"/>
  <c r="H37" i="135"/>
  <c r="H36" i="135"/>
  <c r="BI193" i="218" s="1"/>
  <c r="H35" i="135"/>
  <c r="H34" i="135"/>
  <c r="BI191" i="218" s="1"/>
  <c r="H33" i="135"/>
  <c r="BI190" i="218" s="1"/>
  <c r="H32" i="135"/>
  <c r="H31" i="135"/>
  <c r="H30" i="135"/>
  <c r="H29" i="135"/>
  <c r="H28" i="135"/>
  <c r="BI185" i="218" s="1"/>
  <c r="H27" i="135"/>
  <c r="H26" i="135"/>
  <c r="BI183" i="218" s="1"/>
  <c r="H25" i="135"/>
  <c r="H24" i="135"/>
  <c r="H23" i="135"/>
  <c r="BI180" i="218" s="1"/>
  <c r="H22" i="135"/>
  <c r="H21" i="135"/>
  <c r="H20" i="135"/>
  <c r="BI177" i="218" s="1"/>
  <c r="H19" i="135"/>
  <c r="K19" i="135" s="1"/>
  <c r="H18" i="135"/>
  <c r="BI175" i="218" s="1"/>
  <c r="H17" i="135"/>
  <c r="BI174" i="218" s="1"/>
  <c r="B46" i="134"/>
  <c r="BH300" i="218" s="1"/>
  <c r="B45" i="134"/>
  <c r="BH299" i="218" s="1"/>
  <c r="B44" i="134"/>
  <c r="BH298" i="218" s="1"/>
  <c r="B43" i="134"/>
  <c r="BH297" i="218" s="1"/>
  <c r="B42" i="134"/>
  <c r="BH296" i="218" s="1"/>
  <c r="B41" i="134"/>
  <c r="BH295" i="218" s="1"/>
  <c r="B40" i="134"/>
  <c r="BH294" i="218" s="1"/>
  <c r="B38" i="134" a="1"/>
  <c r="B38" i="134" s="1"/>
  <c r="BH292" i="218" s="1"/>
  <c r="B37" i="134" a="1"/>
  <c r="B37" i="134" s="1"/>
  <c r="BH291" i="218" s="1"/>
  <c r="B36" i="134" a="1"/>
  <c r="B36" i="134" s="1"/>
  <c r="BH290" i="218" s="1"/>
  <c r="B35" i="134" a="1"/>
  <c r="B35" i="134" s="1"/>
  <c r="BH289" i="218" s="1"/>
  <c r="B34" i="134" a="1"/>
  <c r="B34" i="134" s="1"/>
  <c r="BH288" i="218" s="1"/>
  <c r="B33" i="134" a="1"/>
  <c r="B33" i="134" s="1"/>
  <c r="BH287" i="218" s="1"/>
  <c r="B32" i="134" a="1"/>
  <c r="B32" i="134" s="1"/>
  <c r="BH286" i="218" s="1"/>
  <c r="B28" i="134"/>
  <c r="BH169" i="218" s="1"/>
  <c r="B27" i="134"/>
  <c r="BH168" i="218" s="1"/>
  <c r="B26" i="134"/>
  <c r="BH167" i="218" s="1"/>
  <c r="B25" i="134"/>
  <c r="BH166" i="218" s="1"/>
  <c r="B24" i="134"/>
  <c r="BH165" i="218" s="1"/>
  <c r="B23" i="134"/>
  <c r="BH164" i="218" s="1"/>
  <c r="B22" i="134"/>
  <c r="BH163" i="218" s="1"/>
  <c r="B21" i="134"/>
  <c r="BH162" i="218" s="1"/>
  <c r="B20" i="134"/>
  <c r="BH161" i="218" s="1"/>
  <c r="B19" i="134"/>
  <c r="BH160" i="218" s="1"/>
  <c r="B18" i="134"/>
  <c r="BH159" i="218" s="1"/>
  <c r="B17" i="134"/>
  <c r="BH158" i="218" s="1"/>
  <c r="B16" i="134"/>
  <c r="B10" i="134"/>
  <c r="H126" i="134"/>
  <c r="BH283" i="218" s="1"/>
  <c r="H125" i="134"/>
  <c r="H124" i="134"/>
  <c r="BH281" i="218" s="1"/>
  <c r="H122" i="134"/>
  <c r="BH279" i="218" s="1"/>
  <c r="H120" i="134"/>
  <c r="BH277" i="218" s="1"/>
  <c r="H119" i="134"/>
  <c r="H118" i="134"/>
  <c r="H116" i="134"/>
  <c r="H114" i="134"/>
  <c r="BH271" i="218" s="1"/>
  <c r="H112" i="134"/>
  <c r="H111" i="134"/>
  <c r="H110" i="134"/>
  <c r="H109" i="134"/>
  <c r="H107" i="134"/>
  <c r="H106" i="134"/>
  <c r="H104" i="134"/>
  <c r="H102" i="134"/>
  <c r="BH259" i="218" s="1"/>
  <c r="H101" i="134"/>
  <c r="H100" i="134"/>
  <c r="H99" i="134"/>
  <c r="H98" i="134"/>
  <c r="H97" i="134"/>
  <c r="H96" i="134"/>
  <c r="H95" i="134"/>
  <c r="H94" i="134"/>
  <c r="BH251" i="218" s="1"/>
  <c r="H93" i="134"/>
  <c r="H92" i="134"/>
  <c r="H91" i="134"/>
  <c r="BH248" i="218" s="1"/>
  <c r="H90" i="134"/>
  <c r="H89" i="134"/>
  <c r="H87" i="134"/>
  <c r="H86" i="134"/>
  <c r="H84" i="134"/>
  <c r="BH241" i="218" s="1"/>
  <c r="H82" i="134"/>
  <c r="BH239" i="218" s="1"/>
  <c r="H81" i="134"/>
  <c r="H80" i="134"/>
  <c r="BH237" i="218" s="1"/>
  <c r="H79" i="134"/>
  <c r="H78" i="134"/>
  <c r="H77" i="134"/>
  <c r="H76" i="134"/>
  <c r="H75" i="134"/>
  <c r="BH232" i="218" s="1"/>
  <c r="H74" i="134"/>
  <c r="BH231" i="218" s="1"/>
  <c r="H73" i="134"/>
  <c r="H72" i="134"/>
  <c r="H71" i="134"/>
  <c r="H69" i="134"/>
  <c r="H68" i="134"/>
  <c r="H67" i="134"/>
  <c r="H66" i="134"/>
  <c r="BH223" i="218" s="1"/>
  <c r="H65" i="134"/>
  <c r="BH222" i="218" s="1"/>
  <c r="H64" i="134"/>
  <c r="H63" i="134"/>
  <c r="H62" i="134"/>
  <c r="H61" i="134"/>
  <c r="H60" i="134"/>
  <c r="H59" i="134"/>
  <c r="H58" i="134"/>
  <c r="BH215" i="218" s="1"/>
  <c r="H57" i="134"/>
  <c r="H56" i="134"/>
  <c r="H55" i="134"/>
  <c r="BH212" i="218" s="1"/>
  <c r="H54" i="134"/>
  <c r="H53" i="134"/>
  <c r="H52" i="134"/>
  <c r="H51" i="134"/>
  <c r="H50" i="134"/>
  <c r="BH207" i="218" s="1"/>
  <c r="H49" i="134"/>
  <c r="H48" i="134"/>
  <c r="H47" i="134"/>
  <c r="BH204" i="218" s="1"/>
  <c r="H46" i="134"/>
  <c r="H45" i="134"/>
  <c r="H44" i="134"/>
  <c r="H43" i="134"/>
  <c r="H42" i="134"/>
  <c r="BH199" i="218" s="1"/>
  <c r="H41" i="134"/>
  <c r="BH198" i="218" s="1"/>
  <c r="H40" i="134"/>
  <c r="H39" i="134"/>
  <c r="H38" i="134"/>
  <c r="H37" i="134"/>
  <c r="H36" i="134"/>
  <c r="H35" i="134"/>
  <c r="H34" i="134"/>
  <c r="BH191" i="218" s="1"/>
  <c r="H33" i="134"/>
  <c r="BH190" i="218" s="1"/>
  <c r="H32" i="134"/>
  <c r="H31" i="134"/>
  <c r="H30" i="134"/>
  <c r="H29" i="134"/>
  <c r="H28" i="134"/>
  <c r="H27" i="134"/>
  <c r="H26" i="134"/>
  <c r="BH183" i="218" s="1"/>
  <c r="H25" i="134"/>
  <c r="H24" i="134"/>
  <c r="H23" i="134"/>
  <c r="BH180" i="218" s="1"/>
  <c r="H22" i="134"/>
  <c r="H21" i="134"/>
  <c r="H20" i="134"/>
  <c r="H19" i="134"/>
  <c r="H18" i="134"/>
  <c r="BH175" i="218" s="1"/>
  <c r="H17" i="134"/>
  <c r="B46" i="133"/>
  <c r="BG300" i="218" s="1"/>
  <c r="B45" i="133"/>
  <c r="BG299" i="218" s="1"/>
  <c r="B44" i="133"/>
  <c r="BG298" i="218" s="1"/>
  <c r="B43" i="133"/>
  <c r="BG297" i="218" s="1"/>
  <c r="B42" i="133"/>
  <c r="BG296" i="218" s="1"/>
  <c r="B41" i="133"/>
  <c r="BG295" i="218" s="1"/>
  <c r="B40" i="133"/>
  <c r="BG294" i="218" s="1"/>
  <c r="B38" i="133" a="1"/>
  <c r="B38" i="133" s="1"/>
  <c r="BG292" i="218" s="1"/>
  <c r="B37" i="133" a="1"/>
  <c r="B37" i="133" s="1"/>
  <c r="BG291" i="218" s="1"/>
  <c r="B36" i="133" a="1"/>
  <c r="B36" i="133" s="1"/>
  <c r="BG290" i="218" s="1"/>
  <c r="B35" i="133" a="1"/>
  <c r="B35" i="133" s="1"/>
  <c r="BG289" i="218" s="1"/>
  <c r="B34" i="133" a="1"/>
  <c r="B34" i="133" s="1"/>
  <c r="BG288" i="218" s="1"/>
  <c r="B33" i="133" a="1"/>
  <c r="B33" i="133" s="1"/>
  <c r="BG287" i="218" s="1"/>
  <c r="B32" i="133" a="1"/>
  <c r="B32" i="133" s="1"/>
  <c r="BG286" i="218" s="1"/>
  <c r="B28" i="133"/>
  <c r="BG169" i="218" s="1"/>
  <c r="B27" i="133"/>
  <c r="BG168" i="218" s="1"/>
  <c r="B26" i="133"/>
  <c r="BG167" i="218" s="1"/>
  <c r="B25" i="133"/>
  <c r="BG166" i="218" s="1"/>
  <c r="B24" i="133"/>
  <c r="BG165" i="218" s="1"/>
  <c r="B23" i="133"/>
  <c r="BG164" i="218" s="1"/>
  <c r="B22" i="133"/>
  <c r="BG163" i="218" s="1"/>
  <c r="B21" i="133"/>
  <c r="BG162" i="218" s="1"/>
  <c r="BG322" i="218" s="1"/>
  <c r="B20" i="133"/>
  <c r="BG161" i="218" s="1"/>
  <c r="B19" i="133"/>
  <c r="BG160" i="218" s="1"/>
  <c r="B18" i="133"/>
  <c r="BG159" i="218" s="1"/>
  <c r="B17" i="133"/>
  <c r="BG158" i="218" s="1"/>
  <c r="B16" i="133"/>
  <c r="B10" i="133"/>
  <c r="H126" i="133"/>
  <c r="BG283" i="218" s="1"/>
  <c r="H125" i="133"/>
  <c r="H124" i="133"/>
  <c r="BG281" i="218" s="1"/>
  <c r="H122" i="133"/>
  <c r="BG279" i="218" s="1"/>
  <c r="H120" i="133"/>
  <c r="BG277" i="218" s="1"/>
  <c r="H119" i="133"/>
  <c r="H118" i="133"/>
  <c r="H116" i="133"/>
  <c r="H114" i="133"/>
  <c r="BG271" i="218" s="1"/>
  <c r="H112" i="133"/>
  <c r="H111" i="133"/>
  <c r="H110" i="133"/>
  <c r="H109" i="133"/>
  <c r="H107" i="133"/>
  <c r="H106" i="133"/>
  <c r="H104" i="133"/>
  <c r="H102" i="133"/>
  <c r="BG259" i="218" s="1"/>
  <c r="H101" i="133"/>
  <c r="H100" i="133"/>
  <c r="H99" i="133"/>
  <c r="BG256" i="218" s="1"/>
  <c r="H98" i="133"/>
  <c r="H97" i="133"/>
  <c r="H96" i="133"/>
  <c r="H95" i="133"/>
  <c r="H94" i="133"/>
  <c r="BG251" i="218" s="1"/>
  <c r="H93" i="133"/>
  <c r="H92" i="133"/>
  <c r="H91" i="133"/>
  <c r="H90" i="133"/>
  <c r="H89" i="133"/>
  <c r="H87" i="133"/>
  <c r="H86" i="133"/>
  <c r="H84" i="133"/>
  <c r="BG241" i="218" s="1"/>
  <c r="H82" i="133"/>
  <c r="H81" i="133"/>
  <c r="H80" i="133"/>
  <c r="BG237" i="218" s="1"/>
  <c r="H79" i="133"/>
  <c r="H78" i="133"/>
  <c r="H77" i="133"/>
  <c r="H76" i="133"/>
  <c r="H75" i="133"/>
  <c r="BG232" i="218" s="1"/>
  <c r="H74" i="133"/>
  <c r="BG231" i="218" s="1"/>
  <c r="H73" i="133"/>
  <c r="H72" i="133"/>
  <c r="H71" i="133"/>
  <c r="H69" i="133"/>
  <c r="H68" i="133"/>
  <c r="H67" i="133"/>
  <c r="H66" i="133"/>
  <c r="BG223" i="218" s="1"/>
  <c r="H65" i="133"/>
  <c r="BG222" i="218" s="1"/>
  <c r="H64" i="133"/>
  <c r="H63" i="133"/>
  <c r="BG220" i="218" s="1"/>
  <c r="H62" i="133"/>
  <c r="H61" i="133"/>
  <c r="H60" i="133"/>
  <c r="H59" i="133"/>
  <c r="H58" i="133"/>
  <c r="BG215" i="218" s="1"/>
  <c r="H57" i="133"/>
  <c r="H56" i="133"/>
  <c r="H55" i="133"/>
  <c r="H54" i="133"/>
  <c r="H53" i="133"/>
  <c r="H52" i="133"/>
  <c r="H51" i="133"/>
  <c r="H50" i="133"/>
  <c r="BG207" i="218" s="1"/>
  <c r="H49" i="133"/>
  <c r="H48" i="133"/>
  <c r="H47" i="133"/>
  <c r="BG204" i="218" s="1"/>
  <c r="H46" i="133"/>
  <c r="H45" i="133"/>
  <c r="H44" i="133"/>
  <c r="H43" i="133"/>
  <c r="H42" i="133"/>
  <c r="BG199" i="218" s="1"/>
  <c r="H41" i="133"/>
  <c r="BG198" i="218" s="1"/>
  <c r="H40" i="133"/>
  <c r="H39" i="133"/>
  <c r="H38" i="133"/>
  <c r="H37" i="133"/>
  <c r="H36" i="133"/>
  <c r="H35" i="133"/>
  <c r="H34" i="133"/>
  <c r="BG191" i="218" s="1"/>
  <c r="H33" i="133"/>
  <c r="BG190" i="218" s="1"/>
  <c r="H32" i="133"/>
  <c r="H31" i="133"/>
  <c r="H30" i="133"/>
  <c r="H29" i="133"/>
  <c r="H28" i="133"/>
  <c r="H27" i="133"/>
  <c r="H26" i="133"/>
  <c r="BG183" i="218" s="1"/>
  <c r="H25" i="133"/>
  <c r="H24" i="133"/>
  <c r="H23" i="133"/>
  <c r="BG180" i="218" s="1"/>
  <c r="H22" i="133"/>
  <c r="H21" i="133"/>
  <c r="H20" i="133"/>
  <c r="H19" i="133"/>
  <c r="H18" i="133"/>
  <c r="BG175" i="218" s="1"/>
  <c r="H17" i="133"/>
  <c r="BG174" i="218" s="1"/>
  <c r="B46" i="132"/>
  <c r="BF300" i="218" s="1"/>
  <c r="B45" i="132"/>
  <c r="BF299" i="218" s="1"/>
  <c r="B44" i="132"/>
  <c r="BF298" i="218" s="1"/>
  <c r="B43" i="132"/>
  <c r="BF297" i="218" s="1"/>
  <c r="B42" i="132"/>
  <c r="BF296" i="218" s="1"/>
  <c r="B41" i="132"/>
  <c r="BF295" i="218" s="1"/>
  <c r="B40" i="132"/>
  <c r="BF294" i="218" s="1"/>
  <c r="B38" i="132" a="1"/>
  <c r="B38" i="132" s="1"/>
  <c r="BF292" i="218" s="1"/>
  <c r="B37" i="132" a="1"/>
  <c r="B37" i="132" s="1"/>
  <c r="BF291" i="218" s="1"/>
  <c r="B36" i="132" a="1"/>
  <c r="B36" i="132" s="1"/>
  <c r="BF290" i="218" s="1"/>
  <c r="B35" i="132" a="1"/>
  <c r="B35" i="132" s="1"/>
  <c r="BF289" i="218" s="1"/>
  <c r="B34" i="132" a="1"/>
  <c r="B34" i="132" s="1"/>
  <c r="BF288" i="218" s="1"/>
  <c r="B33" i="132" a="1"/>
  <c r="B33" i="132" s="1"/>
  <c r="BF287" i="218" s="1"/>
  <c r="B32" i="132" a="1"/>
  <c r="B32" i="132" s="1"/>
  <c r="BF286" i="218" s="1"/>
  <c r="B28" i="132"/>
  <c r="BF169" i="218" s="1"/>
  <c r="B27" i="132"/>
  <c r="BF168" i="218" s="1"/>
  <c r="B26" i="132"/>
  <c r="BF167" i="218" s="1"/>
  <c r="B25" i="132"/>
  <c r="BF166" i="218" s="1"/>
  <c r="B24" i="132"/>
  <c r="BF165" i="218" s="1"/>
  <c r="B23" i="132"/>
  <c r="BF164" i="218" s="1"/>
  <c r="B22" i="132"/>
  <c r="BF163" i="218" s="1"/>
  <c r="B21" i="132"/>
  <c r="BF162" i="218" s="1"/>
  <c r="B20" i="132"/>
  <c r="BF161" i="218" s="1"/>
  <c r="BF321" i="218" s="1"/>
  <c r="B19" i="132"/>
  <c r="BF160" i="218" s="1"/>
  <c r="BF320" i="218" s="1"/>
  <c r="B18" i="132"/>
  <c r="BF159" i="218" s="1"/>
  <c r="B17" i="132"/>
  <c r="BF158" i="218" s="1"/>
  <c r="BF318" i="218" s="1"/>
  <c r="B16" i="132"/>
  <c r="B10" i="132"/>
  <c r="H126" i="132"/>
  <c r="BF283" i="218" s="1"/>
  <c r="H125" i="132"/>
  <c r="H124" i="132"/>
  <c r="H122" i="132"/>
  <c r="BF279" i="218" s="1"/>
  <c r="H120" i="132"/>
  <c r="BF277" i="218" s="1"/>
  <c r="H119" i="132"/>
  <c r="H118" i="132"/>
  <c r="H116" i="132"/>
  <c r="H114" i="132"/>
  <c r="BF271" i="218" s="1"/>
  <c r="H112" i="132"/>
  <c r="BF269" i="218" s="1"/>
  <c r="H111" i="132"/>
  <c r="H110" i="132"/>
  <c r="H109" i="132"/>
  <c r="H107" i="132"/>
  <c r="H106" i="132"/>
  <c r="H104" i="132"/>
  <c r="H102" i="132"/>
  <c r="BF259" i="218" s="1"/>
  <c r="H101" i="132"/>
  <c r="BF258" i="218" s="1"/>
  <c r="H100" i="132"/>
  <c r="H99" i="132"/>
  <c r="H98" i="132"/>
  <c r="H97" i="132"/>
  <c r="H96" i="132"/>
  <c r="H95" i="132"/>
  <c r="H94" i="132"/>
  <c r="BF251" i="218" s="1"/>
  <c r="H93" i="132"/>
  <c r="BF250" i="218" s="1"/>
  <c r="H92" i="132"/>
  <c r="H91" i="132"/>
  <c r="BF248" i="218" s="1"/>
  <c r="H90" i="132"/>
  <c r="H89" i="132"/>
  <c r="H87" i="132"/>
  <c r="H86" i="132"/>
  <c r="H84" i="132"/>
  <c r="BF241" i="218" s="1"/>
  <c r="H82" i="132"/>
  <c r="H81" i="132"/>
  <c r="H80" i="132"/>
  <c r="H79" i="132"/>
  <c r="H78" i="132"/>
  <c r="H77" i="132"/>
  <c r="H76" i="132"/>
  <c r="H75" i="132"/>
  <c r="BF232" i="218" s="1"/>
  <c r="H74" i="132"/>
  <c r="BF231" i="218" s="1"/>
  <c r="H73" i="132"/>
  <c r="H72" i="132"/>
  <c r="H71" i="132"/>
  <c r="H69" i="132"/>
  <c r="H68" i="132"/>
  <c r="H67" i="132"/>
  <c r="H66" i="132"/>
  <c r="BF223" i="218" s="1"/>
  <c r="H65" i="132"/>
  <c r="BF222" i="218" s="1"/>
  <c r="H64" i="132"/>
  <c r="H63" i="132"/>
  <c r="BF220" i="218" s="1"/>
  <c r="H62" i="132"/>
  <c r="H61" i="132"/>
  <c r="H60" i="132"/>
  <c r="H59" i="132"/>
  <c r="H58" i="132"/>
  <c r="BF215" i="218" s="1"/>
  <c r="H57" i="132"/>
  <c r="BF214" i="218" s="1"/>
  <c r="H56" i="132"/>
  <c r="H55" i="132"/>
  <c r="BF212" i="218" s="1"/>
  <c r="H54" i="132"/>
  <c r="H53" i="132"/>
  <c r="H52" i="132"/>
  <c r="H51" i="132"/>
  <c r="H50" i="132"/>
  <c r="BF207" i="218" s="1"/>
  <c r="H49" i="132"/>
  <c r="BF206" i="218" s="1"/>
  <c r="H48" i="132"/>
  <c r="H47" i="132"/>
  <c r="H46" i="132"/>
  <c r="H45" i="132"/>
  <c r="H44" i="132"/>
  <c r="H43" i="132"/>
  <c r="H42" i="132"/>
  <c r="BF199" i="218" s="1"/>
  <c r="H41" i="132"/>
  <c r="BF198" i="218" s="1"/>
  <c r="H40" i="132"/>
  <c r="H39" i="132"/>
  <c r="H38" i="132"/>
  <c r="H37" i="132"/>
  <c r="H36" i="132"/>
  <c r="H35" i="132"/>
  <c r="H34" i="132"/>
  <c r="BF191" i="218" s="1"/>
  <c r="H33" i="132"/>
  <c r="BF190" i="218" s="1"/>
  <c r="H32" i="132"/>
  <c r="H31" i="132"/>
  <c r="H30" i="132"/>
  <c r="H29" i="132"/>
  <c r="H28" i="132"/>
  <c r="H27" i="132"/>
  <c r="H26" i="132"/>
  <c r="BF183" i="218" s="1"/>
  <c r="H25" i="132"/>
  <c r="BF182" i="218" s="1"/>
  <c r="H24" i="132"/>
  <c r="H23" i="132"/>
  <c r="BF180" i="218" s="1"/>
  <c r="H22" i="132"/>
  <c r="H21" i="132"/>
  <c r="H20" i="132"/>
  <c r="H19" i="132"/>
  <c r="H18" i="132"/>
  <c r="BF175" i="218" s="1"/>
  <c r="H17" i="132"/>
  <c r="BF174" i="218" s="1"/>
  <c r="B46" i="131"/>
  <c r="BE300" i="218" s="1"/>
  <c r="B45" i="131"/>
  <c r="BE299" i="218" s="1"/>
  <c r="B44" i="131"/>
  <c r="BE298" i="218" s="1"/>
  <c r="B43" i="131"/>
  <c r="BE297" i="218" s="1"/>
  <c r="B42" i="131"/>
  <c r="BE296" i="218" s="1"/>
  <c r="B41" i="131"/>
  <c r="BE295" i="218" s="1"/>
  <c r="B40" i="131"/>
  <c r="BE294" i="218" s="1"/>
  <c r="B38" i="131" a="1"/>
  <c r="B38" i="131" s="1"/>
  <c r="BE292" i="218" s="1"/>
  <c r="B37" i="131" a="1"/>
  <c r="B37" i="131" s="1"/>
  <c r="BE291" i="218" s="1"/>
  <c r="B36" i="131" a="1"/>
  <c r="B36" i="131" s="1"/>
  <c r="BE290" i="218" s="1"/>
  <c r="B35" i="131" a="1"/>
  <c r="B35" i="131" s="1"/>
  <c r="BE289" i="218" s="1"/>
  <c r="B34" i="131" a="1"/>
  <c r="B34" i="131" s="1"/>
  <c r="BE288" i="218" s="1"/>
  <c r="B33" i="131" a="1"/>
  <c r="B33" i="131" s="1"/>
  <c r="BE287" i="218" s="1"/>
  <c r="B32" i="131" a="1"/>
  <c r="B32" i="131" s="1"/>
  <c r="BE286" i="218" s="1"/>
  <c r="B28" i="131"/>
  <c r="BE169" i="218" s="1"/>
  <c r="B27" i="131"/>
  <c r="BE168" i="218" s="1"/>
  <c r="B26" i="131"/>
  <c r="BE167" i="218" s="1"/>
  <c r="B25" i="131"/>
  <c r="BE166" i="218" s="1"/>
  <c r="B24" i="131"/>
  <c r="BE165" i="218" s="1"/>
  <c r="B23" i="131"/>
  <c r="BE164" i="218" s="1"/>
  <c r="B22" i="131"/>
  <c r="BE163" i="218" s="1"/>
  <c r="B21" i="131"/>
  <c r="BE162" i="218" s="1"/>
  <c r="B20" i="131"/>
  <c r="BE161" i="218" s="1"/>
  <c r="B19" i="131"/>
  <c r="BE160" i="218" s="1"/>
  <c r="BE320" i="218" s="1"/>
  <c r="B18" i="131"/>
  <c r="BE159" i="218" s="1"/>
  <c r="B17" i="131"/>
  <c r="BE158" i="218" s="1"/>
  <c r="B16" i="131"/>
  <c r="B10" i="131"/>
  <c r="H126" i="131"/>
  <c r="BE283" i="218" s="1"/>
  <c r="H125" i="131"/>
  <c r="BE282" i="218" s="1"/>
  <c r="H124" i="131"/>
  <c r="H122" i="131"/>
  <c r="H120" i="131"/>
  <c r="BE277" i="218" s="1"/>
  <c r="H119" i="131"/>
  <c r="H118" i="131"/>
  <c r="H116" i="131"/>
  <c r="H114" i="131"/>
  <c r="BE271" i="218" s="1"/>
  <c r="H112" i="131"/>
  <c r="BE269" i="218" s="1"/>
  <c r="H111" i="131"/>
  <c r="H110" i="131"/>
  <c r="H109" i="131"/>
  <c r="H107" i="131"/>
  <c r="H106" i="131"/>
  <c r="H104" i="131"/>
  <c r="H102" i="131"/>
  <c r="BE259" i="218" s="1"/>
  <c r="H101" i="131"/>
  <c r="BE258" i="218" s="1"/>
  <c r="H100" i="131"/>
  <c r="H99" i="131"/>
  <c r="BE256" i="218" s="1"/>
  <c r="H98" i="131"/>
  <c r="H97" i="131"/>
  <c r="H96" i="131"/>
  <c r="H95" i="131"/>
  <c r="H94" i="131"/>
  <c r="BE251" i="218" s="1"/>
  <c r="H93" i="131"/>
  <c r="BE250" i="218" s="1"/>
  <c r="H92" i="131"/>
  <c r="H91" i="131"/>
  <c r="BE248" i="218" s="1"/>
  <c r="H90" i="131"/>
  <c r="H89" i="131"/>
  <c r="H87" i="131"/>
  <c r="H86" i="131"/>
  <c r="H84" i="131"/>
  <c r="BE241" i="218" s="1"/>
  <c r="H82" i="131"/>
  <c r="BE239" i="218" s="1"/>
  <c r="H81" i="131"/>
  <c r="H80" i="131"/>
  <c r="BE237" i="218" s="1"/>
  <c r="H79" i="131"/>
  <c r="H78" i="131"/>
  <c r="H77" i="131"/>
  <c r="H76" i="131"/>
  <c r="H75" i="131"/>
  <c r="BE232" i="218" s="1"/>
  <c r="H74" i="131"/>
  <c r="BE231" i="218" s="1"/>
  <c r="H73" i="131"/>
  <c r="H72" i="131"/>
  <c r="BE229" i="218" s="1"/>
  <c r="H71" i="131"/>
  <c r="H69" i="131"/>
  <c r="H68" i="131"/>
  <c r="H67" i="131"/>
  <c r="H66" i="131"/>
  <c r="BE223" i="218" s="1"/>
  <c r="H65" i="131"/>
  <c r="BE222" i="218" s="1"/>
  <c r="H64" i="131"/>
  <c r="H63" i="131"/>
  <c r="BE220" i="218" s="1"/>
  <c r="H62" i="131"/>
  <c r="H61" i="131"/>
  <c r="H60" i="131"/>
  <c r="H59" i="131"/>
  <c r="H58" i="131"/>
  <c r="BE215" i="218" s="1"/>
  <c r="H57" i="131"/>
  <c r="BE214" i="218" s="1"/>
  <c r="H56" i="131"/>
  <c r="H55" i="131"/>
  <c r="BE212" i="218" s="1"/>
  <c r="H54" i="131"/>
  <c r="H53" i="131"/>
  <c r="H52" i="131"/>
  <c r="H51" i="131"/>
  <c r="H50" i="131"/>
  <c r="BE207" i="218" s="1"/>
  <c r="H49" i="131"/>
  <c r="BE206" i="218" s="1"/>
  <c r="H48" i="131"/>
  <c r="H47" i="131"/>
  <c r="BE204" i="218" s="1"/>
  <c r="H46" i="131"/>
  <c r="H45" i="131"/>
  <c r="H44" i="131"/>
  <c r="H43" i="131"/>
  <c r="H42" i="131"/>
  <c r="BE199" i="218" s="1"/>
  <c r="H41" i="131"/>
  <c r="BE198" i="218" s="1"/>
  <c r="H40" i="131"/>
  <c r="H39" i="131"/>
  <c r="BE196" i="218" s="1"/>
  <c r="H38" i="131"/>
  <c r="H37" i="131"/>
  <c r="H36" i="131"/>
  <c r="H35" i="131"/>
  <c r="H34" i="131"/>
  <c r="BE191" i="218" s="1"/>
  <c r="H33" i="131"/>
  <c r="BE190" i="218" s="1"/>
  <c r="H32" i="131"/>
  <c r="H31" i="131"/>
  <c r="H30" i="131"/>
  <c r="H29" i="131"/>
  <c r="H28" i="131"/>
  <c r="H27" i="131"/>
  <c r="H26" i="131"/>
  <c r="BE183" i="218" s="1"/>
  <c r="H25" i="131"/>
  <c r="BE182" i="218" s="1"/>
  <c r="H24" i="131"/>
  <c r="H23" i="131"/>
  <c r="H22" i="131"/>
  <c r="H21" i="131"/>
  <c r="H20" i="131"/>
  <c r="H19" i="131"/>
  <c r="H18" i="131"/>
  <c r="BE175" i="218" s="1"/>
  <c r="H17" i="131"/>
  <c r="BE174" i="218" s="1"/>
  <c r="B46" i="130"/>
  <c r="BD300" i="218" s="1"/>
  <c r="B45" i="130"/>
  <c r="BD299" i="218" s="1"/>
  <c r="B44" i="130"/>
  <c r="BD298" i="218" s="1"/>
  <c r="B43" i="130"/>
  <c r="BD297" i="218" s="1"/>
  <c r="B42" i="130"/>
  <c r="BD296" i="218" s="1"/>
  <c r="B41" i="130"/>
  <c r="BD295" i="218" s="1"/>
  <c r="B40" i="130"/>
  <c r="BD294" i="218" s="1"/>
  <c r="B38" i="130" a="1"/>
  <c r="B38" i="130" s="1"/>
  <c r="BD292" i="218" s="1"/>
  <c r="B37" i="130" a="1"/>
  <c r="B37" i="130" s="1"/>
  <c r="BD291" i="218" s="1"/>
  <c r="B36" i="130" a="1"/>
  <c r="B36" i="130" s="1"/>
  <c r="BD290" i="218" s="1"/>
  <c r="B35" i="130" a="1"/>
  <c r="B35" i="130" s="1"/>
  <c r="BD289" i="218" s="1"/>
  <c r="B34" i="130" a="1"/>
  <c r="B34" i="130" s="1"/>
  <c r="BD288" i="218" s="1"/>
  <c r="B33" i="130" a="1"/>
  <c r="B33" i="130" s="1"/>
  <c r="BD287" i="218" s="1"/>
  <c r="B32" i="130" a="1"/>
  <c r="B32" i="130" s="1"/>
  <c r="BD286" i="218" s="1"/>
  <c r="B28" i="130"/>
  <c r="BD169" i="218" s="1"/>
  <c r="B27" i="130"/>
  <c r="BD168" i="218" s="1"/>
  <c r="BD328" i="218" s="1"/>
  <c r="B26" i="130"/>
  <c r="BD167" i="218" s="1"/>
  <c r="B25" i="130"/>
  <c r="BD166" i="218" s="1"/>
  <c r="BD326" i="218" s="1"/>
  <c r="B24" i="130"/>
  <c r="BD165" i="218" s="1"/>
  <c r="BD325" i="218" s="1"/>
  <c r="B23" i="130"/>
  <c r="BD164" i="218" s="1"/>
  <c r="B22" i="130"/>
  <c r="BD163" i="218" s="1"/>
  <c r="B21" i="130"/>
  <c r="BD162" i="218" s="1"/>
  <c r="B20" i="130"/>
  <c r="BD161" i="218" s="1"/>
  <c r="B19" i="130"/>
  <c r="BD160" i="218" s="1"/>
  <c r="B18" i="130"/>
  <c r="BD159" i="218" s="1"/>
  <c r="BD305" i="218" s="1"/>
  <c r="B17" i="130"/>
  <c r="BD158" i="218" s="1"/>
  <c r="B16" i="130"/>
  <c r="B10" i="130"/>
  <c r="H126" i="130"/>
  <c r="BD283" i="218" s="1"/>
  <c r="H125" i="130"/>
  <c r="H124" i="130"/>
  <c r="BD281" i="218" s="1"/>
  <c r="H122" i="130"/>
  <c r="BD279" i="218" s="1"/>
  <c r="H120" i="130"/>
  <c r="BD277" i="218" s="1"/>
  <c r="H119" i="130"/>
  <c r="H118" i="130"/>
  <c r="H116" i="130"/>
  <c r="H114" i="130"/>
  <c r="BD271" i="218" s="1"/>
  <c r="H112" i="130"/>
  <c r="H111" i="130"/>
  <c r="H110" i="130"/>
  <c r="H109" i="130"/>
  <c r="H107" i="130"/>
  <c r="H106" i="130"/>
  <c r="H104" i="130"/>
  <c r="BD261" i="218" s="1"/>
  <c r="H102" i="130"/>
  <c r="BD259" i="218" s="1"/>
  <c r="H101" i="130"/>
  <c r="BD258" i="218" s="1"/>
  <c r="H100" i="130"/>
  <c r="H99" i="130"/>
  <c r="H98" i="130"/>
  <c r="H97" i="130"/>
  <c r="H96" i="130"/>
  <c r="H95" i="130"/>
  <c r="H94" i="130"/>
  <c r="BD251" i="218" s="1"/>
  <c r="H93" i="130"/>
  <c r="BD250" i="218" s="1"/>
  <c r="H92" i="130"/>
  <c r="H91" i="130"/>
  <c r="H90" i="130"/>
  <c r="H89" i="130"/>
  <c r="H87" i="130"/>
  <c r="H86" i="130"/>
  <c r="H84" i="130"/>
  <c r="BD241" i="218" s="1"/>
  <c r="H82" i="130"/>
  <c r="BD239" i="218" s="1"/>
  <c r="H81" i="130"/>
  <c r="H80" i="130"/>
  <c r="BD237" i="218" s="1"/>
  <c r="H79" i="130"/>
  <c r="H78" i="130"/>
  <c r="H77" i="130"/>
  <c r="H76" i="130"/>
  <c r="H75" i="130"/>
  <c r="BD232" i="218" s="1"/>
  <c r="H74" i="130"/>
  <c r="BD231" i="218" s="1"/>
  <c r="H73" i="130"/>
  <c r="H72" i="130"/>
  <c r="BD229" i="218" s="1"/>
  <c r="H71" i="130"/>
  <c r="H69" i="130"/>
  <c r="H68" i="130"/>
  <c r="H67" i="130"/>
  <c r="H66" i="130"/>
  <c r="BD223" i="218" s="1"/>
  <c r="H65" i="130"/>
  <c r="H64" i="130"/>
  <c r="H63" i="130"/>
  <c r="H62" i="130"/>
  <c r="H61" i="130"/>
  <c r="H60" i="130"/>
  <c r="H59" i="130"/>
  <c r="H58" i="130"/>
  <c r="BD215" i="218" s="1"/>
  <c r="H57" i="130"/>
  <c r="BD214" i="218" s="1"/>
  <c r="H56" i="130"/>
  <c r="H55" i="130"/>
  <c r="H54" i="130"/>
  <c r="H53" i="130"/>
  <c r="H52" i="130"/>
  <c r="H51" i="130"/>
  <c r="H50" i="130"/>
  <c r="BD207" i="218" s="1"/>
  <c r="H49" i="130"/>
  <c r="BD206" i="218" s="1"/>
  <c r="H48" i="130"/>
  <c r="H47" i="130"/>
  <c r="BD204" i="218" s="1"/>
  <c r="H46" i="130"/>
  <c r="H45" i="130"/>
  <c r="H44" i="130"/>
  <c r="H43" i="130"/>
  <c r="H42" i="130"/>
  <c r="BD199" i="218" s="1"/>
  <c r="H41" i="130"/>
  <c r="BD198" i="218" s="1"/>
  <c r="H40" i="130"/>
  <c r="H39" i="130"/>
  <c r="BD196" i="218" s="1"/>
  <c r="H38" i="130"/>
  <c r="J38" i="130" s="1"/>
  <c r="H37" i="130"/>
  <c r="H36" i="130"/>
  <c r="H35" i="130"/>
  <c r="H34" i="130"/>
  <c r="BD191" i="218" s="1"/>
  <c r="H33" i="130"/>
  <c r="BD190" i="218" s="1"/>
  <c r="H32" i="130"/>
  <c r="H31" i="130"/>
  <c r="H30" i="130"/>
  <c r="H29" i="130"/>
  <c r="H28" i="130"/>
  <c r="H27" i="130"/>
  <c r="H26" i="130"/>
  <c r="BD183" i="218" s="1"/>
  <c r="H25" i="130"/>
  <c r="BD182" i="218" s="1"/>
  <c r="H24" i="130"/>
  <c r="H23" i="130"/>
  <c r="BD180" i="218" s="1"/>
  <c r="H22" i="130"/>
  <c r="H21" i="130"/>
  <c r="K21" i="130" s="1"/>
  <c r="H20" i="130"/>
  <c r="H19" i="130"/>
  <c r="H18" i="130"/>
  <c r="BD175" i="218" s="1"/>
  <c r="H17" i="130"/>
  <c r="BD174" i="218" s="1"/>
  <c r="B46" i="129"/>
  <c r="BC300" i="218" s="1"/>
  <c r="B45" i="129"/>
  <c r="BC299" i="218" s="1"/>
  <c r="B44" i="129"/>
  <c r="BC298" i="218" s="1"/>
  <c r="B43" i="129"/>
  <c r="BC297" i="218" s="1"/>
  <c r="B42" i="129"/>
  <c r="BC296" i="218" s="1"/>
  <c r="B41" i="129"/>
  <c r="BC295" i="218" s="1"/>
  <c r="B40" i="129"/>
  <c r="BC294" i="218" s="1"/>
  <c r="B38" i="129" a="1"/>
  <c r="B38" i="129" s="1"/>
  <c r="BC292" i="218" s="1"/>
  <c r="B37" i="129" a="1"/>
  <c r="B37" i="129" s="1"/>
  <c r="BC291" i="218" s="1"/>
  <c r="B36" i="129" a="1"/>
  <c r="B36" i="129" s="1"/>
  <c r="BC290" i="218" s="1"/>
  <c r="B35" i="129" a="1"/>
  <c r="B35" i="129" s="1"/>
  <c r="BC289" i="218" s="1"/>
  <c r="B34" i="129" a="1"/>
  <c r="B34" i="129" s="1"/>
  <c r="BC288" i="218" s="1"/>
  <c r="B33" i="129" a="1"/>
  <c r="B33" i="129" s="1"/>
  <c r="BC287" i="218" s="1"/>
  <c r="B32" i="129" a="1"/>
  <c r="B32" i="129" s="1"/>
  <c r="BC286" i="218" s="1"/>
  <c r="B28" i="129"/>
  <c r="BC169" i="218" s="1"/>
  <c r="B27" i="129"/>
  <c r="BC168" i="218" s="1"/>
  <c r="B26" i="129"/>
  <c r="BC167" i="218" s="1"/>
  <c r="B25" i="129"/>
  <c r="BC166" i="218" s="1"/>
  <c r="B24" i="129"/>
  <c r="BC165" i="218" s="1"/>
  <c r="BC311" i="218" s="1"/>
  <c r="B23" i="129"/>
  <c r="BC164" i="218" s="1"/>
  <c r="B22" i="129"/>
  <c r="BC163" i="218" s="1"/>
  <c r="B21" i="129"/>
  <c r="BC162" i="218" s="1"/>
  <c r="B20" i="129"/>
  <c r="BC161" i="218" s="1"/>
  <c r="B19" i="129"/>
  <c r="BC160" i="218" s="1"/>
  <c r="B18" i="129"/>
  <c r="BC159" i="218" s="1"/>
  <c r="B17" i="129"/>
  <c r="BC158" i="218" s="1"/>
  <c r="B16" i="129"/>
  <c r="B10" i="129"/>
  <c r="H126" i="129"/>
  <c r="BC283" i="218" s="1"/>
  <c r="H125" i="129"/>
  <c r="BC282" i="218" s="1"/>
  <c r="H124" i="129"/>
  <c r="H122" i="129"/>
  <c r="H120" i="129"/>
  <c r="BC277" i="218" s="1"/>
  <c r="H119" i="129"/>
  <c r="H118" i="129"/>
  <c r="H116" i="129"/>
  <c r="H114" i="129"/>
  <c r="BC271" i="218" s="1"/>
  <c r="H112" i="129"/>
  <c r="H111" i="129"/>
  <c r="H110" i="129"/>
  <c r="H109" i="129"/>
  <c r="H107" i="129"/>
  <c r="H106" i="129"/>
  <c r="H104" i="129"/>
  <c r="H102" i="129"/>
  <c r="BC259" i="218" s="1"/>
  <c r="H101" i="129"/>
  <c r="H100" i="129"/>
  <c r="H99" i="129"/>
  <c r="BC256" i="218" s="1"/>
  <c r="H98" i="129"/>
  <c r="H97" i="129"/>
  <c r="H96" i="129"/>
  <c r="H95" i="129"/>
  <c r="H94" i="129"/>
  <c r="BC251" i="218" s="1"/>
  <c r="H93" i="129"/>
  <c r="H92" i="129"/>
  <c r="H91" i="129"/>
  <c r="H90" i="129"/>
  <c r="H89" i="129"/>
  <c r="H87" i="129"/>
  <c r="H86" i="129"/>
  <c r="H84" i="129"/>
  <c r="BC241" i="218" s="1"/>
  <c r="H82" i="129"/>
  <c r="H81" i="129"/>
  <c r="H80" i="129"/>
  <c r="BC237" i="218" s="1"/>
  <c r="H79" i="129"/>
  <c r="H78" i="129"/>
  <c r="H77" i="129"/>
  <c r="H76" i="129"/>
  <c r="H75" i="129"/>
  <c r="BC232" i="218" s="1"/>
  <c r="H74" i="129"/>
  <c r="H73" i="129"/>
  <c r="H72" i="129"/>
  <c r="BC229" i="218" s="1"/>
  <c r="H71" i="129"/>
  <c r="H69" i="129"/>
  <c r="H68" i="129"/>
  <c r="H67" i="129"/>
  <c r="H66" i="129"/>
  <c r="BC223" i="218" s="1"/>
  <c r="H65" i="129"/>
  <c r="H64" i="129"/>
  <c r="H63" i="129"/>
  <c r="H62" i="129"/>
  <c r="H61" i="129"/>
  <c r="H60" i="129"/>
  <c r="H59" i="129"/>
  <c r="H58" i="129"/>
  <c r="BC215" i="218" s="1"/>
  <c r="H57" i="129"/>
  <c r="H56" i="129"/>
  <c r="H55" i="129"/>
  <c r="BC212" i="218" s="1"/>
  <c r="H54" i="129"/>
  <c r="H53" i="129"/>
  <c r="H52" i="129"/>
  <c r="H51" i="129"/>
  <c r="H50" i="129"/>
  <c r="BC207" i="218" s="1"/>
  <c r="H49" i="129"/>
  <c r="H48" i="129"/>
  <c r="H47" i="129"/>
  <c r="BC204" i="218" s="1"/>
  <c r="H46" i="129"/>
  <c r="H45" i="129"/>
  <c r="H44" i="129"/>
  <c r="H43" i="129"/>
  <c r="H42" i="129"/>
  <c r="BC199" i="218" s="1"/>
  <c r="H41" i="129"/>
  <c r="H40" i="129"/>
  <c r="H39" i="129"/>
  <c r="H38" i="129"/>
  <c r="H37" i="129"/>
  <c r="H36" i="129"/>
  <c r="H35" i="129"/>
  <c r="H34" i="129"/>
  <c r="BC191" i="218" s="1"/>
  <c r="H33" i="129"/>
  <c r="H32" i="129"/>
  <c r="H31" i="129"/>
  <c r="BC188" i="218" s="1"/>
  <c r="H30" i="129"/>
  <c r="H29" i="129"/>
  <c r="H28" i="129"/>
  <c r="K28" i="129" s="1"/>
  <c r="H27" i="129"/>
  <c r="H26" i="129"/>
  <c r="BC183" i="218" s="1"/>
  <c r="H25" i="129"/>
  <c r="J25" i="129" s="1"/>
  <c r="H24" i="129"/>
  <c r="H23" i="129"/>
  <c r="H22" i="129"/>
  <c r="H21" i="129"/>
  <c r="H20" i="129"/>
  <c r="H19" i="129"/>
  <c r="H18" i="129"/>
  <c r="BC175" i="218" s="1"/>
  <c r="H17" i="129"/>
  <c r="B46" i="128"/>
  <c r="BB300" i="218" s="1"/>
  <c r="B45" i="128"/>
  <c r="BB299" i="218" s="1"/>
  <c r="B44" i="128"/>
  <c r="BB298" i="218" s="1"/>
  <c r="B43" i="128"/>
  <c r="BB297" i="218" s="1"/>
  <c r="B42" i="128"/>
  <c r="BB296" i="218" s="1"/>
  <c r="B41" i="128"/>
  <c r="BB295" i="218" s="1"/>
  <c r="B40" i="128"/>
  <c r="BB294" i="218" s="1"/>
  <c r="B38" i="128" a="1"/>
  <c r="B38" i="128" s="1"/>
  <c r="BB292" i="218" s="1"/>
  <c r="B37" i="128" a="1"/>
  <c r="B37" i="128" s="1"/>
  <c r="BB291" i="218" s="1"/>
  <c r="B36" i="128" a="1"/>
  <c r="B36" i="128" s="1"/>
  <c r="BB290" i="218" s="1"/>
  <c r="B35" i="128" a="1"/>
  <c r="B35" i="128" s="1"/>
  <c r="BB289" i="218" s="1"/>
  <c r="B34" i="128" a="1"/>
  <c r="B34" i="128" s="1"/>
  <c r="BB288" i="218" s="1"/>
  <c r="B33" i="128" a="1"/>
  <c r="B33" i="128" s="1"/>
  <c r="BB287" i="218" s="1"/>
  <c r="B32" i="128" a="1"/>
  <c r="B32" i="128" s="1"/>
  <c r="BB286" i="218" s="1"/>
  <c r="B28" i="128"/>
  <c r="BB169" i="218" s="1"/>
  <c r="B27" i="128"/>
  <c r="BB168" i="218" s="1"/>
  <c r="B26" i="128"/>
  <c r="BB167" i="218" s="1"/>
  <c r="B25" i="128"/>
  <c r="BB166" i="218" s="1"/>
  <c r="BB326" i="218" s="1"/>
  <c r="B24" i="128"/>
  <c r="BB165" i="218" s="1"/>
  <c r="B23" i="128"/>
  <c r="BB164" i="218" s="1"/>
  <c r="B22" i="128"/>
  <c r="BB163" i="218" s="1"/>
  <c r="BB323" i="218" s="1"/>
  <c r="B21" i="128"/>
  <c r="BB162" i="218" s="1"/>
  <c r="B20" i="128"/>
  <c r="BB161" i="218" s="1"/>
  <c r="B19" i="128"/>
  <c r="BB160" i="218" s="1"/>
  <c r="B18" i="128"/>
  <c r="BB159" i="218" s="1"/>
  <c r="B17" i="128"/>
  <c r="BB158" i="218" s="1"/>
  <c r="BB318" i="218" s="1"/>
  <c r="B16" i="128"/>
  <c r="B10" i="128"/>
  <c r="H126" i="128"/>
  <c r="BB283" i="218" s="1"/>
  <c r="H125" i="128"/>
  <c r="H124" i="128"/>
  <c r="BB281" i="218" s="1"/>
  <c r="H122" i="128"/>
  <c r="BB279" i="218" s="1"/>
  <c r="H120" i="128"/>
  <c r="BB277" i="218" s="1"/>
  <c r="H119" i="128"/>
  <c r="H118" i="128"/>
  <c r="H116" i="128"/>
  <c r="H114" i="128"/>
  <c r="BB271" i="218" s="1"/>
  <c r="H112" i="128"/>
  <c r="H111" i="128"/>
  <c r="H110" i="128"/>
  <c r="BB267" i="218" s="1"/>
  <c r="H109" i="128"/>
  <c r="H107" i="128"/>
  <c r="H106" i="128"/>
  <c r="H104" i="128"/>
  <c r="H102" i="128"/>
  <c r="BB259" i="218" s="1"/>
  <c r="H101" i="128"/>
  <c r="H100" i="128"/>
  <c r="BB257" i="218" s="1"/>
  <c r="H99" i="128"/>
  <c r="H98" i="128"/>
  <c r="H97" i="128"/>
  <c r="H96" i="128"/>
  <c r="H95" i="128"/>
  <c r="H94" i="128"/>
  <c r="BB251" i="218" s="1"/>
  <c r="H93" i="128"/>
  <c r="H92" i="128"/>
  <c r="BB249" i="218" s="1"/>
  <c r="H91" i="128"/>
  <c r="H90" i="128"/>
  <c r="H89" i="128"/>
  <c r="H87" i="128"/>
  <c r="H86" i="128"/>
  <c r="BB243" i="218" s="1"/>
  <c r="H84" i="128"/>
  <c r="BB241" i="218" s="1"/>
  <c r="H82" i="128"/>
  <c r="BB239" i="218" s="1"/>
  <c r="H81" i="128"/>
  <c r="H80" i="128"/>
  <c r="BB237" i="218" s="1"/>
  <c r="H79" i="128"/>
  <c r="H78" i="128"/>
  <c r="H77" i="128"/>
  <c r="H76" i="128"/>
  <c r="BB233" i="218" s="1"/>
  <c r="H75" i="128"/>
  <c r="BB232" i="218" s="1"/>
  <c r="H74" i="128"/>
  <c r="BB231" i="218" s="1"/>
  <c r="H73" i="128"/>
  <c r="H72" i="128"/>
  <c r="BB229" i="218" s="1"/>
  <c r="H71" i="128"/>
  <c r="H69" i="128"/>
  <c r="H68" i="128"/>
  <c r="H67" i="128"/>
  <c r="H66" i="128"/>
  <c r="BB223" i="218" s="1"/>
  <c r="H65" i="128"/>
  <c r="H64" i="128"/>
  <c r="BB221" i="218" s="1"/>
  <c r="H63" i="128"/>
  <c r="BB220" i="218" s="1"/>
  <c r="H62" i="128"/>
  <c r="H61" i="128"/>
  <c r="H60" i="128"/>
  <c r="H59" i="128"/>
  <c r="H58" i="128"/>
  <c r="BB215" i="218" s="1"/>
  <c r="H57" i="128"/>
  <c r="H56" i="128"/>
  <c r="BB213" i="218" s="1"/>
  <c r="H55" i="128"/>
  <c r="BB212" i="218" s="1"/>
  <c r="H54" i="128"/>
  <c r="H53" i="128"/>
  <c r="H52" i="128"/>
  <c r="H51" i="128"/>
  <c r="BB208" i="218" s="1"/>
  <c r="H50" i="128"/>
  <c r="BB207" i="218" s="1"/>
  <c r="H49" i="128"/>
  <c r="H48" i="128"/>
  <c r="H47" i="128"/>
  <c r="BB204" i="218" s="1"/>
  <c r="H46" i="128"/>
  <c r="H45" i="128"/>
  <c r="J45" i="128" s="1"/>
  <c r="H44" i="128"/>
  <c r="H43" i="128"/>
  <c r="H42" i="128"/>
  <c r="BB199" i="218" s="1"/>
  <c r="H41" i="128"/>
  <c r="H40" i="128"/>
  <c r="H39" i="128"/>
  <c r="BB196" i="218" s="1"/>
  <c r="H38" i="128"/>
  <c r="H37" i="128"/>
  <c r="H36" i="128"/>
  <c r="H35" i="128"/>
  <c r="H34" i="128"/>
  <c r="BB191" i="218" s="1"/>
  <c r="H33" i="128"/>
  <c r="BB190" i="218" s="1"/>
  <c r="H32" i="128"/>
  <c r="BB189" i="218" s="1"/>
  <c r="H31" i="128"/>
  <c r="BB188" i="218" s="1"/>
  <c r="H30" i="128"/>
  <c r="H29" i="128"/>
  <c r="H28" i="128"/>
  <c r="H27" i="128"/>
  <c r="H26" i="128"/>
  <c r="BB183" i="218" s="1"/>
  <c r="H25" i="128"/>
  <c r="BB182" i="218" s="1"/>
  <c r="H24" i="128"/>
  <c r="BB181" i="218" s="1"/>
  <c r="H23" i="128"/>
  <c r="BB180" i="218" s="1"/>
  <c r="H22" i="128"/>
  <c r="H21" i="128"/>
  <c r="H20" i="128"/>
  <c r="H19" i="128"/>
  <c r="BB176" i="218" s="1"/>
  <c r="H18" i="128"/>
  <c r="BB175" i="218" s="1"/>
  <c r="H17" i="128"/>
  <c r="BB174" i="218" s="1"/>
  <c r="B46" i="127"/>
  <c r="BA300" i="218" s="1"/>
  <c r="B45" i="127"/>
  <c r="BA299" i="218" s="1"/>
  <c r="B44" i="127"/>
  <c r="BA298" i="218" s="1"/>
  <c r="B43" i="127"/>
  <c r="BA297" i="218" s="1"/>
  <c r="B42" i="127"/>
  <c r="BA296" i="218" s="1"/>
  <c r="B41" i="127"/>
  <c r="BA295" i="218" s="1"/>
  <c r="B40" i="127"/>
  <c r="BA294" i="218" s="1"/>
  <c r="B38" i="127" a="1"/>
  <c r="B38" i="127" s="1"/>
  <c r="BA292" i="218" s="1"/>
  <c r="B37" i="127" a="1"/>
  <c r="B37" i="127" s="1"/>
  <c r="BA291" i="218" s="1"/>
  <c r="B36" i="127" a="1"/>
  <c r="B36" i="127" s="1"/>
  <c r="BA290" i="218" s="1"/>
  <c r="B35" i="127" a="1"/>
  <c r="B35" i="127" s="1"/>
  <c r="BA289" i="218" s="1"/>
  <c r="B34" i="127" a="1"/>
  <c r="B34" i="127" s="1"/>
  <c r="BA288" i="218" s="1"/>
  <c r="B33" i="127" a="1"/>
  <c r="B33" i="127" s="1"/>
  <c r="BA287" i="218" s="1"/>
  <c r="B32" i="127" a="1"/>
  <c r="B32" i="127" s="1"/>
  <c r="BA286" i="218" s="1"/>
  <c r="B28" i="127"/>
  <c r="BA169" i="218" s="1"/>
  <c r="B27" i="127"/>
  <c r="BA168" i="218" s="1"/>
  <c r="B26" i="127"/>
  <c r="BA167" i="218" s="1"/>
  <c r="B25" i="127"/>
  <c r="BA166" i="218" s="1"/>
  <c r="B24" i="127"/>
  <c r="BA165" i="218" s="1"/>
  <c r="B23" i="127"/>
  <c r="BA164" i="218" s="1"/>
  <c r="BA310" i="218" s="1"/>
  <c r="B22" i="127"/>
  <c r="BA163" i="218" s="1"/>
  <c r="B21" i="127"/>
  <c r="BA162" i="218" s="1"/>
  <c r="B20" i="127"/>
  <c r="BA161" i="218" s="1"/>
  <c r="B19" i="127"/>
  <c r="BA160" i="218" s="1"/>
  <c r="B18" i="127"/>
  <c r="BA159" i="218" s="1"/>
  <c r="BA319" i="218" s="1"/>
  <c r="B17" i="127"/>
  <c r="BA158" i="218" s="1"/>
  <c r="B16" i="127"/>
  <c r="B10" i="127"/>
  <c r="H126" i="127"/>
  <c r="BA283" i="218" s="1"/>
  <c r="H125" i="127"/>
  <c r="BA282" i="218" s="1"/>
  <c r="H124" i="127"/>
  <c r="H122" i="127"/>
  <c r="H120" i="127"/>
  <c r="BA277" i="218" s="1"/>
  <c r="H119" i="127"/>
  <c r="H118" i="127"/>
  <c r="H116" i="127"/>
  <c r="H114" i="127"/>
  <c r="BA271" i="218" s="1"/>
  <c r="H112" i="127"/>
  <c r="H111" i="127"/>
  <c r="H110" i="127"/>
  <c r="BA267" i="218" s="1"/>
  <c r="H109" i="127"/>
  <c r="H107" i="127"/>
  <c r="H106" i="127"/>
  <c r="H104" i="127"/>
  <c r="H102" i="127"/>
  <c r="BA259" i="218" s="1"/>
  <c r="H101" i="127"/>
  <c r="H100" i="127"/>
  <c r="H99" i="127"/>
  <c r="BA256" i="218" s="1"/>
  <c r="H98" i="127"/>
  <c r="H97" i="127"/>
  <c r="H96" i="127"/>
  <c r="H95" i="127"/>
  <c r="H94" i="127"/>
  <c r="BA251" i="218" s="1"/>
  <c r="H93" i="127"/>
  <c r="H92" i="127"/>
  <c r="H91" i="127"/>
  <c r="H90" i="127"/>
  <c r="H89" i="127"/>
  <c r="H87" i="127"/>
  <c r="H86" i="127"/>
  <c r="H84" i="127"/>
  <c r="BA241" i="218" s="1"/>
  <c r="H82" i="127"/>
  <c r="H81" i="127"/>
  <c r="H80" i="127"/>
  <c r="BA237" i="218" s="1"/>
  <c r="H79" i="127"/>
  <c r="H78" i="127"/>
  <c r="H77" i="127"/>
  <c r="H76" i="127"/>
  <c r="H75" i="127"/>
  <c r="BA232" i="218" s="1"/>
  <c r="H74" i="127"/>
  <c r="H73" i="127"/>
  <c r="H72" i="127"/>
  <c r="H71" i="127"/>
  <c r="H69" i="127"/>
  <c r="H68" i="127"/>
  <c r="H67" i="127"/>
  <c r="H66" i="127"/>
  <c r="BA223" i="218" s="1"/>
  <c r="H65" i="127"/>
  <c r="H64" i="127"/>
  <c r="H63" i="127"/>
  <c r="BA220" i="218" s="1"/>
  <c r="H62" i="127"/>
  <c r="H61" i="127"/>
  <c r="H60" i="127"/>
  <c r="H59" i="127"/>
  <c r="H58" i="127"/>
  <c r="BA215" i="218" s="1"/>
  <c r="H57" i="127"/>
  <c r="H56" i="127"/>
  <c r="H55" i="127"/>
  <c r="H54" i="127"/>
  <c r="H53" i="127"/>
  <c r="H52" i="127"/>
  <c r="H51" i="127"/>
  <c r="H50" i="127"/>
  <c r="BA207" i="218" s="1"/>
  <c r="H49" i="127"/>
  <c r="H48" i="127"/>
  <c r="H47" i="127"/>
  <c r="H46" i="127"/>
  <c r="H45" i="127"/>
  <c r="H44" i="127"/>
  <c r="H43" i="127"/>
  <c r="K43" i="127" s="1"/>
  <c r="H42" i="127"/>
  <c r="BA199" i="218" s="1"/>
  <c r="H41" i="127"/>
  <c r="H40" i="127"/>
  <c r="H39" i="127"/>
  <c r="H38" i="127"/>
  <c r="H37" i="127"/>
  <c r="H36" i="127"/>
  <c r="H35" i="127"/>
  <c r="H34" i="127"/>
  <c r="BA191" i="218" s="1"/>
  <c r="H33" i="127"/>
  <c r="H32" i="127"/>
  <c r="H31" i="127"/>
  <c r="BA188" i="218" s="1"/>
  <c r="H30" i="127"/>
  <c r="H29" i="127"/>
  <c r="H28" i="127"/>
  <c r="H27" i="127"/>
  <c r="H26" i="127"/>
  <c r="BA183" i="218" s="1"/>
  <c r="H25" i="127"/>
  <c r="H24" i="127"/>
  <c r="H23" i="127"/>
  <c r="H22" i="127"/>
  <c r="H21" i="127"/>
  <c r="H20" i="127"/>
  <c r="H19" i="127"/>
  <c r="H18" i="127"/>
  <c r="BA175" i="218" s="1"/>
  <c r="H17" i="127"/>
  <c r="B46" i="126"/>
  <c r="AZ300" i="218" s="1"/>
  <c r="B45" i="126"/>
  <c r="AZ299" i="218" s="1"/>
  <c r="B44" i="126"/>
  <c r="AZ298" i="218" s="1"/>
  <c r="B43" i="126"/>
  <c r="AZ297" i="218" s="1"/>
  <c r="B42" i="126"/>
  <c r="AZ296" i="218" s="1"/>
  <c r="B41" i="126"/>
  <c r="AZ295" i="218" s="1"/>
  <c r="B40" i="126"/>
  <c r="AZ294" i="218" s="1"/>
  <c r="B38" i="126" a="1"/>
  <c r="B38" i="126" s="1"/>
  <c r="AZ292" i="218" s="1"/>
  <c r="B37" i="126" a="1"/>
  <c r="B37" i="126" s="1"/>
  <c r="AZ291" i="218" s="1"/>
  <c r="B36" i="126" a="1"/>
  <c r="B36" i="126" s="1"/>
  <c r="AZ290" i="218" s="1"/>
  <c r="B35" i="126" a="1"/>
  <c r="B35" i="126" s="1"/>
  <c r="AZ289" i="218" s="1"/>
  <c r="B34" i="126" a="1"/>
  <c r="B34" i="126" s="1"/>
  <c r="AZ288" i="218" s="1"/>
  <c r="B33" i="126" a="1"/>
  <c r="B33" i="126" s="1"/>
  <c r="AZ287" i="218" s="1"/>
  <c r="B32" i="126" a="1"/>
  <c r="B32" i="126" s="1"/>
  <c r="AZ286" i="218" s="1"/>
  <c r="B28" i="126"/>
  <c r="AZ169" i="218" s="1"/>
  <c r="B27" i="126"/>
  <c r="AZ168" i="218" s="1"/>
  <c r="B26" i="126"/>
  <c r="AZ167" i="218" s="1"/>
  <c r="B25" i="126"/>
  <c r="AZ166" i="218" s="1"/>
  <c r="B24" i="126"/>
  <c r="AZ165" i="218" s="1"/>
  <c r="B23" i="126"/>
  <c r="AZ164" i="218" s="1"/>
  <c r="B22" i="126"/>
  <c r="AZ163" i="218" s="1"/>
  <c r="AZ309" i="218" s="1"/>
  <c r="B21" i="126"/>
  <c r="AZ162" i="218" s="1"/>
  <c r="B20" i="126"/>
  <c r="AZ161" i="218" s="1"/>
  <c r="AZ321" i="218" s="1"/>
  <c r="B19" i="126"/>
  <c r="AZ160" i="218" s="1"/>
  <c r="B18" i="126"/>
  <c r="AZ159" i="218" s="1"/>
  <c r="B17" i="126"/>
  <c r="AZ158" i="218" s="1"/>
  <c r="B16" i="126"/>
  <c r="B10" i="126"/>
  <c r="H126" i="126"/>
  <c r="AZ283" i="218" s="1"/>
  <c r="H125" i="126"/>
  <c r="H124" i="126"/>
  <c r="H122" i="126"/>
  <c r="H120" i="126"/>
  <c r="AZ277" i="218" s="1"/>
  <c r="H119" i="126"/>
  <c r="H118" i="126"/>
  <c r="H116" i="126"/>
  <c r="AZ273" i="218" s="1"/>
  <c r="H114" i="126"/>
  <c r="AZ271" i="218" s="1"/>
  <c r="H112" i="126"/>
  <c r="AZ269" i="218" s="1"/>
  <c r="H111" i="126"/>
  <c r="H110" i="126"/>
  <c r="H109" i="126"/>
  <c r="H107" i="126"/>
  <c r="H106" i="126"/>
  <c r="H104" i="126"/>
  <c r="AZ261" i="218" s="1"/>
  <c r="H102" i="126"/>
  <c r="AZ259" i="218" s="1"/>
  <c r="H101" i="126"/>
  <c r="H100" i="126"/>
  <c r="AZ257" i="218" s="1"/>
  <c r="H99" i="126"/>
  <c r="AZ256" i="218" s="1"/>
  <c r="H98" i="126"/>
  <c r="H97" i="126"/>
  <c r="H96" i="126"/>
  <c r="H95" i="126"/>
  <c r="H94" i="126"/>
  <c r="AZ251" i="218" s="1"/>
  <c r="H93" i="126"/>
  <c r="AZ250" i="218" s="1"/>
  <c r="H92" i="126"/>
  <c r="H91" i="126"/>
  <c r="AZ248" i="218" s="1"/>
  <c r="H90" i="126"/>
  <c r="H89" i="126"/>
  <c r="H87" i="126"/>
  <c r="H86" i="126"/>
  <c r="H84" i="126"/>
  <c r="AZ241" i="218" s="1"/>
  <c r="H82" i="126"/>
  <c r="AZ239" i="218" s="1"/>
  <c r="H81" i="126"/>
  <c r="H80" i="126"/>
  <c r="AZ237" i="218" s="1"/>
  <c r="H79" i="126"/>
  <c r="H78" i="126"/>
  <c r="H77" i="126"/>
  <c r="H76" i="126"/>
  <c r="AZ233" i="218" s="1"/>
  <c r="H75" i="126"/>
  <c r="AZ232" i="218" s="1"/>
  <c r="H74" i="126"/>
  <c r="H73" i="126"/>
  <c r="H72" i="126"/>
  <c r="AZ229" i="218" s="1"/>
  <c r="H71" i="126"/>
  <c r="H69" i="126"/>
  <c r="H68" i="126"/>
  <c r="H67" i="126"/>
  <c r="H66" i="126"/>
  <c r="AZ223" i="218" s="1"/>
  <c r="H65" i="126"/>
  <c r="H64" i="126"/>
  <c r="AZ221" i="218" s="1"/>
  <c r="H63" i="126"/>
  <c r="AZ220" i="218" s="1"/>
  <c r="H62" i="126"/>
  <c r="H61" i="126"/>
  <c r="H60" i="126"/>
  <c r="H59" i="126"/>
  <c r="H58" i="126"/>
  <c r="AZ215" i="218" s="1"/>
  <c r="H57" i="126"/>
  <c r="H56" i="126"/>
  <c r="AZ213" i="218" s="1"/>
  <c r="H55" i="126"/>
  <c r="AZ212" i="218" s="1"/>
  <c r="H54" i="126"/>
  <c r="H53" i="126"/>
  <c r="H52" i="126"/>
  <c r="H51" i="126"/>
  <c r="H50" i="126"/>
  <c r="AZ207" i="218" s="1"/>
  <c r="H49" i="126"/>
  <c r="AZ206" i="218" s="1"/>
  <c r="H48" i="126"/>
  <c r="H47" i="126"/>
  <c r="AZ204" i="218" s="1"/>
  <c r="H46" i="126"/>
  <c r="H45" i="126"/>
  <c r="H44" i="126"/>
  <c r="H43" i="126"/>
  <c r="H42" i="126"/>
  <c r="AZ199" i="218" s="1"/>
  <c r="H41" i="126"/>
  <c r="AZ198" i="218" s="1"/>
  <c r="H40" i="126"/>
  <c r="H39" i="126"/>
  <c r="AZ196" i="218" s="1"/>
  <c r="H38" i="126"/>
  <c r="H37" i="126"/>
  <c r="H36" i="126"/>
  <c r="H35" i="126"/>
  <c r="H34" i="126"/>
  <c r="AZ191" i="218" s="1"/>
  <c r="H33" i="126"/>
  <c r="H32" i="126"/>
  <c r="AZ189" i="218" s="1"/>
  <c r="H31" i="126"/>
  <c r="AZ188" i="218" s="1"/>
  <c r="H30" i="126"/>
  <c r="H29" i="126"/>
  <c r="H28" i="126"/>
  <c r="H27" i="126"/>
  <c r="H26" i="126"/>
  <c r="AZ183" i="218" s="1"/>
  <c r="H25" i="126"/>
  <c r="H24" i="126"/>
  <c r="AZ181" i="218" s="1"/>
  <c r="H23" i="126"/>
  <c r="AZ180" i="218" s="1"/>
  <c r="H22" i="126"/>
  <c r="H21" i="126"/>
  <c r="H20" i="126"/>
  <c r="H19" i="126"/>
  <c r="AZ176" i="218" s="1"/>
  <c r="H18" i="126"/>
  <c r="AZ175" i="218" s="1"/>
  <c r="H17" i="126"/>
  <c r="AZ174" i="218" s="1"/>
  <c r="B46" i="125"/>
  <c r="AY300" i="218" s="1"/>
  <c r="B45" i="125"/>
  <c r="AY299" i="218" s="1"/>
  <c r="B44" i="125"/>
  <c r="AY298" i="218" s="1"/>
  <c r="B43" i="125"/>
  <c r="AY297" i="218" s="1"/>
  <c r="B42" i="125"/>
  <c r="AY296" i="218" s="1"/>
  <c r="B41" i="125"/>
  <c r="AY295" i="218" s="1"/>
  <c r="B40" i="125"/>
  <c r="AY294" i="218" s="1"/>
  <c r="B38" i="125" a="1"/>
  <c r="B38" i="125" s="1"/>
  <c r="AY292" i="218" s="1"/>
  <c r="B37" i="125" a="1"/>
  <c r="B37" i="125" s="1"/>
  <c r="AY291" i="218" s="1"/>
  <c r="B36" i="125" a="1"/>
  <c r="B36" i="125" s="1"/>
  <c r="AY290" i="218" s="1"/>
  <c r="B35" i="125" a="1"/>
  <c r="B35" i="125" s="1"/>
  <c r="AY289" i="218" s="1"/>
  <c r="B34" i="125" a="1"/>
  <c r="B34" i="125" s="1"/>
  <c r="AY288" i="218" s="1"/>
  <c r="B33" i="125" a="1"/>
  <c r="B33" i="125" s="1"/>
  <c r="AY287" i="218" s="1"/>
  <c r="B32" i="125" a="1"/>
  <c r="B32" i="125" s="1"/>
  <c r="AY286" i="218" s="1"/>
  <c r="B28" i="125"/>
  <c r="AY169" i="218" s="1"/>
  <c r="B27" i="125"/>
  <c r="AY168" i="218" s="1"/>
  <c r="B26" i="125"/>
  <c r="AY167" i="218" s="1"/>
  <c r="B25" i="125"/>
  <c r="AY166" i="218" s="1"/>
  <c r="B24" i="125"/>
  <c r="AY165" i="218" s="1"/>
  <c r="B23" i="125"/>
  <c r="AY164" i="218" s="1"/>
  <c r="B22" i="125"/>
  <c r="AY163" i="218" s="1"/>
  <c r="B21" i="125"/>
  <c r="AY162" i="218" s="1"/>
  <c r="B20" i="125"/>
  <c r="AY161" i="218" s="1"/>
  <c r="B19" i="125"/>
  <c r="AY160" i="218" s="1"/>
  <c r="AY320" i="218" s="1"/>
  <c r="B18" i="125"/>
  <c r="AY159" i="218" s="1"/>
  <c r="AY319" i="218" s="1"/>
  <c r="B17" i="125"/>
  <c r="AY158" i="218" s="1"/>
  <c r="B16" i="125"/>
  <c r="B10" i="125"/>
  <c r="H126" i="125"/>
  <c r="AY283" i="218" s="1"/>
  <c r="H125" i="125"/>
  <c r="AY282" i="218" s="1"/>
  <c r="H124" i="125"/>
  <c r="AY281" i="218" s="1"/>
  <c r="H122" i="125"/>
  <c r="H120" i="125"/>
  <c r="AY277" i="218" s="1"/>
  <c r="H119" i="125"/>
  <c r="H118" i="125"/>
  <c r="H116" i="125"/>
  <c r="H114" i="125"/>
  <c r="AY271" i="218" s="1"/>
  <c r="H112" i="125"/>
  <c r="AY269" i="218" s="1"/>
  <c r="H111" i="125"/>
  <c r="H110" i="125"/>
  <c r="H109" i="125"/>
  <c r="H107" i="125"/>
  <c r="H106" i="125"/>
  <c r="H104" i="125"/>
  <c r="H102" i="125"/>
  <c r="AY259" i="218" s="1"/>
  <c r="H101" i="125"/>
  <c r="H100" i="125"/>
  <c r="H99" i="125"/>
  <c r="AY256" i="218" s="1"/>
  <c r="H98" i="125"/>
  <c r="H97" i="125"/>
  <c r="H96" i="125"/>
  <c r="H95" i="125"/>
  <c r="H94" i="125"/>
  <c r="AY251" i="218" s="1"/>
  <c r="H93" i="125"/>
  <c r="H92" i="125"/>
  <c r="H91" i="125"/>
  <c r="H90" i="125"/>
  <c r="H89" i="125"/>
  <c r="H87" i="125"/>
  <c r="H86" i="125"/>
  <c r="H84" i="125"/>
  <c r="AY241" i="218" s="1"/>
  <c r="H82" i="125"/>
  <c r="AY239" i="218" s="1"/>
  <c r="H81" i="125"/>
  <c r="H80" i="125"/>
  <c r="AY237" i="218" s="1"/>
  <c r="H79" i="125"/>
  <c r="H78" i="125"/>
  <c r="H77" i="125"/>
  <c r="H76" i="125"/>
  <c r="H75" i="125"/>
  <c r="AY232" i="218" s="1"/>
  <c r="H74" i="125"/>
  <c r="AY231" i="218" s="1"/>
  <c r="H73" i="125"/>
  <c r="H72" i="125"/>
  <c r="AY229" i="218" s="1"/>
  <c r="H71" i="125"/>
  <c r="H69" i="125"/>
  <c r="H68" i="125"/>
  <c r="H67" i="125"/>
  <c r="H66" i="125"/>
  <c r="AY223" i="218" s="1"/>
  <c r="H65" i="125"/>
  <c r="H64" i="125"/>
  <c r="H63" i="125"/>
  <c r="AY220" i="218" s="1"/>
  <c r="H62" i="125"/>
  <c r="H61" i="125"/>
  <c r="H60" i="125"/>
  <c r="H59" i="125"/>
  <c r="H58" i="125"/>
  <c r="AY215" i="218" s="1"/>
  <c r="H57" i="125"/>
  <c r="AY214" i="218" s="1"/>
  <c r="H56" i="125"/>
  <c r="H55" i="125"/>
  <c r="AY212" i="218" s="1"/>
  <c r="H54" i="125"/>
  <c r="H53" i="125"/>
  <c r="H52" i="125"/>
  <c r="H51" i="125"/>
  <c r="H50" i="125"/>
  <c r="AY207" i="218" s="1"/>
  <c r="H49" i="125"/>
  <c r="AY206" i="218" s="1"/>
  <c r="H48" i="125"/>
  <c r="H47" i="125"/>
  <c r="AY204" i="218" s="1"/>
  <c r="H46" i="125"/>
  <c r="H45" i="125"/>
  <c r="H44" i="125"/>
  <c r="H43" i="125"/>
  <c r="H42" i="125"/>
  <c r="AY199" i="218" s="1"/>
  <c r="H41" i="125"/>
  <c r="AY198" i="218" s="1"/>
  <c r="H40" i="125"/>
  <c r="H39" i="125"/>
  <c r="AY196" i="218" s="1"/>
  <c r="H38" i="125"/>
  <c r="H37" i="125"/>
  <c r="H36" i="125"/>
  <c r="H35" i="125"/>
  <c r="H34" i="125"/>
  <c r="AY191" i="218" s="1"/>
  <c r="H33" i="125"/>
  <c r="H32" i="125"/>
  <c r="H31" i="125"/>
  <c r="AY188" i="218" s="1"/>
  <c r="H30" i="125"/>
  <c r="H29" i="125"/>
  <c r="H28" i="125"/>
  <c r="H27" i="125"/>
  <c r="K27" i="125" s="1"/>
  <c r="H26" i="125"/>
  <c r="AY183" i="218" s="1"/>
  <c r="H25" i="125"/>
  <c r="H24" i="125"/>
  <c r="H23" i="125"/>
  <c r="AY180" i="218" s="1"/>
  <c r="H22" i="125"/>
  <c r="H21" i="125"/>
  <c r="H20" i="125"/>
  <c r="H19" i="125"/>
  <c r="H18" i="125"/>
  <c r="AY175" i="218" s="1"/>
  <c r="H17" i="125"/>
  <c r="B46" i="124"/>
  <c r="AX300" i="218" s="1"/>
  <c r="B45" i="124"/>
  <c r="AX299" i="218" s="1"/>
  <c r="B44" i="124"/>
  <c r="AX298" i="218" s="1"/>
  <c r="B43" i="124"/>
  <c r="AX297" i="218" s="1"/>
  <c r="B42" i="124"/>
  <c r="AX296" i="218" s="1"/>
  <c r="B41" i="124"/>
  <c r="AX295" i="218" s="1"/>
  <c r="B40" i="124"/>
  <c r="AX294" i="218" s="1"/>
  <c r="B38" i="124" a="1"/>
  <c r="B38" i="124" s="1"/>
  <c r="AX292" i="218" s="1"/>
  <c r="B37" i="124" a="1"/>
  <c r="B37" i="124" s="1"/>
  <c r="AX291" i="218" s="1"/>
  <c r="B36" i="124" a="1"/>
  <c r="B36" i="124" s="1"/>
  <c r="AX290" i="218" s="1"/>
  <c r="B35" i="124" a="1"/>
  <c r="B35" i="124" s="1"/>
  <c r="AX289" i="218" s="1"/>
  <c r="B34" i="124" a="1"/>
  <c r="B34" i="124" s="1"/>
  <c r="AX288" i="218" s="1"/>
  <c r="B33" i="124" a="1"/>
  <c r="B33" i="124" s="1"/>
  <c r="AX287" i="218" s="1"/>
  <c r="B32" i="124" a="1"/>
  <c r="B32" i="124" s="1"/>
  <c r="AX286" i="218" s="1"/>
  <c r="B28" i="124"/>
  <c r="AX169" i="218" s="1"/>
  <c r="B27" i="124"/>
  <c r="AX168" i="218" s="1"/>
  <c r="AX328" i="218" s="1"/>
  <c r="B26" i="124"/>
  <c r="AX167" i="218" s="1"/>
  <c r="B25" i="124"/>
  <c r="AX166" i="218" s="1"/>
  <c r="B24" i="124"/>
  <c r="AX165" i="218" s="1"/>
  <c r="B23" i="124"/>
  <c r="AX164" i="218" s="1"/>
  <c r="B22" i="124"/>
  <c r="AX163" i="218" s="1"/>
  <c r="B21" i="124"/>
  <c r="AX162" i="218" s="1"/>
  <c r="B20" i="124"/>
  <c r="AX161" i="218" s="1"/>
  <c r="B19" i="124"/>
  <c r="AX160" i="218" s="1"/>
  <c r="B18" i="124"/>
  <c r="AX159" i="218" s="1"/>
  <c r="AX319" i="218" s="1"/>
  <c r="B17" i="124"/>
  <c r="AX158" i="218" s="1"/>
  <c r="B16" i="124"/>
  <c r="B10" i="124"/>
  <c r="H126" i="124"/>
  <c r="AX283" i="218" s="1"/>
  <c r="H125" i="124"/>
  <c r="AX282" i="218" s="1"/>
  <c r="H124" i="124"/>
  <c r="H122" i="124"/>
  <c r="H120" i="124"/>
  <c r="AX277" i="218" s="1"/>
  <c r="H119" i="124"/>
  <c r="H118" i="124"/>
  <c r="H116" i="124"/>
  <c r="H114" i="124"/>
  <c r="AX271" i="218" s="1"/>
  <c r="H112" i="124"/>
  <c r="H111" i="124"/>
  <c r="H110" i="124"/>
  <c r="H109" i="124"/>
  <c r="AX266" i="218" s="1"/>
  <c r="H107" i="124"/>
  <c r="H106" i="124"/>
  <c r="H104" i="124"/>
  <c r="H102" i="124"/>
  <c r="AX259" i="218" s="1"/>
  <c r="H101" i="124"/>
  <c r="AX258" i="218" s="1"/>
  <c r="H100" i="124"/>
  <c r="H99" i="124"/>
  <c r="AX256" i="218" s="1"/>
  <c r="H98" i="124"/>
  <c r="AX255" i="218" s="1"/>
  <c r="H97" i="124"/>
  <c r="H96" i="124"/>
  <c r="H95" i="124"/>
  <c r="H94" i="124"/>
  <c r="AX251" i="218" s="1"/>
  <c r="H93" i="124"/>
  <c r="H92" i="124"/>
  <c r="H91" i="124"/>
  <c r="H90" i="124"/>
  <c r="AX247" i="218" s="1"/>
  <c r="H89" i="124"/>
  <c r="H87" i="124"/>
  <c r="H86" i="124"/>
  <c r="H84" i="124"/>
  <c r="AX241" i="218" s="1"/>
  <c r="H82" i="124"/>
  <c r="H81" i="124"/>
  <c r="H80" i="124"/>
  <c r="AX237" i="218" s="1"/>
  <c r="H79" i="124"/>
  <c r="AX236" i="218" s="1"/>
  <c r="H78" i="124"/>
  <c r="H77" i="124"/>
  <c r="H76" i="124"/>
  <c r="H75" i="124"/>
  <c r="AX232" i="218" s="1"/>
  <c r="H74" i="124"/>
  <c r="H73" i="124"/>
  <c r="AX230" i="218" s="1"/>
  <c r="H72" i="124"/>
  <c r="AX229" i="218" s="1"/>
  <c r="H71" i="124"/>
  <c r="AX228" i="218" s="1"/>
  <c r="H69" i="124"/>
  <c r="H68" i="124"/>
  <c r="H67" i="124"/>
  <c r="H66" i="124"/>
  <c r="AX223" i="218" s="1"/>
  <c r="H65" i="124"/>
  <c r="H64" i="124"/>
  <c r="AX221" i="218" s="1"/>
  <c r="H63" i="124"/>
  <c r="H62" i="124"/>
  <c r="AX219" i="218" s="1"/>
  <c r="H61" i="124"/>
  <c r="H60" i="124"/>
  <c r="H59" i="124"/>
  <c r="H58" i="124"/>
  <c r="AX215" i="218" s="1"/>
  <c r="H57" i="124"/>
  <c r="H56" i="124"/>
  <c r="AX213" i="218" s="1"/>
  <c r="H55" i="124"/>
  <c r="H54" i="124"/>
  <c r="AX211" i="218" s="1"/>
  <c r="H53" i="124"/>
  <c r="H52" i="124"/>
  <c r="H51" i="124"/>
  <c r="H50" i="124"/>
  <c r="AX207" i="218" s="1"/>
  <c r="H49" i="124"/>
  <c r="AX206" i="218" s="1"/>
  <c r="H48" i="124"/>
  <c r="H47" i="124"/>
  <c r="AX204" i="218" s="1"/>
  <c r="H46" i="124"/>
  <c r="AX203" i="218" s="1"/>
  <c r="H45" i="124"/>
  <c r="H44" i="124"/>
  <c r="H43" i="124"/>
  <c r="H42" i="124"/>
  <c r="AX199" i="218" s="1"/>
  <c r="H41" i="124"/>
  <c r="H40" i="124"/>
  <c r="H39" i="124"/>
  <c r="H38" i="124"/>
  <c r="AX195" i="218" s="1"/>
  <c r="H37" i="124"/>
  <c r="H36" i="124"/>
  <c r="H35" i="124"/>
  <c r="H34" i="124"/>
  <c r="AX191" i="218" s="1"/>
  <c r="H33" i="124"/>
  <c r="AX190" i="218" s="1"/>
  <c r="H32" i="124"/>
  <c r="H31" i="124"/>
  <c r="AX188" i="218" s="1"/>
  <c r="H30" i="124"/>
  <c r="AX187" i="218" s="1"/>
  <c r="H29" i="124"/>
  <c r="H28" i="124"/>
  <c r="H27" i="124"/>
  <c r="H26" i="124"/>
  <c r="AX183" i="218" s="1"/>
  <c r="H25" i="124"/>
  <c r="H24" i="124"/>
  <c r="H23" i="124"/>
  <c r="AX180" i="218" s="1"/>
  <c r="H22" i="124"/>
  <c r="AX179" i="218" s="1"/>
  <c r="H21" i="124"/>
  <c r="H20" i="124"/>
  <c r="H19" i="124"/>
  <c r="H18" i="124"/>
  <c r="AX175" i="218" s="1"/>
  <c r="H17" i="124"/>
  <c r="B46" i="123"/>
  <c r="AW300" i="218" s="1"/>
  <c r="B45" i="123"/>
  <c r="AW299" i="218" s="1"/>
  <c r="B44" i="123"/>
  <c r="AW298" i="218" s="1"/>
  <c r="B43" i="123"/>
  <c r="AW297" i="218" s="1"/>
  <c r="B42" i="123"/>
  <c r="AW296" i="218" s="1"/>
  <c r="B41" i="123"/>
  <c r="AW295" i="218" s="1"/>
  <c r="B40" i="123"/>
  <c r="AW294" i="218" s="1"/>
  <c r="B38" i="123" a="1"/>
  <c r="B38" i="123" s="1"/>
  <c r="AW292" i="218" s="1"/>
  <c r="B37" i="123" a="1"/>
  <c r="B37" i="123" s="1"/>
  <c r="AW291" i="218" s="1"/>
  <c r="B36" i="123" a="1"/>
  <c r="B36" i="123" s="1"/>
  <c r="AW290" i="218" s="1"/>
  <c r="B35" i="123" a="1"/>
  <c r="B35" i="123" s="1"/>
  <c r="AW289" i="218" s="1"/>
  <c r="B34" i="123" a="1"/>
  <c r="B34" i="123" s="1"/>
  <c r="AW288" i="218" s="1"/>
  <c r="B33" i="123" a="1"/>
  <c r="B33" i="123" s="1"/>
  <c r="AW287" i="218" s="1"/>
  <c r="B32" i="123" a="1"/>
  <c r="B32" i="123" s="1"/>
  <c r="AW286" i="218" s="1"/>
  <c r="B28" i="123"/>
  <c r="AW169" i="218" s="1"/>
  <c r="B27" i="123"/>
  <c r="AW168" i="218" s="1"/>
  <c r="B26" i="123"/>
  <c r="AW167" i="218" s="1"/>
  <c r="B25" i="123"/>
  <c r="AW166" i="218" s="1"/>
  <c r="B24" i="123"/>
  <c r="AW165" i="218" s="1"/>
  <c r="B23" i="123"/>
  <c r="AW164" i="218" s="1"/>
  <c r="B22" i="123"/>
  <c r="AW163" i="218" s="1"/>
  <c r="B21" i="123"/>
  <c r="AW162" i="218" s="1"/>
  <c r="B20" i="123"/>
  <c r="AW161" i="218" s="1"/>
  <c r="B19" i="123"/>
  <c r="AW160" i="218" s="1"/>
  <c r="B18" i="123"/>
  <c r="AW159" i="218" s="1"/>
  <c r="B17" i="123"/>
  <c r="AW158" i="218" s="1"/>
  <c r="B16" i="123"/>
  <c r="B10" i="123"/>
  <c r="H126" i="123"/>
  <c r="AW283" i="218" s="1"/>
  <c r="H125" i="123"/>
  <c r="H124" i="123"/>
  <c r="H122" i="123"/>
  <c r="AW279" i="218" s="1"/>
  <c r="H120" i="123"/>
  <c r="AW277" i="218" s="1"/>
  <c r="H119" i="123"/>
  <c r="H118" i="123"/>
  <c r="H116" i="123"/>
  <c r="H114" i="123"/>
  <c r="AW271" i="218" s="1"/>
  <c r="H112" i="123"/>
  <c r="AW269" i="218" s="1"/>
  <c r="H111" i="123"/>
  <c r="H110" i="123"/>
  <c r="AW267" i="218" s="1"/>
  <c r="H109" i="123"/>
  <c r="H107" i="123"/>
  <c r="H106" i="123"/>
  <c r="H104" i="123"/>
  <c r="H102" i="123"/>
  <c r="AW259" i="218" s="1"/>
  <c r="H101" i="123"/>
  <c r="AW258" i="218" s="1"/>
  <c r="H100" i="123"/>
  <c r="H99" i="123"/>
  <c r="H98" i="123"/>
  <c r="H97" i="123"/>
  <c r="H96" i="123"/>
  <c r="H95" i="123"/>
  <c r="H94" i="123"/>
  <c r="AW251" i="218" s="1"/>
  <c r="H93" i="123"/>
  <c r="AW250" i="218" s="1"/>
  <c r="H92" i="123"/>
  <c r="H91" i="123"/>
  <c r="H90" i="123"/>
  <c r="H89" i="123"/>
  <c r="H87" i="123"/>
  <c r="H86" i="123"/>
  <c r="H84" i="123"/>
  <c r="AW241" i="218" s="1"/>
  <c r="H82" i="123"/>
  <c r="AW239" i="218" s="1"/>
  <c r="H81" i="123"/>
  <c r="H80" i="123"/>
  <c r="AW237" i="218" s="1"/>
  <c r="H79" i="123"/>
  <c r="H78" i="123"/>
  <c r="H77" i="123"/>
  <c r="H76" i="123"/>
  <c r="H75" i="123"/>
  <c r="AW232" i="218" s="1"/>
  <c r="H74" i="123"/>
  <c r="AW231" i="218" s="1"/>
  <c r="H73" i="123"/>
  <c r="H72" i="123"/>
  <c r="AW229" i="218" s="1"/>
  <c r="H71" i="123"/>
  <c r="H69" i="123"/>
  <c r="H68" i="123"/>
  <c r="H67" i="123"/>
  <c r="H66" i="123"/>
  <c r="AW223" i="218" s="1"/>
  <c r="H65" i="123"/>
  <c r="AW222" i="218" s="1"/>
  <c r="H64" i="123"/>
  <c r="H63" i="123"/>
  <c r="H62" i="123"/>
  <c r="H61" i="123"/>
  <c r="H60" i="123"/>
  <c r="H59" i="123"/>
  <c r="H58" i="123"/>
  <c r="AW215" i="218" s="1"/>
  <c r="H57" i="123"/>
  <c r="AW214" i="218" s="1"/>
  <c r="H56" i="123"/>
  <c r="H55" i="123"/>
  <c r="AW212" i="218" s="1"/>
  <c r="H54" i="123"/>
  <c r="H53" i="123"/>
  <c r="H52" i="123"/>
  <c r="H51" i="123"/>
  <c r="H50" i="123"/>
  <c r="AW207" i="218" s="1"/>
  <c r="H49" i="123"/>
  <c r="AW206" i="218" s="1"/>
  <c r="H48" i="123"/>
  <c r="H47" i="123"/>
  <c r="AW204" i="218" s="1"/>
  <c r="H46" i="123"/>
  <c r="H45" i="123"/>
  <c r="H44" i="123"/>
  <c r="H43" i="123"/>
  <c r="H42" i="123"/>
  <c r="AW199" i="218" s="1"/>
  <c r="H41" i="123"/>
  <c r="AW198" i="218" s="1"/>
  <c r="H40" i="123"/>
  <c r="H39" i="123"/>
  <c r="H38" i="123"/>
  <c r="H37" i="123"/>
  <c r="H36" i="123"/>
  <c r="H35" i="123"/>
  <c r="H34" i="123"/>
  <c r="AW191" i="218" s="1"/>
  <c r="H33" i="123"/>
  <c r="AW190" i="218" s="1"/>
  <c r="H32" i="123"/>
  <c r="J32" i="123" s="1"/>
  <c r="H31" i="123"/>
  <c r="H30" i="123"/>
  <c r="H29" i="123"/>
  <c r="H28" i="123"/>
  <c r="H27" i="123"/>
  <c r="H26" i="123"/>
  <c r="AW183" i="218" s="1"/>
  <c r="H25" i="123"/>
  <c r="AW182" i="218" s="1"/>
  <c r="H24" i="123"/>
  <c r="H23" i="123"/>
  <c r="AW180" i="218" s="1"/>
  <c r="H22" i="123"/>
  <c r="H21" i="123"/>
  <c r="H20" i="123"/>
  <c r="H19" i="123"/>
  <c r="H18" i="123"/>
  <c r="AW175" i="218" s="1"/>
  <c r="H17" i="123"/>
  <c r="AW174" i="218" s="1"/>
  <c r="B46" i="122"/>
  <c r="AV300" i="218" s="1"/>
  <c r="B45" i="122"/>
  <c r="AV299" i="218" s="1"/>
  <c r="B44" i="122"/>
  <c r="AV298" i="218" s="1"/>
  <c r="B43" i="122"/>
  <c r="AV297" i="218" s="1"/>
  <c r="B42" i="122"/>
  <c r="AV296" i="218" s="1"/>
  <c r="B41" i="122"/>
  <c r="AV295" i="218" s="1"/>
  <c r="B40" i="122"/>
  <c r="AV294" i="218" s="1"/>
  <c r="B38" i="122" a="1"/>
  <c r="B38" i="122" s="1"/>
  <c r="AV292" i="218" s="1"/>
  <c r="B37" i="122" a="1"/>
  <c r="B37" i="122" s="1"/>
  <c r="AV291" i="218" s="1"/>
  <c r="B36" i="122" a="1"/>
  <c r="B36" i="122" s="1"/>
  <c r="AV290" i="218" s="1"/>
  <c r="B35" i="122" a="1"/>
  <c r="B35" i="122" s="1"/>
  <c r="AV289" i="218" s="1"/>
  <c r="B34" i="122" a="1"/>
  <c r="B34" i="122" s="1"/>
  <c r="AV288" i="218" s="1"/>
  <c r="B33" i="122" a="1"/>
  <c r="B33" i="122" s="1"/>
  <c r="AV287" i="218" s="1"/>
  <c r="B32" i="122" a="1"/>
  <c r="B32" i="122" s="1"/>
  <c r="AV286" i="218" s="1"/>
  <c r="B28" i="122"/>
  <c r="AV169" i="218" s="1"/>
  <c r="B27" i="122"/>
  <c r="AV168" i="218" s="1"/>
  <c r="B26" i="122"/>
  <c r="AV167" i="218" s="1"/>
  <c r="B25" i="122"/>
  <c r="AV166" i="218" s="1"/>
  <c r="B24" i="122"/>
  <c r="AV165" i="218" s="1"/>
  <c r="B23" i="122"/>
  <c r="AV164" i="218" s="1"/>
  <c r="B22" i="122"/>
  <c r="AV163" i="218" s="1"/>
  <c r="AV323" i="218" s="1"/>
  <c r="B21" i="122"/>
  <c r="AV162" i="218" s="1"/>
  <c r="B20" i="122"/>
  <c r="AV161" i="218" s="1"/>
  <c r="B19" i="122"/>
  <c r="AV160" i="218" s="1"/>
  <c r="B18" i="122"/>
  <c r="AV159" i="218" s="1"/>
  <c r="B17" i="122"/>
  <c r="AV158" i="218" s="1"/>
  <c r="B16" i="122"/>
  <c r="B10" i="122"/>
  <c r="H126" i="122"/>
  <c r="AV283" i="218" s="1"/>
  <c r="H125" i="122"/>
  <c r="H124" i="122"/>
  <c r="AV281" i="218" s="1"/>
  <c r="H122" i="122"/>
  <c r="H120" i="122"/>
  <c r="AV277" i="218" s="1"/>
  <c r="H119" i="122"/>
  <c r="H118" i="122"/>
  <c r="H116" i="122"/>
  <c r="H114" i="122"/>
  <c r="AV271" i="218" s="1"/>
  <c r="H112" i="122"/>
  <c r="H111" i="122"/>
  <c r="H110" i="122"/>
  <c r="H109" i="122"/>
  <c r="H107" i="122"/>
  <c r="H106" i="122"/>
  <c r="H104" i="122"/>
  <c r="H102" i="122"/>
  <c r="AV259" i="218" s="1"/>
  <c r="H101" i="122"/>
  <c r="H100" i="122"/>
  <c r="H99" i="122"/>
  <c r="H98" i="122"/>
  <c r="H97" i="122"/>
  <c r="H96" i="122"/>
  <c r="H95" i="122"/>
  <c r="H94" i="122"/>
  <c r="AV251" i="218" s="1"/>
  <c r="H93" i="122"/>
  <c r="AV250" i="218" s="1"/>
  <c r="H92" i="122"/>
  <c r="H91" i="122"/>
  <c r="AV248" i="218" s="1"/>
  <c r="H90" i="122"/>
  <c r="H89" i="122"/>
  <c r="H87" i="122"/>
  <c r="H86" i="122"/>
  <c r="H84" i="122"/>
  <c r="AV241" i="218" s="1"/>
  <c r="H82" i="122"/>
  <c r="AV239" i="218" s="1"/>
  <c r="H81" i="122"/>
  <c r="H80" i="122"/>
  <c r="AV237" i="218" s="1"/>
  <c r="H79" i="122"/>
  <c r="H78" i="122"/>
  <c r="H77" i="122"/>
  <c r="H76" i="122"/>
  <c r="H75" i="122"/>
  <c r="AV232" i="218" s="1"/>
  <c r="H74" i="122"/>
  <c r="AV231" i="218" s="1"/>
  <c r="H73" i="122"/>
  <c r="H72" i="122"/>
  <c r="AV229" i="218" s="1"/>
  <c r="H71" i="122"/>
  <c r="H69" i="122"/>
  <c r="H68" i="122"/>
  <c r="H67" i="122"/>
  <c r="H66" i="122"/>
  <c r="AV223" i="218" s="1"/>
  <c r="H65" i="122"/>
  <c r="H64" i="122"/>
  <c r="H63" i="122"/>
  <c r="AV220" i="218" s="1"/>
  <c r="H62" i="122"/>
  <c r="H61" i="122"/>
  <c r="H60" i="122"/>
  <c r="H59" i="122"/>
  <c r="H58" i="122"/>
  <c r="AV215" i="218" s="1"/>
  <c r="H57" i="122"/>
  <c r="AV214" i="218" s="1"/>
  <c r="H56" i="122"/>
  <c r="H55" i="122"/>
  <c r="AV212" i="218" s="1"/>
  <c r="H54" i="122"/>
  <c r="H53" i="122"/>
  <c r="H52" i="122"/>
  <c r="H51" i="122"/>
  <c r="H50" i="122"/>
  <c r="AV207" i="218" s="1"/>
  <c r="H49" i="122"/>
  <c r="AV206" i="218" s="1"/>
  <c r="H48" i="122"/>
  <c r="H47" i="122"/>
  <c r="AV204" i="218" s="1"/>
  <c r="H46" i="122"/>
  <c r="H45" i="122"/>
  <c r="H44" i="122"/>
  <c r="H43" i="122"/>
  <c r="H42" i="122"/>
  <c r="AV199" i="218" s="1"/>
  <c r="H41" i="122"/>
  <c r="AV198" i="218" s="1"/>
  <c r="H40" i="122"/>
  <c r="H39" i="122"/>
  <c r="AV196" i="218" s="1"/>
  <c r="H38" i="122"/>
  <c r="H37" i="122"/>
  <c r="H36" i="122"/>
  <c r="H35" i="122"/>
  <c r="H34" i="122"/>
  <c r="AV191" i="218" s="1"/>
  <c r="H33" i="122"/>
  <c r="H32" i="122"/>
  <c r="H31" i="122"/>
  <c r="AV188" i="218" s="1"/>
  <c r="H30" i="122"/>
  <c r="H29" i="122"/>
  <c r="H28" i="122"/>
  <c r="H27" i="122"/>
  <c r="H26" i="122"/>
  <c r="AV183" i="218" s="1"/>
  <c r="H25" i="122"/>
  <c r="AV182" i="218" s="1"/>
  <c r="H24" i="122"/>
  <c r="H23" i="122"/>
  <c r="AV180" i="218" s="1"/>
  <c r="H22" i="122"/>
  <c r="H21" i="122"/>
  <c r="H20" i="122"/>
  <c r="H19" i="122"/>
  <c r="H18" i="122"/>
  <c r="AV175" i="218" s="1"/>
  <c r="H17" i="122"/>
  <c r="AV174" i="218" s="1"/>
  <c r="B46" i="121"/>
  <c r="AU300" i="218" s="1"/>
  <c r="B45" i="121"/>
  <c r="AU299" i="218" s="1"/>
  <c r="B44" i="121"/>
  <c r="AU298" i="218" s="1"/>
  <c r="B43" i="121"/>
  <c r="AU297" i="218" s="1"/>
  <c r="B42" i="121"/>
  <c r="AU296" i="218" s="1"/>
  <c r="B41" i="121"/>
  <c r="AU295" i="218" s="1"/>
  <c r="B40" i="121"/>
  <c r="AU294" i="218" s="1"/>
  <c r="B38" i="121" a="1"/>
  <c r="B38" i="121" s="1"/>
  <c r="AU292" i="218" s="1"/>
  <c r="B37" i="121" a="1"/>
  <c r="B37" i="121" s="1"/>
  <c r="AU291" i="218" s="1"/>
  <c r="B36" i="121" a="1"/>
  <c r="B36" i="121" s="1"/>
  <c r="AU290" i="218" s="1"/>
  <c r="B35" i="121" a="1"/>
  <c r="B35" i="121" s="1"/>
  <c r="AU289" i="218" s="1"/>
  <c r="B34" i="121" a="1"/>
  <c r="B34" i="121" s="1"/>
  <c r="AU288" i="218" s="1"/>
  <c r="B33" i="121" a="1"/>
  <c r="B33" i="121" s="1"/>
  <c r="AU287" i="218" s="1"/>
  <c r="B32" i="121" a="1"/>
  <c r="B32" i="121" s="1"/>
  <c r="AU286" i="218" s="1"/>
  <c r="B28" i="121"/>
  <c r="AU169" i="218" s="1"/>
  <c r="B27" i="121"/>
  <c r="AU168" i="218" s="1"/>
  <c r="B26" i="121"/>
  <c r="AU167" i="218" s="1"/>
  <c r="B25" i="121"/>
  <c r="AU166" i="218" s="1"/>
  <c r="AU312" i="218" s="1"/>
  <c r="B24" i="121"/>
  <c r="AU165" i="218" s="1"/>
  <c r="B23" i="121"/>
  <c r="AU164" i="218" s="1"/>
  <c r="B22" i="121"/>
  <c r="AU163" i="218" s="1"/>
  <c r="B21" i="121"/>
  <c r="AU162" i="218" s="1"/>
  <c r="AU308" i="218" s="1"/>
  <c r="B20" i="121"/>
  <c r="AU161" i="218" s="1"/>
  <c r="AU321" i="218" s="1"/>
  <c r="B19" i="121"/>
  <c r="AU160" i="218" s="1"/>
  <c r="B18" i="121"/>
  <c r="AU159" i="218" s="1"/>
  <c r="AU305" i="218" s="1"/>
  <c r="B17" i="121"/>
  <c r="AU158" i="218" s="1"/>
  <c r="B16" i="121"/>
  <c r="B10" i="121"/>
  <c r="H126" i="121"/>
  <c r="AU283" i="218" s="1"/>
  <c r="H125" i="121"/>
  <c r="AU282" i="218" s="1"/>
  <c r="H124" i="121"/>
  <c r="H122" i="121"/>
  <c r="H120" i="121"/>
  <c r="AU277" i="218" s="1"/>
  <c r="H119" i="121"/>
  <c r="H118" i="121"/>
  <c r="H116" i="121"/>
  <c r="H114" i="121"/>
  <c r="AU271" i="218" s="1"/>
  <c r="H112" i="121"/>
  <c r="H111" i="121"/>
  <c r="H110" i="121"/>
  <c r="AU267" i="218" s="1"/>
  <c r="H109" i="121"/>
  <c r="AU266" i="218" s="1"/>
  <c r="H107" i="121"/>
  <c r="H106" i="121"/>
  <c r="H104" i="121"/>
  <c r="H102" i="121"/>
  <c r="AU259" i="218" s="1"/>
  <c r="H101" i="121"/>
  <c r="H100" i="121"/>
  <c r="H99" i="121"/>
  <c r="AU256" i="218" s="1"/>
  <c r="H98" i="121"/>
  <c r="AU255" i="218" s="1"/>
  <c r="H97" i="121"/>
  <c r="H96" i="121"/>
  <c r="H95" i="121"/>
  <c r="H94" i="121"/>
  <c r="AU251" i="218" s="1"/>
  <c r="H93" i="121"/>
  <c r="H92" i="121"/>
  <c r="H91" i="121"/>
  <c r="H90" i="121"/>
  <c r="AU247" i="218" s="1"/>
  <c r="H89" i="121"/>
  <c r="H87" i="121"/>
  <c r="H86" i="121"/>
  <c r="H84" i="121"/>
  <c r="AU241" i="218" s="1"/>
  <c r="H82" i="121"/>
  <c r="H81" i="121"/>
  <c r="H80" i="121"/>
  <c r="H79" i="121"/>
  <c r="AU236" i="218" s="1"/>
  <c r="H78" i="121"/>
  <c r="H77" i="121"/>
  <c r="H76" i="121"/>
  <c r="H75" i="121"/>
  <c r="AU232" i="218" s="1"/>
  <c r="H74" i="121"/>
  <c r="H73" i="121"/>
  <c r="H72" i="121"/>
  <c r="H71" i="121"/>
  <c r="AU228" i="218" s="1"/>
  <c r="H69" i="121"/>
  <c r="H68" i="121"/>
  <c r="H67" i="121"/>
  <c r="H66" i="121"/>
  <c r="AU223" i="218" s="1"/>
  <c r="H65" i="121"/>
  <c r="H64" i="121"/>
  <c r="H63" i="121"/>
  <c r="AU220" i="218" s="1"/>
  <c r="H62" i="121"/>
  <c r="AU219" i="218" s="1"/>
  <c r="H61" i="121"/>
  <c r="H60" i="121"/>
  <c r="H59" i="121"/>
  <c r="H58" i="121"/>
  <c r="AU215" i="218" s="1"/>
  <c r="H57" i="121"/>
  <c r="H56" i="121"/>
  <c r="H55" i="121"/>
  <c r="H54" i="121"/>
  <c r="AU211" i="218" s="1"/>
  <c r="H53" i="121"/>
  <c r="H52" i="121"/>
  <c r="H51" i="121"/>
  <c r="H50" i="121"/>
  <c r="AU207" i="218" s="1"/>
  <c r="H49" i="121"/>
  <c r="H48" i="121"/>
  <c r="H47" i="121"/>
  <c r="AU204" i="218" s="1"/>
  <c r="H46" i="121"/>
  <c r="AU203" i="218" s="1"/>
  <c r="H45" i="121"/>
  <c r="H44" i="121"/>
  <c r="H43" i="121"/>
  <c r="H42" i="121"/>
  <c r="AU199" i="218" s="1"/>
  <c r="H41" i="121"/>
  <c r="H40" i="121"/>
  <c r="H39" i="121"/>
  <c r="H38" i="121"/>
  <c r="AU195" i="218" s="1"/>
  <c r="H37" i="121"/>
  <c r="H36" i="121"/>
  <c r="H35" i="121"/>
  <c r="H34" i="121"/>
  <c r="AU191" i="218" s="1"/>
  <c r="H33" i="121"/>
  <c r="H32" i="121"/>
  <c r="H31" i="121"/>
  <c r="H30" i="121"/>
  <c r="AU187" i="218" s="1"/>
  <c r="H29" i="121"/>
  <c r="H28" i="121"/>
  <c r="H27" i="121"/>
  <c r="H26" i="121"/>
  <c r="AU183" i="218" s="1"/>
  <c r="H25" i="121"/>
  <c r="H24" i="121"/>
  <c r="H23" i="121"/>
  <c r="H22" i="121"/>
  <c r="AU179" i="218" s="1"/>
  <c r="H21" i="121"/>
  <c r="J21" i="121" s="1"/>
  <c r="H20" i="121"/>
  <c r="K20" i="121" s="1"/>
  <c r="H19" i="121"/>
  <c r="H18" i="121"/>
  <c r="AU175" i="218" s="1"/>
  <c r="H17" i="121"/>
  <c r="B46" i="120"/>
  <c r="AT300" i="218" s="1"/>
  <c r="B45" i="120"/>
  <c r="AT299" i="218" s="1"/>
  <c r="B44" i="120"/>
  <c r="AT298" i="218" s="1"/>
  <c r="B43" i="120"/>
  <c r="AT297" i="218" s="1"/>
  <c r="B42" i="120"/>
  <c r="AT296" i="218" s="1"/>
  <c r="B41" i="120"/>
  <c r="AT295" i="218" s="1"/>
  <c r="B40" i="120"/>
  <c r="AT294" i="218" s="1"/>
  <c r="B38" i="120" a="1"/>
  <c r="B38" i="120" s="1"/>
  <c r="AT292" i="218" s="1"/>
  <c r="B37" i="120" a="1"/>
  <c r="B37" i="120" s="1"/>
  <c r="AT291" i="218" s="1"/>
  <c r="B36" i="120" a="1"/>
  <c r="B36" i="120" s="1"/>
  <c r="AT290" i="218" s="1"/>
  <c r="B35" i="120" a="1"/>
  <c r="B35" i="120" s="1"/>
  <c r="AT289" i="218" s="1"/>
  <c r="B34" i="120" a="1"/>
  <c r="B34" i="120" s="1"/>
  <c r="AT288" i="218" s="1"/>
  <c r="B33" i="120" a="1"/>
  <c r="B33" i="120" s="1"/>
  <c r="AT287" i="218" s="1"/>
  <c r="B32" i="120" a="1"/>
  <c r="B32" i="120" s="1"/>
  <c r="AT286" i="218" s="1"/>
  <c r="B28" i="120"/>
  <c r="AT169" i="218" s="1"/>
  <c r="B27" i="120"/>
  <c r="AT168" i="218" s="1"/>
  <c r="B26" i="120"/>
  <c r="AT167" i="218" s="1"/>
  <c r="B25" i="120"/>
  <c r="AT166" i="218" s="1"/>
  <c r="B24" i="120"/>
  <c r="AT165" i="218" s="1"/>
  <c r="B23" i="120"/>
  <c r="AT164" i="218" s="1"/>
  <c r="B22" i="120"/>
  <c r="AT163" i="218" s="1"/>
  <c r="B21" i="120"/>
  <c r="AT162" i="218" s="1"/>
  <c r="B20" i="120"/>
  <c r="AT161" i="218" s="1"/>
  <c r="AT321" i="218" s="1"/>
  <c r="B19" i="120"/>
  <c r="AT160" i="218" s="1"/>
  <c r="B18" i="120"/>
  <c r="AT159" i="218" s="1"/>
  <c r="B17" i="120"/>
  <c r="AT158" i="218" s="1"/>
  <c r="B16" i="120"/>
  <c r="B10" i="120"/>
  <c r="H126" i="120"/>
  <c r="AT283" i="218" s="1"/>
  <c r="H125" i="120"/>
  <c r="H124" i="120"/>
  <c r="AT281" i="218" s="1"/>
  <c r="H122" i="120"/>
  <c r="H120" i="120"/>
  <c r="AT277" i="218" s="1"/>
  <c r="H119" i="120"/>
  <c r="H118" i="120"/>
  <c r="H116" i="120"/>
  <c r="H114" i="120"/>
  <c r="AT271" i="218" s="1"/>
  <c r="H112" i="120"/>
  <c r="AT269" i="218" s="1"/>
  <c r="H111" i="120"/>
  <c r="H110" i="120"/>
  <c r="AT267" i="218" s="1"/>
  <c r="H109" i="120"/>
  <c r="H107" i="120"/>
  <c r="H106" i="120"/>
  <c r="H104" i="120"/>
  <c r="AT261" i="218" s="1"/>
  <c r="H102" i="120"/>
  <c r="AT259" i="218" s="1"/>
  <c r="H101" i="120"/>
  <c r="AT258" i="218" s="1"/>
  <c r="H100" i="120"/>
  <c r="H99" i="120"/>
  <c r="H98" i="120"/>
  <c r="H97" i="120"/>
  <c r="H96" i="120"/>
  <c r="H95" i="120"/>
  <c r="H94" i="120"/>
  <c r="AT251" i="218" s="1"/>
  <c r="H93" i="120"/>
  <c r="H92" i="120"/>
  <c r="H91" i="120"/>
  <c r="AT248" i="218" s="1"/>
  <c r="H90" i="120"/>
  <c r="H89" i="120"/>
  <c r="H87" i="120"/>
  <c r="H86" i="120"/>
  <c r="H84" i="120"/>
  <c r="AT241" i="218" s="1"/>
  <c r="H82" i="120"/>
  <c r="AT239" i="218" s="1"/>
  <c r="H81" i="120"/>
  <c r="H80" i="120"/>
  <c r="AT237" i="218" s="1"/>
  <c r="H79" i="120"/>
  <c r="H78" i="120"/>
  <c r="H77" i="120"/>
  <c r="H76" i="120"/>
  <c r="H75" i="120"/>
  <c r="AT232" i="218" s="1"/>
  <c r="H74" i="120"/>
  <c r="AT231" i="218" s="1"/>
  <c r="H73" i="120"/>
  <c r="H72" i="120"/>
  <c r="AT229" i="218" s="1"/>
  <c r="H71" i="120"/>
  <c r="H69" i="120"/>
  <c r="H68" i="120"/>
  <c r="H67" i="120"/>
  <c r="H66" i="120"/>
  <c r="AT223" i="218" s="1"/>
  <c r="H65" i="120"/>
  <c r="AT222" i="218" s="1"/>
  <c r="H64" i="120"/>
  <c r="H63" i="120"/>
  <c r="AT220" i="218" s="1"/>
  <c r="H62" i="120"/>
  <c r="H61" i="120"/>
  <c r="H60" i="120"/>
  <c r="H59" i="120"/>
  <c r="H58" i="120"/>
  <c r="AT215" i="218" s="1"/>
  <c r="H57" i="120"/>
  <c r="H56" i="120"/>
  <c r="H55" i="120"/>
  <c r="AT212" i="218" s="1"/>
  <c r="H54" i="120"/>
  <c r="H53" i="120"/>
  <c r="H52" i="120"/>
  <c r="H51" i="120"/>
  <c r="H50" i="120"/>
  <c r="AT207" i="218" s="1"/>
  <c r="H49" i="120"/>
  <c r="AT206" i="218" s="1"/>
  <c r="H48" i="120"/>
  <c r="H47" i="120"/>
  <c r="AT204" i="218" s="1"/>
  <c r="H46" i="120"/>
  <c r="H45" i="120"/>
  <c r="H44" i="120"/>
  <c r="H43" i="120"/>
  <c r="H42" i="120"/>
  <c r="AT199" i="218" s="1"/>
  <c r="H41" i="120"/>
  <c r="H40" i="120"/>
  <c r="H39" i="120"/>
  <c r="AT196" i="218" s="1"/>
  <c r="H38" i="120"/>
  <c r="H37" i="120"/>
  <c r="H36" i="120"/>
  <c r="H35" i="120"/>
  <c r="H34" i="120"/>
  <c r="AT191" i="218" s="1"/>
  <c r="H33" i="120"/>
  <c r="AT190" i="218" s="1"/>
  <c r="H32" i="120"/>
  <c r="H31" i="120"/>
  <c r="AT188" i="218" s="1"/>
  <c r="H30" i="120"/>
  <c r="H29" i="120"/>
  <c r="H28" i="120"/>
  <c r="H27" i="120"/>
  <c r="H26" i="120"/>
  <c r="AT183" i="218" s="1"/>
  <c r="H25" i="120"/>
  <c r="AT182" i="218" s="1"/>
  <c r="H24" i="120"/>
  <c r="H23" i="120"/>
  <c r="AT180" i="218" s="1"/>
  <c r="H22" i="120"/>
  <c r="H21" i="120"/>
  <c r="H20" i="120"/>
  <c r="H19" i="120"/>
  <c r="H18" i="120"/>
  <c r="AT175" i="218" s="1"/>
  <c r="H17" i="120"/>
  <c r="AT174" i="218" s="1"/>
  <c r="B46" i="119"/>
  <c r="AS300" i="218" s="1"/>
  <c r="B45" i="119"/>
  <c r="AS299" i="218" s="1"/>
  <c r="B44" i="119"/>
  <c r="AS298" i="218" s="1"/>
  <c r="B43" i="119"/>
  <c r="AS297" i="218" s="1"/>
  <c r="B42" i="119"/>
  <c r="AS296" i="218" s="1"/>
  <c r="B41" i="119"/>
  <c r="AS295" i="218" s="1"/>
  <c r="B40" i="119"/>
  <c r="AS294" i="218" s="1"/>
  <c r="B38" i="119" a="1"/>
  <c r="B38" i="119" s="1"/>
  <c r="AS292" i="218" s="1"/>
  <c r="B37" i="119" a="1"/>
  <c r="B37" i="119" s="1"/>
  <c r="AS291" i="218" s="1"/>
  <c r="B36" i="119" a="1"/>
  <c r="B36" i="119" s="1"/>
  <c r="AS290" i="218" s="1"/>
  <c r="B35" i="119" a="1"/>
  <c r="B35" i="119" s="1"/>
  <c r="AS289" i="218" s="1"/>
  <c r="B34" i="119" a="1"/>
  <c r="B34" i="119" s="1"/>
  <c r="AS288" i="218" s="1"/>
  <c r="B33" i="119" a="1"/>
  <c r="B33" i="119" s="1"/>
  <c r="AS287" i="218" s="1"/>
  <c r="B32" i="119" a="1"/>
  <c r="B32" i="119" s="1"/>
  <c r="AS286" i="218" s="1"/>
  <c r="B28" i="119"/>
  <c r="AS169" i="218" s="1"/>
  <c r="B27" i="119"/>
  <c r="AS168" i="218" s="1"/>
  <c r="B26" i="119"/>
  <c r="AS167" i="218" s="1"/>
  <c r="B25" i="119"/>
  <c r="AS166" i="218" s="1"/>
  <c r="B24" i="119"/>
  <c r="AS165" i="218" s="1"/>
  <c r="B23" i="119"/>
  <c r="AS164" i="218" s="1"/>
  <c r="AS324" i="218" s="1"/>
  <c r="B22" i="119"/>
  <c r="AS163" i="218" s="1"/>
  <c r="B21" i="119"/>
  <c r="AS162" i="218" s="1"/>
  <c r="AS322" i="218" s="1"/>
  <c r="B20" i="119"/>
  <c r="AS161" i="218" s="1"/>
  <c r="B19" i="119"/>
  <c r="AS160" i="218" s="1"/>
  <c r="B18" i="119"/>
  <c r="AS159" i="218" s="1"/>
  <c r="B17" i="119"/>
  <c r="AS158" i="218" s="1"/>
  <c r="B16" i="119"/>
  <c r="B10" i="119"/>
  <c r="H126" i="119"/>
  <c r="AS283" i="218" s="1"/>
  <c r="H125" i="119"/>
  <c r="AS282" i="218" s="1"/>
  <c r="H124" i="119"/>
  <c r="AS281" i="218" s="1"/>
  <c r="H122" i="119"/>
  <c r="H120" i="119"/>
  <c r="AS277" i="218" s="1"/>
  <c r="H119" i="119"/>
  <c r="H118" i="119"/>
  <c r="AS275" i="218" s="1"/>
  <c r="H116" i="119"/>
  <c r="H114" i="119"/>
  <c r="AS271" i="218" s="1"/>
  <c r="H112" i="119"/>
  <c r="H111" i="119"/>
  <c r="H110" i="119"/>
  <c r="AS267" i="218" s="1"/>
  <c r="H109" i="119"/>
  <c r="H107" i="119"/>
  <c r="H106" i="119"/>
  <c r="AS263" i="218" s="1"/>
  <c r="H104" i="119"/>
  <c r="H102" i="119"/>
  <c r="AS259" i="218" s="1"/>
  <c r="H101" i="119"/>
  <c r="H100" i="119"/>
  <c r="H99" i="119"/>
  <c r="AS256" i="218" s="1"/>
  <c r="H98" i="119"/>
  <c r="H97" i="119"/>
  <c r="H96" i="119"/>
  <c r="AS253" i="218" s="1"/>
  <c r="H95" i="119"/>
  <c r="H94" i="119"/>
  <c r="AS251" i="218" s="1"/>
  <c r="H93" i="119"/>
  <c r="H92" i="119"/>
  <c r="H91" i="119"/>
  <c r="H90" i="119"/>
  <c r="H89" i="119"/>
  <c r="H87" i="119"/>
  <c r="AS244" i="218" s="1"/>
  <c r="H86" i="119"/>
  <c r="H84" i="119"/>
  <c r="AS241" i="218" s="1"/>
  <c r="H82" i="119"/>
  <c r="H81" i="119"/>
  <c r="H80" i="119"/>
  <c r="H79" i="119"/>
  <c r="H78" i="119"/>
  <c r="H77" i="119"/>
  <c r="AS234" i="218" s="1"/>
  <c r="H76" i="119"/>
  <c r="H75" i="119"/>
  <c r="AS232" i="218" s="1"/>
  <c r="H74" i="119"/>
  <c r="H73" i="119"/>
  <c r="H72" i="119"/>
  <c r="AS229" i="218" s="1"/>
  <c r="H71" i="119"/>
  <c r="H69" i="119"/>
  <c r="H68" i="119"/>
  <c r="AS225" i="218" s="1"/>
  <c r="H67" i="119"/>
  <c r="H66" i="119"/>
  <c r="AS223" i="218" s="1"/>
  <c r="H65" i="119"/>
  <c r="H64" i="119"/>
  <c r="H63" i="119"/>
  <c r="H62" i="119"/>
  <c r="H61" i="119"/>
  <c r="H60" i="119"/>
  <c r="AS217" i="218" s="1"/>
  <c r="H59" i="119"/>
  <c r="H58" i="119"/>
  <c r="AS215" i="218" s="1"/>
  <c r="H57" i="119"/>
  <c r="H56" i="119"/>
  <c r="H55" i="119"/>
  <c r="AS212" i="218" s="1"/>
  <c r="H54" i="119"/>
  <c r="H53" i="119"/>
  <c r="H52" i="119"/>
  <c r="AS209" i="218" s="1"/>
  <c r="H51" i="119"/>
  <c r="H50" i="119"/>
  <c r="AS207" i="218" s="1"/>
  <c r="H49" i="119"/>
  <c r="H48" i="119"/>
  <c r="H47" i="119"/>
  <c r="H46" i="119"/>
  <c r="H45" i="119"/>
  <c r="H44" i="119"/>
  <c r="AS201" i="218" s="1"/>
  <c r="H43" i="119"/>
  <c r="H42" i="119"/>
  <c r="AS199" i="218" s="1"/>
  <c r="H41" i="119"/>
  <c r="H40" i="119"/>
  <c r="H39" i="119"/>
  <c r="H38" i="119"/>
  <c r="H37" i="119"/>
  <c r="H36" i="119"/>
  <c r="AS193" i="218" s="1"/>
  <c r="H35" i="119"/>
  <c r="K35" i="119" s="1"/>
  <c r="H34" i="119"/>
  <c r="AS191" i="218" s="1"/>
  <c r="H33" i="119"/>
  <c r="H32" i="119"/>
  <c r="H31" i="119"/>
  <c r="AS188" i="218" s="1"/>
  <c r="H30" i="119"/>
  <c r="H29" i="119"/>
  <c r="H28" i="119"/>
  <c r="AS185" i="218" s="1"/>
  <c r="H27" i="119"/>
  <c r="H26" i="119"/>
  <c r="AS183" i="218" s="1"/>
  <c r="H25" i="119"/>
  <c r="H24" i="119"/>
  <c r="H23" i="119"/>
  <c r="H22" i="119"/>
  <c r="H21" i="119"/>
  <c r="H20" i="119"/>
  <c r="AS177" i="218" s="1"/>
  <c r="H19" i="119"/>
  <c r="H18" i="119"/>
  <c r="AS175" i="218" s="1"/>
  <c r="H17" i="119"/>
  <c r="B46" i="118"/>
  <c r="AR300" i="218" s="1"/>
  <c r="B45" i="118"/>
  <c r="AR299" i="218" s="1"/>
  <c r="B44" i="118"/>
  <c r="AR298" i="218" s="1"/>
  <c r="B43" i="118"/>
  <c r="AR297" i="218" s="1"/>
  <c r="B42" i="118"/>
  <c r="AR296" i="218" s="1"/>
  <c r="B41" i="118"/>
  <c r="AR295" i="218" s="1"/>
  <c r="B40" i="118"/>
  <c r="AR294" i="218" s="1"/>
  <c r="B38" i="118" a="1"/>
  <c r="B38" i="118" s="1"/>
  <c r="AR292" i="218" s="1"/>
  <c r="B37" i="118" a="1"/>
  <c r="B37" i="118" s="1"/>
  <c r="AR291" i="218" s="1"/>
  <c r="B36" i="118" a="1"/>
  <c r="B36" i="118" s="1"/>
  <c r="AR290" i="218" s="1"/>
  <c r="B35" i="118" a="1"/>
  <c r="B35" i="118" s="1"/>
  <c r="AR289" i="218" s="1"/>
  <c r="B34" i="118" a="1"/>
  <c r="B34" i="118" s="1"/>
  <c r="AR288" i="218" s="1"/>
  <c r="B33" i="118" a="1"/>
  <c r="B33" i="118" s="1"/>
  <c r="AR287" i="218" s="1"/>
  <c r="B32" i="118" a="1"/>
  <c r="B32" i="118" s="1"/>
  <c r="AR286" i="218" s="1"/>
  <c r="B28" i="118"/>
  <c r="AR169" i="218" s="1"/>
  <c r="B27" i="118"/>
  <c r="AR168" i="218" s="1"/>
  <c r="B26" i="118"/>
  <c r="AR167" i="218" s="1"/>
  <c r="B25" i="118"/>
  <c r="AR166" i="218" s="1"/>
  <c r="B24" i="118"/>
  <c r="AR165" i="218" s="1"/>
  <c r="B23" i="118"/>
  <c r="AR164" i="218" s="1"/>
  <c r="B22" i="118"/>
  <c r="AR163" i="218" s="1"/>
  <c r="B21" i="118"/>
  <c r="AR162" i="218" s="1"/>
  <c r="B20" i="118"/>
  <c r="AR161" i="218" s="1"/>
  <c r="B19" i="118"/>
  <c r="AR160" i="218" s="1"/>
  <c r="B18" i="118"/>
  <c r="AR159" i="218" s="1"/>
  <c r="B17" i="118"/>
  <c r="AR158" i="218" s="1"/>
  <c r="AR318" i="218" s="1"/>
  <c r="B16" i="118"/>
  <c r="B10" i="118"/>
  <c r="H126" i="118"/>
  <c r="AR283" i="218" s="1"/>
  <c r="H125" i="118"/>
  <c r="H124" i="118"/>
  <c r="H122" i="118"/>
  <c r="AR279" i="218" s="1"/>
  <c r="H120" i="118"/>
  <c r="AR277" i="218" s="1"/>
  <c r="H119" i="118"/>
  <c r="H118" i="118"/>
  <c r="H116" i="118"/>
  <c r="H114" i="118"/>
  <c r="AR271" i="218" s="1"/>
  <c r="H112" i="118"/>
  <c r="H111" i="118"/>
  <c r="H110" i="118"/>
  <c r="H109" i="118"/>
  <c r="H107" i="118"/>
  <c r="H106" i="118"/>
  <c r="H104" i="118"/>
  <c r="AR261" i="218" s="1"/>
  <c r="H102" i="118"/>
  <c r="AR259" i="218" s="1"/>
  <c r="H101" i="118"/>
  <c r="AR258" i="218" s="1"/>
  <c r="H100" i="118"/>
  <c r="H99" i="118"/>
  <c r="AR256" i="218" s="1"/>
  <c r="H98" i="118"/>
  <c r="H97" i="118"/>
  <c r="H96" i="118"/>
  <c r="H95" i="118"/>
  <c r="H94" i="118"/>
  <c r="AR251" i="218" s="1"/>
  <c r="H93" i="118"/>
  <c r="H92" i="118"/>
  <c r="H91" i="118"/>
  <c r="H90" i="118"/>
  <c r="H89" i="118"/>
  <c r="H87" i="118"/>
  <c r="H86" i="118"/>
  <c r="H84" i="118"/>
  <c r="AR241" i="218" s="1"/>
  <c r="H82" i="118"/>
  <c r="AR239" i="218" s="1"/>
  <c r="H81" i="118"/>
  <c r="H80" i="118"/>
  <c r="AR237" i="218" s="1"/>
  <c r="H79" i="118"/>
  <c r="H78" i="118"/>
  <c r="H77" i="118"/>
  <c r="H76" i="118"/>
  <c r="H75" i="118"/>
  <c r="AR232" i="218" s="1"/>
  <c r="H74" i="118"/>
  <c r="H73" i="118"/>
  <c r="H72" i="118"/>
  <c r="AR229" i="218" s="1"/>
  <c r="H71" i="118"/>
  <c r="H69" i="118"/>
  <c r="H68" i="118"/>
  <c r="H67" i="118"/>
  <c r="H66" i="118"/>
  <c r="AR223" i="218" s="1"/>
  <c r="H65" i="118"/>
  <c r="AR222" i="218" s="1"/>
  <c r="H64" i="118"/>
  <c r="H63" i="118"/>
  <c r="AR220" i="218" s="1"/>
  <c r="H62" i="118"/>
  <c r="H61" i="118"/>
  <c r="H60" i="118"/>
  <c r="H59" i="118"/>
  <c r="H58" i="118"/>
  <c r="AR215" i="218" s="1"/>
  <c r="H57" i="118"/>
  <c r="H56" i="118"/>
  <c r="H55" i="118"/>
  <c r="AR212" i="218" s="1"/>
  <c r="H54" i="118"/>
  <c r="H53" i="118"/>
  <c r="H52" i="118"/>
  <c r="H51" i="118"/>
  <c r="H50" i="118"/>
  <c r="AR207" i="218" s="1"/>
  <c r="H49" i="118"/>
  <c r="AR206" i="218" s="1"/>
  <c r="H48" i="118"/>
  <c r="H47" i="118"/>
  <c r="AR204" i="218" s="1"/>
  <c r="H46" i="118"/>
  <c r="H45" i="118"/>
  <c r="H44" i="118"/>
  <c r="H43" i="118"/>
  <c r="H42" i="118"/>
  <c r="AR199" i="218" s="1"/>
  <c r="H41" i="118"/>
  <c r="H40" i="118"/>
  <c r="H39" i="118"/>
  <c r="AR196" i="218" s="1"/>
  <c r="H38" i="118"/>
  <c r="H37" i="118"/>
  <c r="H36" i="118"/>
  <c r="H35" i="118"/>
  <c r="H34" i="118"/>
  <c r="AR191" i="218" s="1"/>
  <c r="H33" i="118"/>
  <c r="AR190" i="218" s="1"/>
  <c r="H32" i="118"/>
  <c r="H31" i="118"/>
  <c r="AR188" i="218" s="1"/>
  <c r="H30" i="118"/>
  <c r="H29" i="118"/>
  <c r="H28" i="118"/>
  <c r="H27" i="118"/>
  <c r="H26" i="118"/>
  <c r="AR183" i="218" s="1"/>
  <c r="H25" i="118"/>
  <c r="AR182" i="218" s="1"/>
  <c r="H24" i="118"/>
  <c r="H23" i="118"/>
  <c r="AR180" i="218" s="1"/>
  <c r="H22" i="118"/>
  <c r="H21" i="118"/>
  <c r="H20" i="118"/>
  <c r="H19" i="118"/>
  <c r="H18" i="118"/>
  <c r="AR175" i="218" s="1"/>
  <c r="H17" i="118"/>
  <c r="AR174" i="218" s="1"/>
  <c r="B46" i="117"/>
  <c r="AQ300" i="218" s="1"/>
  <c r="B45" i="117"/>
  <c r="AQ299" i="218" s="1"/>
  <c r="B44" i="117"/>
  <c r="AQ298" i="218" s="1"/>
  <c r="B43" i="117"/>
  <c r="AQ297" i="218" s="1"/>
  <c r="B42" i="117"/>
  <c r="AQ296" i="218" s="1"/>
  <c r="B41" i="117"/>
  <c r="AQ295" i="218" s="1"/>
  <c r="B40" i="117"/>
  <c r="AQ294" i="218" s="1"/>
  <c r="B38" i="117" a="1"/>
  <c r="B38" i="117" s="1"/>
  <c r="AQ292" i="218" s="1"/>
  <c r="B37" i="117" a="1"/>
  <c r="B37" i="117" s="1"/>
  <c r="AQ291" i="218" s="1"/>
  <c r="B36" i="117" a="1"/>
  <c r="B36" i="117" s="1"/>
  <c r="AQ290" i="218" s="1"/>
  <c r="B35" i="117" a="1"/>
  <c r="B35" i="117" s="1"/>
  <c r="AQ289" i="218" s="1"/>
  <c r="B34" i="117" a="1"/>
  <c r="B34" i="117" s="1"/>
  <c r="AQ288" i="218" s="1"/>
  <c r="B33" i="117" a="1"/>
  <c r="B33" i="117" s="1"/>
  <c r="AQ287" i="218" s="1"/>
  <c r="B32" i="117" a="1"/>
  <c r="B32" i="117" s="1"/>
  <c r="AQ286" i="218" s="1"/>
  <c r="B28" i="117"/>
  <c r="AQ169" i="218" s="1"/>
  <c r="B27" i="117"/>
  <c r="AQ168" i="218" s="1"/>
  <c r="B26" i="117"/>
  <c r="AQ167" i="218" s="1"/>
  <c r="B25" i="117"/>
  <c r="AQ166" i="218" s="1"/>
  <c r="B24" i="117"/>
  <c r="AQ165" i="218" s="1"/>
  <c r="B23" i="117"/>
  <c r="AQ164" i="218" s="1"/>
  <c r="AQ310" i="218" s="1"/>
  <c r="B22" i="117"/>
  <c r="AQ163" i="218" s="1"/>
  <c r="AQ323" i="218" s="1"/>
  <c r="B21" i="117"/>
  <c r="AQ162" i="218" s="1"/>
  <c r="B20" i="117"/>
  <c r="AQ161" i="218" s="1"/>
  <c r="B19" i="117"/>
  <c r="AQ160" i="218" s="1"/>
  <c r="B18" i="117"/>
  <c r="AQ159" i="218" s="1"/>
  <c r="B17" i="117"/>
  <c r="AQ158" i="218" s="1"/>
  <c r="B16" i="117"/>
  <c r="B10" i="117"/>
  <c r="H126" i="117"/>
  <c r="AQ283" i="218" s="1"/>
  <c r="H125" i="117"/>
  <c r="H124" i="117"/>
  <c r="AQ281" i="218" s="1"/>
  <c r="H122" i="117"/>
  <c r="H120" i="117"/>
  <c r="AQ277" i="218" s="1"/>
  <c r="H119" i="117"/>
  <c r="H118" i="117"/>
  <c r="H116" i="117"/>
  <c r="H114" i="117"/>
  <c r="AQ271" i="218" s="1"/>
  <c r="H112" i="117"/>
  <c r="H111" i="117"/>
  <c r="H110" i="117"/>
  <c r="AQ267" i="218" s="1"/>
  <c r="H109" i="117"/>
  <c r="H107" i="117"/>
  <c r="H106" i="117"/>
  <c r="H104" i="117"/>
  <c r="AQ261" i="218" s="1"/>
  <c r="H102" i="117"/>
  <c r="AQ259" i="218" s="1"/>
  <c r="H101" i="117"/>
  <c r="H100" i="117"/>
  <c r="H99" i="117"/>
  <c r="H98" i="117"/>
  <c r="H97" i="117"/>
  <c r="H96" i="117"/>
  <c r="H95" i="117"/>
  <c r="H94" i="117"/>
  <c r="AQ251" i="218" s="1"/>
  <c r="H93" i="117"/>
  <c r="AQ250" i="218" s="1"/>
  <c r="H92" i="117"/>
  <c r="H91" i="117"/>
  <c r="AQ248" i="218" s="1"/>
  <c r="H90" i="117"/>
  <c r="H89" i="117"/>
  <c r="H87" i="117"/>
  <c r="H86" i="117"/>
  <c r="H84" i="117"/>
  <c r="AQ241" i="218" s="1"/>
  <c r="H82" i="117"/>
  <c r="H81" i="117"/>
  <c r="H80" i="117"/>
  <c r="AQ237" i="218" s="1"/>
  <c r="H79" i="117"/>
  <c r="H78" i="117"/>
  <c r="H77" i="117"/>
  <c r="H76" i="117"/>
  <c r="H75" i="117"/>
  <c r="AQ232" i="218" s="1"/>
  <c r="H74" i="117"/>
  <c r="AQ231" i="218" s="1"/>
  <c r="H73" i="117"/>
  <c r="H72" i="117"/>
  <c r="H71" i="117"/>
  <c r="H69" i="117"/>
  <c r="H68" i="117"/>
  <c r="H67" i="117"/>
  <c r="H66" i="117"/>
  <c r="AQ223" i="218" s="1"/>
  <c r="H65" i="117"/>
  <c r="AQ222" i="218" s="1"/>
  <c r="H64" i="117"/>
  <c r="H63" i="117"/>
  <c r="AQ220" i="218" s="1"/>
  <c r="H62" i="117"/>
  <c r="H61" i="117"/>
  <c r="H60" i="117"/>
  <c r="H59" i="117"/>
  <c r="H58" i="117"/>
  <c r="AQ215" i="218" s="1"/>
  <c r="H57" i="117"/>
  <c r="AQ214" i="218" s="1"/>
  <c r="H56" i="117"/>
  <c r="H55" i="117"/>
  <c r="AQ212" i="218" s="1"/>
  <c r="H54" i="117"/>
  <c r="H53" i="117"/>
  <c r="H52" i="117"/>
  <c r="H51" i="117"/>
  <c r="H50" i="117"/>
  <c r="AQ207" i="218" s="1"/>
  <c r="H49" i="117"/>
  <c r="AQ206" i="218" s="1"/>
  <c r="H48" i="117"/>
  <c r="H47" i="117"/>
  <c r="H46" i="117"/>
  <c r="H45" i="117"/>
  <c r="H44" i="117"/>
  <c r="H43" i="117"/>
  <c r="H42" i="117"/>
  <c r="AQ199" i="218" s="1"/>
  <c r="H41" i="117"/>
  <c r="AQ198" i="218" s="1"/>
  <c r="H40" i="117"/>
  <c r="H39" i="117"/>
  <c r="AQ196" i="218" s="1"/>
  <c r="H38" i="117"/>
  <c r="H37" i="117"/>
  <c r="H36" i="117"/>
  <c r="H35" i="117"/>
  <c r="H34" i="117"/>
  <c r="AQ191" i="218" s="1"/>
  <c r="H33" i="117"/>
  <c r="H32" i="117"/>
  <c r="H31" i="117"/>
  <c r="AQ188" i="218" s="1"/>
  <c r="H30" i="117"/>
  <c r="H29" i="117"/>
  <c r="H28" i="117"/>
  <c r="H27" i="117"/>
  <c r="H26" i="117"/>
  <c r="AQ183" i="218" s="1"/>
  <c r="H25" i="117"/>
  <c r="H24" i="117"/>
  <c r="H23" i="117"/>
  <c r="H22" i="117"/>
  <c r="H21" i="117"/>
  <c r="H20" i="117"/>
  <c r="H19" i="117"/>
  <c r="H18" i="117"/>
  <c r="AQ175" i="218" s="1"/>
  <c r="H17" i="117"/>
  <c r="B46" i="116"/>
  <c r="AP300" i="218" s="1"/>
  <c r="B45" i="116"/>
  <c r="AP299" i="218" s="1"/>
  <c r="B44" i="116"/>
  <c r="AP298" i="218" s="1"/>
  <c r="B43" i="116"/>
  <c r="AP297" i="218" s="1"/>
  <c r="B42" i="116"/>
  <c r="AP296" i="218" s="1"/>
  <c r="B41" i="116"/>
  <c r="AP295" i="218" s="1"/>
  <c r="B40" i="116"/>
  <c r="AP294" i="218" s="1"/>
  <c r="B38" i="116" a="1"/>
  <c r="B38" i="116" s="1"/>
  <c r="AP292" i="218" s="1"/>
  <c r="B37" i="116" a="1"/>
  <c r="B37" i="116" s="1"/>
  <c r="AP291" i="218" s="1"/>
  <c r="B36" i="116" a="1"/>
  <c r="B36" i="116" s="1"/>
  <c r="AP290" i="218" s="1"/>
  <c r="B35" i="116" a="1"/>
  <c r="B35" i="116" s="1"/>
  <c r="AP289" i="218" s="1"/>
  <c r="B34" i="116" a="1"/>
  <c r="B34" i="116" s="1"/>
  <c r="AP288" i="218" s="1"/>
  <c r="B33" i="116" a="1"/>
  <c r="B33" i="116" s="1"/>
  <c r="AP287" i="218" s="1"/>
  <c r="B32" i="116" a="1"/>
  <c r="B32" i="116" s="1"/>
  <c r="AP286" i="218" s="1"/>
  <c r="B28" i="116"/>
  <c r="AP169" i="218" s="1"/>
  <c r="B27" i="116"/>
  <c r="AP168" i="218" s="1"/>
  <c r="B26" i="116"/>
  <c r="AP167" i="218" s="1"/>
  <c r="B25" i="116"/>
  <c r="AP166" i="218" s="1"/>
  <c r="B24" i="116"/>
  <c r="AP165" i="218" s="1"/>
  <c r="B23" i="116"/>
  <c r="AP164" i="218" s="1"/>
  <c r="B22" i="116"/>
  <c r="AP163" i="218" s="1"/>
  <c r="B21" i="116"/>
  <c r="AP162" i="218" s="1"/>
  <c r="B20" i="116"/>
  <c r="AP161" i="218" s="1"/>
  <c r="AP321" i="218" s="1"/>
  <c r="B19" i="116"/>
  <c r="AP160" i="218" s="1"/>
  <c r="AP320" i="218" s="1"/>
  <c r="B18" i="116"/>
  <c r="AP159" i="218" s="1"/>
  <c r="AP319" i="218" s="1"/>
  <c r="B17" i="116"/>
  <c r="AP158" i="218" s="1"/>
  <c r="B16" i="116"/>
  <c r="B10" i="116"/>
  <c r="H126" i="116"/>
  <c r="AP283" i="218" s="1"/>
  <c r="H125" i="116"/>
  <c r="H124" i="116"/>
  <c r="AP281" i="218" s="1"/>
  <c r="H122" i="116"/>
  <c r="H120" i="116"/>
  <c r="AP277" i="218" s="1"/>
  <c r="H119" i="116"/>
  <c r="H118" i="116"/>
  <c r="H116" i="116"/>
  <c r="H114" i="116"/>
  <c r="AP271" i="218" s="1"/>
  <c r="H112" i="116"/>
  <c r="H111" i="116"/>
  <c r="H110" i="116"/>
  <c r="H109" i="116"/>
  <c r="H107" i="116"/>
  <c r="H106" i="116"/>
  <c r="H104" i="116"/>
  <c r="H102" i="116"/>
  <c r="AP259" i="218" s="1"/>
  <c r="H101" i="116"/>
  <c r="H100" i="116"/>
  <c r="H99" i="116"/>
  <c r="AP256" i="218" s="1"/>
  <c r="H98" i="116"/>
  <c r="H97" i="116"/>
  <c r="H96" i="116"/>
  <c r="H95" i="116"/>
  <c r="H94" i="116"/>
  <c r="AP251" i="218" s="1"/>
  <c r="H93" i="116"/>
  <c r="H92" i="116"/>
  <c r="H91" i="116"/>
  <c r="AP248" i="218" s="1"/>
  <c r="H90" i="116"/>
  <c r="H89" i="116"/>
  <c r="H87" i="116"/>
  <c r="H86" i="116"/>
  <c r="H84" i="116"/>
  <c r="AP241" i="218" s="1"/>
  <c r="H82" i="116"/>
  <c r="H81" i="116"/>
  <c r="H80" i="116"/>
  <c r="AP237" i="218" s="1"/>
  <c r="H79" i="116"/>
  <c r="H78" i="116"/>
  <c r="H77" i="116"/>
  <c r="H76" i="116"/>
  <c r="H75" i="116"/>
  <c r="AP232" i="218" s="1"/>
  <c r="H74" i="116"/>
  <c r="AP231" i="218" s="1"/>
  <c r="H73" i="116"/>
  <c r="H72" i="116"/>
  <c r="AP229" i="218" s="1"/>
  <c r="H71" i="116"/>
  <c r="H69" i="116"/>
  <c r="H68" i="116"/>
  <c r="H67" i="116"/>
  <c r="H66" i="116"/>
  <c r="AP223" i="218" s="1"/>
  <c r="H65" i="116"/>
  <c r="AP222" i="218" s="1"/>
  <c r="H64" i="116"/>
  <c r="H63" i="116"/>
  <c r="AP220" i="218" s="1"/>
  <c r="H62" i="116"/>
  <c r="H61" i="116"/>
  <c r="H60" i="116"/>
  <c r="H59" i="116"/>
  <c r="H58" i="116"/>
  <c r="AP215" i="218" s="1"/>
  <c r="H57" i="116"/>
  <c r="AP214" i="218" s="1"/>
  <c r="H56" i="116"/>
  <c r="H55" i="116"/>
  <c r="AP212" i="218" s="1"/>
  <c r="H54" i="116"/>
  <c r="H53" i="116"/>
  <c r="H52" i="116"/>
  <c r="H51" i="116"/>
  <c r="H50" i="116"/>
  <c r="AP207" i="218" s="1"/>
  <c r="H49" i="116"/>
  <c r="H48" i="116"/>
  <c r="H47" i="116"/>
  <c r="AP204" i="218" s="1"/>
  <c r="H46" i="116"/>
  <c r="H45" i="116"/>
  <c r="H44" i="116"/>
  <c r="H43" i="116"/>
  <c r="H42" i="116"/>
  <c r="AP199" i="218" s="1"/>
  <c r="H41" i="116"/>
  <c r="AP198" i="218" s="1"/>
  <c r="H40" i="116"/>
  <c r="H39" i="116"/>
  <c r="H38" i="116"/>
  <c r="H37" i="116"/>
  <c r="H36" i="116"/>
  <c r="H35" i="116"/>
  <c r="H34" i="116"/>
  <c r="AP191" i="218" s="1"/>
  <c r="H33" i="116"/>
  <c r="AP190" i="218" s="1"/>
  <c r="H32" i="116"/>
  <c r="H31" i="116"/>
  <c r="H30" i="116"/>
  <c r="H29" i="116"/>
  <c r="H28" i="116"/>
  <c r="H27" i="116"/>
  <c r="H26" i="116"/>
  <c r="AP183" i="218" s="1"/>
  <c r="H25" i="116"/>
  <c r="H24" i="116"/>
  <c r="H23" i="116"/>
  <c r="AP180" i="218" s="1"/>
  <c r="H22" i="116"/>
  <c r="H21" i="116"/>
  <c r="H20" i="116"/>
  <c r="H19" i="116"/>
  <c r="H18" i="116"/>
  <c r="AP175" i="218" s="1"/>
  <c r="H17" i="116"/>
  <c r="AP174" i="218" s="1"/>
  <c r="B46" i="115"/>
  <c r="AO300" i="218" s="1"/>
  <c r="B45" i="115"/>
  <c r="AO299" i="218" s="1"/>
  <c r="B44" i="115"/>
  <c r="AO298" i="218" s="1"/>
  <c r="B43" i="115"/>
  <c r="AO297" i="218" s="1"/>
  <c r="B42" i="115"/>
  <c r="AO296" i="218" s="1"/>
  <c r="B41" i="115"/>
  <c r="AO295" i="218" s="1"/>
  <c r="B40" i="115"/>
  <c r="AO294" i="218" s="1"/>
  <c r="B38" i="115" a="1"/>
  <c r="B38" i="115" s="1"/>
  <c r="AO292" i="218" s="1"/>
  <c r="B37" i="115" a="1"/>
  <c r="B37" i="115" s="1"/>
  <c r="AO291" i="218" s="1"/>
  <c r="B36" i="115" a="1"/>
  <c r="B36" i="115" s="1"/>
  <c r="AO290" i="218" s="1"/>
  <c r="B35" i="115" a="1"/>
  <c r="B35" i="115" s="1"/>
  <c r="AO289" i="218" s="1"/>
  <c r="B34" i="115" a="1"/>
  <c r="B34" i="115" s="1"/>
  <c r="AO288" i="218" s="1"/>
  <c r="B33" i="115" a="1"/>
  <c r="B33" i="115" s="1"/>
  <c r="AO287" i="218" s="1"/>
  <c r="B32" i="115" a="1"/>
  <c r="B32" i="115" s="1"/>
  <c r="AO286" i="218" s="1"/>
  <c r="B28" i="115"/>
  <c r="AO169" i="218" s="1"/>
  <c r="B27" i="115"/>
  <c r="AO168" i="218" s="1"/>
  <c r="B26" i="115"/>
  <c r="AO167" i="218" s="1"/>
  <c r="B25" i="115"/>
  <c r="AO166" i="218" s="1"/>
  <c r="B24" i="115"/>
  <c r="AO165" i="218" s="1"/>
  <c r="B23" i="115"/>
  <c r="AO164" i="218" s="1"/>
  <c r="B22" i="115"/>
  <c r="AO163" i="218" s="1"/>
  <c r="B21" i="115"/>
  <c r="AO162" i="218" s="1"/>
  <c r="B20" i="115"/>
  <c r="AO161" i="218" s="1"/>
  <c r="B19" i="115"/>
  <c r="AO160" i="218" s="1"/>
  <c r="B18" i="115"/>
  <c r="AO159" i="218" s="1"/>
  <c r="B17" i="115"/>
  <c r="AO158" i="218" s="1"/>
  <c r="B16" i="115"/>
  <c r="B10" i="115"/>
  <c r="H126" i="115"/>
  <c r="AO283" i="218" s="1"/>
  <c r="H125" i="115"/>
  <c r="H124" i="115"/>
  <c r="AO281" i="218" s="1"/>
  <c r="H122" i="115"/>
  <c r="H120" i="115"/>
  <c r="AO277" i="218" s="1"/>
  <c r="H119" i="115"/>
  <c r="H118" i="115"/>
  <c r="H116" i="115"/>
  <c r="H114" i="115"/>
  <c r="AO271" i="218" s="1"/>
  <c r="H112" i="115"/>
  <c r="AO269" i="218" s="1"/>
  <c r="H111" i="115"/>
  <c r="H110" i="115"/>
  <c r="H109" i="115"/>
  <c r="H107" i="115"/>
  <c r="H106" i="115"/>
  <c r="H104" i="115"/>
  <c r="AO261" i="218" s="1"/>
  <c r="H102" i="115"/>
  <c r="AO259" i="218" s="1"/>
  <c r="H101" i="115"/>
  <c r="AO258" i="218" s="1"/>
  <c r="H100" i="115"/>
  <c r="H99" i="115"/>
  <c r="H98" i="115"/>
  <c r="H97" i="115"/>
  <c r="H96" i="115"/>
  <c r="H95" i="115"/>
  <c r="H94" i="115"/>
  <c r="AO251" i="218" s="1"/>
  <c r="H93" i="115"/>
  <c r="H92" i="115"/>
  <c r="H91" i="115"/>
  <c r="H90" i="115"/>
  <c r="AO247" i="218" s="1"/>
  <c r="H89" i="115"/>
  <c r="H87" i="115"/>
  <c r="H86" i="115"/>
  <c r="H84" i="115"/>
  <c r="AO241" i="218" s="1"/>
  <c r="H82" i="115"/>
  <c r="H81" i="115"/>
  <c r="H80" i="115"/>
  <c r="H79" i="115"/>
  <c r="AO236" i="218" s="1"/>
  <c r="H78" i="115"/>
  <c r="H77" i="115"/>
  <c r="H76" i="115"/>
  <c r="H75" i="115"/>
  <c r="AO232" i="218" s="1"/>
  <c r="H74" i="115"/>
  <c r="H73" i="115"/>
  <c r="H72" i="115"/>
  <c r="H71" i="115"/>
  <c r="AO228" i="218" s="1"/>
  <c r="H69" i="115"/>
  <c r="H68" i="115"/>
  <c r="H67" i="115"/>
  <c r="H66" i="115"/>
  <c r="AO223" i="218" s="1"/>
  <c r="H65" i="115"/>
  <c r="H64" i="115"/>
  <c r="H63" i="115"/>
  <c r="H62" i="115"/>
  <c r="AO219" i="218" s="1"/>
  <c r="H61" i="115"/>
  <c r="H60" i="115"/>
  <c r="H59" i="115"/>
  <c r="H58" i="115"/>
  <c r="H57" i="115"/>
  <c r="H56" i="115"/>
  <c r="H55" i="115"/>
  <c r="H54" i="115"/>
  <c r="AO211" i="218" s="1"/>
  <c r="H53" i="115"/>
  <c r="H52" i="115"/>
  <c r="H51" i="115"/>
  <c r="H50" i="115"/>
  <c r="H49" i="115"/>
  <c r="H48" i="115"/>
  <c r="H47" i="115"/>
  <c r="H46" i="115"/>
  <c r="H45" i="115"/>
  <c r="H44" i="115"/>
  <c r="H43" i="115"/>
  <c r="H42" i="115"/>
  <c r="H41" i="115"/>
  <c r="H40" i="115"/>
  <c r="H39" i="115"/>
  <c r="H38" i="115"/>
  <c r="H37" i="115"/>
  <c r="H36" i="115"/>
  <c r="H35" i="115"/>
  <c r="H34" i="115"/>
  <c r="H33" i="115"/>
  <c r="H32" i="115"/>
  <c r="H31" i="115"/>
  <c r="H30" i="115"/>
  <c r="H29" i="115"/>
  <c r="H28" i="115"/>
  <c r="H27" i="115"/>
  <c r="H26" i="115"/>
  <c r="H25" i="115"/>
  <c r="H24" i="115"/>
  <c r="H23" i="115"/>
  <c r="H22" i="115"/>
  <c r="AO179" i="218" s="1"/>
  <c r="H21" i="115"/>
  <c r="H20" i="115"/>
  <c r="H19" i="115"/>
  <c r="H18" i="115"/>
  <c r="H17" i="115"/>
  <c r="AO174" i="218" s="1"/>
  <c r="B46" i="114"/>
  <c r="AN300" i="218" s="1"/>
  <c r="B45" i="114"/>
  <c r="AN299" i="218" s="1"/>
  <c r="B44" i="114"/>
  <c r="AN298" i="218" s="1"/>
  <c r="B43" i="114"/>
  <c r="AN297" i="218" s="1"/>
  <c r="B42" i="114"/>
  <c r="AN296" i="218" s="1"/>
  <c r="B41" i="114"/>
  <c r="AN295" i="218" s="1"/>
  <c r="B40" i="114"/>
  <c r="AN294" i="218" s="1"/>
  <c r="B38" i="114" a="1"/>
  <c r="B38" i="114" s="1"/>
  <c r="AN292" i="218" s="1"/>
  <c r="B37" i="114" a="1"/>
  <c r="B37" i="114" s="1"/>
  <c r="AN291" i="218" s="1"/>
  <c r="B36" i="114" a="1"/>
  <c r="B36" i="114" s="1"/>
  <c r="AN290" i="218" s="1"/>
  <c r="B35" i="114" a="1"/>
  <c r="B35" i="114" s="1"/>
  <c r="AN289" i="218" s="1"/>
  <c r="B34" i="114" a="1"/>
  <c r="B34" i="114" s="1"/>
  <c r="AN288" i="218" s="1"/>
  <c r="B33" i="114" a="1"/>
  <c r="B33" i="114" s="1"/>
  <c r="AN287" i="218" s="1"/>
  <c r="B32" i="114" a="1"/>
  <c r="B32" i="114" s="1"/>
  <c r="AN286" i="218" s="1"/>
  <c r="B28" i="114"/>
  <c r="AN169" i="218" s="1"/>
  <c r="B27" i="114"/>
  <c r="AN168" i="218" s="1"/>
  <c r="B26" i="114"/>
  <c r="AN167" i="218" s="1"/>
  <c r="B25" i="114"/>
  <c r="AN166" i="218" s="1"/>
  <c r="B24" i="114"/>
  <c r="AN165" i="218" s="1"/>
  <c r="B23" i="114"/>
  <c r="AN164" i="218" s="1"/>
  <c r="B22" i="114"/>
  <c r="AN163" i="218" s="1"/>
  <c r="B21" i="114"/>
  <c r="AN162" i="218" s="1"/>
  <c r="B20" i="114"/>
  <c r="AN161" i="218" s="1"/>
  <c r="B19" i="114"/>
  <c r="AN160" i="218" s="1"/>
  <c r="AN320" i="218" s="1"/>
  <c r="B18" i="114"/>
  <c r="AN159" i="218" s="1"/>
  <c r="B17" i="114"/>
  <c r="AN158" i="218" s="1"/>
  <c r="AN318" i="218" s="1"/>
  <c r="B16" i="114"/>
  <c r="B10" i="114"/>
  <c r="H126" i="114"/>
  <c r="AN283" i="218" s="1"/>
  <c r="H125" i="114"/>
  <c r="AN282" i="218" s="1"/>
  <c r="H124" i="114"/>
  <c r="H122" i="114"/>
  <c r="H120" i="114"/>
  <c r="AN277" i="218" s="1"/>
  <c r="H119" i="114"/>
  <c r="H118" i="114"/>
  <c r="H116" i="114"/>
  <c r="H114" i="114"/>
  <c r="AN271" i="218" s="1"/>
  <c r="H112" i="114"/>
  <c r="H111" i="114"/>
  <c r="H110" i="114"/>
  <c r="H109" i="114"/>
  <c r="H107" i="114"/>
  <c r="H106" i="114"/>
  <c r="H104" i="114"/>
  <c r="AN261" i="218" s="1"/>
  <c r="H102" i="114"/>
  <c r="AN259" i="218" s="1"/>
  <c r="H101" i="114"/>
  <c r="H100" i="114"/>
  <c r="H99" i="114"/>
  <c r="AN256" i="218" s="1"/>
  <c r="H98" i="114"/>
  <c r="H97" i="114"/>
  <c r="H96" i="114"/>
  <c r="H95" i="114"/>
  <c r="H94" i="114"/>
  <c r="AN251" i="218" s="1"/>
  <c r="H93" i="114"/>
  <c r="H92" i="114"/>
  <c r="H91" i="114"/>
  <c r="H90" i="114"/>
  <c r="H89" i="114"/>
  <c r="H87" i="114"/>
  <c r="H86" i="114"/>
  <c r="H84" i="114"/>
  <c r="AN241" i="218" s="1"/>
  <c r="H82" i="114"/>
  <c r="H81" i="114"/>
  <c r="H80" i="114"/>
  <c r="AN237" i="218" s="1"/>
  <c r="H79" i="114"/>
  <c r="H78" i="114"/>
  <c r="H77" i="114"/>
  <c r="H76" i="114"/>
  <c r="H75" i="114"/>
  <c r="AN232" i="218" s="1"/>
  <c r="H74" i="114"/>
  <c r="H73" i="114"/>
  <c r="H72" i="114"/>
  <c r="AN229" i="218" s="1"/>
  <c r="H71" i="114"/>
  <c r="H69" i="114"/>
  <c r="H68" i="114"/>
  <c r="H67" i="114"/>
  <c r="H66" i="114"/>
  <c r="AN223" i="218" s="1"/>
  <c r="H65" i="114"/>
  <c r="H64" i="114"/>
  <c r="H63" i="114"/>
  <c r="H62" i="114"/>
  <c r="H61" i="114"/>
  <c r="H60" i="114"/>
  <c r="H59" i="114"/>
  <c r="H58" i="114"/>
  <c r="AN215" i="218" s="1"/>
  <c r="H57" i="114"/>
  <c r="H56" i="114"/>
  <c r="H55" i="114"/>
  <c r="H54" i="114"/>
  <c r="H53" i="114"/>
  <c r="H52" i="114"/>
  <c r="H51" i="114"/>
  <c r="H50" i="114"/>
  <c r="AN207" i="218" s="1"/>
  <c r="H49" i="114"/>
  <c r="H48" i="114"/>
  <c r="H47" i="114"/>
  <c r="AN204" i="218" s="1"/>
  <c r="H46" i="114"/>
  <c r="H45" i="114"/>
  <c r="H44" i="114"/>
  <c r="H43" i="114"/>
  <c r="H42" i="114"/>
  <c r="AN199" i="218" s="1"/>
  <c r="H41" i="114"/>
  <c r="H40" i="114"/>
  <c r="H39" i="114"/>
  <c r="H38" i="114"/>
  <c r="H37" i="114"/>
  <c r="H36" i="114"/>
  <c r="H35" i="114"/>
  <c r="H34" i="114"/>
  <c r="AN191" i="218" s="1"/>
  <c r="H33" i="114"/>
  <c r="H32" i="114"/>
  <c r="H31" i="114"/>
  <c r="H30" i="114"/>
  <c r="H29" i="114"/>
  <c r="H28" i="114"/>
  <c r="H27" i="114"/>
  <c r="H26" i="114"/>
  <c r="AN183" i="218" s="1"/>
  <c r="H25" i="114"/>
  <c r="H24" i="114"/>
  <c r="H23" i="114"/>
  <c r="AN180" i="218" s="1"/>
  <c r="H22" i="114"/>
  <c r="H21" i="114"/>
  <c r="H20" i="114"/>
  <c r="H19" i="114"/>
  <c r="H18" i="114"/>
  <c r="AN175" i="218" s="1"/>
  <c r="H17" i="114"/>
  <c r="B46" i="113"/>
  <c r="AM300" i="218" s="1"/>
  <c r="B45" i="113"/>
  <c r="AM299" i="218" s="1"/>
  <c r="B44" i="113"/>
  <c r="AM298" i="218" s="1"/>
  <c r="B43" i="113"/>
  <c r="AM297" i="218" s="1"/>
  <c r="B42" i="113"/>
  <c r="AM296" i="218" s="1"/>
  <c r="B41" i="113"/>
  <c r="AM295" i="218" s="1"/>
  <c r="B40" i="113"/>
  <c r="AM294" i="218" s="1"/>
  <c r="B38" i="113" a="1"/>
  <c r="B38" i="113" s="1"/>
  <c r="AM292" i="218" s="1"/>
  <c r="B37" i="113" a="1"/>
  <c r="B37" i="113" s="1"/>
  <c r="AM291" i="218" s="1"/>
  <c r="B36" i="113" a="1"/>
  <c r="B36" i="113" s="1"/>
  <c r="AM290" i="218" s="1"/>
  <c r="B35" i="113" a="1"/>
  <c r="B35" i="113" s="1"/>
  <c r="AM289" i="218" s="1"/>
  <c r="B34" i="113" a="1"/>
  <c r="B34" i="113" s="1"/>
  <c r="AM288" i="218" s="1"/>
  <c r="B33" i="113" a="1"/>
  <c r="B33" i="113" s="1"/>
  <c r="AM287" i="218" s="1"/>
  <c r="B32" i="113" a="1"/>
  <c r="B32" i="113" s="1"/>
  <c r="AM286" i="218" s="1"/>
  <c r="B28" i="113"/>
  <c r="AM169" i="218" s="1"/>
  <c r="B27" i="113"/>
  <c r="AM168" i="218" s="1"/>
  <c r="B26" i="113"/>
  <c r="AM167" i="218" s="1"/>
  <c r="B25" i="113"/>
  <c r="AM166" i="218" s="1"/>
  <c r="B24" i="113"/>
  <c r="AM165" i="218" s="1"/>
  <c r="B23" i="113"/>
  <c r="AM164" i="218" s="1"/>
  <c r="B22" i="113"/>
  <c r="AM163" i="218" s="1"/>
  <c r="B21" i="113"/>
  <c r="AM162" i="218" s="1"/>
  <c r="B20" i="113"/>
  <c r="AM161" i="218" s="1"/>
  <c r="B19" i="113"/>
  <c r="AM160" i="218" s="1"/>
  <c r="B18" i="113"/>
  <c r="AM159" i="218" s="1"/>
  <c r="B17" i="113"/>
  <c r="AM158" i="218" s="1"/>
  <c r="B16" i="113"/>
  <c r="B10" i="113"/>
  <c r="H126" i="113"/>
  <c r="AM283" i="218" s="1"/>
  <c r="H125" i="113"/>
  <c r="H124" i="113"/>
  <c r="H122" i="113"/>
  <c r="AM279" i="218" s="1"/>
  <c r="H120" i="113"/>
  <c r="AM277" i="218" s="1"/>
  <c r="H119" i="113"/>
  <c r="H118" i="113"/>
  <c r="H116" i="113"/>
  <c r="H114" i="113"/>
  <c r="AM271" i="218" s="1"/>
  <c r="H112" i="113"/>
  <c r="H111" i="113"/>
  <c r="H110" i="113"/>
  <c r="H109" i="113"/>
  <c r="H107" i="113"/>
  <c r="H106" i="113"/>
  <c r="H104" i="113"/>
  <c r="H102" i="113"/>
  <c r="AM259" i="218" s="1"/>
  <c r="H101" i="113"/>
  <c r="H100" i="113"/>
  <c r="H99" i="113"/>
  <c r="AM256" i="218" s="1"/>
  <c r="H98" i="113"/>
  <c r="H97" i="113"/>
  <c r="H96" i="113"/>
  <c r="H95" i="113"/>
  <c r="H94" i="113"/>
  <c r="AM251" i="218" s="1"/>
  <c r="H93" i="113"/>
  <c r="H92" i="113"/>
  <c r="H91" i="113"/>
  <c r="H90" i="113"/>
  <c r="H89" i="113"/>
  <c r="H87" i="113"/>
  <c r="H86" i="113"/>
  <c r="H84" i="113"/>
  <c r="AM241" i="218" s="1"/>
  <c r="H82" i="113"/>
  <c r="AM239" i="218" s="1"/>
  <c r="H81" i="113"/>
  <c r="H80" i="113"/>
  <c r="AM237" i="218" s="1"/>
  <c r="H79" i="113"/>
  <c r="H78" i="113"/>
  <c r="H77" i="113"/>
  <c r="H76" i="113"/>
  <c r="H75" i="113"/>
  <c r="AM232" i="218" s="1"/>
  <c r="H74" i="113"/>
  <c r="AM231" i="218" s="1"/>
  <c r="H73" i="113"/>
  <c r="H72" i="113"/>
  <c r="AM229" i="218" s="1"/>
  <c r="H71" i="113"/>
  <c r="H69" i="113"/>
  <c r="H68" i="113"/>
  <c r="H67" i="113"/>
  <c r="H66" i="113"/>
  <c r="AM223" i="218" s="1"/>
  <c r="H65" i="113"/>
  <c r="AM222" i="218" s="1"/>
  <c r="H64" i="113"/>
  <c r="H63" i="113"/>
  <c r="AM220" i="218" s="1"/>
  <c r="H62" i="113"/>
  <c r="H61" i="113"/>
  <c r="H60" i="113"/>
  <c r="H59" i="113"/>
  <c r="H58" i="113"/>
  <c r="AM215" i="218" s="1"/>
  <c r="H57" i="113"/>
  <c r="AM214" i="218" s="1"/>
  <c r="H56" i="113"/>
  <c r="H55" i="113"/>
  <c r="AM212" i="218" s="1"/>
  <c r="H54" i="113"/>
  <c r="H53" i="113"/>
  <c r="H52" i="113"/>
  <c r="H51" i="113"/>
  <c r="H50" i="113"/>
  <c r="AM207" i="218" s="1"/>
  <c r="H49" i="113"/>
  <c r="H48" i="113"/>
  <c r="H47" i="113"/>
  <c r="AM204" i="218" s="1"/>
  <c r="H46" i="113"/>
  <c r="H45" i="113"/>
  <c r="H44" i="113"/>
  <c r="H43" i="113"/>
  <c r="H42" i="113"/>
  <c r="AM199" i="218" s="1"/>
  <c r="H41" i="113"/>
  <c r="AM198" i="218" s="1"/>
  <c r="H40" i="113"/>
  <c r="H39" i="113"/>
  <c r="AM196" i="218" s="1"/>
  <c r="H38" i="113"/>
  <c r="J38" i="113" s="1"/>
  <c r="H37" i="113"/>
  <c r="H36" i="113"/>
  <c r="H35" i="113"/>
  <c r="H34" i="113"/>
  <c r="AM191" i="218" s="1"/>
  <c r="H33" i="113"/>
  <c r="AM190" i="218" s="1"/>
  <c r="H32" i="113"/>
  <c r="H31" i="113"/>
  <c r="AM188" i="218" s="1"/>
  <c r="H30" i="113"/>
  <c r="H29" i="113"/>
  <c r="H28" i="113"/>
  <c r="H27" i="113"/>
  <c r="H26" i="113"/>
  <c r="AM183" i="218" s="1"/>
  <c r="H25" i="113"/>
  <c r="H24" i="113"/>
  <c r="H23" i="113"/>
  <c r="AM180" i="218" s="1"/>
  <c r="H22" i="113"/>
  <c r="H21" i="113"/>
  <c r="H20" i="113"/>
  <c r="H19" i="113"/>
  <c r="H18" i="113"/>
  <c r="AM175" i="218" s="1"/>
  <c r="H17" i="113"/>
  <c r="B46" i="112"/>
  <c r="AL300" i="218" s="1"/>
  <c r="B45" i="112"/>
  <c r="AL299" i="218" s="1"/>
  <c r="B44" i="112"/>
  <c r="AL298" i="218" s="1"/>
  <c r="B43" i="112"/>
  <c r="AL297" i="218" s="1"/>
  <c r="B42" i="112"/>
  <c r="AL296" i="218" s="1"/>
  <c r="B41" i="112"/>
  <c r="AL295" i="218" s="1"/>
  <c r="B40" i="112"/>
  <c r="AL294" i="218" s="1"/>
  <c r="B38" i="112" a="1"/>
  <c r="B38" i="112" s="1"/>
  <c r="AL292" i="218" s="1"/>
  <c r="B37" i="112" a="1"/>
  <c r="B37" i="112" s="1"/>
  <c r="AL291" i="218" s="1"/>
  <c r="B36" i="112" a="1"/>
  <c r="B36" i="112" s="1"/>
  <c r="AL290" i="218" s="1"/>
  <c r="B35" i="112" a="1"/>
  <c r="B35" i="112" s="1"/>
  <c r="AL289" i="218" s="1"/>
  <c r="B34" i="112" a="1"/>
  <c r="B34" i="112" s="1"/>
  <c r="AL288" i="218" s="1"/>
  <c r="B33" i="112" a="1"/>
  <c r="B33" i="112" s="1"/>
  <c r="AL287" i="218" s="1"/>
  <c r="B32" i="112" a="1"/>
  <c r="B32" i="112" s="1"/>
  <c r="AL286" i="218" s="1"/>
  <c r="B28" i="112"/>
  <c r="AL169" i="218" s="1"/>
  <c r="B27" i="112"/>
  <c r="AL168" i="218" s="1"/>
  <c r="B26" i="112"/>
  <c r="AL167" i="218" s="1"/>
  <c r="B25" i="112"/>
  <c r="AL166" i="218" s="1"/>
  <c r="AL326" i="218" s="1"/>
  <c r="B24" i="112"/>
  <c r="AL165" i="218" s="1"/>
  <c r="B23" i="112"/>
  <c r="AL164" i="218" s="1"/>
  <c r="AL324" i="218" s="1"/>
  <c r="B22" i="112"/>
  <c r="AL163" i="218" s="1"/>
  <c r="B21" i="112"/>
  <c r="AL162" i="218" s="1"/>
  <c r="B20" i="112"/>
  <c r="AL161" i="218" s="1"/>
  <c r="B19" i="112"/>
  <c r="AL160" i="218" s="1"/>
  <c r="B18" i="112"/>
  <c r="AL159" i="218" s="1"/>
  <c r="B17" i="112"/>
  <c r="AL158" i="218" s="1"/>
  <c r="B16" i="112"/>
  <c r="B10" i="112"/>
  <c r="H126" i="112"/>
  <c r="AL283" i="218" s="1"/>
  <c r="H125" i="112"/>
  <c r="H124" i="112"/>
  <c r="AL281" i="218" s="1"/>
  <c r="H122" i="112"/>
  <c r="H120" i="112"/>
  <c r="AL277" i="218" s="1"/>
  <c r="H119" i="112"/>
  <c r="H118" i="112"/>
  <c r="H116" i="112"/>
  <c r="AL273" i="218" s="1"/>
  <c r="H114" i="112"/>
  <c r="AL271" i="218" s="1"/>
  <c r="H112" i="112"/>
  <c r="H111" i="112"/>
  <c r="H110" i="112"/>
  <c r="AL267" i="218" s="1"/>
  <c r="H109" i="112"/>
  <c r="H107" i="112"/>
  <c r="H106" i="112"/>
  <c r="H104" i="112"/>
  <c r="H102" i="112"/>
  <c r="AL259" i="218" s="1"/>
  <c r="H101" i="112"/>
  <c r="H100" i="112"/>
  <c r="AL257" i="218" s="1"/>
  <c r="H99" i="112"/>
  <c r="AL256" i="218" s="1"/>
  <c r="H98" i="112"/>
  <c r="H97" i="112"/>
  <c r="H96" i="112"/>
  <c r="H95" i="112"/>
  <c r="H94" i="112"/>
  <c r="AL251" i="218" s="1"/>
  <c r="H93" i="112"/>
  <c r="H92" i="112"/>
  <c r="H91" i="112"/>
  <c r="H90" i="112"/>
  <c r="H89" i="112"/>
  <c r="H87" i="112"/>
  <c r="H86" i="112"/>
  <c r="H84" i="112"/>
  <c r="AL241" i="218" s="1"/>
  <c r="H82" i="112"/>
  <c r="AL239" i="218" s="1"/>
  <c r="H81" i="112"/>
  <c r="H80" i="112"/>
  <c r="H79" i="112"/>
  <c r="H78" i="112"/>
  <c r="H77" i="112"/>
  <c r="H76" i="112"/>
  <c r="AL233" i="218" s="1"/>
  <c r="H75" i="112"/>
  <c r="AL232" i="218" s="1"/>
  <c r="H74" i="112"/>
  <c r="AL231" i="218" s="1"/>
  <c r="H73" i="112"/>
  <c r="H72" i="112"/>
  <c r="AL229" i="218" s="1"/>
  <c r="H71" i="112"/>
  <c r="H69" i="112"/>
  <c r="H68" i="112"/>
  <c r="H67" i="112"/>
  <c r="H66" i="112"/>
  <c r="AL223" i="218" s="1"/>
  <c r="H65" i="112"/>
  <c r="AL222" i="218" s="1"/>
  <c r="H64" i="112"/>
  <c r="H63" i="112"/>
  <c r="AL220" i="218" s="1"/>
  <c r="H62" i="112"/>
  <c r="H61" i="112"/>
  <c r="H60" i="112"/>
  <c r="H59" i="112"/>
  <c r="AL216" i="218" s="1"/>
  <c r="H58" i="112"/>
  <c r="AL215" i="218" s="1"/>
  <c r="H57" i="112"/>
  <c r="H56" i="112"/>
  <c r="H55" i="112"/>
  <c r="AL212" i="218" s="1"/>
  <c r="H54" i="112"/>
  <c r="H53" i="112"/>
  <c r="H52" i="112"/>
  <c r="H51" i="112"/>
  <c r="H50" i="112"/>
  <c r="AL207" i="218" s="1"/>
  <c r="H49" i="112"/>
  <c r="AL206" i="218" s="1"/>
  <c r="H48" i="112"/>
  <c r="H47" i="112"/>
  <c r="H46" i="112"/>
  <c r="H45" i="112"/>
  <c r="H44" i="112"/>
  <c r="H43" i="112"/>
  <c r="H42" i="112"/>
  <c r="AL199" i="218" s="1"/>
  <c r="H41" i="112"/>
  <c r="H40" i="112"/>
  <c r="H39" i="112"/>
  <c r="H38" i="112"/>
  <c r="H37" i="112"/>
  <c r="H36" i="112"/>
  <c r="J36" i="112" s="1"/>
  <c r="H35" i="112"/>
  <c r="H34" i="112"/>
  <c r="AL191" i="218" s="1"/>
  <c r="H33" i="112"/>
  <c r="H32" i="112"/>
  <c r="AL189" i="218" s="1"/>
  <c r="H31" i="112"/>
  <c r="AL188" i="218" s="1"/>
  <c r="H30" i="112"/>
  <c r="H29" i="112"/>
  <c r="H28" i="112"/>
  <c r="H27" i="112"/>
  <c r="H26" i="112"/>
  <c r="AL183" i="218" s="1"/>
  <c r="H25" i="112"/>
  <c r="H24" i="112"/>
  <c r="H23" i="112"/>
  <c r="AL180" i="218" s="1"/>
  <c r="H22" i="112"/>
  <c r="H21" i="112"/>
  <c r="H20" i="112"/>
  <c r="H19" i="112"/>
  <c r="H18" i="112"/>
  <c r="AL175" i="218" s="1"/>
  <c r="H17" i="112"/>
  <c r="AL174" i="218" s="1"/>
  <c r="B46" i="111"/>
  <c r="AK300" i="218" s="1"/>
  <c r="B45" i="111"/>
  <c r="AK299" i="218" s="1"/>
  <c r="B44" i="111"/>
  <c r="AK298" i="218" s="1"/>
  <c r="B43" i="111"/>
  <c r="AK297" i="218" s="1"/>
  <c r="B42" i="111"/>
  <c r="AK296" i="218" s="1"/>
  <c r="B41" i="111"/>
  <c r="AK295" i="218" s="1"/>
  <c r="B40" i="111"/>
  <c r="AK294" i="218" s="1"/>
  <c r="B38" i="111" a="1"/>
  <c r="B38" i="111" s="1"/>
  <c r="AK292" i="218" s="1"/>
  <c r="B37" i="111" a="1"/>
  <c r="B37" i="111" s="1"/>
  <c r="AK291" i="218" s="1"/>
  <c r="B36" i="111" a="1"/>
  <c r="B36" i="111" s="1"/>
  <c r="AK290" i="218" s="1"/>
  <c r="B35" i="111" a="1"/>
  <c r="B35" i="111" s="1"/>
  <c r="AK289" i="218" s="1"/>
  <c r="B34" i="111" a="1"/>
  <c r="B34" i="111" s="1"/>
  <c r="AK288" i="218" s="1"/>
  <c r="B33" i="111" a="1"/>
  <c r="B33" i="111" s="1"/>
  <c r="AK287" i="218" s="1"/>
  <c r="B32" i="111" a="1"/>
  <c r="B32" i="111" s="1"/>
  <c r="AK286" i="218" s="1"/>
  <c r="B28" i="111"/>
  <c r="AK169" i="218" s="1"/>
  <c r="B27" i="111"/>
  <c r="AK168" i="218" s="1"/>
  <c r="B26" i="111"/>
  <c r="AK167" i="218" s="1"/>
  <c r="B25" i="111"/>
  <c r="AK166" i="218" s="1"/>
  <c r="B24" i="111"/>
  <c r="AK165" i="218" s="1"/>
  <c r="B23" i="111"/>
  <c r="AK164" i="218" s="1"/>
  <c r="AK324" i="218" s="1"/>
  <c r="B22" i="111"/>
  <c r="AK163" i="218" s="1"/>
  <c r="B21" i="111"/>
  <c r="AK162" i="218" s="1"/>
  <c r="B20" i="111"/>
  <c r="AK161" i="218" s="1"/>
  <c r="B19" i="111"/>
  <c r="AK160" i="218" s="1"/>
  <c r="B18" i="111"/>
  <c r="AK159" i="218" s="1"/>
  <c r="AK319" i="218" s="1"/>
  <c r="B17" i="111"/>
  <c r="AK158" i="218" s="1"/>
  <c r="B16" i="111"/>
  <c r="B10" i="111"/>
  <c r="H126" i="111"/>
  <c r="AK283" i="218" s="1"/>
  <c r="H125" i="111"/>
  <c r="H124" i="111"/>
  <c r="H122" i="111"/>
  <c r="AK279" i="218" s="1"/>
  <c r="H120" i="111"/>
  <c r="AK277" i="218" s="1"/>
  <c r="H119" i="111"/>
  <c r="H118" i="111"/>
  <c r="H116" i="111"/>
  <c r="H114" i="111"/>
  <c r="AK271" i="218" s="1"/>
  <c r="H112" i="111"/>
  <c r="AK269" i="218" s="1"/>
  <c r="H111" i="111"/>
  <c r="H110" i="111"/>
  <c r="H109" i="111"/>
  <c r="H107" i="111"/>
  <c r="H106" i="111"/>
  <c r="H104" i="111"/>
  <c r="H102" i="111"/>
  <c r="AK259" i="218" s="1"/>
  <c r="H101" i="111"/>
  <c r="AK258" i="218" s="1"/>
  <c r="H100" i="111"/>
  <c r="H99" i="111"/>
  <c r="H98" i="111"/>
  <c r="H97" i="111"/>
  <c r="H96" i="111"/>
  <c r="H95" i="111"/>
  <c r="H94" i="111"/>
  <c r="AK251" i="218" s="1"/>
  <c r="H93" i="111"/>
  <c r="AK250" i="218" s="1"/>
  <c r="H92" i="111"/>
  <c r="H91" i="111"/>
  <c r="AK248" i="218" s="1"/>
  <c r="H90" i="111"/>
  <c r="H89" i="111"/>
  <c r="H87" i="111"/>
  <c r="H86" i="111"/>
  <c r="H84" i="111"/>
  <c r="AK241" i="218" s="1"/>
  <c r="H82" i="111"/>
  <c r="AK239" i="218" s="1"/>
  <c r="H81" i="111"/>
  <c r="H80" i="111"/>
  <c r="AK237" i="218" s="1"/>
  <c r="H79" i="111"/>
  <c r="H78" i="111"/>
  <c r="H77" i="111"/>
  <c r="H76" i="111"/>
  <c r="H75" i="111"/>
  <c r="AK232" i="218" s="1"/>
  <c r="H74" i="111"/>
  <c r="AK231" i="218" s="1"/>
  <c r="H73" i="111"/>
  <c r="H72" i="111"/>
  <c r="AK229" i="218" s="1"/>
  <c r="H71" i="111"/>
  <c r="H69" i="111"/>
  <c r="H68" i="111"/>
  <c r="H67" i="111"/>
  <c r="H66" i="111"/>
  <c r="AK223" i="218" s="1"/>
  <c r="H65" i="111"/>
  <c r="AK222" i="218" s="1"/>
  <c r="H64" i="111"/>
  <c r="H63" i="111"/>
  <c r="H62" i="111"/>
  <c r="H61" i="111"/>
  <c r="H60" i="111"/>
  <c r="H59" i="111"/>
  <c r="H58" i="111"/>
  <c r="AK215" i="218" s="1"/>
  <c r="H57" i="111"/>
  <c r="AK214" i="218" s="1"/>
  <c r="H56" i="111"/>
  <c r="H55" i="111"/>
  <c r="H54" i="111"/>
  <c r="H53" i="111"/>
  <c r="H52" i="111"/>
  <c r="H51" i="111"/>
  <c r="H50" i="111"/>
  <c r="AK207" i="218" s="1"/>
  <c r="H49" i="111"/>
  <c r="AK206" i="218" s="1"/>
  <c r="H48" i="111"/>
  <c r="H47" i="111"/>
  <c r="AK204" i="218" s="1"/>
  <c r="H46" i="111"/>
  <c r="H45" i="111"/>
  <c r="H44" i="111"/>
  <c r="H43" i="111"/>
  <c r="H42" i="111"/>
  <c r="AK199" i="218" s="1"/>
  <c r="H41" i="111"/>
  <c r="AK198" i="218" s="1"/>
  <c r="H40" i="111"/>
  <c r="H39" i="111"/>
  <c r="AK196" i="218" s="1"/>
  <c r="H38" i="111"/>
  <c r="H37" i="111"/>
  <c r="H36" i="111"/>
  <c r="H35" i="111"/>
  <c r="H34" i="111"/>
  <c r="AK191" i="218" s="1"/>
  <c r="H33" i="111"/>
  <c r="AK190" i="218" s="1"/>
  <c r="H32" i="111"/>
  <c r="J32" i="111" s="1"/>
  <c r="H31" i="111"/>
  <c r="H30" i="111"/>
  <c r="H29" i="111"/>
  <c r="H28" i="111"/>
  <c r="H27" i="111"/>
  <c r="H26" i="111"/>
  <c r="AK183" i="218" s="1"/>
  <c r="H25" i="111"/>
  <c r="AK182" i="218" s="1"/>
  <c r="H24" i="111"/>
  <c r="H23" i="111"/>
  <c r="H22" i="111"/>
  <c r="H21" i="111"/>
  <c r="H20" i="111"/>
  <c r="H19" i="111"/>
  <c r="H18" i="111"/>
  <c r="AK175" i="218" s="1"/>
  <c r="H17" i="111"/>
  <c r="AK174" i="218" s="1"/>
  <c r="B46" i="110"/>
  <c r="AJ300" i="218" s="1"/>
  <c r="B45" i="110"/>
  <c r="AJ299" i="218" s="1"/>
  <c r="B44" i="110"/>
  <c r="AJ298" i="218" s="1"/>
  <c r="B43" i="110"/>
  <c r="AJ297" i="218" s="1"/>
  <c r="B42" i="110"/>
  <c r="AJ296" i="218" s="1"/>
  <c r="B41" i="110"/>
  <c r="AJ295" i="218" s="1"/>
  <c r="B40" i="110"/>
  <c r="AJ294" i="218" s="1"/>
  <c r="B38" i="110" a="1"/>
  <c r="B38" i="110" s="1"/>
  <c r="AJ292" i="218" s="1"/>
  <c r="B37" i="110" a="1"/>
  <c r="B37" i="110" s="1"/>
  <c r="AJ291" i="218" s="1"/>
  <c r="B36" i="110" a="1"/>
  <c r="B36" i="110" s="1"/>
  <c r="AJ290" i="218" s="1"/>
  <c r="B35" i="110" a="1"/>
  <c r="B35" i="110" s="1"/>
  <c r="AJ289" i="218" s="1"/>
  <c r="B34" i="110" a="1"/>
  <c r="B34" i="110" s="1"/>
  <c r="AJ288" i="218" s="1"/>
  <c r="B33" i="110" a="1"/>
  <c r="B33" i="110" s="1"/>
  <c r="AJ287" i="218" s="1"/>
  <c r="B32" i="110" a="1"/>
  <c r="B32" i="110" s="1"/>
  <c r="AJ286" i="218" s="1"/>
  <c r="B28" i="110"/>
  <c r="AJ169" i="218" s="1"/>
  <c r="B27" i="110"/>
  <c r="AJ168" i="218" s="1"/>
  <c r="B26" i="110"/>
  <c r="AJ167" i="218" s="1"/>
  <c r="B25" i="110"/>
  <c r="AJ166" i="218" s="1"/>
  <c r="B24" i="110"/>
  <c r="AJ165" i="218" s="1"/>
  <c r="B23" i="110"/>
  <c r="AJ164" i="218" s="1"/>
  <c r="B22" i="110"/>
  <c r="AJ163" i="218" s="1"/>
  <c r="B21" i="110"/>
  <c r="AJ162" i="218" s="1"/>
  <c r="AJ322" i="218" s="1"/>
  <c r="B20" i="110"/>
  <c r="AJ161" i="218" s="1"/>
  <c r="B19" i="110"/>
  <c r="AJ160" i="218" s="1"/>
  <c r="B18" i="110"/>
  <c r="AJ159" i="218" s="1"/>
  <c r="B17" i="110"/>
  <c r="AJ158" i="218" s="1"/>
  <c r="B16" i="110"/>
  <c r="B10" i="110"/>
  <c r="H126" i="110"/>
  <c r="AJ283" i="218" s="1"/>
  <c r="H125" i="110"/>
  <c r="H124" i="110"/>
  <c r="AJ281" i="218" s="1"/>
  <c r="H122" i="110"/>
  <c r="H120" i="110"/>
  <c r="AJ277" i="218" s="1"/>
  <c r="H119" i="110"/>
  <c r="H118" i="110"/>
  <c r="H116" i="110"/>
  <c r="AJ273" i="218" s="1"/>
  <c r="H114" i="110"/>
  <c r="AJ271" i="218" s="1"/>
  <c r="H112" i="110"/>
  <c r="H111" i="110"/>
  <c r="H110" i="110"/>
  <c r="AJ267" i="218" s="1"/>
  <c r="H109" i="110"/>
  <c r="H107" i="110"/>
  <c r="H106" i="110"/>
  <c r="H104" i="110"/>
  <c r="H102" i="110"/>
  <c r="AJ259" i="218" s="1"/>
  <c r="H101" i="110"/>
  <c r="H100" i="110"/>
  <c r="H99" i="110"/>
  <c r="H98" i="110"/>
  <c r="H97" i="110"/>
  <c r="H96" i="110"/>
  <c r="H95" i="110"/>
  <c r="H94" i="110"/>
  <c r="AJ251" i="218" s="1"/>
  <c r="H93" i="110"/>
  <c r="H92" i="110"/>
  <c r="AJ249" i="218" s="1"/>
  <c r="H91" i="110"/>
  <c r="AJ248" i="218" s="1"/>
  <c r="H90" i="110"/>
  <c r="H89" i="110"/>
  <c r="H87" i="110"/>
  <c r="H86" i="110"/>
  <c r="H84" i="110"/>
  <c r="AJ241" i="218" s="1"/>
  <c r="H82" i="110"/>
  <c r="H81" i="110"/>
  <c r="H80" i="110"/>
  <c r="AJ237" i="218" s="1"/>
  <c r="H79" i="110"/>
  <c r="H78" i="110"/>
  <c r="H77" i="110"/>
  <c r="H76" i="110"/>
  <c r="AJ233" i="218" s="1"/>
  <c r="H75" i="110"/>
  <c r="AJ232" i="218" s="1"/>
  <c r="H74" i="110"/>
  <c r="H73" i="110"/>
  <c r="H72" i="110"/>
  <c r="AJ229" i="218" s="1"/>
  <c r="H71" i="110"/>
  <c r="H69" i="110"/>
  <c r="H68" i="110"/>
  <c r="H67" i="110"/>
  <c r="H66" i="110"/>
  <c r="AJ223" i="218" s="1"/>
  <c r="H65" i="110"/>
  <c r="H64" i="110"/>
  <c r="H63" i="110"/>
  <c r="AJ220" i="218" s="1"/>
  <c r="H62" i="110"/>
  <c r="H61" i="110"/>
  <c r="H60" i="110"/>
  <c r="H59" i="110"/>
  <c r="H58" i="110"/>
  <c r="AJ215" i="218" s="1"/>
  <c r="H57" i="110"/>
  <c r="AJ214" i="218" s="1"/>
  <c r="H56" i="110"/>
  <c r="AJ213" i="218" s="1"/>
  <c r="H55" i="110"/>
  <c r="AJ212" i="218" s="1"/>
  <c r="H54" i="110"/>
  <c r="H53" i="110"/>
  <c r="H52" i="110"/>
  <c r="H51" i="110"/>
  <c r="H50" i="110"/>
  <c r="AJ207" i="218" s="1"/>
  <c r="H49" i="110"/>
  <c r="AJ206" i="218" s="1"/>
  <c r="H48" i="110"/>
  <c r="H47" i="110"/>
  <c r="AJ204" i="218" s="1"/>
  <c r="H46" i="110"/>
  <c r="H45" i="110"/>
  <c r="H44" i="110"/>
  <c r="H43" i="110"/>
  <c r="H42" i="110"/>
  <c r="AJ199" i="218" s="1"/>
  <c r="H41" i="110"/>
  <c r="H40" i="110"/>
  <c r="H39" i="110"/>
  <c r="AJ196" i="218" s="1"/>
  <c r="H38" i="110"/>
  <c r="H37" i="110"/>
  <c r="H36" i="110"/>
  <c r="H35" i="110"/>
  <c r="H34" i="110"/>
  <c r="AJ191" i="218" s="1"/>
  <c r="H33" i="110"/>
  <c r="H32" i="110"/>
  <c r="H31" i="110"/>
  <c r="AJ188" i="218" s="1"/>
  <c r="H30" i="110"/>
  <c r="H29" i="110"/>
  <c r="H28" i="110"/>
  <c r="H27" i="110"/>
  <c r="H26" i="110"/>
  <c r="AJ183" i="218" s="1"/>
  <c r="H25" i="110"/>
  <c r="H24" i="110"/>
  <c r="AJ181" i="218" s="1"/>
  <c r="H23" i="110"/>
  <c r="AJ180" i="218" s="1"/>
  <c r="H22" i="110"/>
  <c r="H21" i="110"/>
  <c r="H20" i="110"/>
  <c r="H19" i="110"/>
  <c r="H18" i="110"/>
  <c r="AJ175" i="218" s="1"/>
  <c r="H17" i="110"/>
  <c r="AJ174" i="218" s="1"/>
  <c r="B46" i="109"/>
  <c r="AI300" i="218" s="1"/>
  <c r="B45" i="109"/>
  <c r="AI299" i="218" s="1"/>
  <c r="B44" i="109"/>
  <c r="AI298" i="218" s="1"/>
  <c r="B43" i="109"/>
  <c r="AI297" i="218" s="1"/>
  <c r="B42" i="109"/>
  <c r="AI296" i="218" s="1"/>
  <c r="B41" i="109"/>
  <c r="AI295" i="218" s="1"/>
  <c r="B40" i="109"/>
  <c r="AI294" i="218" s="1"/>
  <c r="B38" i="109" a="1"/>
  <c r="B38" i="109" s="1"/>
  <c r="AI292" i="218" s="1"/>
  <c r="B37" i="109" a="1"/>
  <c r="B37" i="109" s="1"/>
  <c r="AI291" i="218" s="1"/>
  <c r="B36" i="109" a="1"/>
  <c r="B36" i="109" s="1"/>
  <c r="AI290" i="218" s="1"/>
  <c r="B35" i="109" a="1"/>
  <c r="B35" i="109" s="1"/>
  <c r="AI289" i="218" s="1"/>
  <c r="B34" i="109" a="1"/>
  <c r="B34" i="109" s="1"/>
  <c r="AI288" i="218" s="1"/>
  <c r="B33" i="109" a="1"/>
  <c r="B33" i="109" s="1"/>
  <c r="AI287" i="218" s="1"/>
  <c r="B32" i="109" a="1"/>
  <c r="B32" i="109" s="1"/>
  <c r="AI286" i="218" s="1"/>
  <c r="B28" i="109"/>
  <c r="AI169" i="218" s="1"/>
  <c r="B27" i="109"/>
  <c r="AI168" i="218" s="1"/>
  <c r="AI328" i="218" s="1"/>
  <c r="B26" i="109"/>
  <c r="AI167" i="218" s="1"/>
  <c r="B25" i="109"/>
  <c r="AI166" i="218" s="1"/>
  <c r="B24" i="109"/>
  <c r="AI165" i="218" s="1"/>
  <c r="B23" i="109"/>
  <c r="AI164" i="218" s="1"/>
  <c r="B22" i="109"/>
  <c r="AI163" i="218" s="1"/>
  <c r="B21" i="109"/>
  <c r="AI162" i="218" s="1"/>
  <c r="B20" i="109"/>
  <c r="AI161" i="218" s="1"/>
  <c r="AI307" i="218" s="1"/>
  <c r="B19" i="109"/>
  <c r="AI160" i="218" s="1"/>
  <c r="AI320" i="218" s="1"/>
  <c r="B18" i="109"/>
  <c r="AI159" i="218" s="1"/>
  <c r="B17" i="109"/>
  <c r="AI158" i="218" s="1"/>
  <c r="B16" i="109"/>
  <c r="B10" i="109"/>
  <c r="H126" i="109"/>
  <c r="AI283" i="218" s="1"/>
  <c r="H125" i="109"/>
  <c r="AI282" i="218" s="1"/>
  <c r="H124" i="109"/>
  <c r="AI281" i="218" s="1"/>
  <c r="H122" i="109"/>
  <c r="H120" i="109"/>
  <c r="AI277" i="218" s="1"/>
  <c r="H119" i="109"/>
  <c r="AI276" i="218" s="1"/>
  <c r="H118" i="109"/>
  <c r="H116" i="109"/>
  <c r="H114" i="109"/>
  <c r="AI271" i="218" s="1"/>
  <c r="H112" i="109"/>
  <c r="AI269" i="218" s="1"/>
  <c r="H111" i="109"/>
  <c r="H110" i="109"/>
  <c r="AI267" i="218" s="1"/>
  <c r="H109" i="109"/>
  <c r="H107" i="109"/>
  <c r="H106" i="109"/>
  <c r="H104" i="109"/>
  <c r="H102" i="109"/>
  <c r="AI259" i="218" s="1"/>
  <c r="H101" i="109"/>
  <c r="H100" i="109"/>
  <c r="H99" i="109"/>
  <c r="AI256" i="218" s="1"/>
  <c r="H98" i="109"/>
  <c r="H97" i="109"/>
  <c r="H96" i="109"/>
  <c r="H95" i="109"/>
  <c r="H94" i="109"/>
  <c r="AI251" i="218" s="1"/>
  <c r="H93" i="109"/>
  <c r="AI250" i="218" s="1"/>
  <c r="H92" i="109"/>
  <c r="H91" i="109"/>
  <c r="H90" i="109"/>
  <c r="H89" i="109"/>
  <c r="H87" i="109"/>
  <c r="H86" i="109"/>
  <c r="H84" i="109"/>
  <c r="AI241" i="218" s="1"/>
  <c r="H82" i="109"/>
  <c r="H81" i="109"/>
  <c r="H80" i="109"/>
  <c r="AI237" i="218" s="1"/>
  <c r="H79" i="109"/>
  <c r="H78" i="109"/>
  <c r="H77" i="109"/>
  <c r="H76" i="109"/>
  <c r="H75" i="109"/>
  <c r="AI232" i="218" s="1"/>
  <c r="H74" i="109"/>
  <c r="H73" i="109"/>
  <c r="H72" i="109"/>
  <c r="AI229" i="218" s="1"/>
  <c r="H71" i="109"/>
  <c r="H69" i="109"/>
  <c r="H68" i="109"/>
  <c r="H67" i="109"/>
  <c r="H66" i="109"/>
  <c r="AI223" i="218" s="1"/>
  <c r="H65" i="109"/>
  <c r="AI222" i="218" s="1"/>
  <c r="H64" i="109"/>
  <c r="H63" i="109"/>
  <c r="AI220" i="218" s="1"/>
  <c r="H62" i="109"/>
  <c r="H61" i="109"/>
  <c r="H60" i="109"/>
  <c r="H59" i="109"/>
  <c r="H58" i="109"/>
  <c r="AI215" i="218" s="1"/>
  <c r="H57" i="109"/>
  <c r="H56" i="109"/>
  <c r="H55" i="109"/>
  <c r="AI212" i="218" s="1"/>
  <c r="H54" i="109"/>
  <c r="H53" i="109"/>
  <c r="H52" i="109"/>
  <c r="H51" i="109"/>
  <c r="H50" i="109"/>
  <c r="AI207" i="218" s="1"/>
  <c r="H49" i="109"/>
  <c r="H48" i="109"/>
  <c r="H47" i="109"/>
  <c r="H46" i="109"/>
  <c r="H45" i="109"/>
  <c r="H44" i="109"/>
  <c r="H43" i="109"/>
  <c r="H42" i="109"/>
  <c r="AI199" i="218" s="1"/>
  <c r="H41" i="109"/>
  <c r="H40" i="109"/>
  <c r="H39" i="109"/>
  <c r="AI196" i="218" s="1"/>
  <c r="H38" i="109"/>
  <c r="H37" i="109"/>
  <c r="H36" i="109"/>
  <c r="H35" i="109"/>
  <c r="H34" i="109"/>
  <c r="AI191" i="218" s="1"/>
  <c r="H33" i="109"/>
  <c r="AI190" i="218" s="1"/>
  <c r="H32" i="109"/>
  <c r="H31" i="109"/>
  <c r="H30" i="109"/>
  <c r="H29" i="109"/>
  <c r="H28" i="109"/>
  <c r="H27" i="109"/>
  <c r="H26" i="109"/>
  <c r="AI183" i="218" s="1"/>
  <c r="H25" i="109"/>
  <c r="AI182" i="218" s="1"/>
  <c r="H24" i="109"/>
  <c r="H23" i="109"/>
  <c r="AI180" i="218" s="1"/>
  <c r="H22" i="109"/>
  <c r="H21" i="109"/>
  <c r="H20" i="109"/>
  <c r="H19" i="109"/>
  <c r="H18" i="109"/>
  <c r="AI175" i="218" s="1"/>
  <c r="H17" i="109"/>
  <c r="B46" i="108"/>
  <c r="AH300" i="218" s="1"/>
  <c r="B45" i="108"/>
  <c r="AH299" i="218" s="1"/>
  <c r="B44" i="108"/>
  <c r="AH298" i="218" s="1"/>
  <c r="B43" i="108"/>
  <c r="AH297" i="218" s="1"/>
  <c r="B42" i="108"/>
  <c r="AH296" i="218" s="1"/>
  <c r="B41" i="108"/>
  <c r="AH295" i="218" s="1"/>
  <c r="B40" i="108"/>
  <c r="AH294" i="218" s="1"/>
  <c r="B38" i="108" a="1"/>
  <c r="B38" i="108" s="1"/>
  <c r="AH292" i="218" s="1"/>
  <c r="B37" i="108" a="1"/>
  <c r="B37" i="108" s="1"/>
  <c r="AH291" i="218" s="1"/>
  <c r="B36" i="108" a="1"/>
  <c r="B36" i="108" s="1"/>
  <c r="AH290" i="218" s="1"/>
  <c r="B35" i="108" a="1"/>
  <c r="B35" i="108" s="1"/>
  <c r="AH289" i="218" s="1"/>
  <c r="B34" i="108" a="1"/>
  <c r="B34" i="108" s="1"/>
  <c r="AH288" i="218" s="1"/>
  <c r="B33" i="108" a="1"/>
  <c r="B33" i="108" s="1"/>
  <c r="AH287" i="218" s="1"/>
  <c r="B32" i="108" a="1"/>
  <c r="B32" i="108" s="1"/>
  <c r="AH286" i="218" s="1"/>
  <c r="B28" i="108"/>
  <c r="AH169" i="218" s="1"/>
  <c r="B27" i="108"/>
  <c r="AH168" i="218" s="1"/>
  <c r="B26" i="108"/>
  <c r="AH167" i="218" s="1"/>
  <c r="B25" i="108"/>
  <c r="AH166" i="218" s="1"/>
  <c r="B24" i="108"/>
  <c r="AH165" i="218" s="1"/>
  <c r="AH325" i="218" s="1"/>
  <c r="B23" i="108"/>
  <c r="AH164" i="218" s="1"/>
  <c r="B22" i="108"/>
  <c r="AH163" i="218" s="1"/>
  <c r="B21" i="108"/>
  <c r="AH162" i="218" s="1"/>
  <c r="B20" i="108"/>
  <c r="AH161" i="218" s="1"/>
  <c r="B19" i="108"/>
  <c r="AH160" i="218" s="1"/>
  <c r="B18" i="108"/>
  <c r="AH159" i="218" s="1"/>
  <c r="B17" i="108"/>
  <c r="AH158" i="218" s="1"/>
  <c r="B16" i="108"/>
  <c r="B10" i="108"/>
  <c r="H126" i="108"/>
  <c r="AH283" i="218" s="1"/>
  <c r="H125" i="108"/>
  <c r="AH282" i="218" s="1"/>
  <c r="H124" i="108"/>
  <c r="AH281" i="218" s="1"/>
  <c r="H122" i="108"/>
  <c r="H120" i="108"/>
  <c r="AH277" i="218" s="1"/>
  <c r="H119" i="108"/>
  <c r="H118" i="108"/>
  <c r="H116" i="108"/>
  <c r="H114" i="108"/>
  <c r="AH271" i="218" s="1"/>
  <c r="H112" i="108"/>
  <c r="AH269" i="218" s="1"/>
  <c r="H111" i="108"/>
  <c r="H110" i="108"/>
  <c r="H109" i="108"/>
  <c r="H107" i="108"/>
  <c r="H106" i="108"/>
  <c r="H104" i="108"/>
  <c r="H102" i="108"/>
  <c r="AH259" i="218" s="1"/>
  <c r="H101" i="108"/>
  <c r="AH258" i="218" s="1"/>
  <c r="H100" i="108"/>
  <c r="AH257" i="218" s="1"/>
  <c r="H99" i="108"/>
  <c r="H98" i="108"/>
  <c r="H97" i="108"/>
  <c r="H96" i="108"/>
  <c r="H95" i="108"/>
  <c r="H94" i="108"/>
  <c r="AH251" i="218" s="1"/>
  <c r="H93" i="108"/>
  <c r="AH250" i="218" s="1"/>
  <c r="H92" i="108"/>
  <c r="H91" i="108"/>
  <c r="AH248" i="218" s="1"/>
  <c r="H90" i="108"/>
  <c r="H89" i="108"/>
  <c r="H87" i="108"/>
  <c r="H86" i="108"/>
  <c r="AH243" i="218" s="1"/>
  <c r="H84" i="108"/>
  <c r="AH241" i="218" s="1"/>
  <c r="H82" i="108"/>
  <c r="AH239" i="218" s="1"/>
  <c r="H81" i="108"/>
  <c r="H80" i="108"/>
  <c r="AH237" i="218" s="1"/>
  <c r="H79" i="108"/>
  <c r="H78" i="108"/>
  <c r="H77" i="108"/>
  <c r="H76" i="108"/>
  <c r="H75" i="108"/>
  <c r="AH232" i="218" s="1"/>
  <c r="H74" i="108"/>
  <c r="H73" i="108"/>
  <c r="H72" i="108"/>
  <c r="AH229" i="218" s="1"/>
  <c r="H71" i="108"/>
  <c r="H69" i="108"/>
  <c r="H68" i="108"/>
  <c r="H67" i="108"/>
  <c r="H66" i="108"/>
  <c r="AH223" i="218" s="1"/>
  <c r="H65" i="108"/>
  <c r="AH222" i="218" s="1"/>
  <c r="H64" i="108"/>
  <c r="AH221" i="218" s="1"/>
  <c r="H63" i="108"/>
  <c r="AH220" i="218" s="1"/>
  <c r="H62" i="108"/>
  <c r="H61" i="108"/>
  <c r="H60" i="108"/>
  <c r="H59" i="108"/>
  <c r="H58" i="108"/>
  <c r="AH215" i="218" s="1"/>
  <c r="H57" i="108"/>
  <c r="AH214" i="218" s="1"/>
  <c r="H56" i="108"/>
  <c r="H55" i="108"/>
  <c r="AH212" i="218" s="1"/>
  <c r="H54" i="108"/>
  <c r="H53" i="108"/>
  <c r="H52" i="108"/>
  <c r="H51" i="108"/>
  <c r="H50" i="108"/>
  <c r="AH207" i="218" s="1"/>
  <c r="H49" i="108"/>
  <c r="H48" i="108"/>
  <c r="H47" i="108"/>
  <c r="AH204" i="218" s="1"/>
  <c r="H46" i="108"/>
  <c r="H45" i="108"/>
  <c r="H44" i="108"/>
  <c r="H43" i="108"/>
  <c r="H42" i="108"/>
  <c r="AH199" i="218" s="1"/>
  <c r="H41" i="108"/>
  <c r="H40" i="108"/>
  <c r="H39" i="108"/>
  <c r="AH196" i="218" s="1"/>
  <c r="H38" i="108"/>
  <c r="H37" i="108"/>
  <c r="H36" i="108"/>
  <c r="H35" i="108"/>
  <c r="H34" i="108"/>
  <c r="AH191" i="218" s="1"/>
  <c r="H33" i="108"/>
  <c r="H32" i="108"/>
  <c r="AH189" i="218" s="1"/>
  <c r="H31" i="108"/>
  <c r="AH188" i="218" s="1"/>
  <c r="H30" i="108"/>
  <c r="H29" i="108"/>
  <c r="H28" i="108"/>
  <c r="H27" i="108"/>
  <c r="H26" i="108"/>
  <c r="AH183" i="218" s="1"/>
  <c r="H25" i="108"/>
  <c r="AH182" i="218" s="1"/>
  <c r="H24" i="108"/>
  <c r="H23" i="108"/>
  <c r="AH180" i="218" s="1"/>
  <c r="H22" i="108"/>
  <c r="H21" i="108"/>
  <c r="H20" i="108"/>
  <c r="H19" i="108"/>
  <c r="AH176" i="218" s="1"/>
  <c r="H18" i="108"/>
  <c r="AH175" i="218" s="1"/>
  <c r="H17" i="108"/>
  <c r="AH174" i="218" s="1"/>
  <c r="B46" i="107"/>
  <c r="AG300" i="218" s="1"/>
  <c r="B45" i="107"/>
  <c r="AG299" i="218" s="1"/>
  <c r="B44" i="107"/>
  <c r="AG298" i="218" s="1"/>
  <c r="B43" i="107"/>
  <c r="AG297" i="218" s="1"/>
  <c r="B42" i="107"/>
  <c r="AG296" i="218" s="1"/>
  <c r="B41" i="107"/>
  <c r="AG295" i="218" s="1"/>
  <c r="B40" i="107"/>
  <c r="AG294" i="218" s="1"/>
  <c r="B38" i="107" a="1"/>
  <c r="B38" i="107" s="1"/>
  <c r="AG292" i="218" s="1"/>
  <c r="B37" i="107" a="1"/>
  <c r="B37" i="107" s="1"/>
  <c r="AG291" i="218" s="1"/>
  <c r="B36" i="107" a="1"/>
  <c r="B36" i="107" s="1"/>
  <c r="AG290" i="218" s="1"/>
  <c r="B35" i="107" a="1"/>
  <c r="B35" i="107" s="1"/>
  <c r="AG289" i="218" s="1"/>
  <c r="B34" i="107" a="1"/>
  <c r="B34" i="107" s="1"/>
  <c r="AG288" i="218" s="1"/>
  <c r="B33" i="107" a="1"/>
  <c r="B33" i="107" s="1"/>
  <c r="AG287" i="218" s="1"/>
  <c r="B32" i="107" a="1"/>
  <c r="B32" i="107" s="1"/>
  <c r="AG286" i="218" s="1"/>
  <c r="B28" i="107"/>
  <c r="AG169" i="218" s="1"/>
  <c r="B27" i="107"/>
  <c r="AG168" i="218" s="1"/>
  <c r="B26" i="107"/>
  <c r="AG167" i="218" s="1"/>
  <c r="B25" i="107"/>
  <c r="AG166" i="218" s="1"/>
  <c r="B24" i="107"/>
  <c r="AG165" i="218" s="1"/>
  <c r="B23" i="107"/>
  <c r="AG164" i="218" s="1"/>
  <c r="B22" i="107"/>
  <c r="AG163" i="218" s="1"/>
  <c r="B21" i="107"/>
  <c r="AG162" i="218" s="1"/>
  <c r="B20" i="107"/>
  <c r="AG161" i="218" s="1"/>
  <c r="B19" i="107"/>
  <c r="AG160" i="218" s="1"/>
  <c r="B18" i="107"/>
  <c r="AG159" i="218" s="1"/>
  <c r="B17" i="107"/>
  <c r="AG158" i="218" s="1"/>
  <c r="B16" i="107"/>
  <c r="B10" i="107"/>
  <c r="H126" i="107"/>
  <c r="AG283" i="218" s="1"/>
  <c r="H125" i="107"/>
  <c r="H124" i="107"/>
  <c r="AG281" i="218" s="1"/>
  <c r="H122" i="107"/>
  <c r="H120" i="107"/>
  <c r="AG277" i="218" s="1"/>
  <c r="H119" i="107"/>
  <c r="H118" i="107"/>
  <c r="H116" i="107"/>
  <c r="H114" i="107"/>
  <c r="AG271" i="218" s="1"/>
  <c r="H112" i="107"/>
  <c r="AG269" i="218" s="1"/>
  <c r="H111" i="107"/>
  <c r="H110" i="107"/>
  <c r="AG267" i="218" s="1"/>
  <c r="H109" i="107"/>
  <c r="H107" i="107"/>
  <c r="H106" i="107"/>
  <c r="H104" i="107"/>
  <c r="H102" i="107"/>
  <c r="AG259" i="218" s="1"/>
  <c r="H101" i="107"/>
  <c r="H100" i="107"/>
  <c r="H99" i="107"/>
  <c r="AG256" i="218" s="1"/>
  <c r="H98" i="107"/>
  <c r="H97" i="107"/>
  <c r="H96" i="107"/>
  <c r="H95" i="107"/>
  <c r="H94" i="107"/>
  <c r="AG251" i="218" s="1"/>
  <c r="H93" i="107"/>
  <c r="H92" i="107"/>
  <c r="H91" i="107"/>
  <c r="H90" i="107"/>
  <c r="H89" i="107"/>
  <c r="H87" i="107"/>
  <c r="H86" i="107"/>
  <c r="H84" i="107"/>
  <c r="AG241" i="218" s="1"/>
  <c r="H82" i="107"/>
  <c r="AG239" i="218" s="1"/>
  <c r="H81" i="107"/>
  <c r="H80" i="107"/>
  <c r="H79" i="107"/>
  <c r="H78" i="107"/>
  <c r="H77" i="107"/>
  <c r="H76" i="107"/>
  <c r="H75" i="107"/>
  <c r="AG232" i="218" s="1"/>
  <c r="H74" i="107"/>
  <c r="AG231" i="218" s="1"/>
  <c r="H73" i="107"/>
  <c r="H72" i="107"/>
  <c r="H71" i="107"/>
  <c r="H69" i="107"/>
  <c r="H68" i="107"/>
  <c r="H67" i="107"/>
  <c r="H66" i="107"/>
  <c r="AG223" i="218" s="1"/>
  <c r="H65" i="107"/>
  <c r="AG222" i="218" s="1"/>
  <c r="H64" i="107"/>
  <c r="H63" i="107"/>
  <c r="AG220" i="218" s="1"/>
  <c r="H62" i="107"/>
  <c r="H61" i="107"/>
  <c r="H60" i="107"/>
  <c r="H59" i="107"/>
  <c r="K59" i="107" s="1"/>
  <c r="H58" i="107"/>
  <c r="AG215" i="218" s="1"/>
  <c r="H57" i="107"/>
  <c r="AG214" i="218" s="1"/>
  <c r="H56" i="107"/>
  <c r="H55" i="107"/>
  <c r="H54" i="107"/>
  <c r="H53" i="107"/>
  <c r="H52" i="107"/>
  <c r="H51" i="107"/>
  <c r="H50" i="107"/>
  <c r="AG207" i="218" s="1"/>
  <c r="H49" i="107"/>
  <c r="AG206" i="218" s="1"/>
  <c r="H48" i="107"/>
  <c r="H47" i="107"/>
  <c r="AG204" i="218" s="1"/>
  <c r="H46" i="107"/>
  <c r="H45" i="107"/>
  <c r="H44" i="107"/>
  <c r="H43" i="107"/>
  <c r="H42" i="107"/>
  <c r="AG199" i="218" s="1"/>
  <c r="H41" i="107"/>
  <c r="AG198" i="218" s="1"/>
  <c r="H40" i="107"/>
  <c r="H39" i="107"/>
  <c r="H38" i="107"/>
  <c r="H37" i="107"/>
  <c r="H36" i="107"/>
  <c r="H35" i="107"/>
  <c r="H34" i="107"/>
  <c r="AG191" i="218" s="1"/>
  <c r="H33" i="107"/>
  <c r="AG190" i="218" s="1"/>
  <c r="H32" i="107"/>
  <c r="H31" i="107"/>
  <c r="H30" i="107"/>
  <c r="H29" i="107"/>
  <c r="H28" i="107"/>
  <c r="H27" i="107"/>
  <c r="H26" i="107"/>
  <c r="AG183" i="218" s="1"/>
  <c r="H25" i="107"/>
  <c r="H24" i="107"/>
  <c r="H23" i="107"/>
  <c r="H22" i="107"/>
  <c r="H21" i="107"/>
  <c r="H20" i="107"/>
  <c r="H19" i="107"/>
  <c r="H18" i="107"/>
  <c r="AG175" i="218" s="1"/>
  <c r="H17" i="107"/>
  <c r="B46" i="106"/>
  <c r="AF300" i="218" s="1"/>
  <c r="B45" i="106"/>
  <c r="AF299" i="218" s="1"/>
  <c r="B44" i="106"/>
  <c r="AF298" i="218" s="1"/>
  <c r="B43" i="106"/>
  <c r="AF297" i="218" s="1"/>
  <c r="B42" i="106"/>
  <c r="AF296" i="218" s="1"/>
  <c r="B41" i="106"/>
  <c r="AF295" i="218" s="1"/>
  <c r="B40" i="106"/>
  <c r="AF294" i="218" s="1"/>
  <c r="B38" i="106" a="1"/>
  <c r="B38" i="106" s="1"/>
  <c r="AF292" i="218" s="1"/>
  <c r="B37" i="106" a="1"/>
  <c r="B37" i="106" s="1"/>
  <c r="AF291" i="218" s="1"/>
  <c r="B36" i="106" a="1"/>
  <c r="B36" i="106" s="1"/>
  <c r="AF290" i="218" s="1"/>
  <c r="B35" i="106" a="1"/>
  <c r="B35" i="106" s="1"/>
  <c r="AF289" i="218" s="1"/>
  <c r="B34" i="106" a="1"/>
  <c r="B34" i="106" s="1"/>
  <c r="AF288" i="218" s="1"/>
  <c r="B33" i="106" a="1"/>
  <c r="B33" i="106" s="1"/>
  <c r="AF287" i="218" s="1"/>
  <c r="B32" i="106" a="1"/>
  <c r="B32" i="106" s="1"/>
  <c r="AF286" i="218" s="1"/>
  <c r="B28" i="106"/>
  <c r="AF169" i="218" s="1"/>
  <c r="B27" i="106"/>
  <c r="AF168" i="218" s="1"/>
  <c r="AF328" i="218" s="1"/>
  <c r="B26" i="106"/>
  <c r="AF167" i="218" s="1"/>
  <c r="B25" i="106"/>
  <c r="AF166" i="218" s="1"/>
  <c r="AF326" i="218" s="1"/>
  <c r="B24" i="106"/>
  <c r="AF165" i="218" s="1"/>
  <c r="B23" i="106"/>
  <c r="AF164" i="218" s="1"/>
  <c r="B22" i="106"/>
  <c r="AF163" i="218" s="1"/>
  <c r="AF323" i="218" s="1"/>
  <c r="B21" i="106"/>
  <c r="AF162" i="218" s="1"/>
  <c r="B20" i="106"/>
  <c r="AF161" i="218" s="1"/>
  <c r="B19" i="106"/>
  <c r="AF160" i="218" s="1"/>
  <c r="B18" i="106"/>
  <c r="AF159" i="218" s="1"/>
  <c r="B17" i="106"/>
  <c r="AF158" i="218" s="1"/>
  <c r="AF318" i="218" s="1"/>
  <c r="B16" i="106"/>
  <c r="B10" i="106"/>
  <c r="H126" i="106"/>
  <c r="AF283" i="218" s="1"/>
  <c r="H125" i="106"/>
  <c r="H124" i="106"/>
  <c r="AF281" i="218" s="1"/>
  <c r="H122" i="106"/>
  <c r="H120" i="106"/>
  <c r="AF277" i="218" s="1"/>
  <c r="H119" i="106"/>
  <c r="H118" i="106"/>
  <c r="H116" i="106"/>
  <c r="AF273" i="218" s="1"/>
  <c r="H114" i="106"/>
  <c r="AF271" i="218" s="1"/>
  <c r="H112" i="106"/>
  <c r="AF269" i="218" s="1"/>
  <c r="H111" i="106"/>
  <c r="H110" i="106"/>
  <c r="H109" i="106"/>
  <c r="H107" i="106"/>
  <c r="H106" i="106"/>
  <c r="H104" i="106"/>
  <c r="H102" i="106"/>
  <c r="AF259" i="218" s="1"/>
  <c r="H101" i="106"/>
  <c r="H100" i="106"/>
  <c r="H99" i="106"/>
  <c r="AF256" i="218" s="1"/>
  <c r="H98" i="106"/>
  <c r="H97" i="106"/>
  <c r="H96" i="106"/>
  <c r="H95" i="106"/>
  <c r="H94" i="106"/>
  <c r="AF251" i="218" s="1"/>
  <c r="H93" i="106"/>
  <c r="AF250" i="218" s="1"/>
  <c r="H92" i="106"/>
  <c r="AF249" i="218" s="1"/>
  <c r="H91" i="106"/>
  <c r="H90" i="106"/>
  <c r="H89" i="106"/>
  <c r="H87" i="106"/>
  <c r="H86" i="106"/>
  <c r="AF243" i="218" s="1"/>
  <c r="H84" i="106"/>
  <c r="AF241" i="218" s="1"/>
  <c r="H82" i="106"/>
  <c r="AF239" i="218" s="1"/>
  <c r="H81" i="106"/>
  <c r="H80" i="106"/>
  <c r="AF237" i="218" s="1"/>
  <c r="H79" i="106"/>
  <c r="H78" i="106"/>
  <c r="H77" i="106"/>
  <c r="H76" i="106"/>
  <c r="AF233" i="218" s="1"/>
  <c r="H75" i="106"/>
  <c r="AF232" i="218" s="1"/>
  <c r="H74" i="106"/>
  <c r="AF231" i="218" s="1"/>
  <c r="H73" i="106"/>
  <c r="H72" i="106"/>
  <c r="AF229" i="218" s="1"/>
  <c r="H71" i="106"/>
  <c r="H69" i="106"/>
  <c r="H68" i="106"/>
  <c r="H67" i="106"/>
  <c r="H66" i="106"/>
  <c r="AF223" i="218" s="1"/>
  <c r="H65" i="106"/>
  <c r="H64" i="106"/>
  <c r="AF221" i="218" s="1"/>
  <c r="H63" i="106"/>
  <c r="AF220" i="218" s="1"/>
  <c r="H62" i="106"/>
  <c r="H61" i="106"/>
  <c r="H60" i="106"/>
  <c r="H59" i="106"/>
  <c r="H58" i="106"/>
  <c r="AF215" i="218" s="1"/>
  <c r="H57" i="106"/>
  <c r="AF214" i="218" s="1"/>
  <c r="H56" i="106"/>
  <c r="H55" i="106"/>
  <c r="AF212" i="218" s="1"/>
  <c r="H54" i="106"/>
  <c r="H53" i="106"/>
  <c r="H52" i="106"/>
  <c r="H51" i="106"/>
  <c r="H50" i="106"/>
  <c r="AF207" i="218" s="1"/>
  <c r="H49" i="106"/>
  <c r="AF206" i="218" s="1"/>
  <c r="H48" i="106"/>
  <c r="H47" i="106"/>
  <c r="AF204" i="218" s="1"/>
  <c r="H46" i="106"/>
  <c r="K46" i="106" s="1"/>
  <c r="H45" i="106"/>
  <c r="H44" i="106"/>
  <c r="H43" i="106"/>
  <c r="H42" i="106"/>
  <c r="AF199" i="218" s="1"/>
  <c r="H41" i="106"/>
  <c r="H40" i="106"/>
  <c r="H39" i="106"/>
  <c r="AF196" i="218" s="1"/>
  <c r="H38" i="106"/>
  <c r="H37" i="106"/>
  <c r="H36" i="106"/>
  <c r="H35" i="106"/>
  <c r="H34" i="106"/>
  <c r="AF191" i="218" s="1"/>
  <c r="H33" i="106"/>
  <c r="H32" i="106"/>
  <c r="AF189" i="218" s="1"/>
  <c r="H31" i="106"/>
  <c r="AF188" i="218" s="1"/>
  <c r="H30" i="106"/>
  <c r="H29" i="106"/>
  <c r="H28" i="106"/>
  <c r="H27" i="106"/>
  <c r="H26" i="106"/>
  <c r="AF183" i="218" s="1"/>
  <c r="H25" i="106"/>
  <c r="AF182" i="218" s="1"/>
  <c r="H24" i="106"/>
  <c r="AF181" i="218" s="1"/>
  <c r="H23" i="106"/>
  <c r="AF180" i="218" s="1"/>
  <c r="H22" i="106"/>
  <c r="J22" i="106" s="1"/>
  <c r="H21" i="106"/>
  <c r="H20" i="106"/>
  <c r="H19" i="106"/>
  <c r="H18" i="106"/>
  <c r="AF175" i="218" s="1"/>
  <c r="H17" i="106"/>
  <c r="AF174" i="218" s="1"/>
  <c r="B46" i="105"/>
  <c r="AE300" i="218" s="1"/>
  <c r="B45" i="105"/>
  <c r="AE299" i="218" s="1"/>
  <c r="B44" i="105"/>
  <c r="AE298" i="218" s="1"/>
  <c r="B43" i="105"/>
  <c r="AE297" i="218" s="1"/>
  <c r="B42" i="105"/>
  <c r="AE296" i="218" s="1"/>
  <c r="B41" i="105"/>
  <c r="AE295" i="218" s="1"/>
  <c r="B40" i="105"/>
  <c r="AE294" i="218" s="1"/>
  <c r="B38" i="105" a="1"/>
  <c r="B38" i="105" s="1"/>
  <c r="AE292" i="218" s="1"/>
  <c r="B37" i="105" a="1"/>
  <c r="B37" i="105" s="1"/>
  <c r="AE291" i="218" s="1"/>
  <c r="B36" i="105" a="1"/>
  <c r="B36" i="105" s="1"/>
  <c r="AE290" i="218" s="1"/>
  <c r="B35" i="105" a="1"/>
  <c r="B35" i="105" s="1"/>
  <c r="AE289" i="218" s="1"/>
  <c r="B34" i="105" a="1"/>
  <c r="B34" i="105" s="1"/>
  <c r="AE288" i="218" s="1"/>
  <c r="B33" i="105" a="1"/>
  <c r="B33" i="105" s="1"/>
  <c r="AE287" i="218" s="1"/>
  <c r="B32" i="105" a="1"/>
  <c r="B32" i="105" s="1"/>
  <c r="AE286" i="218" s="1"/>
  <c r="B28" i="105"/>
  <c r="AE169" i="218" s="1"/>
  <c r="B27" i="105"/>
  <c r="AE168" i="218" s="1"/>
  <c r="B26" i="105"/>
  <c r="AE167" i="218" s="1"/>
  <c r="B25" i="105"/>
  <c r="AE166" i="218" s="1"/>
  <c r="B24" i="105"/>
  <c r="AE165" i="218" s="1"/>
  <c r="B23" i="105"/>
  <c r="AE164" i="218" s="1"/>
  <c r="AE324" i="218" s="1"/>
  <c r="B22" i="105"/>
  <c r="AE163" i="218" s="1"/>
  <c r="B21" i="105"/>
  <c r="AE162" i="218" s="1"/>
  <c r="B20" i="105"/>
  <c r="AE161" i="218" s="1"/>
  <c r="AE321" i="218" s="1"/>
  <c r="B19" i="105"/>
  <c r="AE160" i="218" s="1"/>
  <c r="AE306" i="218" s="1"/>
  <c r="B18" i="105"/>
  <c r="AE159" i="218" s="1"/>
  <c r="B17" i="105"/>
  <c r="AE158" i="218" s="1"/>
  <c r="AE318" i="218" s="1"/>
  <c r="B16" i="105"/>
  <c r="B10" i="105"/>
  <c r="H126" i="105"/>
  <c r="AE283" i="218" s="1"/>
  <c r="H125" i="105"/>
  <c r="AE282" i="218" s="1"/>
  <c r="H124" i="105"/>
  <c r="H122" i="105"/>
  <c r="H120" i="105"/>
  <c r="AE277" i="218" s="1"/>
  <c r="H119" i="105"/>
  <c r="H118" i="105"/>
  <c r="H116" i="105"/>
  <c r="H114" i="105"/>
  <c r="AE271" i="218" s="1"/>
  <c r="H112" i="105"/>
  <c r="AE269" i="218" s="1"/>
  <c r="H111" i="105"/>
  <c r="H110" i="105"/>
  <c r="H109" i="105"/>
  <c r="H107" i="105"/>
  <c r="H106" i="105"/>
  <c r="H104" i="105"/>
  <c r="H102" i="105"/>
  <c r="AE259" i="218" s="1"/>
  <c r="H101" i="105"/>
  <c r="AE258" i="218" s="1"/>
  <c r="H100" i="105"/>
  <c r="H99" i="105"/>
  <c r="H98" i="105"/>
  <c r="H97" i="105"/>
  <c r="H96" i="105"/>
  <c r="H95" i="105"/>
  <c r="H94" i="105"/>
  <c r="AE251" i="218" s="1"/>
  <c r="H93" i="105"/>
  <c r="AE250" i="218" s="1"/>
  <c r="H92" i="105"/>
  <c r="H91" i="105"/>
  <c r="AE248" i="218" s="1"/>
  <c r="H90" i="105"/>
  <c r="H89" i="105"/>
  <c r="H87" i="105"/>
  <c r="H86" i="105"/>
  <c r="H84" i="105"/>
  <c r="AE241" i="218" s="1"/>
  <c r="H82" i="105"/>
  <c r="AE239" i="218" s="1"/>
  <c r="H81" i="105"/>
  <c r="H80" i="105"/>
  <c r="H79" i="105"/>
  <c r="H78" i="105"/>
  <c r="H77" i="105"/>
  <c r="H76" i="105"/>
  <c r="H75" i="105"/>
  <c r="AE232" i="218" s="1"/>
  <c r="H74" i="105"/>
  <c r="AE231" i="218" s="1"/>
  <c r="H73" i="105"/>
  <c r="H72" i="105"/>
  <c r="AE229" i="218" s="1"/>
  <c r="H71" i="105"/>
  <c r="H69" i="105"/>
  <c r="H68" i="105"/>
  <c r="H67" i="105"/>
  <c r="H66" i="105"/>
  <c r="AE223" i="218" s="1"/>
  <c r="H65" i="105"/>
  <c r="AE222" i="218" s="1"/>
  <c r="H64" i="105"/>
  <c r="H63" i="105"/>
  <c r="AE220" i="218" s="1"/>
  <c r="H62" i="105"/>
  <c r="H61" i="105"/>
  <c r="H60" i="105"/>
  <c r="H59" i="105"/>
  <c r="H58" i="105"/>
  <c r="AE215" i="218" s="1"/>
  <c r="H57" i="105"/>
  <c r="AE214" i="218" s="1"/>
  <c r="H56" i="105"/>
  <c r="H55" i="105"/>
  <c r="H54" i="105"/>
  <c r="H53" i="105"/>
  <c r="H52" i="105"/>
  <c r="H51" i="105"/>
  <c r="H50" i="105"/>
  <c r="AE207" i="218" s="1"/>
  <c r="H49" i="105"/>
  <c r="AE206" i="218" s="1"/>
  <c r="H48" i="105"/>
  <c r="H47" i="105"/>
  <c r="H46" i="105"/>
  <c r="H45" i="105"/>
  <c r="H44" i="105"/>
  <c r="H43" i="105"/>
  <c r="H42" i="105"/>
  <c r="AE199" i="218" s="1"/>
  <c r="H41" i="105"/>
  <c r="AE198" i="218" s="1"/>
  <c r="H40" i="105"/>
  <c r="H39" i="105"/>
  <c r="AE196" i="218" s="1"/>
  <c r="H38" i="105"/>
  <c r="H37" i="105"/>
  <c r="H36" i="105"/>
  <c r="H35" i="105"/>
  <c r="H34" i="105"/>
  <c r="AE191" i="218" s="1"/>
  <c r="H33" i="105"/>
  <c r="AE190" i="218" s="1"/>
  <c r="H32" i="105"/>
  <c r="H31" i="105"/>
  <c r="AE188" i="218" s="1"/>
  <c r="H30" i="105"/>
  <c r="H29" i="105"/>
  <c r="H28" i="105"/>
  <c r="H27" i="105"/>
  <c r="H26" i="105"/>
  <c r="AE183" i="218" s="1"/>
  <c r="H25" i="105"/>
  <c r="AE182" i="218" s="1"/>
  <c r="H24" i="105"/>
  <c r="H23" i="105"/>
  <c r="H22" i="105"/>
  <c r="H21" i="105"/>
  <c r="H20" i="105"/>
  <c r="H19" i="105"/>
  <c r="H18" i="105"/>
  <c r="AE175" i="218" s="1"/>
  <c r="H17" i="105"/>
  <c r="AE174" i="218" s="1"/>
  <c r="B46" i="104"/>
  <c r="AD300" i="218" s="1"/>
  <c r="B45" i="104"/>
  <c r="AD299" i="218" s="1"/>
  <c r="B44" i="104"/>
  <c r="AD298" i="218" s="1"/>
  <c r="B43" i="104"/>
  <c r="AD297" i="218" s="1"/>
  <c r="B42" i="104"/>
  <c r="AD296" i="218" s="1"/>
  <c r="B41" i="104"/>
  <c r="AD295" i="218" s="1"/>
  <c r="B40" i="104"/>
  <c r="AD294" i="218" s="1"/>
  <c r="B38" i="104" a="1"/>
  <c r="B38" i="104" s="1"/>
  <c r="AD292" i="218" s="1"/>
  <c r="B37" i="104" a="1"/>
  <c r="B37" i="104" s="1"/>
  <c r="AD291" i="218" s="1"/>
  <c r="B36" i="104" a="1"/>
  <c r="B36" i="104" s="1"/>
  <c r="AD290" i="218" s="1"/>
  <c r="B35" i="104" a="1"/>
  <c r="B35" i="104" s="1"/>
  <c r="AD289" i="218" s="1"/>
  <c r="B34" i="104" a="1"/>
  <c r="B34" i="104" s="1"/>
  <c r="AD288" i="218" s="1"/>
  <c r="B33" i="104" a="1"/>
  <c r="B33" i="104" s="1"/>
  <c r="AD287" i="218" s="1"/>
  <c r="B32" i="104" a="1"/>
  <c r="B32" i="104" s="1"/>
  <c r="AD286" i="218" s="1"/>
  <c r="B28" i="104"/>
  <c r="AD169" i="218" s="1"/>
  <c r="B27" i="104"/>
  <c r="AD168" i="218" s="1"/>
  <c r="B26" i="104"/>
  <c r="AD167" i="218" s="1"/>
  <c r="B25" i="104"/>
  <c r="AD166" i="218" s="1"/>
  <c r="AD326" i="218" s="1"/>
  <c r="B24" i="104"/>
  <c r="AD165" i="218" s="1"/>
  <c r="B23" i="104"/>
  <c r="AD164" i="218" s="1"/>
  <c r="B22" i="104"/>
  <c r="AD163" i="218" s="1"/>
  <c r="AD323" i="218" s="1"/>
  <c r="B21" i="104"/>
  <c r="AD162" i="218" s="1"/>
  <c r="B20" i="104"/>
  <c r="AD161" i="218" s="1"/>
  <c r="B19" i="104"/>
  <c r="AD160" i="218" s="1"/>
  <c r="B18" i="104"/>
  <c r="AD159" i="218" s="1"/>
  <c r="B17" i="104"/>
  <c r="AD158" i="218" s="1"/>
  <c r="B16" i="104"/>
  <c r="B10" i="104"/>
  <c r="H126" i="104"/>
  <c r="AD283" i="218" s="1"/>
  <c r="H125" i="104"/>
  <c r="H124" i="104"/>
  <c r="H122" i="104"/>
  <c r="AD279" i="218" s="1"/>
  <c r="H120" i="104"/>
  <c r="AD277" i="218" s="1"/>
  <c r="H119" i="104"/>
  <c r="H118" i="104"/>
  <c r="H116" i="104"/>
  <c r="H114" i="104"/>
  <c r="AD271" i="218" s="1"/>
  <c r="H112" i="104"/>
  <c r="AD269" i="218" s="1"/>
  <c r="H111" i="104"/>
  <c r="H110" i="104"/>
  <c r="AD267" i="218" s="1"/>
  <c r="H109" i="104"/>
  <c r="H107" i="104"/>
  <c r="H106" i="104"/>
  <c r="H104" i="104"/>
  <c r="H102" i="104"/>
  <c r="AD259" i="218" s="1"/>
  <c r="H101" i="104"/>
  <c r="AD258" i="218" s="1"/>
  <c r="H100" i="104"/>
  <c r="H99" i="104"/>
  <c r="H98" i="104"/>
  <c r="H97" i="104"/>
  <c r="H96" i="104"/>
  <c r="H95" i="104"/>
  <c r="H94" i="104"/>
  <c r="AD251" i="218" s="1"/>
  <c r="H93" i="104"/>
  <c r="AD250" i="218" s="1"/>
  <c r="H92" i="104"/>
  <c r="H91" i="104"/>
  <c r="H90" i="104"/>
  <c r="H89" i="104"/>
  <c r="H87" i="104"/>
  <c r="H86" i="104"/>
  <c r="H84" i="104"/>
  <c r="AD241" i="218" s="1"/>
  <c r="H82" i="104"/>
  <c r="AD239" i="218" s="1"/>
  <c r="H81" i="104"/>
  <c r="H80" i="104"/>
  <c r="AD237" i="218" s="1"/>
  <c r="H79" i="104"/>
  <c r="H78" i="104"/>
  <c r="H77" i="104"/>
  <c r="H76" i="104"/>
  <c r="H75" i="104"/>
  <c r="AD232" i="218" s="1"/>
  <c r="H74" i="104"/>
  <c r="AD231" i="218" s="1"/>
  <c r="H73" i="104"/>
  <c r="H72" i="104"/>
  <c r="AD229" i="218" s="1"/>
  <c r="H71" i="104"/>
  <c r="H69" i="104"/>
  <c r="H68" i="104"/>
  <c r="H67" i="104"/>
  <c r="H66" i="104"/>
  <c r="AD223" i="218" s="1"/>
  <c r="H65" i="104"/>
  <c r="AD222" i="218" s="1"/>
  <c r="H64" i="104"/>
  <c r="H63" i="104"/>
  <c r="AD220" i="218" s="1"/>
  <c r="H62" i="104"/>
  <c r="H61" i="104"/>
  <c r="H60" i="104"/>
  <c r="H59" i="104"/>
  <c r="H58" i="104"/>
  <c r="AD215" i="218" s="1"/>
  <c r="H57" i="104"/>
  <c r="AD214" i="218" s="1"/>
  <c r="H56" i="104"/>
  <c r="H55" i="104"/>
  <c r="AD212" i="218" s="1"/>
  <c r="H54" i="104"/>
  <c r="H53" i="104"/>
  <c r="H52" i="104"/>
  <c r="H51" i="104"/>
  <c r="H50" i="104"/>
  <c r="AD207" i="218" s="1"/>
  <c r="H49" i="104"/>
  <c r="AD206" i="218" s="1"/>
  <c r="H48" i="104"/>
  <c r="H47" i="104"/>
  <c r="AD204" i="218" s="1"/>
  <c r="H46" i="104"/>
  <c r="H45" i="104"/>
  <c r="H44" i="104"/>
  <c r="H43" i="104"/>
  <c r="H42" i="104"/>
  <c r="AD199" i="218" s="1"/>
  <c r="H41" i="104"/>
  <c r="AD198" i="218" s="1"/>
  <c r="H40" i="104"/>
  <c r="H39" i="104"/>
  <c r="AD196" i="218" s="1"/>
  <c r="H38" i="104"/>
  <c r="H37" i="104"/>
  <c r="H36" i="104"/>
  <c r="H35" i="104"/>
  <c r="H34" i="104"/>
  <c r="AD191" i="218" s="1"/>
  <c r="H33" i="104"/>
  <c r="AD190" i="218" s="1"/>
  <c r="H32" i="104"/>
  <c r="H31" i="104"/>
  <c r="AD188" i="218" s="1"/>
  <c r="H30" i="104"/>
  <c r="H29" i="104"/>
  <c r="H28" i="104"/>
  <c r="H27" i="104"/>
  <c r="H26" i="104"/>
  <c r="AD183" i="218" s="1"/>
  <c r="H25" i="104"/>
  <c r="AD182" i="218" s="1"/>
  <c r="H24" i="104"/>
  <c r="H23" i="104"/>
  <c r="AD180" i="218" s="1"/>
  <c r="H22" i="104"/>
  <c r="H21" i="104"/>
  <c r="H20" i="104"/>
  <c r="H19" i="104"/>
  <c r="H18" i="104"/>
  <c r="AD175" i="218" s="1"/>
  <c r="H17" i="104"/>
  <c r="AD174" i="218" s="1"/>
  <c r="B46" i="103"/>
  <c r="AC300" i="218" s="1"/>
  <c r="B45" i="103"/>
  <c r="AC299" i="218" s="1"/>
  <c r="B44" i="103"/>
  <c r="AC298" i="218" s="1"/>
  <c r="B43" i="103"/>
  <c r="AC297" i="218" s="1"/>
  <c r="B42" i="103"/>
  <c r="AC296" i="218" s="1"/>
  <c r="B41" i="103"/>
  <c r="AC295" i="218" s="1"/>
  <c r="B40" i="103"/>
  <c r="AC294" i="218" s="1"/>
  <c r="B38" i="103" a="1"/>
  <c r="B38" i="103" s="1"/>
  <c r="AC292" i="218" s="1"/>
  <c r="B37" i="103" a="1"/>
  <c r="B37" i="103" s="1"/>
  <c r="AC291" i="218" s="1"/>
  <c r="B36" i="103" a="1"/>
  <c r="B36" i="103" s="1"/>
  <c r="AC290" i="218" s="1"/>
  <c r="B35" i="103" a="1"/>
  <c r="B35" i="103" s="1"/>
  <c r="AC289" i="218" s="1"/>
  <c r="B34" i="103" a="1"/>
  <c r="B34" i="103" s="1"/>
  <c r="AC288" i="218" s="1"/>
  <c r="B33" i="103" a="1"/>
  <c r="B33" i="103" s="1"/>
  <c r="AC287" i="218" s="1"/>
  <c r="B32" i="103" a="1"/>
  <c r="B32" i="103" s="1"/>
  <c r="AC286" i="218" s="1"/>
  <c r="B28" i="103"/>
  <c r="AC169" i="218" s="1"/>
  <c r="B27" i="103"/>
  <c r="AC168" i="218" s="1"/>
  <c r="B26" i="103"/>
  <c r="AC167" i="218" s="1"/>
  <c r="B25" i="103"/>
  <c r="AC166" i="218" s="1"/>
  <c r="B24" i="103"/>
  <c r="AC165" i="218" s="1"/>
  <c r="B23" i="103"/>
  <c r="AC164" i="218" s="1"/>
  <c r="B22" i="103"/>
  <c r="AC163" i="218" s="1"/>
  <c r="B21" i="103"/>
  <c r="AC162" i="218" s="1"/>
  <c r="B20" i="103"/>
  <c r="AC161" i="218" s="1"/>
  <c r="B19" i="103"/>
  <c r="AC160" i="218" s="1"/>
  <c r="B18" i="103"/>
  <c r="AC159" i="218" s="1"/>
  <c r="B17" i="103"/>
  <c r="AC158" i="218" s="1"/>
  <c r="B16" i="103"/>
  <c r="B10" i="103"/>
  <c r="H126" i="103"/>
  <c r="AC283" i="218" s="1"/>
  <c r="H125" i="103"/>
  <c r="H124" i="103"/>
  <c r="AC281" i="218" s="1"/>
  <c r="H122" i="103"/>
  <c r="H120" i="103"/>
  <c r="AC277" i="218" s="1"/>
  <c r="H119" i="103"/>
  <c r="H118" i="103"/>
  <c r="H116" i="103"/>
  <c r="H114" i="103"/>
  <c r="AC271" i="218" s="1"/>
  <c r="H112" i="103"/>
  <c r="H111" i="103"/>
  <c r="H110" i="103"/>
  <c r="H109" i="103"/>
  <c r="H107" i="103"/>
  <c r="H106" i="103"/>
  <c r="H104" i="103"/>
  <c r="H102" i="103"/>
  <c r="AC259" i="218" s="1"/>
  <c r="H101" i="103"/>
  <c r="H100" i="103"/>
  <c r="H99" i="103"/>
  <c r="AC256" i="218" s="1"/>
  <c r="H98" i="103"/>
  <c r="H97" i="103"/>
  <c r="H96" i="103"/>
  <c r="H95" i="103"/>
  <c r="H94" i="103"/>
  <c r="AC251" i="218" s="1"/>
  <c r="H93" i="103"/>
  <c r="H92" i="103"/>
  <c r="H91" i="103"/>
  <c r="H90" i="103"/>
  <c r="H89" i="103"/>
  <c r="H87" i="103"/>
  <c r="H86" i="103"/>
  <c r="H84" i="103"/>
  <c r="AC241" i="218" s="1"/>
  <c r="H82" i="103"/>
  <c r="H81" i="103"/>
  <c r="H80" i="103"/>
  <c r="AC237" i="218" s="1"/>
  <c r="H79" i="103"/>
  <c r="H78" i="103"/>
  <c r="H77" i="103"/>
  <c r="H76" i="103"/>
  <c r="H75" i="103"/>
  <c r="AC232" i="218" s="1"/>
  <c r="H74" i="103"/>
  <c r="H73" i="103"/>
  <c r="H72" i="103"/>
  <c r="AC229" i="218" s="1"/>
  <c r="H71" i="103"/>
  <c r="H69" i="103"/>
  <c r="H68" i="103"/>
  <c r="H67" i="103"/>
  <c r="H66" i="103"/>
  <c r="AC223" i="218" s="1"/>
  <c r="H65" i="103"/>
  <c r="AC222" i="218" s="1"/>
  <c r="H64" i="103"/>
  <c r="H63" i="103"/>
  <c r="AC220" i="218" s="1"/>
  <c r="H62" i="103"/>
  <c r="H61" i="103"/>
  <c r="H60" i="103"/>
  <c r="H59" i="103"/>
  <c r="H58" i="103"/>
  <c r="AC215" i="218" s="1"/>
  <c r="H57" i="103"/>
  <c r="H56" i="103"/>
  <c r="H55" i="103"/>
  <c r="AC212" i="218" s="1"/>
  <c r="H54" i="103"/>
  <c r="H53" i="103"/>
  <c r="H52" i="103"/>
  <c r="H51" i="103"/>
  <c r="H50" i="103"/>
  <c r="AC207" i="218" s="1"/>
  <c r="H49" i="103"/>
  <c r="H48" i="103"/>
  <c r="H47" i="103"/>
  <c r="AC204" i="218" s="1"/>
  <c r="H46" i="103"/>
  <c r="H45" i="103"/>
  <c r="H44" i="103"/>
  <c r="H43" i="103"/>
  <c r="H42" i="103"/>
  <c r="AC199" i="218" s="1"/>
  <c r="H41" i="103"/>
  <c r="AC198" i="218" s="1"/>
  <c r="H40" i="103"/>
  <c r="H39" i="103"/>
  <c r="AC196" i="218" s="1"/>
  <c r="H38" i="103"/>
  <c r="H37" i="103"/>
  <c r="H36" i="103"/>
  <c r="H35" i="103"/>
  <c r="H34" i="103"/>
  <c r="AC191" i="218" s="1"/>
  <c r="H33" i="103"/>
  <c r="AC190" i="218" s="1"/>
  <c r="H32" i="103"/>
  <c r="H31" i="103"/>
  <c r="AC188" i="218" s="1"/>
  <c r="H30" i="103"/>
  <c r="H29" i="103"/>
  <c r="H28" i="103"/>
  <c r="H27" i="103"/>
  <c r="H26" i="103"/>
  <c r="AC183" i="218" s="1"/>
  <c r="H25" i="103"/>
  <c r="H24" i="103"/>
  <c r="H23" i="103"/>
  <c r="AC180" i="218" s="1"/>
  <c r="H22" i="103"/>
  <c r="H21" i="103"/>
  <c r="H20" i="103"/>
  <c r="H19" i="103"/>
  <c r="H18" i="103"/>
  <c r="AC175" i="218" s="1"/>
  <c r="H17" i="103"/>
  <c r="B46" i="102"/>
  <c r="AB300" i="218" s="1"/>
  <c r="B45" i="102"/>
  <c r="AB299" i="218" s="1"/>
  <c r="B44" i="102"/>
  <c r="AB298" i="218" s="1"/>
  <c r="B43" i="102"/>
  <c r="AB297" i="218" s="1"/>
  <c r="B42" i="102"/>
  <c r="AB296" i="218" s="1"/>
  <c r="B41" i="102"/>
  <c r="AB295" i="218" s="1"/>
  <c r="B40" i="102"/>
  <c r="AB294" i="218" s="1"/>
  <c r="B38" i="102" a="1"/>
  <c r="B38" i="102" s="1"/>
  <c r="AB292" i="218" s="1"/>
  <c r="B37" i="102" a="1"/>
  <c r="B37" i="102" s="1"/>
  <c r="AB291" i="218" s="1"/>
  <c r="B36" i="102" a="1"/>
  <c r="B36" i="102" s="1"/>
  <c r="AB290" i="218" s="1"/>
  <c r="B35" i="102" a="1"/>
  <c r="B35" i="102" s="1"/>
  <c r="AB289" i="218" s="1"/>
  <c r="B34" i="102" a="1"/>
  <c r="B34" i="102" s="1"/>
  <c r="AB288" i="218" s="1"/>
  <c r="B33" i="102" a="1"/>
  <c r="B33" i="102" s="1"/>
  <c r="AB287" i="218" s="1"/>
  <c r="B32" i="102" a="1"/>
  <c r="B32" i="102" s="1"/>
  <c r="AB286" i="218" s="1"/>
  <c r="B28" i="102"/>
  <c r="AB169" i="218" s="1"/>
  <c r="B27" i="102"/>
  <c r="AB168" i="218" s="1"/>
  <c r="B26" i="102"/>
  <c r="AB167" i="218" s="1"/>
  <c r="B25" i="102"/>
  <c r="AB166" i="218" s="1"/>
  <c r="B24" i="102"/>
  <c r="AB165" i="218" s="1"/>
  <c r="B23" i="102"/>
  <c r="AB164" i="218" s="1"/>
  <c r="B22" i="102"/>
  <c r="AB163" i="218" s="1"/>
  <c r="B21" i="102"/>
  <c r="AB162" i="218" s="1"/>
  <c r="B20" i="102"/>
  <c r="AB161" i="218" s="1"/>
  <c r="AB321" i="218" s="1"/>
  <c r="B19" i="102"/>
  <c r="AB160" i="218" s="1"/>
  <c r="B18" i="102"/>
  <c r="AB159" i="218" s="1"/>
  <c r="AB319" i="218" s="1"/>
  <c r="B17" i="102"/>
  <c r="AB158" i="218" s="1"/>
  <c r="B16" i="102"/>
  <c r="B10" i="102"/>
  <c r="H126" i="102"/>
  <c r="AB283" i="218" s="1"/>
  <c r="H125" i="102"/>
  <c r="AB282" i="218" s="1"/>
  <c r="H124" i="102"/>
  <c r="AB281" i="218" s="1"/>
  <c r="H122" i="102"/>
  <c r="H120" i="102"/>
  <c r="AB277" i="218" s="1"/>
  <c r="H119" i="102"/>
  <c r="H118" i="102"/>
  <c r="H116" i="102"/>
  <c r="AB273" i="218" s="1"/>
  <c r="H114" i="102"/>
  <c r="AB271" i="218" s="1"/>
  <c r="H112" i="102"/>
  <c r="AB269" i="218" s="1"/>
  <c r="H111" i="102"/>
  <c r="H110" i="102"/>
  <c r="H109" i="102"/>
  <c r="H107" i="102"/>
  <c r="H106" i="102"/>
  <c r="H104" i="102"/>
  <c r="H102" i="102"/>
  <c r="AB259" i="218" s="1"/>
  <c r="H101" i="102"/>
  <c r="H100" i="102"/>
  <c r="H99" i="102"/>
  <c r="AB256" i="218" s="1"/>
  <c r="H98" i="102"/>
  <c r="H97" i="102"/>
  <c r="H96" i="102"/>
  <c r="H95" i="102"/>
  <c r="H94" i="102"/>
  <c r="AB251" i="218" s="1"/>
  <c r="H93" i="102"/>
  <c r="AB250" i="218" s="1"/>
  <c r="H92" i="102"/>
  <c r="H91" i="102"/>
  <c r="AB248" i="218" s="1"/>
  <c r="H90" i="102"/>
  <c r="H89" i="102"/>
  <c r="H87" i="102"/>
  <c r="H86" i="102"/>
  <c r="H84" i="102"/>
  <c r="AB241" i="218" s="1"/>
  <c r="H82" i="102"/>
  <c r="AB239" i="218" s="1"/>
  <c r="H81" i="102"/>
  <c r="H80" i="102"/>
  <c r="AB237" i="218" s="1"/>
  <c r="H79" i="102"/>
  <c r="H78" i="102"/>
  <c r="H77" i="102"/>
  <c r="H76" i="102"/>
  <c r="H75" i="102"/>
  <c r="AB232" i="218" s="1"/>
  <c r="H74" i="102"/>
  <c r="H73" i="102"/>
  <c r="H72" i="102"/>
  <c r="AB229" i="218" s="1"/>
  <c r="H71" i="102"/>
  <c r="H69" i="102"/>
  <c r="H68" i="102"/>
  <c r="H67" i="102"/>
  <c r="H66" i="102"/>
  <c r="AB223" i="218" s="1"/>
  <c r="H65" i="102"/>
  <c r="H64" i="102"/>
  <c r="H63" i="102"/>
  <c r="AB220" i="218" s="1"/>
  <c r="H62" i="102"/>
  <c r="H61" i="102"/>
  <c r="H60" i="102"/>
  <c r="H59" i="102"/>
  <c r="H58" i="102"/>
  <c r="AB215" i="218" s="1"/>
  <c r="H57" i="102"/>
  <c r="AB214" i="218" s="1"/>
  <c r="H56" i="102"/>
  <c r="AB213" i="218" s="1"/>
  <c r="H55" i="102"/>
  <c r="AB212" i="218" s="1"/>
  <c r="H54" i="102"/>
  <c r="H53" i="102"/>
  <c r="H52" i="102"/>
  <c r="H51" i="102"/>
  <c r="H50" i="102"/>
  <c r="AB207" i="218" s="1"/>
  <c r="H49" i="102"/>
  <c r="AB206" i="218" s="1"/>
  <c r="H48" i="102"/>
  <c r="H47" i="102"/>
  <c r="AB204" i="218" s="1"/>
  <c r="H46" i="102"/>
  <c r="H45" i="102"/>
  <c r="H44" i="102"/>
  <c r="H43" i="102"/>
  <c r="AB200" i="218" s="1"/>
  <c r="H42" i="102"/>
  <c r="AB199" i="218" s="1"/>
  <c r="H41" i="102"/>
  <c r="H40" i="102"/>
  <c r="H39" i="102"/>
  <c r="AB196" i="218" s="1"/>
  <c r="H38" i="102"/>
  <c r="H37" i="102"/>
  <c r="H36" i="102"/>
  <c r="H35" i="102"/>
  <c r="H34" i="102"/>
  <c r="AB191" i="218" s="1"/>
  <c r="H33" i="102"/>
  <c r="H32" i="102"/>
  <c r="H31" i="102"/>
  <c r="AB188" i="218" s="1"/>
  <c r="H30" i="102"/>
  <c r="H29" i="102"/>
  <c r="H28" i="102"/>
  <c r="H27" i="102"/>
  <c r="H26" i="102"/>
  <c r="AB183" i="218" s="1"/>
  <c r="H25" i="102"/>
  <c r="AB182" i="218" s="1"/>
  <c r="H24" i="102"/>
  <c r="H23" i="102"/>
  <c r="AB180" i="218" s="1"/>
  <c r="H22" i="102"/>
  <c r="H21" i="102"/>
  <c r="H20" i="102"/>
  <c r="H19" i="102"/>
  <c r="H18" i="102"/>
  <c r="AB175" i="218" s="1"/>
  <c r="H17" i="102"/>
  <c r="AB174" i="218" s="1"/>
  <c r="B46" i="101"/>
  <c r="AA300" i="218" s="1"/>
  <c r="B45" i="101"/>
  <c r="AA299" i="218" s="1"/>
  <c r="B44" i="101"/>
  <c r="AA298" i="218" s="1"/>
  <c r="B43" i="101"/>
  <c r="AA297" i="218" s="1"/>
  <c r="B42" i="101"/>
  <c r="AA296" i="218" s="1"/>
  <c r="B41" i="101"/>
  <c r="AA295" i="218" s="1"/>
  <c r="B40" i="101"/>
  <c r="AA294" i="218" s="1"/>
  <c r="B38" i="101" a="1"/>
  <c r="B38" i="101" s="1"/>
  <c r="AA292" i="218" s="1"/>
  <c r="B37" i="101" a="1"/>
  <c r="B37" i="101" s="1"/>
  <c r="AA291" i="218" s="1"/>
  <c r="B36" i="101" a="1"/>
  <c r="B36" i="101" s="1"/>
  <c r="AA290" i="218" s="1"/>
  <c r="B35" i="101" a="1"/>
  <c r="B35" i="101" s="1"/>
  <c r="AA289" i="218" s="1"/>
  <c r="B34" i="101" a="1"/>
  <c r="B34" i="101" s="1"/>
  <c r="AA288" i="218" s="1"/>
  <c r="B33" i="101" a="1"/>
  <c r="B33" i="101" s="1"/>
  <c r="AA287" i="218" s="1"/>
  <c r="B32" i="101" a="1"/>
  <c r="B32" i="101" s="1"/>
  <c r="AA286" i="218" s="1"/>
  <c r="B28" i="101"/>
  <c r="AA169" i="218" s="1"/>
  <c r="B27" i="101"/>
  <c r="AA168" i="218" s="1"/>
  <c r="B26" i="101"/>
  <c r="AA167" i="218" s="1"/>
  <c r="B25" i="101"/>
  <c r="AA166" i="218" s="1"/>
  <c r="B24" i="101"/>
  <c r="AA165" i="218" s="1"/>
  <c r="B23" i="101"/>
  <c r="AA164" i="218" s="1"/>
  <c r="B22" i="101"/>
  <c r="AA163" i="218" s="1"/>
  <c r="B21" i="101"/>
  <c r="AA162" i="218" s="1"/>
  <c r="B20" i="101"/>
  <c r="AA161" i="218" s="1"/>
  <c r="B19" i="101"/>
  <c r="AA160" i="218" s="1"/>
  <c r="B18" i="101"/>
  <c r="AA159" i="218" s="1"/>
  <c r="AA319" i="218" s="1"/>
  <c r="B17" i="101"/>
  <c r="AA158" i="218" s="1"/>
  <c r="B16" i="101"/>
  <c r="B10" i="101"/>
  <c r="H126" i="101"/>
  <c r="AA283" i="218" s="1"/>
  <c r="H125" i="101"/>
  <c r="H124" i="101"/>
  <c r="H122" i="101"/>
  <c r="H120" i="101"/>
  <c r="AA277" i="218" s="1"/>
  <c r="H119" i="101"/>
  <c r="H118" i="101"/>
  <c r="H116" i="101"/>
  <c r="H114" i="101"/>
  <c r="AA271" i="218" s="1"/>
  <c r="H112" i="101"/>
  <c r="H111" i="101"/>
  <c r="H110" i="101"/>
  <c r="H109" i="101"/>
  <c r="H107" i="101"/>
  <c r="H106" i="101"/>
  <c r="H104" i="101"/>
  <c r="AA261" i="218" s="1"/>
  <c r="H102" i="101"/>
  <c r="AA259" i="218" s="1"/>
  <c r="H101" i="101"/>
  <c r="H100" i="101"/>
  <c r="H99" i="101"/>
  <c r="AA256" i="218" s="1"/>
  <c r="H98" i="101"/>
  <c r="H97" i="101"/>
  <c r="H96" i="101"/>
  <c r="H95" i="101"/>
  <c r="H94" i="101"/>
  <c r="AA251" i="218" s="1"/>
  <c r="H93" i="101"/>
  <c r="H92" i="101"/>
  <c r="H91" i="101"/>
  <c r="H90" i="101"/>
  <c r="H89" i="101"/>
  <c r="H87" i="101"/>
  <c r="H86" i="101"/>
  <c r="H84" i="101"/>
  <c r="AA241" i="218" s="1"/>
  <c r="H82" i="101"/>
  <c r="H81" i="101"/>
  <c r="H80" i="101"/>
  <c r="H79" i="101"/>
  <c r="H78" i="101"/>
  <c r="H77" i="101"/>
  <c r="H76" i="101"/>
  <c r="H75" i="101"/>
  <c r="AA232" i="218" s="1"/>
  <c r="H74" i="101"/>
  <c r="AA231" i="218" s="1"/>
  <c r="H73" i="101"/>
  <c r="H72" i="101"/>
  <c r="AA229" i="218" s="1"/>
  <c r="H71" i="101"/>
  <c r="H69" i="101"/>
  <c r="H68" i="101"/>
  <c r="H67" i="101"/>
  <c r="H66" i="101"/>
  <c r="AA223" i="218" s="1"/>
  <c r="H65" i="101"/>
  <c r="AA222" i="218" s="1"/>
  <c r="H64" i="101"/>
  <c r="H63" i="101"/>
  <c r="AA220" i="218" s="1"/>
  <c r="H62" i="101"/>
  <c r="H61" i="101"/>
  <c r="H60" i="101"/>
  <c r="H59" i="101"/>
  <c r="H58" i="101"/>
  <c r="AA215" i="218" s="1"/>
  <c r="H57" i="101"/>
  <c r="H56" i="101"/>
  <c r="H55" i="101"/>
  <c r="H54" i="101"/>
  <c r="H53" i="101"/>
  <c r="H52" i="101"/>
  <c r="H51" i="101"/>
  <c r="H50" i="101"/>
  <c r="AA207" i="218" s="1"/>
  <c r="H49" i="101"/>
  <c r="H48" i="101"/>
  <c r="H47" i="101"/>
  <c r="H46" i="101"/>
  <c r="H45" i="101"/>
  <c r="H44" i="101"/>
  <c r="H43" i="101"/>
  <c r="H42" i="101"/>
  <c r="AA199" i="218" s="1"/>
  <c r="H41" i="101"/>
  <c r="H40" i="101"/>
  <c r="H39" i="101"/>
  <c r="AA196" i="218" s="1"/>
  <c r="H38" i="101"/>
  <c r="H37" i="101"/>
  <c r="H36" i="101"/>
  <c r="H35" i="101"/>
  <c r="H34" i="101"/>
  <c r="AA191" i="218" s="1"/>
  <c r="H33" i="101"/>
  <c r="H32" i="101"/>
  <c r="H31" i="101"/>
  <c r="H30" i="101"/>
  <c r="H29" i="101"/>
  <c r="H28" i="101"/>
  <c r="H27" i="101"/>
  <c r="H26" i="101"/>
  <c r="AA183" i="218" s="1"/>
  <c r="H25" i="101"/>
  <c r="AA182" i="218" s="1"/>
  <c r="H24" i="101"/>
  <c r="H23" i="101"/>
  <c r="AA180" i="218" s="1"/>
  <c r="H22" i="101"/>
  <c r="H21" i="101"/>
  <c r="H20" i="101"/>
  <c r="H19" i="101"/>
  <c r="H18" i="101"/>
  <c r="AA175" i="218" s="1"/>
  <c r="H17" i="101"/>
  <c r="AA174" i="218" s="1"/>
  <c r="B46" i="100"/>
  <c r="Z300" i="218" s="1"/>
  <c r="B45" i="100"/>
  <c r="Z299" i="218" s="1"/>
  <c r="B44" i="100"/>
  <c r="Z298" i="218" s="1"/>
  <c r="B43" i="100"/>
  <c r="Z297" i="218" s="1"/>
  <c r="B42" i="100"/>
  <c r="Z296" i="218" s="1"/>
  <c r="B41" i="100"/>
  <c r="Z295" i="218" s="1"/>
  <c r="B40" i="100"/>
  <c r="Z294" i="218" s="1"/>
  <c r="B38" i="100" a="1"/>
  <c r="B38" i="100" s="1"/>
  <c r="Z292" i="218" s="1"/>
  <c r="B37" i="100" a="1"/>
  <c r="B37" i="100" s="1"/>
  <c r="Z291" i="218" s="1"/>
  <c r="B36" i="100" a="1"/>
  <c r="B36" i="100" s="1"/>
  <c r="Z290" i="218" s="1"/>
  <c r="B35" i="100" a="1"/>
  <c r="B35" i="100" s="1"/>
  <c r="Z289" i="218" s="1"/>
  <c r="B34" i="100" a="1"/>
  <c r="B34" i="100" s="1"/>
  <c r="Z288" i="218" s="1"/>
  <c r="B33" i="100" a="1"/>
  <c r="B33" i="100" s="1"/>
  <c r="Z287" i="218" s="1"/>
  <c r="B32" i="100" a="1"/>
  <c r="B32" i="100" s="1"/>
  <c r="Z286" i="218" s="1"/>
  <c r="B28" i="100"/>
  <c r="Z169" i="218" s="1"/>
  <c r="B27" i="100"/>
  <c r="Z168" i="218" s="1"/>
  <c r="B26" i="100"/>
  <c r="Z167" i="218" s="1"/>
  <c r="B25" i="100"/>
  <c r="Z166" i="218" s="1"/>
  <c r="B24" i="100"/>
  <c r="Z165" i="218" s="1"/>
  <c r="B23" i="100"/>
  <c r="Z164" i="218" s="1"/>
  <c r="B22" i="100"/>
  <c r="Z163" i="218" s="1"/>
  <c r="B21" i="100"/>
  <c r="Z162" i="218" s="1"/>
  <c r="B20" i="100"/>
  <c r="Z161" i="218" s="1"/>
  <c r="B19" i="100"/>
  <c r="Z160" i="218" s="1"/>
  <c r="B18" i="100"/>
  <c r="Z159" i="218" s="1"/>
  <c r="Z319" i="218" s="1"/>
  <c r="B17" i="100"/>
  <c r="Z158" i="218" s="1"/>
  <c r="B16" i="100"/>
  <c r="B10" i="100"/>
  <c r="H126" i="100"/>
  <c r="Z283" i="218" s="1"/>
  <c r="H125" i="100"/>
  <c r="H124" i="100"/>
  <c r="Z281" i="218" s="1"/>
  <c r="H122" i="100"/>
  <c r="H120" i="100"/>
  <c r="Z277" i="218" s="1"/>
  <c r="H119" i="100"/>
  <c r="H118" i="100"/>
  <c r="H116" i="100"/>
  <c r="Z273" i="218" s="1"/>
  <c r="H114" i="100"/>
  <c r="Z271" i="218" s="1"/>
  <c r="H112" i="100"/>
  <c r="Z269" i="218" s="1"/>
  <c r="H111" i="100"/>
  <c r="H110" i="100"/>
  <c r="Z267" i="218" s="1"/>
  <c r="H109" i="100"/>
  <c r="H107" i="100"/>
  <c r="H106" i="100"/>
  <c r="H104" i="100"/>
  <c r="H102" i="100"/>
  <c r="Z259" i="218" s="1"/>
  <c r="H101" i="100"/>
  <c r="H100" i="100"/>
  <c r="H99" i="100"/>
  <c r="Z256" i="218" s="1"/>
  <c r="H98" i="100"/>
  <c r="H97" i="100"/>
  <c r="H96" i="100"/>
  <c r="H95" i="100"/>
  <c r="H94" i="100"/>
  <c r="Z251" i="218" s="1"/>
  <c r="H93" i="100"/>
  <c r="Z250" i="218" s="1"/>
  <c r="H92" i="100"/>
  <c r="Z249" i="218" s="1"/>
  <c r="H91" i="100"/>
  <c r="H90" i="100"/>
  <c r="H89" i="100"/>
  <c r="H87" i="100"/>
  <c r="H86" i="100"/>
  <c r="Z243" i="218" s="1"/>
  <c r="H84" i="100"/>
  <c r="Z241" i="218" s="1"/>
  <c r="H82" i="100"/>
  <c r="Z239" i="218" s="1"/>
  <c r="H81" i="100"/>
  <c r="H80" i="100"/>
  <c r="Z237" i="218" s="1"/>
  <c r="H79" i="100"/>
  <c r="H78" i="100"/>
  <c r="H77" i="100"/>
  <c r="H76" i="100"/>
  <c r="H75" i="100"/>
  <c r="Z232" i="218" s="1"/>
  <c r="H74" i="100"/>
  <c r="Z231" i="218" s="1"/>
  <c r="H73" i="100"/>
  <c r="H72" i="100"/>
  <c r="Z229" i="218" s="1"/>
  <c r="H71" i="100"/>
  <c r="H69" i="100"/>
  <c r="H68" i="100"/>
  <c r="H67" i="100"/>
  <c r="Z224" i="218" s="1"/>
  <c r="H66" i="100"/>
  <c r="Z223" i="218" s="1"/>
  <c r="H65" i="100"/>
  <c r="H64" i="100"/>
  <c r="Z221" i="218" s="1"/>
  <c r="H63" i="100"/>
  <c r="Z220" i="218" s="1"/>
  <c r="H62" i="100"/>
  <c r="H61" i="100"/>
  <c r="H60" i="100"/>
  <c r="H59" i="100"/>
  <c r="H58" i="100"/>
  <c r="Z215" i="218" s="1"/>
  <c r="H57" i="100"/>
  <c r="Z214" i="218" s="1"/>
  <c r="H56" i="100"/>
  <c r="H55" i="100"/>
  <c r="Z212" i="218" s="1"/>
  <c r="H54" i="100"/>
  <c r="H53" i="100"/>
  <c r="H52" i="100"/>
  <c r="H51" i="100"/>
  <c r="Z208" i="218" s="1"/>
  <c r="H50" i="100"/>
  <c r="Z207" i="218" s="1"/>
  <c r="H49" i="100"/>
  <c r="Z206" i="218" s="1"/>
  <c r="H48" i="100"/>
  <c r="Z205" i="218" s="1"/>
  <c r="H47" i="100"/>
  <c r="Z204" i="218" s="1"/>
  <c r="H46" i="100"/>
  <c r="H45" i="100"/>
  <c r="H44" i="100"/>
  <c r="H43" i="100"/>
  <c r="H42" i="100"/>
  <c r="Z199" i="218" s="1"/>
  <c r="H41" i="100"/>
  <c r="H40" i="100"/>
  <c r="H39" i="100"/>
  <c r="Z196" i="218" s="1"/>
  <c r="H38" i="100"/>
  <c r="H37" i="100"/>
  <c r="H36" i="100"/>
  <c r="H35" i="100"/>
  <c r="Z192" i="218" s="1"/>
  <c r="H34" i="100"/>
  <c r="Z191" i="218" s="1"/>
  <c r="H33" i="100"/>
  <c r="H32" i="100"/>
  <c r="Z189" i="218" s="1"/>
  <c r="H31" i="100"/>
  <c r="Z188" i="218" s="1"/>
  <c r="H30" i="100"/>
  <c r="H29" i="100"/>
  <c r="H28" i="100"/>
  <c r="H27" i="100"/>
  <c r="H26" i="100"/>
  <c r="Z183" i="218" s="1"/>
  <c r="H25" i="100"/>
  <c r="H24" i="100"/>
  <c r="Z181" i="218" s="1"/>
  <c r="H23" i="100"/>
  <c r="Z180" i="218" s="1"/>
  <c r="H22" i="100"/>
  <c r="H21" i="100"/>
  <c r="H20" i="100"/>
  <c r="H19" i="100"/>
  <c r="H18" i="100"/>
  <c r="Z175" i="218" s="1"/>
  <c r="H17" i="100"/>
  <c r="Z174" i="218" s="1"/>
  <c r="B46" i="99"/>
  <c r="Y300" i="218" s="1"/>
  <c r="B45" i="99"/>
  <c r="Y299" i="218" s="1"/>
  <c r="B44" i="99"/>
  <c r="Y298" i="218" s="1"/>
  <c r="B43" i="99"/>
  <c r="Y297" i="218" s="1"/>
  <c r="B42" i="99"/>
  <c r="Y296" i="218" s="1"/>
  <c r="B41" i="99"/>
  <c r="Y295" i="218" s="1"/>
  <c r="B40" i="99"/>
  <c r="Y294" i="218" s="1"/>
  <c r="B38" i="99" a="1"/>
  <c r="B38" i="99" s="1"/>
  <c r="Y292" i="218" s="1"/>
  <c r="B37" i="99" a="1"/>
  <c r="B37" i="99" s="1"/>
  <c r="Y291" i="218" s="1"/>
  <c r="B36" i="99" a="1"/>
  <c r="B36" i="99" s="1"/>
  <c r="Y290" i="218" s="1"/>
  <c r="B35" i="99" a="1"/>
  <c r="B35" i="99" s="1"/>
  <c r="Y289" i="218" s="1"/>
  <c r="B34" i="99" a="1"/>
  <c r="B34" i="99" s="1"/>
  <c r="Y288" i="218" s="1"/>
  <c r="B33" i="99" a="1"/>
  <c r="B33" i="99" s="1"/>
  <c r="Y287" i="218" s="1"/>
  <c r="B32" i="99" a="1"/>
  <c r="B32" i="99" s="1"/>
  <c r="Y286" i="218" s="1"/>
  <c r="B28" i="99"/>
  <c r="Y169" i="218" s="1"/>
  <c r="B27" i="99"/>
  <c r="Y168" i="218" s="1"/>
  <c r="B26" i="99"/>
  <c r="Y167" i="218" s="1"/>
  <c r="B25" i="99"/>
  <c r="Y166" i="218" s="1"/>
  <c r="B24" i="99"/>
  <c r="Y165" i="218" s="1"/>
  <c r="B23" i="99"/>
  <c r="Y164" i="218" s="1"/>
  <c r="Y324" i="218" s="1"/>
  <c r="B22" i="99"/>
  <c r="Y163" i="218" s="1"/>
  <c r="B21" i="99"/>
  <c r="Y162" i="218" s="1"/>
  <c r="B20" i="99"/>
  <c r="Y161" i="218" s="1"/>
  <c r="B19" i="99"/>
  <c r="Y160" i="218" s="1"/>
  <c r="B18" i="99"/>
  <c r="Y159" i="218" s="1"/>
  <c r="B17" i="99"/>
  <c r="Y158" i="218" s="1"/>
  <c r="B16" i="99"/>
  <c r="B10" i="99"/>
  <c r="H126" i="99"/>
  <c r="Y283" i="218" s="1"/>
  <c r="H125" i="99"/>
  <c r="H124" i="99"/>
  <c r="H122" i="99"/>
  <c r="H120" i="99"/>
  <c r="Y277" i="218" s="1"/>
  <c r="H119" i="99"/>
  <c r="H118" i="99"/>
  <c r="H116" i="99"/>
  <c r="H114" i="99"/>
  <c r="Y271" i="218" s="1"/>
  <c r="H112" i="99"/>
  <c r="Y269" i="218" s="1"/>
  <c r="H111" i="99"/>
  <c r="H110" i="99"/>
  <c r="Y267" i="218" s="1"/>
  <c r="H109" i="99"/>
  <c r="H107" i="99"/>
  <c r="H106" i="99"/>
  <c r="H104" i="99"/>
  <c r="H102" i="99"/>
  <c r="Y259" i="218" s="1"/>
  <c r="H101" i="99"/>
  <c r="H100" i="99"/>
  <c r="H99" i="99"/>
  <c r="Y256" i="218" s="1"/>
  <c r="H98" i="99"/>
  <c r="H97" i="99"/>
  <c r="H96" i="99"/>
  <c r="H95" i="99"/>
  <c r="H94" i="99"/>
  <c r="Y251" i="218" s="1"/>
  <c r="H93" i="99"/>
  <c r="H92" i="99"/>
  <c r="H91" i="99"/>
  <c r="H90" i="99"/>
  <c r="H89" i="99"/>
  <c r="H87" i="99"/>
  <c r="H86" i="99"/>
  <c r="H84" i="99"/>
  <c r="Y241" i="218" s="1"/>
  <c r="H82" i="99"/>
  <c r="Y239" i="218" s="1"/>
  <c r="H81" i="99"/>
  <c r="H80" i="99"/>
  <c r="Y237" i="218" s="1"/>
  <c r="H79" i="99"/>
  <c r="H78" i="99"/>
  <c r="H77" i="99"/>
  <c r="H76" i="99"/>
  <c r="H75" i="99"/>
  <c r="Y232" i="218" s="1"/>
  <c r="H74" i="99"/>
  <c r="H73" i="99"/>
  <c r="H72" i="99"/>
  <c r="H71" i="99"/>
  <c r="H69" i="99"/>
  <c r="H68" i="99"/>
  <c r="H67" i="99"/>
  <c r="H66" i="99"/>
  <c r="Y223" i="218" s="1"/>
  <c r="H65" i="99"/>
  <c r="H64" i="99"/>
  <c r="H63" i="99"/>
  <c r="H62" i="99"/>
  <c r="H61" i="99"/>
  <c r="H60" i="99"/>
  <c r="H59" i="99"/>
  <c r="H58" i="99"/>
  <c r="Y215" i="218" s="1"/>
  <c r="H57" i="99"/>
  <c r="H56" i="99"/>
  <c r="H55" i="99"/>
  <c r="H54" i="99"/>
  <c r="H53" i="99"/>
  <c r="K53" i="99" s="1"/>
  <c r="H52" i="99"/>
  <c r="H51" i="99"/>
  <c r="H50" i="99"/>
  <c r="Y207" i="218" s="1"/>
  <c r="H49" i="99"/>
  <c r="H48" i="99"/>
  <c r="H47" i="99"/>
  <c r="Y204" i="218" s="1"/>
  <c r="H46" i="99"/>
  <c r="H45" i="99"/>
  <c r="H44" i="99"/>
  <c r="H43" i="99"/>
  <c r="H42" i="99"/>
  <c r="Y199" i="218" s="1"/>
  <c r="H41" i="99"/>
  <c r="Y198" i="218" s="1"/>
  <c r="H40" i="99"/>
  <c r="H39" i="99"/>
  <c r="H38" i="99"/>
  <c r="H37" i="99"/>
  <c r="H36" i="99"/>
  <c r="H35" i="99"/>
  <c r="H34" i="99"/>
  <c r="Y191" i="218" s="1"/>
  <c r="H33" i="99"/>
  <c r="Y190" i="218" s="1"/>
  <c r="H32" i="99"/>
  <c r="H31" i="99"/>
  <c r="H30" i="99"/>
  <c r="H29" i="99"/>
  <c r="H28" i="99"/>
  <c r="H27" i="99"/>
  <c r="H26" i="99"/>
  <c r="Y183" i="218" s="1"/>
  <c r="H25" i="99"/>
  <c r="H24" i="99"/>
  <c r="H23" i="99"/>
  <c r="H22" i="99"/>
  <c r="H21" i="99"/>
  <c r="H20" i="99"/>
  <c r="H19" i="99"/>
  <c r="H18" i="99"/>
  <c r="Y175" i="218" s="1"/>
  <c r="H17" i="99"/>
  <c r="Y174" i="218" s="1"/>
  <c r="B46" i="98"/>
  <c r="X300" i="218" s="1"/>
  <c r="B45" i="98"/>
  <c r="X299" i="218" s="1"/>
  <c r="B44" i="98"/>
  <c r="X298" i="218" s="1"/>
  <c r="B43" i="98"/>
  <c r="X297" i="218" s="1"/>
  <c r="B42" i="98"/>
  <c r="X296" i="218" s="1"/>
  <c r="B41" i="98"/>
  <c r="X295" i="218" s="1"/>
  <c r="B40" i="98"/>
  <c r="X294" i="218" s="1"/>
  <c r="B38" i="98" a="1"/>
  <c r="B38" i="98" s="1"/>
  <c r="X292" i="218" s="1"/>
  <c r="B37" i="98" a="1"/>
  <c r="B37" i="98" s="1"/>
  <c r="X291" i="218" s="1"/>
  <c r="B36" i="98" a="1"/>
  <c r="B36" i="98" s="1"/>
  <c r="X290" i="218" s="1"/>
  <c r="B35" i="98" a="1"/>
  <c r="B35" i="98" s="1"/>
  <c r="X289" i="218" s="1"/>
  <c r="B34" i="98" a="1"/>
  <c r="B34" i="98" s="1"/>
  <c r="X288" i="218" s="1"/>
  <c r="B33" i="98" a="1"/>
  <c r="B33" i="98" s="1"/>
  <c r="X287" i="218" s="1"/>
  <c r="B32" i="98" a="1"/>
  <c r="B32" i="98" s="1"/>
  <c r="X286" i="218" s="1"/>
  <c r="B28" i="98"/>
  <c r="X169" i="218" s="1"/>
  <c r="B27" i="98"/>
  <c r="X168" i="218" s="1"/>
  <c r="X328" i="218" s="1"/>
  <c r="B26" i="98"/>
  <c r="X167" i="218" s="1"/>
  <c r="B25" i="98"/>
  <c r="X166" i="218" s="1"/>
  <c r="B24" i="98"/>
  <c r="X165" i="218" s="1"/>
  <c r="B23" i="98"/>
  <c r="X164" i="218" s="1"/>
  <c r="B22" i="98"/>
  <c r="X163" i="218" s="1"/>
  <c r="B21" i="98"/>
  <c r="X162" i="218" s="1"/>
  <c r="B20" i="98"/>
  <c r="X161" i="218" s="1"/>
  <c r="B19" i="98"/>
  <c r="X160" i="218" s="1"/>
  <c r="B18" i="98"/>
  <c r="X159" i="218" s="1"/>
  <c r="B17" i="98"/>
  <c r="X158" i="218" s="1"/>
  <c r="X318" i="218" s="1"/>
  <c r="B16" i="98"/>
  <c r="B10" i="98"/>
  <c r="H126" i="98"/>
  <c r="X283" i="218" s="1"/>
  <c r="H125" i="98"/>
  <c r="H124" i="98"/>
  <c r="X281" i="218" s="1"/>
  <c r="H122" i="98"/>
  <c r="H120" i="98"/>
  <c r="X277" i="218" s="1"/>
  <c r="H119" i="98"/>
  <c r="H118" i="98"/>
  <c r="H116" i="98"/>
  <c r="H114" i="98"/>
  <c r="X271" i="218" s="1"/>
  <c r="H112" i="98"/>
  <c r="H111" i="98"/>
  <c r="H110" i="98"/>
  <c r="X267" i="218" s="1"/>
  <c r="H109" i="98"/>
  <c r="H107" i="98"/>
  <c r="H106" i="98"/>
  <c r="H104" i="98"/>
  <c r="H102" i="98"/>
  <c r="X259" i="218" s="1"/>
  <c r="H101" i="98"/>
  <c r="H100" i="98"/>
  <c r="H99" i="98"/>
  <c r="H98" i="98"/>
  <c r="H97" i="98"/>
  <c r="H96" i="98"/>
  <c r="H95" i="98"/>
  <c r="H94" i="98"/>
  <c r="X251" i="218" s="1"/>
  <c r="H93" i="98"/>
  <c r="H92" i="98"/>
  <c r="H91" i="98"/>
  <c r="X248" i="218" s="1"/>
  <c r="H90" i="98"/>
  <c r="H89" i="98"/>
  <c r="H87" i="98"/>
  <c r="H86" i="98"/>
  <c r="H84" i="98"/>
  <c r="X241" i="218" s="1"/>
  <c r="H82" i="98"/>
  <c r="H81" i="98"/>
  <c r="H80" i="98"/>
  <c r="X237" i="218" s="1"/>
  <c r="H79" i="98"/>
  <c r="H78" i="98"/>
  <c r="H77" i="98"/>
  <c r="H76" i="98"/>
  <c r="H75" i="98"/>
  <c r="X232" i="218" s="1"/>
  <c r="H74" i="98"/>
  <c r="X231" i="218" s="1"/>
  <c r="H73" i="98"/>
  <c r="H72" i="98"/>
  <c r="X229" i="218" s="1"/>
  <c r="H71" i="98"/>
  <c r="H69" i="98"/>
  <c r="H68" i="98"/>
  <c r="H67" i="98"/>
  <c r="H66" i="98"/>
  <c r="X223" i="218" s="1"/>
  <c r="H65" i="98"/>
  <c r="H64" i="98"/>
  <c r="H63" i="98"/>
  <c r="X220" i="218" s="1"/>
  <c r="H62" i="98"/>
  <c r="H61" i="98"/>
  <c r="H60" i="98"/>
  <c r="H59" i="98"/>
  <c r="H58" i="98"/>
  <c r="X215" i="218" s="1"/>
  <c r="H57" i="98"/>
  <c r="X214" i="218" s="1"/>
  <c r="H56" i="98"/>
  <c r="H55" i="98"/>
  <c r="X212" i="218" s="1"/>
  <c r="H54" i="98"/>
  <c r="H53" i="98"/>
  <c r="H52" i="98"/>
  <c r="H51" i="98"/>
  <c r="H50" i="98"/>
  <c r="X207" i="218" s="1"/>
  <c r="H49" i="98"/>
  <c r="X206" i="218" s="1"/>
  <c r="H48" i="98"/>
  <c r="H47" i="98"/>
  <c r="X204" i="218" s="1"/>
  <c r="H46" i="98"/>
  <c r="H45" i="98"/>
  <c r="H44" i="98"/>
  <c r="H43" i="98"/>
  <c r="H42" i="98"/>
  <c r="X199" i="218" s="1"/>
  <c r="H41" i="98"/>
  <c r="X198" i="218" s="1"/>
  <c r="H40" i="98"/>
  <c r="H39" i="98"/>
  <c r="X196" i="218" s="1"/>
  <c r="H38" i="98"/>
  <c r="H37" i="98"/>
  <c r="H36" i="98"/>
  <c r="H35" i="98"/>
  <c r="H34" i="98"/>
  <c r="X191" i="218" s="1"/>
  <c r="H33" i="98"/>
  <c r="H32" i="98"/>
  <c r="H31" i="98"/>
  <c r="X188" i="218" s="1"/>
  <c r="H30" i="98"/>
  <c r="H29" i="98"/>
  <c r="H28" i="98"/>
  <c r="H27" i="98"/>
  <c r="H26" i="98"/>
  <c r="X183" i="218" s="1"/>
  <c r="H25" i="98"/>
  <c r="X182" i="218" s="1"/>
  <c r="H24" i="98"/>
  <c r="H23" i="98"/>
  <c r="X180" i="218" s="1"/>
  <c r="H22" i="98"/>
  <c r="H21" i="98"/>
  <c r="H20" i="98"/>
  <c r="H19" i="98"/>
  <c r="H18" i="98"/>
  <c r="X175" i="218" s="1"/>
  <c r="H17" i="98"/>
  <c r="X174" i="218" s="1"/>
  <c r="B46" i="97"/>
  <c r="W300" i="218" s="1"/>
  <c r="B45" i="97"/>
  <c r="W299" i="218" s="1"/>
  <c r="B44" i="97"/>
  <c r="W298" i="218" s="1"/>
  <c r="B43" i="97"/>
  <c r="W297" i="218" s="1"/>
  <c r="B42" i="97"/>
  <c r="W296" i="218" s="1"/>
  <c r="B41" i="97"/>
  <c r="W295" i="218" s="1"/>
  <c r="B40" i="97"/>
  <c r="W294" i="218" s="1"/>
  <c r="B38" i="97" a="1"/>
  <c r="B38" i="97" s="1"/>
  <c r="W292" i="218" s="1"/>
  <c r="B37" i="97" a="1"/>
  <c r="B37" i="97" s="1"/>
  <c r="W291" i="218" s="1"/>
  <c r="B36" i="97" a="1"/>
  <c r="B36" i="97" s="1"/>
  <c r="W290" i="218" s="1"/>
  <c r="B35" i="97" a="1"/>
  <c r="B35" i="97" s="1"/>
  <c r="W289" i="218" s="1"/>
  <c r="B34" i="97" a="1"/>
  <c r="B34" i="97" s="1"/>
  <c r="W288" i="218" s="1"/>
  <c r="B33" i="97" a="1"/>
  <c r="B33" i="97" s="1"/>
  <c r="W287" i="218" s="1"/>
  <c r="B32" i="97" a="1"/>
  <c r="B32" i="97" s="1"/>
  <c r="W286" i="218" s="1"/>
  <c r="B28" i="97"/>
  <c r="W169" i="218" s="1"/>
  <c r="B27" i="97"/>
  <c r="W168" i="218" s="1"/>
  <c r="B26" i="97"/>
  <c r="W167" i="218" s="1"/>
  <c r="B25" i="97"/>
  <c r="W166" i="218" s="1"/>
  <c r="B24" i="97"/>
  <c r="W165" i="218" s="1"/>
  <c r="B23" i="97"/>
  <c r="W164" i="218" s="1"/>
  <c r="B22" i="97"/>
  <c r="W163" i="218" s="1"/>
  <c r="B21" i="97"/>
  <c r="W162" i="218" s="1"/>
  <c r="B20" i="97"/>
  <c r="W161" i="218" s="1"/>
  <c r="B19" i="97"/>
  <c r="W160" i="218" s="1"/>
  <c r="B18" i="97"/>
  <c r="W159" i="218" s="1"/>
  <c r="B17" i="97"/>
  <c r="W158" i="218" s="1"/>
  <c r="W318" i="218" s="1"/>
  <c r="B16" i="97"/>
  <c r="B10" i="97"/>
  <c r="H126" i="97"/>
  <c r="W283" i="218" s="1"/>
  <c r="H125" i="97"/>
  <c r="W282" i="218" s="1"/>
  <c r="H124" i="97"/>
  <c r="W281" i="218" s="1"/>
  <c r="H122" i="97"/>
  <c r="H120" i="97"/>
  <c r="W277" i="218" s="1"/>
  <c r="H119" i="97"/>
  <c r="H118" i="97"/>
  <c r="H116" i="97"/>
  <c r="H114" i="97"/>
  <c r="W271" i="218" s="1"/>
  <c r="H112" i="97"/>
  <c r="H111" i="97"/>
  <c r="H110" i="97"/>
  <c r="W267" i="218" s="1"/>
  <c r="H109" i="97"/>
  <c r="H107" i="97"/>
  <c r="H106" i="97"/>
  <c r="H104" i="97"/>
  <c r="H102" i="97"/>
  <c r="W259" i="218" s="1"/>
  <c r="H101" i="97"/>
  <c r="H100" i="97"/>
  <c r="H99" i="97"/>
  <c r="W256" i="218" s="1"/>
  <c r="H98" i="97"/>
  <c r="H97" i="97"/>
  <c r="H96" i="97"/>
  <c r="H95" i="97"/>
  <c r="H94" i="97"/>
  <c r="W251" i="218" s="1"/>
  <c r="H93" i="97"/>
  <c r="W250" i="218" s="1"/>
  <c r="H92" i="97"/>
  <c r="H91" i="97"/>
  <c r="H90" i="97"/>
  <c r="H89" i="97"/>
  <c r="H87" i="97"/>
  <c r="H86" i="97"/>
  <c r="H84" i="97"/>
  <c r="W241" i="218" s="1"/>
  <c r="H82" i="97"/>
  <c r="W239" i="218" s="1"/>
  <c r="H81" i="97"/>
  <c r="H80" i="97"/>
  <c r="W237" i="218" s="1"/>
  <c r="H79" i="97"/>
  <c r="H78" i="97"/>
  <c r="H77" i="97"/>
  <c r="H76" i="97"/>
  <c r="H75" i="97"/>
  <c r="W232" i="218" s="1"/>
  <c r="H74" i="97"/>
  <c r="W231" i="218" s="1"/>
  <c r="H73" i="97"/>
  <c r="H72" i="97"/>
  <c r="H71" i="97"/>
  <c r="H69" i="97"/>
  <c r="H68" i="97"/>
  <c r="H67" i="97"/>
  <c r="H66" i="97"/>
  <c r="W223" i="218" s="1"/>
  <c r="H65" i="97"/>
  <c r="H64" i="97"/>
  <c r="H63" i="97"/>
  <c r="W220" i="218" s="1"/>
  <c r="H62" i="97"/>
  <c r="H61" i="97"/>
  <c r="H60" i="97"/>
  <c r="H59" i="97"/>
  <c r="H58" i="97"/>
  <c r="W215" i="218" s="1"/>
  <c r="H57" i="97"/>
  <c r="H56" i="97"/>
  <c r="H55" i="97"/>
  <c r="H54" i="97"/>
  <c r="H53" i="97"/>
  <c r="H52" i="97"/>
  <c r="H51" i="97"/>
  <c r="H50" i="97"/>
  <c r="W207" i="218" s="1"/>
  <c r="H49" i="97"/>
  <c r="H48" i="97"/>
  <c r="H47" i="97"/>
  <c r="W204" i="218" s="1"/>
  <c r="H46" i="97"/>
  <c r="H45" i="97"/>
  <c r="H44" i="97"/>
  <c r="H43" i="97"/>
  <c r="H42" i="97"/>
  <c r="W199" i="218" s="1"/>
  <c r="H41" i="97"/>
  <c r="H40" i="97"/>
  <c r="H39" i="97"/>
  <c r="H38" i="97"/>
  <c r="H37" i="97"/>
  <c r="H36" i="97"/>
  <c r="H35" i="97"/>
  <c r="H34" i="97"/>
  <c r="W191" i="218" s="1"/>
  <c r="H33" i="97"/>
  <c r="H32" i="97"/>
  <c r="H31" i="97"/>
  <c r="H30" i="97"/>
  <c r="H29" i="97"/>
  <c r="H28" i="97"/>
  <c r="H27" i="97"/>
  <c r="H26" i="97"/>
  <c r="W183" i="218" s="1"/>
  <c r="H25" i="97"/>
  <c r="H24" i="97"/>
  <c r="H23" i="97"/>
  <c r="H22" i="97"/>
  <c r="H21" i="97"/>
  <c r="H20" i="97"/>
  <c r="H19" i="97"/>
  <c r="H18" i="97"/>
  <c r="W175" i="218" s="1"/>
  <c r="H17" i="97"/>
  <c r="W174" i="218" s="1"/>
  <c r="B46" i="96"/>
  <c r="V300" i="218" s="1"/>
  <c r="B45" i="96"/>
  <c r="V299" i="218" s="1"/>
  <c r="B44" i="96"/>
  <c r="V298" i="218" s="1"/>
  <c r="B43" i="96"/>
  <c r="V297" i="218" s="1"/>
  <c r="B42" i="96"/>
  <c r="V296" i="218" s="1"/>
  <c r="B41" i="96"/>
  <c r="V295" i="218" s="1"/>
  <c r="B40" i="96"/>
  <c r="V294" i="218" s="1"/>
  <c r="B38" i="96" a="1"/>
  <c r="B38" i="96" s="1"/>
  <c r="V292" i="218" s="1"/>
  <c r="B37" i="96" a="1"/>
  <c r="B37" i="96" s="1"/>
  <c r="V291" i="218" s="1"/>
  <c r="B36" i="96" a="1"/>
  <c r="B36" i="96" s="1"/>
  <c r="V290" i="218" s="1"/>
  <c r="B35" i="96" a="1"/>
  <c r="B35" i="96" s="1"/>
  <c r="V289" i="218" s="1"/>
  <c r="B34" i="96" a="1"/>
  <c r="B34" i="96" s="1"/>
  <c r="V288" i="218" s="1"/>
  <c r="B33" i="96" a="1"/>
  <c r="B33" i="96" s="1"/>
  <c r="V287" i="218" s="1"/>
  <c r="B32" i="96" a="1"/>
  <c r="B32" i="96" s="1"/>
  <c r="V286" i="218" s="1"/>
  <c r="B28" i="96"/>
  <c r="V169" i="218" s="1"/>
  <c r="B27" i="96"/>
  <c r="V168" i="218" s="1"/>
  <c r="B26" i="96"/>
  <c r="V167" i="218" s="1"/>
  <c r="B25" i="96"/>
  <c r="V166" i="218" s="1"/>
  <c r="B24" i="96"/>
  <c r="V165" i="218" s="1"/>
  <c r="B23" i="96"/>
  <c r="V164" i="218" s="1"/>
  <c r="V324" i="218" s="1"/>
  <c r="B22" i="96"/>
  <c r="V163" i="218" s="1"/>
  <c r="B21" i="96"/>
  <c r="V162" i="218" s="1"/>
  <c r="B20" i="96"/>
  <c r="V161" i="218" s="1"/>
  <c r="B19" i="96"/>
  <c r="V160" i="218" s="1"/>
  <c r="B18" i="96"/>
  <c r="V159" i="218" s="1"/>
  <c r="B17" i="96"/>
  <c r="V158" i="218" s="1"/>
  <c r="V318" i="218" s="1"/>
  <c r="B16" i="96"/>
  <c r="B10" i="96"/>
  <c r="H126" i="96"/>
  <c r="V283" i="218" s="1"/>
  <c r="H125" i="96"/>
  <c r="V282" i="218" s="1"/>
  <c r="H124" i="96"/>
  <c r="V281" i="218" s="1"/>
  <c r="H122" i="96"/>
  <c r="V279" i="218" s="1"/>
  <c r="H120" i="96"/>
  <c r="V277" i="218" s="1"/>
  <c r="H119" i="96"/>
  <c r="H118" i="96"/>
  <c r="H116" i="96"/>
  <c r="H114" i="96"/>
  <c r="V271" i="218" s="1"/>
  <c r="H112" i="96"/>
  <c r="H111" i="96"/>
  <c r="H110" i="96"/>
  <c r="H109" i="96"/>
  <c r="H107" i="96"/>
  <c r="H106" i="96"/>
  <c r="H104" i="96"/>
  <c r="H102" i="96"/>
  <c r="V259" i="218" s="1"/>
  <c r="H101" i="96"/>
  <c r="H100" i="96"/>
  <c r="H99" i="96"/>
  <c r="H98" i="96"/>
  <c r="H97" i="96"/>
  <c r="H96" i="96"/>
  <c r="H95" i="96"/>
  <c r="H94" i="96"/>
  <c r="V251" i="218" s="1"/>
  <c r="H93" i="96"/>
  <c r="V250" i="218" s="1"/>
  <c r="H92" i="96"/>
  <c r="H91" i="96"/>
  <c r="V248" i="218" s="1"/>
  <c r="H90" i="96"/>
  <c r="H89" i="96"/>
  <c r="H87" i="96"/>
  <c r="H86" i="96"/>
  <c r="H84" i="96"/>
  <c r="V241" i="218" s="1"/>
  <c r="H82" i="96"/>
  <c r="H81" i="96"/>
  <c r="H80" i="96"/>
  <c r="V237" i="218" s="1"/>
  <c r="H79" i="96"/>
  <c r="H78" i="96"/>
  <c r="H77" i="96"/>
  <c r="H76" i="96"/>
  <c r="H75" i="96"/>
  <c r="V232" i="218" s="1"/>
  <c r="H74" i="96"/>
  <c r="H73" i="96"/>
  <c r="H72" i="96"/>
  <c r="V229" i="218" s="1"/>
  <c r="H71" i="96"/>
  <c r="H69" i="96"/>
  <c r="H68" i="96"/>
  <c r="H67" i="96"/>
  <c r="H66" i="96"/>
  <c r="V223" i="218" s="1"/>
  <c r="H65" i="96"/>
  <c r="H64" i="96"/>
  <c r="H63" i="96"/>
  <c r="V220" i="218" s="1"/>
  <c r="H62" i="96"/>
  <c r="H61" i="96"/>
  <c r="H60" i="96"/>
  <c r="H59" i="96"/>
  <c r="H58" i="96"/>
  <c r="V215" i="218" s="1"/>
  <c r="H57" i="96"/>
  <c r="H56" i="96"/>
  <c r="H55" i="96"/>
  <c r="V212" i="218" s="1"/>
  <c r="H54" i="96"/>
  <c r="H53" i="96"/>
  <c r="H52" i="96"/>
  <c r="H51" i="96"/>
  <c r="H50" i="96"/>
  <c r="V207" i="218" s="1"/>
  <c r="H49" i="96"/>
  <c r="H48" i="96"/>
  <c r="H47" i="96"/>
  <c r="V204" i="218" s="1"/>
  <c r="H46" i="96"/>
  <c r="H45" i="96"/>
  <c r="H44" i="96"/>
  <c r="H43" i="96"/>
  <c r="H42" i="96"/>
  <c r="V199" i="218" s="1"/>
  <c r="H41" i="96"/>
  <c r="V198" i="218" s="1"/>
  <c r="H40" i="96"/>
  <c r="H39" i="96"/>
  <c r="V196" i="218" s="1"/>
  <c r="H38" i="96"/>
  <c r="H37" i="96"/>
  <c r="H36" i="96"/>
  <c r="H35" i="96"/>
  <c r="H34" i="96"/>
  <c r="V191" i="218" s="1"/>
  <c r="H33" i="96"/>
  <c r="V190" i="218" s="1"/>
  <c r="H32" i="96"/>
  <c r="H31" i="96"/>
  <c r="V188" i="218" s="1"/>
  <c r="H30" i="96"/>
  <c r="H29" i="96"/>
  <c r="H28" i="96"/>
  <c r="H27" i="96"/>
  <c r="H26" i="96"/>
  <c r="V183" i="218" s="1"/>
  <c r="H25" i="96"/>
  <c r="H24" i="96"/>
  <c r="H23" i="96"/>
  <c r="V180" i="218" s="1"/>
  <c r="H22" i="96"/>
  <c r="H21" i="96"/>
  <c r="H20" i="96"/>
  <c r="H19" i="96"/>
  <c r="H18" i="96"/>
  <c r="V175" i="218" s="1"/>
  <c r="H17" i="96"/>
  <c r="B46" i="95"/>
  <c r="U300" i="218" s="1"/>
  <c r="B45" i="95"/>
  <c r="U299" i="218" s="1"/>
  <c r="B44" i="95"/>
  <c r="U298" i="218" s="1"/>
  <c r="B43" i="95"/>
  <c r="U297" i="218" s="1"/>
  <c r="B42" i="95"/>
  <c r="U296" i="218" s="1"/>
  <c r="B41" i="95"/>
  <c r="U295" i="218" s="1"/>
  <c r="B40" i="95"/>
  <c r="U294" i="218" s="1"/>
  <c r="B38" i="95" a="1"/>
  <c r="B38" i="95" s="1"/>
  <c r="U292" i="218" s="1"/>
  <c r="B37" i="95" a="1"/>
  <c r="B37" i="95" s="1"/>
  <c r="U291" i="218" s="1"/>
  <c r="B36" i="95" a="1"/>
  <c r="B36" i="95" s="1"/>
  <c r="U290" i="218" s="1"/>
  <c r="B35" i="95" a="1"/>
  <c r="B35" i="95" s="1"/>
  <c r="U289" i="218" s="1"/>
  <c r="B34" i="95" a="1"/>
  <c r="B34" i="95" s="1"/>
  <c r="U288" i="218" s="1"/>
  <c r="B33" i="95" a="1"/>
  <c r="B33" i="95" s="1"/>
  <c r="U287" i="218" s="1"/>
  <c r="B32" i="95" a="1"/>
  <c r="B32" i="95" s="1"/>
  <c r="U286" i="218" s="1"/>
  <c r="B28" i="95"/>
  <c r="U169" i="218" s="1"/>
  <c r="B27" i="95"/>
  <c r="U168" i="218" s="1"/>
  <c r="B26" i="95"/>
  <c r="U167" i="218" s="1"/>
  <c r="B25" i="95"/>
  <c r="U166" i="218" s="1"/>
  <c r="B24" i="95"/>
  <c r="U165" i="218" s="1"/>
  <c r="B23" i="95"/>
  <c r="U164" i="218" s="1"/>
  <c r="B22" i="95"/>
  <c r="U163" i="218" s="1"/>
  <c r="B21" i="95"/>
  <c r="U162" i="218" s="1"/>
  <c r="B20" i="95"/>
  <c r="U161" i="218" s="1"/>
  <c r="B19" i="95"/>
  <c r="U160" i="218" s="1"/>
  <c r="U320" i="218" s="1"/>
  <c r="B18" i="95"/>
  <c r="U159" i="218" s="1"/>
  <c r="B17" i="95"/>
  <c r="U158" i="218" s="1"/>
  <c r="B16" i="95"/>
  <c r="B10" i="95"/>
  <c r="H126" i="95"/>
  <c r="U283" i="218" s="1"/>
  <c r="H125" i="95"/>
  <c r="U282" i="218" s="1"/>
  <c r="H124" i="95"/>
  <c r="H122" i="95"/>
  <c r="H120" i="95"/>
  <c r="U277" i="218" s="1"/>
  <c r="H119" i="95"/>
  <c r="H118" i="95"/>
  <c r="H116" i="95"/>
  <c r="H114" i="95"/>
  <c r="U271" i="218" s="1"/>
  <c r="H112" i="95"/>
  <c r="U269" i="218" s="1"/>
  <c r="H111" i="95"/>
  <c r="H110" i="95"/>
  <c r="U267" i="218" s="1"/>
  <c r="H109" i="95"/>
  <c r="H107" i="95"/>
  <c r="H106" i="95"/>
  <c r="H104" i="95"/>
  <c r="H102" i="95"/>
  <c r="U259" i="218" s="1"/>
  <c r="H101" i="95"/>
  <c r="U258" i="218" s="1"/>
  <c r="H100" i="95"/>
  <c r="H99" i="95"/>
  <c r="H98" i="95"/>
  <c r="H97" i="95"/>
  <c r="H96" i="95"/>
  <c r="H95" i="95"/>
  <c r="H94" i="95"/>
  <c r="U251" i="218" s="1"/>
  <c r="H93" i="95"/>
  <c r="U250" i="218" s="1"/>
  <c r="H92" i="95"/>
  <c r="H91" i="95"/>
  <c r="U248" i="218" s="1"/>
  <c r="H90" i="95"/>
  <c r="H89" i="95"/>
  <c r="H87" i="95"/>
  <c r="H86" i="95"/>
  <c r="H84" i="95"/>
  <c r="U241" i="218" s="1"/>
  <c r="H82" i="95"/>
  <c r="U239" i="218" s="1"/>
  <c r="H81" i="95"/>
  <c r="H80" i="95"/>
  <c r="H79" i="95"/>
  <c r="H78" i="95"/>
  <c r="H77" i="95"/>
  <c r="H76" i="95"/>
  <c r="H75" i="95"/>
  <c r="U232" i="218" s="1"/>
  <c r="H74" i="95"/>
  <c r="U231" i="218" s="1"/>
  <c r="H73" i="95"/>
  <c r="H72" i="95"/>
  <c r="U229" i="218" s="1"/>
  <c r="H71" i="95"/>
  <c r="H69" i="95"/>
  <c r="H68" i="95"/>
  <c r="H67" i="95"/>
  <c r="H66" i="95"/>
  <c r="U223" i="218" s="1"/>
  <c r="H65" i="95"/>
  <c r="U222" i="218" s="1"/>
  <c r="H64" i="95"/>
  <c r="H63" i="95"/>
  <c r="U220" i="218" s="1"/>
  <c r="H62" i="95"/>
  <c r="H61" i="95"/>
  <c r="H60" i="95"/>
  <c r="H59" i="95"/>
  <c r="H58" i="95"/>
  <c r="U215" i="218" s="1"/>
  <c r="H57" i="95"/>
  <c r="U214" i="218" s="1"/>
  <c r="H56" i="95"/>
  <c r="H55" i="95"/>
  <c r="H54" i="95"/>
  <c r="H53" i="95"/>
  <c r="H52" i="95"/>
  <c r="H51" i="95"/>
  <c r="H50" i="95"/>
  <c r="U207" i="218" s="1"/>
  <c r="H49" i="95"/>
  <c r="U206" i="218" s="1"/>
  <c r="H48" i="95"/>
  <c r="H47" i="95"/>
  <c r="U204" i="218" s="1"/>
  <c r="H46" i="95"/>
  <c r="H45" i="95"/>
  <c r="H44" i="95"/>
  <c r="H43" i="95"/>
  <c r="H42" i="95"/>
  <c r="U199" i="218" s="1"/>
  <c r="H41" i="95"/>
  <c r="U198" i="218" s="1"/>
  <c r="H40" i="95"/>
  <c r="H39" i="95"/>
  <c r="U196" i="218" s="1"/>
  <c r="H38" i="95"/>
  <c r="H37" i="95"/>
  <c r="H36" i="95"/>
  <c r="H35" i="95"/>
  <c r="H34" i="95"/>
  <c r="U191" i="218" s="1"/>
  <c r="H33" i="95"/>
  <c r="U190" i="218" s="1"/>
  <c r="H32" i="95"/>
  <c r="H31" i="95"/>
  <c r="H30" i="95"/>
  <c r="H29" i="95"/>
  <c r="H28" i="95"/>
  <c r="H27" i="95"/>
  <c r="H26" i="95"/>
  <c r="U183" i="218" s="1"/>
  <c r="H25" i="95"/>
  <c r="U182" i="218" s="1"/>
  <c r="H24" i="95"/>
  <c r="H23" i="95"/>
  <c r="U180" i="218" s="1"/>
  <c r="H22" i="95"/>
  <c r="H21" i="95"/>
  <c r="H20" i="95"/>
  <c r="H19" i="95"/>
  <c r="H18" i="95"/>
  <c r="U175" i="218" s="1"/>
  <c r="H17" i="95"/>
  <c r="U174" i="218" s="1"/>
  <c r="B46" i="94"/>
  <c r="T300" i="218" s="1"/>
  <c r="B45" i="94"/>
  <c r="T299" i="218" s="1"/>
  <c r="B44" i="94"/>
  <c r="T298" i="218" s="1"/>
  <c r="B43" i="94"/>
  <c r="T297" i="218" s="1"/>
  <c r="B42" i="94"/>
  <c r="T296" i="218" s="1"/>
  <c r="B41" i="94"/>
  <c r="T295" i="218" s="1"/>
  <c r="B40" i="94"/>
  <c r="T294" i="218" s="1"/>
  <c r="B38" i="94" a="1"/>
  <c r="B38" i="94" s="1"/>
  <c r="T292" i="218" s="1"/>
  <c r="B37" i="94" a="1"/>
  <c r="B37" i="94" s="1"/>
  <c r="T291" i="218" s="1"/>
  <c r="B36" i="94" a="1"/>
  <c r="B36" i="94" s="1"/>
  <c r="T290" i="218" s="1"/>
  <c r="B35" i="94" a="1"/>
  <c r="B35" i="94" s="1"/>
  <c r="T289" i="218" s="1"/>
  <c r="B34" i="94" a="1"/>
  <c r="B34" i="94" s="1"/>
  <c r="T288" i="218" s="1"/>
  <c r="B33" i="94" a="1"/>
  <c r="B33" i="94" s="1"/>
  <c r="T287" i="218" s="1"/>
  <c r="B32" i="94" a="1"/>
  <c r="B32" i="94" s="1"/>
  <c r="T286" i="218" s="1"/>
  <c r="B28" i="94"/>
  <c r="T169" i="218" s="1"/>
  <c r="B27" i="94"/>
  <c r="T168" i="218" s="1"/>
  <c r="B26" i="94"/>
  <c r="T167" i="218" s="1"/>
  <c r="B25" i="94"/>
  <c r="T166" i="218" s="1"/>
  <c r="B24" i="94"/>
  <c r="T165" i="218" s="1"/>
  <c r="B23" i="94"/>
  <c r="T164" i="218" s="1"/>
  <c r="T324" i="218" s="1"/>
  <c r="B22" i="94"/>
  <c r="T163" i="218" s="1"/>
  <c r="T323" i="218" s="1"/>
  <c r="B21" i="94"/>
  <c r="T162" i="218" s="1"/>
  <c r="T322" i="218" s="1"/>
  <c r="B20" i="94"/>
  <c r="T161" i="218" s="1"/>
  <c r="B19" i="94"/>
  <c r="T160" i="218" s="1"/>
  <c r="B18" i="94"/>
  <c r="T159" i="218" s="1"/>
  <c r="B17" i="94"/>
  <c r="T158" i="218" s="1"/>
  <c r="T318" i="218" s="1"/>
  <c r="B16" i="94"/>
  <c r="B10" i="94"/>
  <c r="H126" i="94"/>
  <c r="T283" i="218" s="1"/>
  <c r="H125" i="94"/>
  <c r="H124" i="94"/>
  <c r="H122" i="94"/>
  <c r="T279" i="218" s="1"/>
  <c r="H120" i="94"/>
  <c r="T277" i="218" s="1"/>
  <c r="H119" i="94"/>
  <c r="H118" i="94"/>
  <c r="T275" i="218" s="1"/>
  <c r="H116" i="94"/>
  <c r="H114" i="94"/>
  <c r="T271" i="218" s="1"/>
  <c r="H112" i="94"/>
  <c r="T269" i="218" s="1"/>
  <c r="H111" i="94"/>
  <c r="H110" i="94"/>
  <c r="H109" i="94"/>
  <c r="H107" i="94"/>
  <c r="H106" i="94"/>
  <c r="T263" i="218" s="1"/>
  <c r="H104" i="94"/>
  <c r="H102" i="94"/>
  <c r="T259" i="218" s="1"/>
  <c r="H101" i="94"/>
  <c r="T258" i="218" s="1"/>
  <c r="H100" i="94"/>
  <c r="H99" i="94"/>
  <c r="H98" i="94"/>
  <c r="H97" i="94"/>
  <c r="H96" i="94"/>
  <c r="T253" i="218" s="1"/>
  <c r="H95" i="94"/>
  <c r="H94" i="94"/>
  <c r="T251" i="218" s="1"/>
  <c r="H93" i="94"/>
  <c r="T250" i="218" s="1"/>
  <c r="H92" i="94"/>
  <c r="H91" i="94"/>
  <c r="T248" i="218" s="1"/>
  <c r="H90" i="94"/>
  <c r="H89" i="94"/>
  <c r="H87" i="94"/>
  <c r="T244" i="218" s="1"/>
  <c r="H86" i="94"/>
  <c r="H84" i="94"/>
  <c r="T241" i="218" s="1"/>
  <c r="H82" i="94"/>
  <c r="H81" i="94"/>
  <c r="H80" i="94"/>
  <c r="H79" i="94"/>
  <c r="H78" i="94"/>
  <c r="H77" i="94"/>
  <c r="T234" i="218" s="1"/>
  <c r="H76" i="94"/>
  <c r="H75" i="94"/>
  <c r="T232" i="218" s="1"/>
  <c r="H74" i="94"/>
  <c r="H73" i="94"/>
  <c r="H72" i="94"/>
  <c r="H71" i="94"/>
  <c r="K71" i="94" s="1"/>
  <c r="H69" i="94"/>
  <c r="H68" i="94"/>
  <c r="T225" i="218" s="1"/>
  <c r="H67" i="94"/>
  <c r="H66" i="94"/>
  <c r="T223" i="218" s="1"/>
  <c r="H65" i="94"/>
  <c r="T222" i="218" s="1"/>
  <c r="H64" i="94"/>
  <c r="H63" i="94"/>
  <c r="T220" i="218" s="1"/>
  <c r="H62" i="94"/>
  <c r="H61" i="94"/>
  <c r="H60" i="94"/>
  <c r="T217" i="218" s="1"/>
  <c r="H59" i="94"/>
  <c r="H58" i="94"/>
  <c r="T215" i="218" s="1"/>
  <c r="H57" i="94"/>
  <c r="T214" i="218" s="1"/>
  <c r="H56" i="94"/>
  <c r="H55" i="94"/>
  <c r="H54" i="94"/>
  <c r="H53" i="94"/>
  <c r="H52" i="94"/>
  <c r="T209" i="218" s="1"/>
  <c r="H51" i="94"/>
  <c r="H50" i="94"/>
  <c r="T207" i="218" s="1"/>
  <c r="H49" i="94"/>
  <c r="T206" i="218" s="1"/>
  <c r="H48" i="94"/>
  <c r="H47" i="94"/>
  <c r="H46" i="94"/>
  <c r="H45" i="94"/>
  <c r="H44" i="94"/>
  <c r="T201" i="218" s="1"/>
  <c r="H43" i="94"/>
  <c r="H42" i="94"/>
  <c r="T199" i="218" s="1"/>
  <c r="H41" i="94"/>
  <c r="H40" i="94"/>
  <c r="H39" i="94"/>
  <c r="H38" i="94"/>
  <c r="H37" i="94"/>
  <c r="H36" i="94"/>
  <c r="T193" i="218" s="1"/>
  <c r="H35" i="94"/>
  <c r="H34" i="94"/>
  <c r="T191" i="218" s="1"/>
  <c r="H33" i="94"/>
  <c r="T190" i="218" s="1"/>
  <c r="H32" i="94"/>
  <c r="H31" i="94"/>
  <c r="T188" i="218" s="1"/>
  <c r="H30" i="94"/>
  <c r="J30" i="94" s="1"/>
  <c r="H29" i="94"/>
  <c r="H28" i="94"/>
  <c r="T185" i="218" s="1"/>
  <c r="H27" i="94"/>
  <c r="H26" i="94"/>
  <c r="T183" i="218" s="1"/>
  <c r="H25" i="94"/>
  <c r="H24" i="94"/>
  <c r="H23" i="94"/>
  <c r="H22" i="94"/>
  <c r="H21" i="94"/>
  <c r="H20" i="94"/>
  <c r="T177" i="218" s="1"/>
  <c r="H19" i="94"/>
  <c r="H18" i="94"/>
  <c r="T175" i="218" s="1"/>
  <c r="H17" i="94"/>
  <c r="B46" i="93"/>
  <c r="S300" i="218" s="1"/>
  <c r="B45" i="93"/>
  <c r="S299" i="218" s="1"/>
  <c r="B44" i="93"/>
  <c r="S298" i="218" s="1"/>
  <c r="B43" i="93"/>
  <c r="S297" i="218" s="1"/>
  <c r="B42" i="93"/>
  <c r="S296" i="218" s="1"/>
  <c r="B41" i="93"/>
  <c r="S295" i="218" s="1"/>
  <c r="B40" i="93"/>
  <c r="S294" i="218" s="1"/>
  <c r="B38" i="93" a="1"/>
  <c r="B38" i="93" s="1"/>
  <c r="S292" i="218" s="1"/>
  <c r="B37" i="93" a="1"/>
  <c r="B37" i="93" s="1"/>
  <c r="S291" i="218" s="1"/>
  <c r="B36" i="93" a="1"/>
  <c r="B36" i="93" s="1"/>
  <c r="S290" i="218" s="1"/>
  <c r="B35" i="93" a="1"/>
  <c r="B35" i="93" s="1"/>
  <c r="S289" i="218" s="1"/>
  <c r="B34" i="93" a="1"/>
  <c r="B34" i="93" s="1"/>
  <c r="S288" i="218" s="1"/>
  <c r="B33" i="93" a="1"/>
  <c r="B33" i="93" s="1"/>
  <c r="S287" i="218" s="1"/>
  <c r="B32" i="93" a="1"/>
  <c r="B32" i="93" s="1"/>
  <c r="S286" i="218" s="1"/>
  <c r="B28" i="93"/>
  <c r="S169" i="218" s="1"/>
  <c r="B27" i="93"/>
  <c r="S168" i="218" s="1"/>
  <c r="B26" i="93"/>
  <c r="S167" i="218" s="1"/>
  <c r="B25" i="93"/>
  <c r="S166" i="218" s="1"/>
  <c r="B24" i="93"/>
  <c r="S165" i="218" s="1"/>
  <c r="B23" i="93"/>
  <c r="S164" i="218" s="1"/>
  <c r="B22" i="93"/>
  <c r="S163" i="218" s="1"/>
  <c r="B21" i="93"/>
  <c r="S162" i="218" s="1"/>
  <c r="B20" i="93"/>
  <c r="S161" i="218" s="1"/>
  <c r="B19" i="93"/>
  <c r="S160" i="218" s="1"/>
  <c r="B18" i="93"/>
  <c r="S159" i="218" s="1"/>
  <c r="B17" i="93"/>
  <c r="S158" i="218" s="1"/>
  <c r="S318" i="218" s="1"/>
  <c r="B16" i="93"/>
  <c r="B10" i="93"/>
  <c r="H126" i="93"/>
  <c r="S283" i="218" s="1"/>
  <c r="H125" i="93"/>
  <c r="H124" i="93"/>
  <c r="S281" i="218" s="1"/>
  <c r="H122" i="93"/>
  <c r="S279" i="218" s="1"/>
  <c r="H120" i="93"/>
  <c r="S277" i="218" s="1"/>
  <c r="H119" i="93"/>
  <c r="H118" i="93"/>
  <c r="H116" i="93"/>
  <c r="H114" i="93"/>
  <c r="S271" i="218" s="1"/>
  <c r="H112" i="93"/>
  <c r="S269" i="218" s="1"/>
  <c r="H111" i="93"/>
  <c r="H110" i="93"/>
  <c r="H109" i="93"/>
  <c r="H107" i="93"/>
  <c r="H106" i="93"/>
  <c r="H104" i="93"/>
  <c r="H102" i="93"/>
  <c r="S259" i="218" s="1"/>
  <c r="H101" i="93"/>
  <c r="S258" i="218" s="1"/>
  <c r="H100" i="93"/>
  <c r="H99" i="93"/>
  <c r="S256" i="218" s="1"/>
  <c r="H98" i="93"/>
  <c r="H97" i="93"/>
  <c r="H96" i="93"/>
  <c r="H95" i="93"/>
  <c r="H94" i="93"/>
  <c r="S251" i="218" s="1"/>
  <c r="H93" i="93"/>
  <c r="S250" i="218" s="1"/>
  <c r="H92" i="93"/>
  <c r="H91" i="93"/>
  <c r="H90" i="93"/>
  <c r="H89" i="93"/>
  <c r="H87" i="93"/>
  <c r="H86" i="93"/>
  <c r="H84" i="93"/>
  <c r="S241" i="218" s="1"/>
  <c r="H82" i="93"/>
  <c r="H81" i="93"/>
  <c r="H80" i="93"/>
  <c r="S237" i="218" s="1"/>
  <c r="H79" i="93"/>
  <c r="H78" i="93"/>
  <c r="H77" i="93"/>
  <c r="H76" i="93"/>
  <c r="H75" i="93"/>
  <c r="S232" i="218" s="1"/>
  <c r="H74" i="93"/>
  <c r="H73" i="93"/>
  <c r="H72" i="93"/>
  <c r="S229" i="218" s="1"/>
  <c r="H71" i="93"/>
  <c r="H69" i="93"/>
  <c r="H68" i="93"/>
  <c r="H67" i="93"/>
  <c r="H66" i="93"/>
  <c r="S223" i="218" s="1"/>
  <c r="H65" i="93"/>
  <c r="S222" i="218" s="1"/>
  <c r="H64" i="93"/>
  <c r="H63" i="93"/>
  <c r="S220" i="218" s="1"/>
  <c r="H62" i="93"/>
  <c r="H61" i="93"/>
  <c r="H60" i="93"/>
  <c r="H59" i="93"/>
  <c r="H58" i="93"/>
  <c r="S215" i="218" s="1"/>
  <c r="H57" i="93"/>
  <c r="S214" i="218" s="1"/>
  <c r="H56" i="93"/>
  <c r="H55" i="93"/>
  <c r="S212" i="218" s="1"/>
  <c r="H54" i="93"/>
  <c r="H53" i="93"/>
  <c r="H52" i="93"/>
  <c r="H51" i="93"/>
  <c r="H50" i="93"/>
  <c r="S207" i="218" s="1"/>
  <c r="H49" i="93"/>
  <c r="S206" i="218" s="1"/>
  <c r="H48" i="93"/>
  <c r="H47" i="93"/>
  <c r="S204" i="218" s="1"/>
  <c r="H46" i="93"/>
  <c r="H45" i="93"/>
  <c r="H44" i="93"/>
  <c r="H43" i="93"/>
  <c r="H42" i="93"/>
  <c r="S199" i="218" s="1"/>
  <c r="H41" i="93"/>
  <c r="S198" i="218" s="1"/>
  <c r="H40" i="93"/>
  <c r="H39" i="93"/>
  <c r="S196" i="218" s="1"/>
  <c r="H38" i="93"/>
  <c r="H37" i="93"/>
  <c r="H36" i="93"/>
  <c r="H35" i="93"/>
  <c r="H34" i="93"/>
  <c r="S191" i="218" s="1"/>
  <c r="H33" i="93"/>
  <c r="H32" i="93"/>
  <c r="H31" i="93"/>
  <c r="S188" i="218" s="1"/>
  <c r="H30" i="93"/>
  <c r="H29" i="93"/>
  <c r="H28" i="93"/>
  <c r="H27" i="93"/>
  <c r="H26" i="93"/>
  <c r="S183" i="218" s="1"/>
  <c r="H25" i="93"/>
  <c r="S182" i="218" s="1"/>
  <c r="H24" i="93"/>
  <c r="H23" i="93"/>
  <c r="S180" i="218" s="1"/>
  <c r="H22" i="93"/>
  <c r="H21" i="93"/>
  <c r="H20" i="93"/>
  <c r="H19" i="93"/>
  <c r="H18" i="93"/>
  <c r="S175" i="218" s="1"/>
  <c r="H17" i="93"/>
  <c r="S174" i="218" s="1"/>
  <c r="B46" i="92"/>
  <c r="R300" i="218" s="1"/>
  <c r="B45" i="92"/>
  <c r="R299" i="218" s="1"/>
  <c r="B44" i="92"/>
  <c r="R298" i="218" s="1"/>
  <c r="B43" i="92"/>
  <c r="R297" i="218" s="1"/>
  <c r="B42" i="92"/>
  <c r="R296" i="218" s="1"/>
  <c r="B41" i="92"/>
  <c r="R295" i="218" s="1"/>
  <c r="B40" i="92"/>
  <c r="R294" i="218" s="1"/>
  <c r="B38" i="92" a="1"/>
  <c r="B38" i="92" s="1"/>
  <c r="R292" i="218" s="1"/>
  <c r="B37" i="92" a="1"/>
  <c r="B37" i="92" s="1"/>
  <c r="R291" i="218" s="1"/>
  <c r="B36" i="92" a="1"/>
  <c r="B36" i="92" s="1"/>
  <c r="R290" i="218" s="1"/>
  <c r="B35" i="92" a="1"/>
  <c r="B35" i="92" s="1"/>
  <c r="R289" i="218" s="1"/>
  <c r="B34" i="92" a="1"/>
  <c r="B34" i="92" s="1"/>
  <c r="R288" i="218" s="1"/>
  <c r="B33" i="92" a="1"/>
  <c r="B33" i="92" s="1"/>
  <c r="R287" i="218" s="1"/>
  <c r="B32" i="92" a="1"/>
  <c r="B32" i="92" s="1"/>
  <c r="R286" i="218" s="1"/>
  <c r="B28" i="92"/>
  <c r="R169" i="218" s="1"/>
  <c r="B27" i="92"/>
  <c r="R168" i="218" s="1"/>
  <c r="R328" i="218" s="1"/>
  <c r="B26" i="92"/>
  <c r="R167" i="218" s="1"/>
  <c r="B25" i="92"/>
  <c r="R166" i="218" s="1"/>
  <c r="B24" i="92"/>
  <c r="R165" i="218" s="1"/>
  <c r="B23" i="92"/>
  <c r="R164" i="218" s="1"/>
  <c r="B22" i="92"/>
  <c r="R163" i="218" s="1"/>
  <c r="B21" i="92"/>
  <c r="R162" i="218" s="1"/>
  <c r="R322" i="218" s="1"/>
  <c r="B20" i="92"/>
  <c r="R161" i="218" s="1"/>
  <c r="B19" i="92"/>
  <c r="R160" i="218" s="1"/>
  <c r="B18" i="92"/>
  <c r="R159" i="218" s="1"/>
  <c r="B17" i="92"/>
  <c r="R158" i="218" s="1"/>
  <c r="B16" i="92"/>
  <c r="B10" i="92"/>
  <c r="H126" i="92"/>
  <c r="R283" i="218" s="1"/>
  <c r="H125" i="92"/>
  <c r="H124" i="92"/>
  <c r="R281" i="218" s="1"/>
  <c r="H122" i="92"/>
  <c r="R279" i="218" s="1"/>
  <c r="H120" i="92"/>
  <c r="R277" i="218" s="1"/>
  <c r="H119" i="92"/>
  <c r="H118" i="92"/>
  <c r="H116" i="92"/>
  <c r="H114" i="92"/>
  <c r="R271" i="218" s="1"/>
  <c r="H112" i="92"/>
  <c r="R269" i="218" s="1"/>
  <c r="H111" i="92"/>
  <c r="H110" i="92"/>
  <c r="H109" i="92"/>
  <c r="H107" i="92"/>
  <c r="H106" i="92"/>
  <c r="H104" i="92"/>
  <c r="H102" i="92"/>
  <c r="R259" i="218" s="1"/>
  <c r="H101" i="92"/>
  <c r="R258" i="218" s="1"/>
  <c r="H100" i="92"/>
  <c r="H99" i="92"/>
  <c r="R256" i="218" s="1"/>
  <c r="H98" i="92"/>
  <c r="H97" i="92"/>
  <c r="H96" i="92"/>
  <c r="H95" i="92"/>
  <c r="H94" i="92"/>
  <c r="R251" i="218" s="1"/>
  <c r="H93" i="92"/>
  <c r="H92" i="92"/>
  <c r="H91" i="92"/>
  <c r="H90" i="92"/>
  <c r="H89" i="92"/>
  <c r="H87" i="92"/>
  <c r="H86" i="92"/>
  <c r="H84" i="92"/>
  <c r="R241" i="218" s="1"/>
  <c r="H82" i="92"/>
  <c r="R239" i="218" s="1"/>
  <c r="H81" i="92"/>
  <c r="H80" i="92"/>
  <c r="R237" i="218" s="1"/>
  <c r="H79" i="92"/>
  <c r="H78" i="92"/>
  <c r="H77" i="92"/>
  <c r="H76" i="92"/>
  <c r="H75" i="92"/>
  <c r="R232" i="218" s="1"/>
  <c r="H74" i="92"/>
  <c r="H73" i="92"/>
  <c r="H72" i="92"/>
  <c r="R229" i="218" s="1"/>
  <c r="H71" i="92"/>
  <c r="H69" i="92"/>
  <c r="H68" i="92"/>
  <c r="H67" i="92"/>
  <c r="H66" i="92"/>
  <c r="R223" i="218" s="1"/>
  <c r="H65" i="92"/>
  <c r="H64" i="92"/>
  <c r="H63" i="92"/>
  <c r="R220" i="218" s="1"/>
  <c r="H62" i="92"/>
  <c r="H61" i="92"/>
  <c r="H60" i="92"/>
  <c r="H59" i="92"/>
  <c r="H58" i="92"/>
  <c r="R215" i="218" s="1"/>
  <c r="H57" i="92"/>
  <c r="R214" i="218" s="1"/>
  <c r="H56" i="92"/>
  <c r="H55" i="92"/>
  <c r="R212" i="218" s="1"/>
  <c r="H54" i="92"/>
  <c r="H53" i="92"/>
  <c r="H52" i="92"/>
  <c r="H51" i="92"/>
  <c r="H50" i="92"/>
  <c r="R207" i="218" s="1"/>
  <c r="H49" i="92"/>
  <c r="R206" i="218" s="1"/>
  <c r="H48" i="92"/>
  <c r="H47" i="92"/>
  <c r="R204" i="218" s="1"/>
  <c r="H46" i="92"/>
  <c r="H45" i="92"/>
  <c r="H44" i="92"/>
  <c r="H43" i="92"/>
  <c r="H42" i="92"/>
  <c r="R199" i="218" s="1"/>
  <c r="H41" i="92"/>
  <c r="R198" i="218" s="1"/>
  <c r="H40" i="92"/>
  <c r="H39" i="92"/>
  <c r="R196" i="218" s="1"/>
  <c r="H38" i="92"/>
  <c r="H37" i="92"/>
  <c r="H36" i="92"/>
  <c r="H35" i="92"/>
  <c r="H34" i="92"/>
  <c r="R191" i="218" s="1"/>
  <c r="H33" i="92"/>
  <c r="R190" i="218" s="1"/>
  <c r="H32" i="92"/>
  <c r="H31" i="92"/>
  <c r="R188" i="218" s="1"/>
  <c r="H30" i="92"/>
  <c r="H29" i="92"/>
  <c r="H28" i="92"/>
  <c r="H27" i="92"/>
  <c r="H26" i="92"/>
  <c r="R183" i="218" s="1"/>
  <c r="H25" i="92"/>
  <c r="H24" i="92"/>
  <c r="H23" i="92"/>
  <c r="R180" i="218" s="1"/>
  <c r="H22" i="92"/>
  <c r="H21" i="92"/>
  <c r="H20" i="92"/>
  <c r="H19" i="92"/>
  <c r="H18" i="92"/>
  <c r="R175" i="218" s="1"/>
  <c r="H17" i="92"/>
  <c r="B46" i="91"/>
  <c r="Q300" i="218" s="1"/>
  <c r="B45" i="91"/>
  <c r="Q299" i="218" s="1"/>
  <c r="B44" i="91"/>
  <c r="Q298" i="218" s="1"/>
  <c r="B43" i="91"/>
  <c r="Q297" i="218" s="1"/>
  <c r="B42" i="91"/>
  <c r="Q296" i="218" s="1"/>
  <c r="B41" i="91"/>
  <c r="Q295" i="218" s="1"/>
  <c r="B40" i="91"/>
  <c r="Q294" i="218" s="1"/>
  <c r="B38" i="91" a="1"/>
  <c r="B38" i="91" s="1"/>
  <c r="Q292" i="218" s="1"/>
  <c r="B37" i="91" a="1"/>
  <c r="B37" i="91" s="1"/>
  <c r="Q291" i="218" s="1"/>
  <c r="B36" i="91" a="1"/>
  <c r="B36" i="91" s="1"/>
  <c r="Q290" i="218" s="1"/>
  <c r="B35" i="91" a="1"/>
  <c r="B35" i="91" s="1"/>
  <c r="Q289" i="218" s="1"/>
  <c r="B34" i="91" a="1"/>
  <c r="B34" i="91" s="1"/>
  <c r="Q288" i="218" s="1"/>
  <c r="B33" i="91" a="1"/>
  <c r="B33" i="91" s="1"/>
  <c r="Q287" i="218" s="1"/>
  <c r="B32" i="91" a="1"/>
  <c r="B32" i="91" s="1"/>
  <c r="Q286" i="218" s="1"/>
  <c r="B28" i="91"/>
  <c r="Q169" i="218" s="1"/>
  <c r="B27" i="91"/>
  <c r="Q168" i="218" s="1"/>
  <c r="B26" i="91"/>
  <c r="Q167" i="218" s="1"/>
  <c r="B25" i="91"/>
  <c r="Q166" i="218" s="1"/>
  <c r="Q326" i="218" s="1"/>
  <c r="B24" i="91"/>
  <c r="Q165" i="218" s="1"/>
  <c r="B23" i="91"/>
  <c r="Q164" i="218" s="1"/>
  <c r="B22" i="91"/>
  <c r="Q163" i="218" s="1"/>
  <c r="B21" i="91"/>
  <c r="Q162" i="218" s="1"/>
  <c r="B20" i="91"/>
  <c r="Q161" i="218" s="1"/>
  <c r="B19" i="91"/>
  <c r="Q160" i="218" s="1"/>
  <c r="Q320" i="218" s="1"/>
  <c r="B18" i="91"/>
  <c r="Q159" i="218" s="1"/>
  <c r="B17" i="91"/>
  <c r="Q158" i="218" s="1"/>
  <c r="B16" i="91"/>
  <c r="B10" i="91"/>
  <c r="H126" i="91"/>
  <c r="Q283" i="218" s="1"/>
  <c r="H125" i="91"/>
  <c r="Q282" i="218" s="1"/>
  <c r="H124" i="91"/>
  <c r="H122" i="91"/>
  <c r="Q279" i="218" s="1"/>
  <c r="H120" i="91"/>
  <c r="Q277" i="218" s="1"/>
  <c r="H119" i="91"/>
  <c r="H118" i="91"/>
  <c r="H116" i="91"/>
  <c r="H114" i="91"/>
  <c r="Q271" i="218" s="1"/>
  <c r="H112" i="91"/>
  <c r="Q269" i="218" s="1"/>
  <c r="H111" i="91"/>
  <c r="H110" i="91"/>
  <c r="H109" i="91"/>
  <c r="H107" i="91"/>
  <c r="H106" i="91"/>
  <c r="H104" i="91"/>
  <c r="H102" i="91"/>
  <c r="Q259" i="218" s="1"/>
  <c r="H101" i="91"/>
  <c r="Q258" i="218" s="1"/>
  <c r="H100" i="91"/>
  <c r="H99" i="91"/>
  <c r="Q256" i="218" s="1"/>
  <c r="H98" i="91"/>
  <c r="H97" i="91"/>
  <c r="H96" i="91"/>
  <c r="H95" i="91"/>
  <c r="H94" i="91"/>
  <c r="Q251" i="218" s="1"/>
  <c r="H93" i="91"/>
  <c r="Q250" i="218" s="1"/>
  <c r="H92" i="91"/>
  <c r="H91" i="91"/>
  <c r="H90" i="91"/>
  <c r="H89" i="91"/>
  <c r="H87" i="91"/>
  <c r="H86" i="91"/>
  <c r="H84" i="91"/>
  <c r="Q241" i="218" s="1"/>
  <c r="H82" i="91"/>
  <c r="Q239" i="218" s="1"/>
  <c r="H81" i="91"/>
  <c r="H80" i="91"/>
  <c r="Q237" i="218" s="1"/>
  <c r="H79" i="91"/>
  <c r="H78" i="91"/>
  <c r="H77" i="91"/>
  <c r="H76" i="91"/>
  <c r="H75" i="91"/>
  <c r="Q232" i="218" s="1"/>
  <c r="H74" i="91"/>
  <c r="Q231" i="218" s="1"/>
  <c r="H73" i="91"/>
  <c r="H72" i="91"/>
  <c r="H71" i="91"/>
  <c r="H69" i="91"/>
  <c r="H68" i="91"/>
  <c r="H67" i="91"/>
  <c r="H66" i="91"/>
  <c r="Q223" i="218" s="1"/>
  <c r="H65" i="91"/>
  <c r="Q222" i="218" s="1"/>
  <c r="H64" i="91"/>
  <c r="H63" i="91"/>
  <c r="Q220" i="218" s="1"/>
  <c r="H62" i="91"/>
  <c r="H61" i="91"/>
  <c r="H60" i="91"/>
  <c r="H59" i="91"/>
  <c r="H58" i="91"/>
  <c r="Q215" i="218" s="1"/>
  <c r="H57" i="91"/>
  <c r="Q214" i="218" s="1"/>
  <c r="H56" i="91"/>
  <c r="H55" i="91"/>
  <c r="H54" i="91"/>
  <c r="H53" i="91"/>
  <c r="H52" i="91"/>
  <c r="H51" i="91"/>
  <c r="H50" i="91"/>
  <c r="Q207" i="218" s="1"/>
  <c r="H49" i="91"/>
  <c r="Q206" i="218" s="1"/>
  <c r="H48" i="91"/>
  <c r="H47" i="91"/>
  <c r="Q204" i="218" s="1"/>
  <c r="H46" i="91"/>
  <c r="H45" i="91"/>
  <c r="H44" i="91"/>
  <c r="H43" i="91"/>
  <c r="H42" i="91"/>
  <c r="Q199" i="218" s="1"/>
  <c r="H41" i="91"/>
  <c r="Q198" i="218" s="1"/>
  <c r="H40" i="91"/>
  <c r="H39" i="91"/>
  <c r="H38" i="91"/>
  <c r="H37" i="91"/>
  <c r="H36" i="91"/>
  <c r="H35" i="91"/>
  <c r="H34" i="91"/>
  <c r="Q191" i="218" s="1"/>
  <c r="H33" i="91"/>
  <c r="Q190" i="218" s="1"/>
  <c r="H32" i="91"/>
  <c r="H31" i="91"/>
  <c r="Q188" i="218" s="1"/>
  <c r="H30" i="91"/>
  <c r="H29" i="91"/>
  <c r="H28" i="91"/>
  <c r="Q185" i="218" s="1"/>
  <c r="H27" i="91"/>
  <c r="H26" i="91"/>
  <c r="Q183" i="218" s="1"/>
  <c r="H25" i="91"/>
  <c r="Q182" i="218" s="1"/>
  <c r="H24" i="91"/>
  <c r="H23" i="91"/>
  <c r="H22" i="91"/>
  <c r="H21" i="91"/>
  <c r="H20" i="91"/>
  <c r="Q177" i="218" s="1"/>
  <c r="H19" i="91"/>
  <c r="H18" i="91"/>
  <c r="Q175" i="218" s="1"/>
  <c r="H17" i="91"/>
  <c r="B46" i="90"/>
  <c r="P300" i="218" s="1"/>
  <c r="B45" i="90"/>
  <c r="P299" i="218" s="1"/>
  <c r="B44" i="90"/>
  <c r="P298" i="218" s="1"/>
  <c r="B43" i="90"/>
  <c r="P297" i="218" s="1"/>
  <c r="B42" i="90"/>
  <c r="P296" i="218" s="1"/>
  <c r="B41" i="90"/>
  <c r="P295" i="218" s="1"/>
  <c r="B40" i="90"/>
  <c r="P294" i="218" s="1"/>
  <c r="B38" i="90" a="1"/>
  <c r="B38" i="90" s="1"/>
  <c r="P292" i="218" s="1"/>
  <c r="B37" i="90" a="1"/>
  <c r="B37" i="90" s="1"/>
  <c r="P291" i="218" s="1"/>
  <c r="B36" i="90" a="1"/>
  <c r="B36" i="90" s="1"/>
  <c r="P290" i="218" s="1"/>
  <c r="B35" i="90" a="1"/>
  <c r="B35" i="90" s="1"/>
  <c r="P289" i="218" s="1"/>
  <c r="B34" i="90" a="1"/>
  <c r="B34" i="90" s="1"/>
  <c r="P288" i="218" s="1"/>
  <c r="B33" i="90" a="1"/>
  <c r="B33" i="90" s="1"/>
  <c r="P287" i="218" s="1"/>
  <c r="B32" i="90" a="1"/>
  <c r="B32" i="90" s="1"/>
  <c r="P286" i="218" s="1"/>
  <c r="B28" i="90"/>
  <c r="P169" i="218" s="1"/>
  <c r="B27" i="90"/>
  <c r="P168" i="218" s="1"/>
  <c r="B26" i="90"/>
  <c r="P167" i="218" s="1"/>
  <c r="B25" i="90"/>
  <c r="P166" i="218" s="1"/>
  <c r="B24" i="90"/>
  <c r="P165" i="218" s="1"/>
  <c r="B23" i="90"/>
  <c r="P164" i="218" s="1"/>
  <c r="B22" i="90"/>
  <c r="P163" i="218" s="1"/>
  <c r="B21" i="90"/>
  <c r="P162" i="218" s="1"/>
  <c r="B20" i="90"/>
  <c r="P161" i="218" s="1"/>
  <c r="B19" i="90"/>
  <c r="P160" i="218" s="1"/>
  <c r="P320" i="218" s="1"/>
  <c r="B18" i="90"/>
  <c r="P159" i="218" s="1"/>
  <c r="B17" i="90"/>
  <c r="P158" i="218" s="1"/>
  <c r="P318" i="218" s="1"/>
  <c r="B16" i="90"/>
  <c r="B10" i="90"/>
  <c r="H126" i="90"/>
  <c r="P283" i="218" s="1"/>
  <c r="H125" i="90"/>
  <c r="H124" i="90"/>
  <c r="H122" i="90"/>
  <c r="H120" i="90"/>
  <c r="P277" i="218" s="1"/>
  <c r="H119" i="90"/>
  <c r="H118" i="90"/>
  <c r="H116" i="90"/>
  <c r="P273" i="218" s="1"/>
  <c r="H114" i="90"/>
  <c r="P271" i="218" s="1"/>
  <c r="H112" i="90"/>
  <c r="P269" i="218" s="1"/>
  <c r="H111" i="90"/>
  <c r="H110" i="90"/>
  <c r="H109" i="90"/>
  <c r="H107" i="90"/>
  <c r="H106" i="90"/>
  <c r="H104" i="90"/>
  <c r="H102" i="90"/>
  <c r="P259" i="218" s="1"/>
  <c r="H101" i="90"/>
  <c r="P258" i="218" s="1"/>
  <c r="H100" i="90"/>
  <c r="P257" i="218" s="1"/>
  <c r="H99" i="90"/>
  <c r="H98" i="90"/>
  <c r="H97" i="90"/>
  <c r="H96" i="90"/>
  <c r="H95" i="90"/>
  <c r="H94" i="90"/>
  <c r="P251" i="218" s="1"/>
  <c r="H93" i="90"/>
  <c r="P250" i="218" s="1"/>
  <c r="H92" i="90"/>
  <c r="P249" i="218" s="1"/>
  <c r="H91" i="90"/>
  <c r="P248" i="218" s="1"/>
  <c r="H90" i="90"/>
  <c r="H89" i="90"/>
  <c r="H87" i="90"/>
  <c r="H86" i="90"/>
  <c r="H84" i="90"/>
  <c r="P241" i="218" s="1"/>
  <c r="H82" i="90"/>
  <c r="P239" i="218" s="1"/>
  <c r="H81" i="90"/>
  <c r="H80" i="90"/>
  <c r="H79" i="90"/>
  <c r="H78" i="90"/>
  <c r="H77" i="90"/>
  <c r="H76" i="90"/>
  <c r="P233" i="218" s="1"/>
  <c r="H75" i="90"/>
  <c r="P232" i="218" s="1"/>
  <c r="H74" i="90"/>
  <c r="P231" i="218" s="1"/>
  <c r="H73" i="90"/>
  <c r="H72" i="90"/>
  <c r="P229" i="218" s="1"/>
  <c r="H71" i="90"/>
  <c r="H69" i="90"/>
  <c r="H68" i="90"/>
  <c r="H67" i="90"/>
  <c r="H66" i="90"/>
  <c r="P223" i="218" s="1"/>
  <c r="H65" i="90"/>
  <c r="P222" i="218" s="1"/>
  <c r="H64" i="90"/>
  <c r="P221" i="218" s="1"/>
  <c r="H63" i="90"/>
  <c r="H62" i="90"/>
  <c r="H61" i="90"/>
  <c r="H60" i="90"/>
  <c r="H59" i="90"/>
  <c r="H58" i="90"/>
  <c r="P215" i="218" s="1"/>
  <c r="H57" i="90"/>
  <c r="P214" i="218" s="1"/>
  <c r="H56" i="90"/>
  <c r="P213" i="218" s="1"/>
  <c r="H55" i="90"/>
  <c r="P212" i="218" s="1"/>
  <c r="H54" i="90"/>
  <c r="H53" i="90"/>
  <c r="H52" i="90"/>
  <c r="H51" i="90"/>
  <c r="H50" i="90"/>
  <c r="P207" i="218" s="1"/>
  <c r="H49" i="90"/>
  <c r="P206" i="218" s="1"/>
  <c r="H48" i="90"/>
  <c r="H47" i="90"/>
  <c r="H46" i="90"/>
  <c r="H45" i="90"/>
  <c r="H44" i="90"/>
  <c r="H43" i="90"/>
  <c r="H42" i="90"/>
  <c r="P199" i="218" s="1"/>
  <c r="H41" i="90"/>
  <c r="P198" i="218" s="1"/>
  <c r="H40" i="90"/>
  <c r="H39" i="90"/>
  <c r="P196" i="218" s="1"/>
  <c r="H38" i="90"/>
  <c r="H37" i="90"/>
  <c r="H36" i="90"/>
  <c r="H35" i="90"/>
  <c r="H34" i="90"/>
  <c r="P191" i="218" s="1"/>
  <c r="H33" i="90"/>
  <c r="P190" i="218" s="1"/>
  <c r="H32" i="90"/>
  <c r="P189" i="218" s="1"/>
  <c r="H31" i="90"/>
  <c r="H30" i="90"/>
  <c r="H29" i="90"/>
  <c r="H28" i="90"/>
  <c r="H27" i="90"/>
  <c r="H26" i="90"/>
  <c r="P183" i="218" s="1"/>
  <c r="H25" i="90"/>
  <c r="H24" i="90"/>
  <c r="H23" i="90"/>
  <c r="P180" i="218" s="1"/>
  <c r="H22" i="90"/>
  <c r="H21" i="90"/>
  <c r="H20" i="90"/>
  <c r="H19" i="90"/>
  <c r="P176" i="218" s="1"/>
  <c r="H18" i="90"/>
  <c r="P175" i="218" s="1"/>
  <c r="H17" i="90"/>
  <c r="P174" i="218" s="1"/>
  <c r="B46" i="89"/>
  <c r="O300" i="218" s="1"/>
  <c r="B45" i="89"/>
  <c r="O299" i="218" s="1"/>
  <c r="B44" i="89"/>
  <c r="O298" i="218" s="1"/>
  <c r="B43" i="89"/>
  <c r="O297" i="218" s="1"/>
  <c r="B42" i="89"/>
  <c r="O296" i="218" s="1"/>
  <c r="B41" i="89"/>
  <c r="O295" i="218" s="1"/>
  <c r="B40" i="89"/>
  <c r="O294" i="218" s="1"/>
  <c r="B38" i="89" a="1"/>
  <c r="B38" i="89" s="1"/>
  <c r="O292" i="218" s="1"/>
  <c r="B37" i="89" a="1"/>
  <c r="B37" i="89" s="1"/>
  <c r="O291" i="218" s="1"/>
  <c r="B36" i="89" a="1"/>
  <c r="B36" i="89" s="1"/>
  <c r="O290" i="218" s="1"/>
  <c r="B35" i="89" a="1"/>
  <c r="B35" i="89" s="1"/>
  <c r="O289" i="218" s="1"/>
  <c r="B34" i="89" a="1"/>
  <c r="B34" i="89" s="1"/>
  <c r="O288" i="218" s="1"/>
  <c r="B33" i="89" a="1"/>
  <c r="B33" i="89" s="1"/>
  <c r="O287" i="218" s="1"/>
  <c r="B32" i="89" a="1"/>
  <c r="B32" i="89" s="1"/>
  <c r="O286" i="218" s="1"/>
  <c r="B28" i="89"/>
  <c r="O169" i="218" s="1"/>
  <c r="B27" i="89"/>
  <c r="O168" i="218" s="1"/>
  <c r="B26" i="89"/>
  <c r="O167" i="218" s="1"/>
  <c r="B25" i="89"/>
  <c r="O166" i="218" s="1"/>
  <c r="B24" i="89"/>
  <c r="O165" i="218" s="1"/>
  <c r="B23" i="89"/>
  <c r="O164" i="218" s="1"/>
  <c r="B22" i="89"/>
  <c r="O163" i="218" s="1"/>
  <c r="B21" i="89"/>
  <c r="O162" i="218" s="1"/>
  <c r="B20" i="89"/>
  <c r="O161" i="218" s="1"/>
  <c r="O321" i="218" s="1"/>
  <c r="B19" i="89"/>
  <c r="O160" i="218" s="1"/>
  <c r="O306" i="218" s="1"/>
  <c r="B18" i="89"/>
  <c r="O159" i="218" s="1"/>
  <c r="B17" i="89"/>
  <c r="O158" i="218" s="1"/>
  <c r="B16" i="89"/>
  <c r="B10" i="89"/>
  <c r="H126" i="89"/>
  <c r="O283" i="218" s="1"/>
  <c r="H125" i="89"/>
  <c r="O282" i="218" s="1"/>
  <c r="H124" i="89"/>
  <c r="H122" i="89"/>
  <c r="H120" i="89"/>
  <c r="O277" i="218" s="1"/>
  <c r="H119" i="89"/>
  <c r="H118" i="89"/>
  <c r="O275" i="218" s="1"/>
  <c r="H116" i="89"/>
  <c r="H114" i="89"/>
  <c r="O271" i="218" s="1"/>
  <c r="H112" i="89"/>
  <c r="H111" i="89"/>
  <c r="H110" i="89"/>
  <c r="H109" i="89"/>
  <c r="H107" i="89"/>
  <c r="H106" i="89"/>
  <c r="O263" i="218" s="1"/>
  <c r="H104" i="89"/>
  <c r="H102" i="89"/>
  <c r="O259" i="218" s="1"/>
  <c r="H101" i="89"/>
  <c r="H100" i="89"/>
  <c r="H99" i="89"/>
  <c r="H98" i="89"/>
  <c r="H97" i="89"/>
  <c r="H96" i="89"/>
  <c r="O253" i="218" s="1"/>
  <c r="H95" i="89"/>
  <c r="H94" i="89"/>
  <c r="O251" i="218" s="1"/>
  <c r="H93" i="89"/>
  <c r="O250" i="218" s="1"/>
  <c r="H92" i="89"/>
  <c r="H91" i="89"/>
  <c r="O248" i="218" s="1"/>
  <c r="H90" i="89"/>
  <c r="H89" i="89"/>
  <c r="H87" i="89"/>
  <c r="O244" i="218" s="1"/>
  <c r="H86" i="89"/>
  <c r="H84" i="89"/>
  <c r="O241" i="218" s="1"/>
  <c r="H82" i="89"/>
  <c r="O239" i="218" s="1"/>
  <c r="H81" i="89"/>
  <c r="H80" i="89"/>
  <c r="H79" i="89"/>
  <c r="H78" i="89"/>
  <c r="H77" i="89"/>
  <c r="O234" i="218" s="1"/>
  <c r="H76" i="89"/>
  <c r="H75" i="89"/>
  <c r="O232" i="218" s="1"/>
  <c r="H74" i="89"/>
  <c r="O231" i="218" s="1"/>
  <c r="H73" i="89"/>
  <c r="H72" i="89"/>
  <c r="O229" i="218" s="1"/>
  <c r="H71" i="89"/>
  <c r="H69" i="89"/>
  <c r="H68" i="89"/>
  <c r="O225" i="218" s="1"/>
  <c r="H67" i="89"/>
  <c r="H66" i="89"/>
  <c r="O223" i="218" s="1"/>
  <c r="H65" i="89"/>
  <c r="H64" i="89"/>
  <c r="H63" i="89"/>
  <c r="H62" i="89"/>
  <c r="H61" i="89"/>
  <c r="H60" i="89"/>
  <c r="O217" i="218" s="1"/>
  <c r="H59" i="89"/>
  <c r="H58" i="89"/>
  <c r="O215" i="218" s="1"/>
  <c r="H57" i="89"/>
  <c r="H56" i="89"/>
  <c r="H55" i="89"/>
  <c r="O212" i="218" s="1"/>
  <c r="H54" i="89"/>
  <c r="H53" i="89"/>
  <c r="H52" i="89"/>
  <c r="O209" i="218" s="1"/>
  <c r="H51" i="89"/>
  <c r="H50" i="89"/>
  <c r="O207" i="218" s="1"/>
  <c r="H49" i="89"/>
  <c r="O206" i="218" s="1"/>
  <c r="H48" i="89"/>
  <c r="H47" i="89"/>
  <c r="H46" i="89"/>
  <c r="H45" i="89"/>
  <c r="H44" i="89"/>
  <c r="O201" i="218" s="1"/>
  <c r="H43" i="89"/>
  <c r="H42" i="89"/>
  <c r="O199" i="218" s="1"/>
  <c r="H41" i="89"/>
  <c r="H40" i="89"/>
  <c r="H39" i="89"/>
  <c r="O196" i="218" s="1"/>
  <c r="H38" i="89"/>
  <c r="H37" i="89"/>
  <c r="H36" i="89"/>
  <c r="O193" i="218" s="1"/>
  <c r="H35" i="89"/>
  <c r="H34" i="89"/>
  <c r="O191" i="218" s="1"/>
  <c r="H33" i="89"/>
  <c r="H32" i="89"/>
  <c r="H31" i="89"/>
  <c r="H30" i="89"/>
  <c r="H29" i="89"/>
  <c r="H28" i="89"/>
  <c r="O185" i="218" s="1"/>
  <c r="H27" i="89"/>
  <c r="H26" i="89"/>
  <c r="O183" i="218" s="1"/>
  <c r="H25" i="89"/>
  <c r="O182" i="218" s="1"/>
  <c r="H24" i="89"/>
  <c r="H23" i="89"/>
  <c r="O180" i="218" s="1"/>
  <c r="H22" i="89"/>
  <c r="H21" i="89"/>
  <c r="H20" i="89"/>
  <c r="O177" i="218" s="1"/>
  <c r="H19" i="89"/>
  <c r="H18" i="89"/>
  <c r="O175" i="218" s="1"/>
  <c r="H17" i="89"/>
  <c r="O174" i="218" s="1"/>
  <c r="B46" i="88"/>
  <c r="N300" i="218" s="1"/>
  <c r="B45" i="88"/>
  <c r="N299" i="218" s="1"/>
  <c r="B44" i="88"/>
  <c r="N298" i="218" s="1"/>
  <c r="B43" i="88"/>
  <c r="N297" i="218" s="1"/>
  <c r="B42" i="88"/>
  <c r="N296" i="218" s="1"/>
  <c r="B41" i="88"/>
  <c r="N295" i="218" s="1"/>
  <c r="B40" i="88"/>
  <c r="N294" i="218" s="1"/>
  <c r="B38" i="88" a="1"/>
  <c r="B38" i="88" s="1"/>
  <c r="N292" i="218" s="1"/>
  <c r="B37" i="88" a="1"/>
  <c r="B37" i="88" s="1"/>
  <c r="N291" i="218" s="1"/>
  <c r="B36" i="88" a="1"/>
  <c r="B36" i="88" s="1"/>
  <c r="N290" i="218" s="1"/>
  <c r="B35" i="88" a="1"/>
  <c r="B35" i="88" s="1"/>
  <c r="N289" i="218" s="1"/>
  <c r="B34" i="88" a="1"/>
  <c r="B34" i="88" s="1"/>
  <c r="N288" i="218" s="1"/>
  <c r="B33" i="88" a="1"/>
  <c r="B33" i="88" s="1"/>
  <c r="N287" i="218" s="1"/>
  <c r="B32" i="88" a="1"/>
  <c r="B32" i="88" s="1"/>
  <c r="N286" i="218" s="1"/>
  <c r="B28" i="88"/>
  <c r="N169" i="218" s="1"/>
  <c r="B27" i="88"/>
  <c r="N168" i="218" s="1"/>
  <c r="B26" i="88"/>
  <c r="N167" i="218" s="1"/>
  <c r="B25" i="88"/>
  <c r="N166" i="218" s="1"/>
  <c r="N326" i="218" s="1"/>
  <c r="B24" i="88"/>
  <c r="N165" i="218" s="1"/>
  <c r="B23" i="88"/>
  <c r="N164" i="218" s="1"/>
  <c r="B22" i="88"/>
  <c r="N163" i="218" s="1"/>
  <c r="B21" i="88"/>
  <c r="N162" i="218" s="1"/>
  <c r="B20" i="88"/>
  <c r="N161" i="218" s="1"/>
  <c r="N321" i="218" s="1"/>
  <c r="B19" i="88"/>
  <c r="N160" i="218" s="1"/>
  <c r="B18" i="88"/>
  <c r="N159" i="218" s="1"/>
  <c r="B17" i="88"/>
  <c r="N158" i="218" s="1"/>
  <c r="N318" i="218" s="1"/>
  <c r="B16" i="88"/>
  <c r="B10" i="88"/>
  <c r="H126" i="88"/>
  <c r="N283" i="218" s="1"/>
  <c r="H125" i="88"/>
  <c r="H124" i="88"/>
  <c r="H122" i="88"/>
  <c r="H120" i="88"/>
  <c r="N277" i="218" s="1"/>
  <c r="H119" i="88"/>
  <c r="H118" i="88"/>
  <c r="H116" i="88"/>
  <c r="H114" i="88"/>
  <c r="N271" i="218" s="1"/>
  <c r="H112" i="88"/>
  <c r="H111" i="88"/>
  <c r="H110" i="88"/>
  <c r="H109" i="88"/>
  <c r="H107" i="88"/>
  <c r="H106" i="88"/>
  <c r="H104" i="88"/>
  <c r="H102" i="88"/>
  <c r="N259" i="218" s="1"/>
  <c r="H101" i="88"/>
  <c r="N258" i="218" s="1"/>
  <c r="H100" i="88"/>
  <c r="H99" i="88"/>
  <c r="N256" i="218" s="1"/>
  <c r="H98" i="88"/>
  <c r="H97" i="88"/>
  <c r="H96" i="88"/>
  <c r="H95" i="88"/>
  <c r="H94" i="88"/>
  <c r="N251" i="218" s="1"/>
  <c r="H93" i="88"/>
  <c r="N250" i="218" s="1"/>
  <c r="H92" i="88"/>
  <c r="H91" i="88"/>
  <c r="N248" i="218" s="1"/>
  <c r="H90" i="88"/>
  <c r="H89" i="88"/>
  <c r="H87" i="88"/>
  <c r="H86" i="88"/>
  <c r="H84" i="88"/>
  <c r="N241" i="218" s="1"/>
  <c r="H82" i="88"/>
  <c r="N239" i="218" s="1"/>
  <c r="H81" i="88"/>
  <c r="H80" i="88"/>
  <c r="N237" i="218" s="1"/>
  <c r="H79" i="88"/>
  <c r="H78" i="88"/>
  <c r="H77" i="88"/>
  <c r="H76" i="88"/>
  <c r="H75" i="88"/>
  <c r="N232" i="218" s="1"/>
  <c r="H74" i="88"/>
  <c r="N231" i="218" s="1"/>
  <c r="H73" i="88"/>
  <c r="H72" i="88"/>
  <c r="N229" i="218" s="1"/>
  <c r="H71" i="88"/>
  <c r="H69" i="88"/>
  <c r="H68" i="88"/>
  <c r="H67" i="88"/>
  <c r="H66" i="88"/>
  <c r="N223" i="218" s="1"/>
  <c r="H65" i="88"/>
  <c r="H64" i="88"/>
  <c r="H63" i="88"/>
  <c r="N220" i="218" s="1"/>
  <c r="H62" i="88"/>
  <c r="H61" i="88"/>
  <c r="H60" i="88"/>
  <c r="H59" i="88"/>
  <c r="H58" i="88"/>
  <c r="N215" i="218" s="1"/>
  <c r="H57" i="88"/>
  <c r="N214" i="218" s="1"/>
  <c r="H56" i="88"/>
  <c r="H55" i="88"/>
  <c r="N212" i="218" s="1"/>
  <c r="H54" i="88"/>
  <c r="H53" i="88"/>
  <c r="H52" i="88"/>
  <c r="H51" i="88"/>
  <c r="H50" i="88"/>
  <c r="N207" i="218" s="1"/>
  <c r="H49" i="88"/>
  <c r="N206" i="218" s="1"/>
  <c r="H48" i="88"/>
  <c r="H47" i="88"/>
  <c r="N204" i="218" s="1"/>
  <c r="H46" i="88"/>
  <c r="H45" i="88"/>
  <c r="H44" i="88"/>
  <c r="H43" i="88"/>
  <c r="H42" i="88"/>
  <c r="N199" i="218" s="1"/>
  <c r="H41" i="88"/>
  <c r="N198" i="218" s="1"/>
  <c r="H40" i="88"/>
  <c r="H39" i="88"/>
  <c r="N196" i="218" s="1"/>
  <c r="H38" i="88"/>
  <c r="H37" i="88"/>
  <c r="H36" i="88"/>
  <c r="H35" i="88"/>
  <c r="H34" i="88"/>
  <c r="N191" i="218" s="1"/>
  <c r="H33" i="88"/>
  <c r="H32" i="88"/>
  <c r="H31" i="88"/>
  <c r="N188" i="218" s="1"/>
  <c r="H30" i="88"/>
  <c r="H29" i="88"/>
  <c r="H28" i="88"/>
  <c r="H27" i="88"/>
  <c r="H26" i="88"/>
  <c r="N183" i="218" s="1"/>
  <c r="H25" i="88"/>
  <c r="N182" i="218" s="1"/>
  <c r="H24" i="88"/>
  <c r="H23" i="88"/>
  <c r="N180" i="218" s="1"/>
  <c r="H22" i="88"/>
  <c r="H21" i="88"/>
  <c r="H20" i="88"/>
  <c r="H19" i="88"/>
  <c r="H18" i="88"/>
  <c r="N175" i="218" s="1"/>
  <c r="H17" i="88"/>
  <c r="N174" i="218" s="1"/>
  <c r="B46" i="87"/>
  <c r="M300" i="218" s="1"/>
  <c r="B45" i="87"/>
  <c r="M299" i="218" s="1"/>
  <c r="B44" i="87"/>
  <c r="M298" i="218" s="1"/>
  <c r="B43" i="87"/>
  <c r="M297" i="218" s="1"/>
  <c r="B42" i="87"/>
  <c r="M296" i="218" s="1"/>
  <c r="B41" i="87"/>
  <c r="M295" i="218" s="1"/>
  <c r="B40" i="87"/>
  <c r="M294" i="218" s="1"/>
  <c r="B38" i="87" a="1"/>
  <c r="B38" i="87" s="1"/>
  <c r="M292" i="218" s="1"/>
  <c r="B37" i="87" a="1"/>
  <c r="B37" i="87" s="1"/>
  <c r="M291" i="218" s="1"/>
  <c r="B36" i="87" a="1"/>
  <c r="B36" i="87" s="1"/>
  <c r="M290" i="218" s="1"/>
  <c r="B35" i="87" a="1"/>
  <c r="B35" i="87" s="1"/>
  <c r="M289" i="218" s="1"/>
  <c r="B34" i="87" a="1"/>
  <c r="B34" i="87" s="1"/>
  <c r="M288" i="218" s="1"/>
  <c r="B33" i="87" a="1"/>
  <c r="B33" i="87" s="1"/>
  <c r="M287" i="218" s="1"/>
  <c r="B32" i="87" a="1"/>
  <c r="B32" i="87" s="1"/>
  <c r="M286" i="218" s="1"/>
  <c r="B28" i="87"/>
  <c r="M169" i="218" s="1"/>
  <c r="B27" i="87"/>
  <c r="M168" i="218" s="1"/>
  <c r="B26" i="87"/>
  <c r="M167" i="218" s="1"/>
  <c r="B25" i="87"/>
  <c r="M166" i="218" s="1"/>
  <c r="B24" i="87"/>
  <c r="M165" i="218" s="1"/>
  <c r="B23" i="87"/>
  <c r="M164" i="218" s="1"/>
  <c r="B22" i="87"/>
  <c r="M163" i="218" s="1"/>
  <c r="B21" i="87"/>
  <c r="M162" i="218" s="1"/>
  <c r="B20" i="87"/>
  <c r="M161" i="218" s="1"/>
  <c r="B19" i="87"/>
  <c r="M160" i="218" s="1"/>
  <c r="B18" i="87"/>
  <c r="M159" i="218" s="1"/>
  <c r="M319" i="218" s="1"/>
  <c r="B17" i="87"/>
  <c r="M158" i="218" s="1"/>
  <c r="M304" i="218" s="1"/>
  <c r="B16" i="87"/>
  <c r="B10" i="87"/>
  <c r="H126" i="87"/>
  <c r="M283" i="218" s="1"/>
  <c r="H125" i="87"/>
  <c r="H124" i="87"/>
  <c r="H122" i="87"/>
  <c r="H120" i="87"/>
  <c r="M277" i="218" s="1"/>
  <c r="H119" i="87"/>
  <c r="H118" i="87"/>
  <c r="M275" i="218" s="1"/>
  <c r="H116" i="87"/>
  <c r="H114" i="87"/>
  <c r="M271" i="218" s="1"/>
  <c r="H112" i="87"/>
  <c r="M269" i="218" s="1"/>
  <c r="H111" i="87"/>
  <c r="H110" i="87"/>
  <c r="M267" i="218" s="1"/>
  <c r="H109" i="87"/>
  <c r="H107" i="87"/>
  <c r="H106" i="87"/>
  <c r="M263" i="218" s="1"/>
  <c r="H104" i="87"/>
  <c r="H102" i="87"/>
  <c r="M259" i="218" s="1"/>
  <c r="H101" i="87"/>
  <c r="M258" i="218" s="1"/>
  <c r="H100" i="87"/>
  <c r="H99" i="87"/>
  <c r="M256" i="218" s="1"/>
  <c r="H98" i="87"/>
  <c r="H97" i="87"/>
  <c r="H96" i="87"/>
  <c r="M253" i="218" s="1"/>
  <c r="H95" i="87"/>
  <c r="H94" i="87"/>
  <c r="M251" i="218" s="1"/>
  <c r="H93" i="87"/>
  <c r="M250" i="218" s="1"/>
  <c r="H92" i="87"/>
  <c r="H91" i="87"/>
  <c r="H90" i="87"/>
  <c r="H89" i="87"/>
  <c r="H87" i="87"/>
  <c r="M244" i="218" s="1"/>
  <c r="H86" i="87"/>
  <c r="H84" i="87"/>
  <c r="M241" i="218" s="1"/>
  <c r="H82" i="87"/>
  <c r="H81" i="87"/>
  <c r="H80" i="87"/>
  <c r="H79" i="87"/>
  <c r="H78" i="87"/>
  <c r="H77" i="87"/>
  <c r="M234" i="218" s="1"/>
  <c r="H76" i="87"/>
  <c r="H75" i="87"/>
  <c r="M232" i="218" s="1"/>
  <c r="H74" i="87"/>
  <c r="H73" i="87"/>
  <c r="H72" i="87"/>
  <c r="M229" i="218" s="1"/>
  <c r="H71" i="87"/>
  <c r="H69" i="87"/>
  <c r="H68" i="87"/>
  <c r="M225" i="218" s="1"/>
  <c r="H67" i="87"/>
  <c r="H66" i="87"/>
  <c r="M223" i="218" s="1"/>
  <c r="H65" i="87"/>
  <c r="H64" i="87"/>
  <c r="H63" i="87"/>
  <c r="H62" i="87"/>
  <c r="H61" i="87"/>
  <c r="H60" i="87"/>
  <c r="M217" i="218" s="1"/>
  <c r="H59" i="87"/>
  <c r="H58" i="87"/>
  <c r="M215" i="218" s="1"/>
  <c r="H57" i="87"/>
  <c r="M214" i="218" s="1"/>
  <c r="H56" i="87"/>
  <c r="H55" i="87"/>
  <c r="H54" i="87"/>
  <c r="H53" i="87"/>
  <c r="H52" i="87"/>
  <c r="M209" i="218" s="1"/>
  <c r="H51" i="87"/>
  <c r="H50" i="87"/>
  <c r="M207" i="218" s="1"/>
  <c r="H49" i="87"/>
  <c r="M206" i="218" s="1"/>
  <c r="H48" i="87"/>
  <c r="H47" i="87"/>
  <c r="H46" i="87"/>
  <c r="H45" i="87"/>
  <c r="H44" i="87"/>
  <c r="M201" i="218" s="1"/>
  <c r="H43" i="87"/>
  <c r="H42" i="87"/>
  <c r="M199" i="218" s="1"/>
  <c r="H41" i="87"/>
  <c r="M198" i="218" s="1"/>
  <c r="H40" i="87"/>
  <c r="H39" i="87"/>
  <c r="M196" i="218" s="1"/>
  <c r="H38" i="87"/>
  <c r="H37" i="87"/>
  <c r="H36" i="87"/>
  <c r="M193" i="218" s="1"/>
  <c r="H35" i="87"/>
  <c r="K35" i="87" s="1"/>
  <c r="H34" i="87"/>
  <c r="M191" i="218" s="1"/>
  <c r="H33" i="87"/>
  <c r="M190" i="218" s="1"/>
  <c r="H32" i="87"/>
  <c r="H31" i="87"/>
  <c r="H30" i="87"/>
  <c r="H29" i="87"/>
  <c r="H28" i="87"/>
  <c r="M185" i="218" s="1"/>
  <c r="H27" i="87"/>
  <c r="H26" i="87"/>
  <c r="M183" i="218" s="1"/>
  <c r="H25" i="87"/>
  <c r="M182" i="218" s="1"/>
  <c r="H24" i="87"/>
  <c r="H23" i="87"/>
  <c r="H22" i="87"/>
  <c r="H21" i="87"/>
  <c r="H20" i="87"/>
  <c r="M177" i="218" s="1"/>
  <c r="H19" i="87"/>
  <c r="H18" i="87"/>
  <c r="M175" i="218" s="1"/>
  <c r="H17" i="87"/>
  <c r="B46" i="86"/>
  <c r="L300" i="218" s="1"/>
  <c r="B45" i="86"/>
  <c r="L299" i="218" s="1"/>
  <c r="B44" i="86"/>
  <c r="L298" i="218" s="1"/>
  <c r="B43" i="86"/>
  <c r="L297" i="218" s="1"/>
  <c r="B42" i="86"/>
  <c r="L296" i="218" s="1"/>
  <c r="B41" i="86"/>
  <c r="L295" i="218" s="1"/>
  <c r="B40" i="86"/>
  <c r="L294" i="218" s="1"/>
  <c r="B38" i="86" a="1"/>
  <c r="B38" i="86" s="1"/>
  <c r="L292" i="218" s="1"/>
  <c r="B37" i="86" a="1"/>
  <c r="B37" i="86" s="1"/>
  <c r="L291" i="218" s="1"/>
  <c r="B36" i="86" a="1"/>
  <c r="B36" i="86" s="1"/>
  <c r="L290" i="218" s="1"/>
  <c r="B35" i="86" a="1"/>
  <c r="B35" i="86" s="1"/>
  <c r="L289" i="218" s="1"/>
  <c r="B34" i="86" a="1"/>
  <c r="B34" i="86" s="1"/>
  <c r="L288" i="218" s="1"/>
  <c r="B33" i="86" a="1"/>
  <c r="B33" i="86" s="1"/>
  <c r="L287" i="218" s="1"/>
  <c r="B32" i="86" a="1"/>
  <c r="B32" i="86" s="1"/>
  <c r="L286" i="218" s="1"/>
  <c r="B28" i="86"/>
  <c r="L169" i="218" s="1"/>
  <c r="B27" i="86"/>
  <c r="L168" i="218" s="1"/>
  <c r="B26" i="86"/>
  <c r="L167" i="218" s="1"/>
  <c r="B25" i="86"/>
  <c r="L166" i="218" s="1"/>
  <c r="B24" i="86"/>
  <c r="L165" i="218" s="1"/>
  <c r="B23" i="86"/>
  <c r="L164" i="218" s="1"/>
  <c r="B22" i="86"/>
  <c r="L163" i="218" s="1"/>
  <c r="B21" i="86"/>
  <c r="L162" i="218" s="1"/>
  <c r="B20" i="86"/>
  <c r="L161" i="218" s="1"/>
  <c r="L321" i="218" s="1"/>
  <c r="B19" i="86"/>
  <c r="L160" i="218" s="1"/>
  <c r="B18" i="86"/>
  <c r="L159" i="218" s="1"/>
  <c r="B17" i="86"/>
  <c r="L158" i="218" s="1"/>
  <c r="B16" i="86"/>
  <c r="B10" i="86"/>
  <c r="H126" i="86"/>
  <c r="L283" i="218" s="1"/>
  <c r="H125" i="86"/>
  <c r="L282" i="218" s="1"/>
  <c r="H124" i="86"/>
  <c r="H122" i="86"/>
  <c r="H120" i="86"/>
  <c r="L277" i="218" s="1"/>
  <c r="H119" i="86"/>
  <c r="H118" i="86"/>
  <c r="H116" i="86"/>
  <c r="H114" i="86"/>
  <c r="H112" i="86"/>
  <c r="L269" i="218" s="1"/>
  <c r="H111" i="86"/>
  <c r="H110" i="86"/>
  <c r="H109" i="86"/>
  <c r="L266" i="218" s="1"/>
  <c r="H107" i="86"/>
  <c r="H106" i="86"/>
  <c r="H104" i="86"/>
  <c r="H102" i="86"/>
  <c r="H101" i="86"/>
  <c r="L258" i="218" s="1"/>
  <c r="H100" i="86"/>
  <c r="H99" i="86"/>
  <c r="H98" i="86"/>
  <c r="L255" i="218" s="1"/>
  <c r="H97" i="86"/>
  <c r="H96" i="86"/>
  <c r="H95" i="86"/>
  <c r="H94" i="86"/>
  <c r="H93" i="86"/>
  <c r="L250" i="218" s="1"/>
  <c r="H92" i="86"/>
  <c r="H91" i="86"/>
  <c r="H90" i="86"/>
  <c r="L247" i="218" s="1"/>
  <c r="H89" i="86"/>
  <c r="H87" i="86"/>
  <c r="H86" i="86"/>
  <c r="H84" i="86"/>
  <c r="H82" i="86"/>
  <c r="L239" i="218" s="1"/>
  <c r="H81" i="86"/>
  <c r="H80" i="86"/>
  <c r="H79" i="86"/>
  <c r="L236" i="218" s="1"/>
  <c r="H78" i="86"/>
  <c r="H77" i="86"/>
  <c r="H76" i="86"/>
  <c r="H75" i="86"/>
  <c r="H74" i="86"/>
  <c r="L231" i="218" s="1"/>
  <c r="H73" i="86"/>
  <c r="H72" i="86"/>
  <c r="H71" i="86"/>
  <c r="L228" i="218" s="1"/>
  <c r="H69" i="86"/>
  <c r="H68" i="86"/>
  <c r="H67" i="86"/>
  <c r="H66" i="86"/>
  <c r="H65" i="86"/>
  <c r="L222" i="218" s="1"/>
  <c r="H64" i="86"/>
  <c r="H63" i="86"/>
  <c r="H62" i="86"/>
  <c r="L219" i="218" s="1"/>
  <c r="H61" i="86"/>
  <c r="H60" i="86"/>
  <c r="H59" i="86"/>
  <c r="H58" i="86"/>
  <c r="H57" i="86"/>
  <c r="L214" i="218" s="1"/>
  <c r="H56" i="86"/>
  <c r="H55" i="86"/>
  <c r="H54" i="86"/>
  <c r="L211" i="218" s="1"/>
  <c r="H53" i="86"/>
  <c r="H52" i="86"/>
  <c r="H51" i="86"/>
  <c r="H50" i="86"/>
  <c r="H49" i="86"/>
  <c r="L206" i="218" s="1"/>
  <c r="H48" i="86"/>
  <c r="H47" i="86"/>
  <c r="H46" i="86"/>
  <c r="L203" i="218" s="1"/>
  <c r="H45" i="86"/>
  <c r="H44" i="86"/>
  <c r="H43" i="86"/>
  <c r="H42" i="86"/>
  <c r="H41" i="86"/>
  <c r="L198" i="218" s="1"/>
  <c r="H40" i="86"/>
  <c r="H39" i="86"/>
  <c r="H38" i="86"/>
  <c r="L195" i="218" s="1"/>
  <c r="H37" i="86"/>
  <c r="H36" i="86"/>
  <c r="H35" i="86"/>
  <c r="H34" i="86"/>
  <c r="H33" i="86"/>
  <c r="L190" i="218" s="1"/>
  <c r="H32" i="86"/>
  <c r="H31" i="86"/>
  <c r="H30" i="86"/>
  <c r="L187" i="218" s="1"/>
  <c r="H29" i="86"/>
  <c r="H28" i="86"/>
  <c r="H27" i="86"/>
  <c r="H26" i="86"/>
  <c r="H25" i="86"/>
  <c r="L182" i="218" s="1"/>
  <c r="H24" i="86"/>
  <c r="H23" i="86"/>
  <c r="H22" i="86"/>
  <c r="L179" i="218" s="1"/>
  <c r="H21" i="86"/>
  <c r="H20" i="86"/>
  <c r="H19" i="86"/>
  <c r="H18" i="86"/>
  <c r="H17" i="86"/>
  <c r="L174" i="218" s="1"/>
  <c r="B46" i="85"/>
  <c r="K300" i="218" s="1"/>
  <c r="B45" i="85"/>
  <c r="K299" i="218" s="1"/>
  <c r="B44" i="85"/>
  <c r="K298" i="218" s="1"/>
  <c r="B43" i="85"/>
  <c r="K297" i="218" s="1"/>
  <c r="B42" i="85"/>
  <c r="K296" i="218" s="1"/>
  <c r="B41" i="85"/>
  <c r="K295" i="218" s="1"/>
  <c r="B40" i="85"/>
  <c r="K294" i="218" s="1"/>
  <c r="B38" i="85" a="1"/>
  <c r="B38" i="85" s="1"/>
  <c r="K292" i="218" s="1"/>
  <c r="B37" i="85" a="1"/>
  <c r="B37" i="85" s="1"/>
  <c r="K291" i="218" s="1"/>
  <c r="B36" i="85" a="1"/>
  <c r="B36" i="85" s="1"/>
  <c r="K290" i="218" s="1"/>
  <c r="B35" i="85" a="1"/>
  <c r="B35" i="85" s="1"/>
  <c r="K289" i="218" s="1"/>
  <c r="B34" i="85" a="1"/>
  <c r="B34" i="85" s="1"/>
  <c r="K288" i="218" s="1"/>
  <c r="B33" i="85" a="1"/>
  <c r="B33" i="85" s="1"/>
  <c r="K287" i="218" s="1"/>
  <c r="B32" i="85" a="1"/>
  <c r="B32" i="85" s="1"/>
  <c r="K286" i="218" s="1"/>
  <c r="B28" i="85"/>
  <c r="K169" i="218" s="1"/>
  <c r="B27" i="85"/>
  <c r="K168" i="218" s="1"/>
  <c r="B26" i="85"/>
  <c r="K167" i="218" s="1"/>
  <c r="B25" i="85"/>
  <c r="K166" i="218" s="1"/>
  <c r="B24" i="85"/>
  <c r="K165" i="218" s="1"/>
  <c r="B23" i="85"/>
  <c r="K164" i="218" s="1"/>
  <c r="B22" i="85"/>
  <c r="K163" i="218" s="1"/>
  <c r="B21" i="85"/>
  <c r="K162" i="218" s="1"/>
  <c r="B20" i="85"/>
  <c r="K161" i="218" s="1"/>
  <c r="B19" i="85"/>
  <c r="K160" i="218" s="1"/>
  <c r="K320" i="218" s="1"/>
  <c r="B18" i="85"/>
  <c r="K159" i="218" s="1"/>
  <c r="B17" i="85"/>
  <c r="K158" i="218" s="1"/>
  <c r="B16" i="85"/>
  <c r="B10" i="85"/>
  <c r="H126" i="85"/>
  <c r="H125" i="85"/>
  <c r="K282" i="218" s="1"/>
  <c r="H124" i="85"/>
  <c r="H122" i="85"/>
  <c r="K279" i="218" s="1"/>
  <c r="H120" i="85"/>
  <c r="K277" i="218" s="1"/>
  <c r="H119" i="85"/>
  <c r="H118" i="85"/>
  <c r="H116" i="85"/>
  <c r="H114" i="85"/>
  <c r="K271" i="218" s="1"/>
  <c r="H112" i="85"/>
  <c r="H111" i="85"/>
  <c r="H110" i="85"/>
  <c r="H109" i="85"/>
  <c r="K266" i="218" s="1"/>
  <c r="H107" i="85"/>
  <c r="H106" i="85"/>
  <c r="H104" i="85"/>
  <c r="H102" i="85"/>
  <c r="K259" i="218" s="1"/>
  <c r="H101" i="85"/>
  <c r="H100" i="85"/>
  <c r="H99" i="85"/>
  <c r="K256" i="218" s="1"/>
  <c r="H98" i="85"/>
  <c r="K255" i="218" s="1"/>
  <c r="H97" i="85"/>
  <c r="H96" i="85"/>
  <c r="H95" i="85"/>
  <c r="H94" i="85"/>
  <c r="K251" i="218" s="1"/>
  <c r="H93" i="85"/>
  <c r="H92" i="85"/>
  <c r="H91" i="85"/>
  <c r="K248" i="218" s="1"/>
  <c r="H90" i="85"/>
  <c r="K247" i="218" s="1"/>
  <c r="H89" i="85"/>
  <c r="H87" i="85"/>
  <c r="H86" i="85"/>
  <c r="H84" i="85"/>
  <c r="K241" i="218" s="1"/>
  <c r="H82" i="85"/>
  <c r="H81" i="85"/>
  <c r="H80" i="85"/>
  <c r="K237" i="218" s="1"/>
  <c r="H79" i="85"/>
  <c r="K236" i="218" s="1"/>
  <c r="H78" i="85"/>
  <c r="H77" i="85"/>
  <c r="H76" i="85"/>
  <c r="H75" i="85"/>
  <c r="K232" i="218" s="1"/>
  <c r="H74" i="85"/>
  <c r="H73" i="85"/>
  <c r="H72" i="85"/>
  <c r="K229" i="218" s="1"/>
  <c r="H71" i="85"/>
  <c r="K228" i="218" s="1"/>
  <c r="H69" i="85"/>
  <c r="H68" i="85"/>
  <c r="H67" i="85"/>
  <c r="H66" i="85"/>
  <c r="K223" i="218" s="1"/>
  <c r="H65" i="85"/>
  <c r="H64" i="85"/>
  <c r="H63" i="85"/>
  <c r="K220" i="218" s="1"/>
  <c r="H62" i="85"/>
  <c r="K219" i="218" s="1"/>
  <c r="H61" i="85"/>
  <c r="H60" i="85"/>
  <c r="H59" i="85"/>
  <c r="H58" i="85"/>
  <c r="K215" i="218" s="1"/>
  <c r="H57" i="85"/>
  <c r="H56" i="85"/>
  <c r="H55" i="85"/>
  <c r="H54" i="85"/>
  <c r="K211" i="218" s="1"/>
  <c r="H53" i="85"/>
  <c r="H52" i="85"/>
  <c r="H51" i="85"/>
  <c r="H50" i="85"/>
  <c r="K207" i="218" s="1"/>
  <c r="H49" i="85"/>
  <c r="H48" i="85"/>
  <c r="H47" i="85"/>
  <c r="H46" i="85"/>
  <c r="K203" i="218" s="1"/>
  <c r="H45" i="85"/>
  <c r="H44" i="85"/>
  <c r="H43" i="85"/>
  <c r="H42" i="85"/>
  <c r="K199" i="218" s="1"/>
  <c r="H41" i="85"/>
  <c r="H40" i="85"/>
  <c r="H39" i="85"/>
  <c r="H38" i="85"/>
  <c r="K195" i="218" s="1"/>
  <c r="H37" i="85"/>
  <c r="H36" i="85"/>
  <c r="H35" i="85"/>
  <c r="H34" i="85"/>
  <c r="K191" i="218" s="1"/>
  <c r="H33" i="85"/>
  <c r="H32" i="85"/>
  <c r="H31" i="85"/>
  <c r="K188" i="218" s="1"/>
  <c r="H30" i="85"/>
  <c r="K187" i="218" s="1"/>
  <c r="H29" i="85"/>
  <c r="H28" i="85"/>
  <c r="H27" i="85"/>
  <c r="H26" i="85"/>
  <c r="K183" i="218" s="1"/>
  <c r="H25" i="85"/>
  <c r="H24" i="85"/>
  <c r="H23" i="85"/>
  <c r="H22" i="85"/>
  <c r="K179" i="218" s="1"/>
  <c r="H21" i="85"/>
  <c r="H20" i="85"/>
  <c r="H19" i="85"/>
  <c r="H18" i="85"/>
  <c r="K175" i="218" s="1"/>
  <c r="H17" i="85"/>
  <c r="B46" i="84"/>
  <c r="J300" i="218" s="1"/>
  <c r="B45" i="84"/>
  <c r="J299" i="218" s="1"/>
  <c r="B44" i="84"/>
  <c r="J298" i="218" s="1"/>
  <c r="B43" i="84"/>
  <c r="J297" i="218" s="1"/>
  <c r="B42" i="84"/>
  <c r="J296" i="218" s="1"/>
  <c r="B41" i="84"/>
  <c r="J295" i="218" s="1"/>
  <c r="B40" i="84"/>
  <c r="J294" i="218" s="1"/>
  <c r="B38" i="84" a="1"/>
  <c r="B38" i="84" s="1"/>
  <c r="J292" i="218" s="1"/>
  <c r="B37" i="84" a="1"/>
  <c r="B37" i="84" s="1"/>
  <c r="J291" i="218" s="1"/>
  <c r="B36" i="84" a="1"/>
  <c r="B36" i="84" s="1"/>
  <c r="J290" i="218" s="1"/>
  <c r="B35" i="84" a="1"/>
  <c r="B35" i="84" s="1"/>
  <c r="J289" i="218" s="1"/>
  <c r="B34" i="84" a="1"/>
  <c r="B34" i="84" s="1"/>
  <c r="J288" i="218" s="1"/>
  <c r="B33" i="84" a="1"/>
  <c r="B33" i="84" s="1"/>
  <c r="J287" i="218" s="1"/>
  <c r="B32" i="84" a="1"/>
  <c r="B32" i="84" s="1"/>
  <c r="J286" i="218" s="1"/>
  <c r="B28" i="84"/>
  <c r="J169" i="218" s="1"/>
  <c r="B27" i="84"/>
  <c r="J168" i="218" s="1"/>
  <c r="B26" i="84"/>
  <c r="J167" i="218" s="1"/>
  <c r="B25" i="84"/>
  <c r="J166" i="218" s="1"/>
  <c r="B24" i="84"/>
  <c r="J165" i="218" s="1"/>
  <c r="B23" i="84"/>
  <c r="J164" i="218" s="1"/>
  <c r="B22" i="84"/>
  <c r="J163" i="218" s="1"/>
  <c r="B21" i="84"/>
  <c r="J162" i="218" s="1"/>
  <c r="B20" i="84"/>
  <c r="J161" i="218" s="1"/>
  <c r="J321" i="218" s="1"/>
  <c r="B19" i="84"/>
  <c r="J160" i="218" s="1"/>
  <c r="B18" i="84"/>
  <c r="J159" i="218" s="1"/>
  <c r="B17" i="84"/>
  <c r="J158" i="218" s="1"/>
  <c r="B16" i="84"/>
  <c r="B10" i="84"/>
  <c r="H126" i="84"/>
  <c r="J283" i="218" s="1"/>
  <c r="H125" i="84"/>
  <c r="J282" i="218" s="1"/>
  <c r="H124" i="84"/>
  <c r="H122" i="84"/>
  <c r="H120" i="84"/>
  <c r="J277" i="218" s="1"/>
  <c r="H119" i="84"/>
  <c r="H118" i="84"/>
  <c r="H116" i="84"/>
  <c r="H114" i="84"/>
  <c r="J271" i="218" s="1"/>
  <c r="H112" i="84"/>
  <c r="H111" i="84"/>
  <c r="H110" i="84"/>
  <c r="J267" i="218" s="1"/>
  <c r="H109" i="84"/>
  <c r="J266" i="218" s="1"/>
  <c r="H107" i="84"/>
  <c r="H106" i="84"/>
  <c r="H104" i="84"/>
  <c r="H102" i="84"/>
  <c r="J259" i="218" s="1"/>
  <c r="H101" i="84"/>
  <c r="H100" i="84"/>
  <c r="H99" i="84"/>
  <c r="J256" i="218" s="1"/>
  <c r="H98" i="84"/>
  <c r="J255" i="218" s="1"/>
  <c r="H97" i="84"/>
  <c r="H96" i="84"/>
  <c r="H95" i="84"/>
  <c r="H94" i="84"/>
  <c r="J251" i="218" s="1"/>
  <c r="H93" i="84"/>
  <c r="H92" i="84"/>
  <c r="H91" i="84"/>
  <c r="H90" i="84"/>
  <c r="J247" i="218" s="1"/>
  <c r="H89" i="84"/>
  <c r="H87" i="84"/>
  <c r="H86" i="84"/>
  <c r="H84" i="84"/>
  <c r="J241" i="218" s="1"/>
  <c r="H82" i="84"/>
  <c r="H81" i="84"/>
  <c r="H80" i="84"/>
  <c r="H79" i="84"/>
  <c r="J236" i="218" s="1"/>
  <c r="H78" i="84"/>
  <c r="H77" i="84"/>
  <c r="H76" i="84"/>
  <c r="H75" i="84"/>
  <c r="J232" i="218" s="1"/>
  <c r="H74" i="84"/>
  <c r="H73" i="84"/>
  <c r="H72" i="84"/>
  <c r="H71" i="84"/>
  <c r="J228" i="218" s="1"/>
  <c r="H69" i="84"/>
  <c r="H68" i="84"/>
  <c r="H67" i="84"/>
  <c r="H66" i="84"/>
  <c r="J223" i="218" s="1"/>
  <c r="H65" i="84"/>
  <c r="H64" i="84"/>
  <c r="H63" i="84"/>
  <c r="H62" i="84"/>
  <c r="J219" i="218" s="1"/>
  <c r="H61" i="84"/>
  <c r="H60" i="84"/>
  <c r="H59" i="84"/>
  <c r="H58" i="84"/>
  <c r="J215" i="218" s="1"/>
  <c r="H57" i="84"/>
  <c r="H56" i="84"/>
  <c r="H55" i="84"/>
  <c r="H54" i="84"/>
  <c r="J211" i="218" s="1"/>
  <c r="H53" i="84"/>
  <c r="H52" i="84"/>
  <c r="H51" i="84"/>
  <c r="H50" i="84"/>
  <c r="J207" i="218" s="1"/>
  <c r="H49" i="84"/>
  <c r="H48" i="84"/>
  <c r="H47" i="84"/>
  <c r="J204" i="218" s="1"/>
  <c r="H46" i="84"/>
  <c r="J203" i="218" s="1"/>
  <c r="H45" i="84"/>
  <c r="H44" i="84"/>
  <c r="H43" i="84"/>
  <c r="H42" i="84"/>
  <c r="J199" i="218" s="1"/>
  <c r="H41" i="84"/>
  <c r="H40" i="84"/>
  <c r="H39" i="84"/>
  <c r="H38" i="84"/>
  <c r="J195" i="218" s="1"/>
  <c r="H37" i="84"/>
  <c r="H36" i="84"/>
  <c r="H35" i="84"/>
  <c r="H34" i="84"/>
  <c r="J191" i="218" s="1"/>
  <c r="H33" i="84"/>
  <c r="H32" i="84"/>
  <c r="H31" i="84"/>
  <c r="H30" i="84"/>
  <c r="J187" i="218" s="1"/>
  <c r="H29" i="84"/>
  <c r="H28" i="84"/>
  <c r="H27" i="84"/>
  <c r="H26" i="84"/>
  <c r="J183" i="218" s="1"/>
  <c r="H25" i="84"/>
  <c r="H24" i="84"/>
  <c r="H23" i="84"/>
  <c r="H22" i="84"/>
  <c r="J179" i="218" s="1"/>
  <c r="H21" i="84"/>
  <c r="H20" i="84"/>
  <c r="H19" i="84"/>
  <c r="H18" i="84"/>
  <c r="J175" i="218" s="1"/>
  <c r="H17" i="84"/>
  <c r="B46" i="83"/>
  <c r="I300" i="218" s="1"/>
  <c r="B45" i="83"/>
  <c r="I299" i="218" s="1"/>
  <c r="B44" i="83"/>
  <c r="I298" i="218" s="1"/>
  <c r="B43" i="83"/>
  <c r="I297" i="218" s="1"/>
  <c r="B42" i="83"/>
  <c r="I296" i="218" s="1"/>
  <c r="B41" i="83"/>
  <c r="I295" i="218" s="1"/>
  <c r="B40" i="83"/>
  <c r="I294" i="218" s="1"/>
  <c r="B38" i="83" a="1"/>
  <c r="B38" i="83" s="1"/>
  <c r="I292" i="218" s="1"/>
  <c r="B37" i="83" a="1"/>
  <c r="B37" i="83" s="1"/>
  <c r="I291" i="218" s="1"/>
  <c r="B36" i="83" a="1"/>
  <c r="B36" i="83" s="1"/>
  <c r="I290" i="218" s="1"/>
  <c r="B35" i="83" a="1"/>
  <c r="B35" i="83" s="1"/>
  <c r="I289" i="218" s="1"/>
  <c r="B34" i="83" a="1"/>
  <c r="B34" i="83" s="1"/>
  <c r="I288" i="218" s="1"/>
  <c r="B33" i="83" a="1"/>
  <c r="B33" i="83" s="1"/>
  <c r="I287" i="218" s="1"/>
  <c r="B32" i="83" a="1"/>
  <c r="B32" i="83" s="1"/>
  <c r="I286" i="218" s="1"/>
  <c r="B28" i="83"/>
  <c r="I169" i="218" s="1"/>
  <c r="B27" i="83"/>
  <c r="I168" i="218" s="1"/>
  <c r="B26" i="83"/>
  <c r="I167" i="218" s="1"/>
  <c r="B25" i="83"/>
  <c r="I166" i="218" s="1"/>
  <c r="B24" i="83"/>
  <c r="I165" i="218" s="1"/>
  <c r="B23" i="83"/>
  <c r="I164" i="218" s="1"/>
  <c r="B22" i="83"/>
  <c r="I163" i="218" s="1"/>
  <c r="B21" i="83"/>
  <c r="I162" i="218" s="1"/>
  <c r="B20" i="83"/>
  <c r="I161" i="218" s="1"/>
  <c r="B19" i="83"/>
  <c r="I160" i="218" s="1"/>
  <c r="B18" i="83"/>
  <c r="I159" i="218" s="1"/>
  <c r="B17" i="83"/>
  <c r="I158" i="218" s="1"/>
  <c r="I318" i="218" s="1"/>
  <c r="B16" i="83"/>
  <c r="B10" i="83"/>
  <c r="H126" i="83"/>
  <c r="I283" i="218" s="1"/>
  <c r="H125" i="83"/>
  <c r="H124" i="83"/>
  <c r="H122" i="83"/>
  <c r="H120" i="83"/>
  <c r="I277" i="218" s="1"/>
  <c r="H119" i="83"/>
  <c r="H118" i="83"/>
  <c r="H116" i="83"/>
  <c r="H114" i="83"/>
  <c r="I271" i="218" s="1"/>
  <c r="H112" i="83"/>
  <c r="I269" i="218" s="1"/>
  <c r="H111" i="83"/>
  <c r="H110" i="83"/>
  <c r="H109" i="83"/>
  <c r="I266" i="218" s="1"/>
  <c r="H107" i="83"/>
  <c r="H106" i="83"/>
  <c r="H104" i="83"/>
  <c r="H102" i="83"/>
  <c r="I259" i="218" s="1"/>
  <c r="H101" i="83"/>
  <c r="I258" i="218" s="1"/>
  <c r="H100" i="83"/>
  <c r="H99" i="83"/>
  <c r="H98" i="83"/>
  <c r="H97" i="83"/>
  <c r="H96" i="83"/>
  <c r="H95" i="83"/>
  <c r="H94" i="83"/>
  <c r="I251" i="218" s="1"/>
  <c r="H93" i="83"/>
  <c r="I250" i="218" s="1"/>
  <c r="H92" i="83"/>
  <c r="H91" i="83"/>
  <c r="H90" i="83"/>
  <c r="I247" i="218" s="1"/>
  <c r="H89" i="83"/>
  <c r="H87" i="83"/>
  <c r="H86" i="83"/>
  <c r="H84" i="83"/>
  <c r="I241" i="218" s="1"/>
  <c r="H82" i="83"/>
  <c r="I239" i="218" s="1"/>
  <c r="H81" i="83"/>
  <c r="H80" i="83"/>
  <c r="H79" i="83"/>
  <c r="H78" i="83"/>
  <c r="H77" i="83"/>
  <c r="H76" i="83"/>
  <c r="H75" i="83"/>
  <c r="I232" i="218" s="1"/>
  <c r="H74" i="83"/>
  <c r="I231" i="218" s="1"/>
  <c r="H73" i="83"/>
  <c r="H72" i="83"/>
  <c r="H71" i="83"/>
  <c r="H69" i="83"/>
  <c r="H68" i="83"/>
  <c r="H67" i="83"/>
  <c r="H66" i="83"/>
  <c r="I223" i="218" s="1"/>
  <c r="H65" i="83"/>
  <c r="I222" i="218" s="1"/>
  <c r="H64" i="83"/>
  <c r="H63" i="83"/>
  <c r="H62" i="83"/>
  <c r="H61" i="83"/>
  <c r="H60" i="83"/>
  <c r="H59" i="83"/>
  <c r="H58" i="83"/>
  <c r="I215" i="218" s="1"/>
  <c r="H57" i="83"/>
  <c r="I214" i="218" s="1"/>
  <c r="H56" i="83"/>
  <c r="H55" i="83"/>
  <c r="H54" i="83"/>
  <c r="I211" i="218" s="1"/>
  <c r="H53" i="83"/>
  <c r="H52" i="83"/>
  <c r="H51" i="83"/>
  <c r="H50" i="83"/>
  <c r="I207" i="218" s="1"/>
  <c r="H49" i="83"/>
  <c r="I206" i="218" s="1"/>
  <c r="H48" i="83"/>
  <c r="H47" i="83"/>
  <c r="H46" i="83"/>
  <c r="H45" i="83"/>
  <c r="H44" i="83"/>
  <c r="H43" i="83"/>
  <c r="H42" i="83"/>
  <c r="I199" i="218" s="1"/>
  <c r="H41" i="83"/>
  <c r="I198" i="218" s="1"/>
  <c r="H40" i="83"/>
  <c r="H39" i="83"/>
  <c r="H38" i="83"/>
  <c r="I195" i="218" s="1"/>
  <c r="H37" i="83"/>
  <c r="H36" i="83"/>
  <c r="H35" i="83"/>
  <c r="H34" i="83"/>
  <c r="I191" i="218" s="1"/>
  <c r="H33" i="83"/>
  <c r="I190" i="218" s="1"/>
  <c r="H32" i="83"/>
  <c r="H31" i="83"/>
  <c r="H30" i="83"/>
  <c r="H29" i="83"/>
  <c r="H28" i="83"/>
  <c r="H27" i="83"/>
  <c r="H26" i="83"/>
  <c r="I183" i="218" s="1"/>
  <c r="H25" i="83"/>
  <c r="I182" i="218" s="1"/>
  <c r="H24" i="83"/>
  <c r="H23" i="83"/>
  <c r="H22" i="83"/>
  <c r="H21" i="83"/>
  <c r="H20" i="83"/>
  <c r="H19" i="83"/>
  <c r="H18" i="83"/>
  <c r="I175" i="218" s="1"/>
  <c r="H17" i="83"/>
  <c r="I174" i="218" s="1"/>
  <c r="B46" i="82"/>
  <c r="H300" i="218" s="1"/>
  <c r="B45" i="82"/>
  <c r="H299" i="218" s="1"/>
  <c r="B44" i="82"/>
  <c r="H298" i="218" s="1"/>
  <c r="B43" i="82"/>
  <c r="H297" i="218" s="1"/>
  <c r="B42" i="82"/>
  <c r="H296" i="218" s="1"/>
  <c r="B41" i="82"/>
  <c r="H295" i="218" s="1"/>
  <c r="B40" i="82"/>
  <c r="H294" i="218" s="1"/>
  <c r="B38" i="82" a="1"/>
  <c r="B38" i="82" s="1"/>
  <c r="H292" i="218" s="1"/>
  <c r="B37" i="82" a="1"/>
  <c r="B37" i="82" s="1"/>
  <c r="H291" i="218" s="1"/>
  <c r="B36" i="82" a="1"/>
  <c r="B36" i="82" s="1"/>
  <c r="H290" i="218" s="1"/>
  <c r="B35" i="82" a="1"/>
  <c r="B35" i="82" s="1"/>
  <c r="H289" i="218" s="1"/>
  <c r="B34" i="82" a="1"/>
  <c r="B34" i="82" s="1"/>
  <c r="H288" i="218" s="1"/>
  <c r="B33" i="82" a="1"/>
  <c r="B33" i="82" s="1"/>
  <c r="H287" i="218" s="1"/>
  <c r="B32" i="82" a="1"/>
  <c r="B32" i="82" s="1"/>
  <c r="H286" i="218" s="1"/>
  <c r="B28" i="82"/>
  <c r="H169" i="218" s="1"/>
  <c r="B27" i="82"/>
  <c r="H168" i="218" s="1"/>
  <c r="B26" i="82"/>
  <c r="H167" i="218" s="1"/>
  <c r="B25" i="82"/>
  <c r="H166" i="218" s="1"/>
  <c r="H326" i="218" s="1"/>
  <c r="B24" i="82"/>
  <c r="H165" i="218" s="1"/>
  <c r="H325" i="218" s="1"/>
  <c r="B23" i="82"/>
  <c r="H164" i="218" s="1"/>
  <c r="B22" i="82"/>
  <c r="H163" i="218" s="1"/>
  <c r="B21" i="82"/>
  <c r="H162" i="218" s="1"/>
  <c r="B20" i="82"/>
  <c r="H161" i="218" s="1"/>
  <c r="B19" i="82"/>
  <c r="H160" i="218" s="1"/>
  <c r="H320" i="218" s="1"/>
  <c r="B18" i="82"/>
  <c r="H159" i="218" s="1"/>
  <c r="B17" i="82"/>
  <c r="H158" i="218" s="1"/>
  <c r="B16" i="82"/>
  <c r="B10" i="82"/>
  <c r="H126" i="82"/>
  <c r="H283" i="218" s="1"/>
  <c r="H125" i="82"/>
  <c r="H282" i="218" s="1"/>
  <c r="H124" i="82"/>
  <c r="H122" i="82"/>
  <c r="H120" i="82"/>
  <c r="H277" i="218" s="1"/>
  <c r="H119" i="82"/>
  <c r="H118" i="82"/>
  <c r="H116" i="82"/>
  <c r="H114" i="82"/>
  <c r="H112" i="82"/>
  <c r="H269" i="218" s="1"/>
  <c r="H111" i="82"/>
  <c r="H110" i="82"/>
  <c r="H109" i="82"/>
  <c r="H266" i="218" s="1"/>
  <c r="H107" i="82"/>
  <c r="H106" i="82"/>
  <c r="H104" i="82"/>
  <c r="H102" i="82"/>
  <c r="H101" i="82"/>
  <c r="H258" i="218" s="1"/>
  <c r="H100" i="82"/>
  <c r="H99" i="82"/>
  <c r="H98" i="82"/>
  <c r="H255" i="218" s="1"/>
  <c r="H97" i="82"/>
  <c r="H96" i="82"/>
  <c r="H95" i="82"/>
  <c r="H94" i="82"/>
  <c r="H93" i="82"/>
  <c r="H250" i="218" s="1"/>
  <c r="H92" i="82"/>
  <c r="H91" i="82"/>
  <c r="H90" i="82"/>
  <c r="H247" i="218" s="1"/>
  <c r="H89" i="82"/>
  <c r="H87" i="82"/>
  <c r="H86" i="82"/>
  <c r="H84" i="82"/>
  <c r="H82" i="82"/>
  <c r="H81" i="82"/>
  <c r="H80" i="82"/>
  <c r="H79" i="82"/>
  <c r="H236" i="218" s="1"/>
  <c r="H78" i="82"/>
  <c r="H77" i="82"/>
  <c r="H76" i="82"/>
  <c r="H75" i="82"/>
  <c r="H74" i="82"/>
  <c r="H231" i="218" s="1"/>
  <c r="H73" i="82"/>
  <c r="H72" i="82"/>
  <c r="H71" i="82"/>
  <c r="H228" i="218" s="1"/>
  <c r="H69" i="82"/>
  <c r="H68" i="82"/>
  <c r="H67" i="82"/>
  <c r="H66" i="82"/>
  <c r="H65" i="82"/>
  <c r="H222" i="218" s="1"/>
  <c r="H64" i="82"/>
  <c r="H63" i="82"/>
  <c r="H62" i="82"/>
  <c r="H219" i="218" s="1"/>
  <c r="H61" i="82"/>
  <c r="H60" i="82"/>
  <c r="H59" i="82"/>
  <c r="H58" i="82"/>
  <c r="H57" i="82"/>
  <c r="H214" i="218" s="1"/>
  <c r="H56" i="82"/>
  <c r="H55" i="82"/>
  <c r="H54" i="82"/>
  <c r="H211" i="218" s="1"/>
  <c r="H53" i="82"/>
  <c r="H52" i="82"/>
  <c r="H51" i="82"/>
  <c r="H50" i="82"/>
  <c r="H49" i="82"/>
  <c r="H206" i="218" s="1"/>
  <c r="H48" i="82"/>
  <c r="H47" i="82"/>
  <c r="H46" i="82"/>
  <c r="H203" i="218" s="1"/>
  <c r="H45" i="82"/>
  <c r="H44" i="82"/>
  <c r="H43" i="82"/>
  <c r="H42" i="82"/>
  <c r="H41" i="82"/>
  <c r="H40" i="82"/>
  <c r="H39" i="82"/>
  <c r="H38" i="82"/>
  <c r="H195" i="218" s="1"/>
  <c r="H37" i="82"/>
  <c r="H36" i="82"/>
  <c r="H35" i="82"/>
  <c r="H34" i="82"/>
  <c r="H33" i="82"/>
  <c r="H190" i="218" s="1"/>
  <c r="H32" i="82"/>
  <c r="H31" i="82"/>
  <c r="H30" i="82"/>
  <c r="H187" i="218" s="1"/>
  <c r="H29" i="82"/>
  <c r="H28" i="82"/>
  <c r="H27" i="82"/>
  <c r="H26" i="82"/>
  <c r="H25" i="82"/>
  <c r="H182" i="218" s="1"/>
  <c r="H24" i="82"/>
  <c r="H23" i="82"/>
  <c r="H22" i="82"/>
  <c r="H179" i="218" s="1"/>
  <c r="H21" i="82"/>
  <c r="H20" i="82"/>
  <c r="H19" i="82"/>
  <c r="H18" i="82"/>
  <c r="H17" i="82"/>
  <c r="H174" i="218" s="1"/>
  <c r="B46" i="81"/>
  <c r="G300" i="218" s="1"/>
  <c r="B45" i="81"/>
  <c r="G299" i="218" s="1"/>
  <c r="B44" i="81"/>
  <c r="G298" i="218" s="1"/>
  <c r="B43" i="81"/>
  <c r="G297" i="218" s="1"/>
  <c r="B42" i="81"/>
  <c r="G296" i="218" s="1"/>
  <c r="B41" i="81"/>
  <c r="G295" i="218" s="1"/>
  <c r="B40" i="81"/>
  <c r="G294" i="218" s="1"/>
  <c r="B38" i="81" a="1"/>
  <c r="B38" i="81" s="1"/>
  <c r="G292" i="218" s="1"/>
  <c r="B37" i="81" a="1"/>
  <c r="B37" i="81" s="1"/>
  <c r="G291" i="218" s="1"/>
  <c r="B36" i="81" a="1"/>
  <c r="B36" i="81" s="1"/>
  <c r="G290" i="218" s="1"/>
  <c r="B35" i="81" a="1"/>
  <c r="B35" i="81" s="1"/>
  <c r="G289" i="218" s="1"/>
  <c r="B34" i="81" a="1"/>
  <c r="B34" i="81" s="1"/>
  <c r="G288" i="218" s="1"/>
  <c r="B33" i="81" a="1"/>
  <c r="B33" i="81" s="1"/>
  <c r="G287" i="218" s="1"/>
  <c r="B32" i="81" a="1"/>
  <c r="B32" i="81" s="1"/>
  <c r="G286" i="218" s="1"/>
  <c r="B28" i="81"/>
  <c r="G169" i="218" s="1"/>
  <c r="B27" i="81"/>
  <c r="G168" i="218" s="1"/>
  <c r="B26" i="81"/>
  <c r="G167" i="218" s="1"/>
  <c r="B25" i="81"/>
  <c r="G166" i="218" s="1"/>
  <c r="B24" i="81"/>
  <c r="G165" i="218" s="1"/>
  <c r="B23" i="81"/>
  <c r="G164" i="218" s="1"/>
  <c r="B22" i="81"/>
  <c r="G163" i="218" s="1"/>
  <c r="B21" i="81"/>
  <c r="G162" i="218" s="1"/>
  <c r="G322" i="218" s="1"/>
  <c r="B20" i="81"/>
  <c r="G161" i="218" s="1"/>
  <c r="B19" i="81"/>
  <c r="G160" i="218" s="1"/>
  <c r="B18" i="81"/>
  <c r="G159" i="218" s="1"/>
  <c r="B17" i="81"/>
  <c r="G158" i="218" s="1"/>
  <c r="G318" i="218" s="1"/>
  <c r="B16" i="81"/>
  <c r="B10" i="81"/>
  <c r="H126" i="81"/>
  <c r="G283" i="218" s="1"/>
  <c r="H125" i="81"/>
  <c r="G282" i="218" s="1"/>
  <c r="H124" i="81"/>
  <c r="G281" i="218" s="1"/>
  <c r="H122" i="81"/>
  <c r="H120" i="81"/>
  <c r="G277" i="218" s="1"/>
  <c r="H119" i="81"/>
  <c r="H118" i="81"/>
  <c r="H116" i="81"/>
  <c r="H114" i="81"/>
  <c r="G271" i="218" s="1"/>
  <c r="H112" i="81"/>
  <c r="G269" i="218" s="1"/>
  <c r="H111" i="81"/>
  <c r="H110" i="81"/>
  <c r="H109" i="81"/>
  <c r="G266" i="218" s="1"/>
  <c r="H107" i="81"/>
  <c r="H106" i="81"/>
  <c r="H104" i="81"/>
  <c r="H102" i="81"/>
  <c r="G259" i="218" s="1"/>
  <c r="H101" i="81"/>
  <c r="H100" i="81"/>
  <c r="G257" i="218" s="1"/>
  <c r="H99" i="81"/>
  <c r="G256" i="218" s="1"/>
  <c r="H98" i="81"/>
  <c r="G255" i="218" s="1"/>
  <c r="H97" i="81"/>
  <c r="H96" i="81"/>
  <c r="H95" i="81"/>
  <c r="H94" i="81"/>
  <c r="G251" i="218" s="1"/>
  <c r="H93" i="81"/>
  <c r="H92" i="81"/>
  <c r="H91" i="81"/>
  <c r="H90" i="81"/>
  <c r="G247" i="218" s="1"/>
  <c r="H89" i="81"/>
  <c r="H87" i="81"/>
  <c r="H86" i="81"/>
  <c r="H84" i="81"/>
  <c r="G241" i="218" s="1"/>
  <c r="H82" i="81"/>
  <c r="H81" i="81"/>
  <c r="H80" i="81"/>
  <c r="H79" i="81"/>
  <c r="G236" i="218" s="1"/>
  <c r="H78" i="81"/>
  <c r="H77" i="81"/>
  <c r="H76" i="81"/>
  <c r="H75" i="81"/>
  <c r="G232" i="218" s="1"/>
  <c r="H74" i="81"/>
  <c r="H73" i="81"/>
  <c r="G230" i="218" s="1"/>
  <c r="H72" i="81"/>
  <c r="H71" i="81"/>
  <c r="G228" i="218" s="1"/>
  <c r="H69" i="81"/>
  <c r="H68" i="81"/>
  <c r="H67" i="81"/>
  <c r="H66" i="81"/>
  <c r="G223" i="218" s="1"/>
  <c r="H65" i="81"/>
  <c r="H64" i="81"/>
  <c r="H63" i="81"/>
  <c r="H62" i="81"/>
  <c r="G219" i="218" s="1"/>
  <c r="H61" i="81"/>
  <c r="H60" i="81"/>
  <c r="H59" i="81"/>
  <c r="H58" i="81"/>
  <c r="G215" i="218" s="1"/>
  <c r="H57" i="81"/>
  <c r="H56" i="81"/>
  <c r="H55" i="81"/>
  <c r="H54" i="81"/>
  <c r="G211" i="218" s="1"/>
  <c r="H53" i="81"/>
  <c r="H52" i="81"/>
  <c r="H51" i="81"/>
  <c r="H50" i="81"/>
  <c r="G207" i="218" s="1"/>
  <c r="H49" i="81"/>
  <c r="H48" i="81"/>
  <c r="H47" i="81"/>
  <c r="H46" i="81"/>
  <c r="G203" i="218" s="1"/>
  <c r="H45" i="81"/>
  <c r="H44" i="81"/>
  <c r="H43" i="81"/>
  <c r="H42" i="81"/>
  <c r="G199" i="218" s="1"/>
  <c r="H41" i="81"/>
  <c r="G198" i="218" s="1"/>
  <c r="H40" i="81"/>
  <c r="H39" i="81"/>
  <c r="H38" i="81"/>
  <c r="G195" i="218" s="1"/>
  <c r="H37" i="81"/>
  <c r="H36" i="81"/>
  <c r="H35" i="81"/>
  <c r="H34" i="81"/>
  <c r="G191" i="218" s="1"/>
  <c r="H33" i="81"/>
  <c r="G190" i="218" s="1"/>
  <c r="H32" i="81"/>
  <c r="H31" i="81"/>
  <c r="H30" i="81"/>
  <c r="G187" i="218" s="1"/>
  <c r="H29" i="81"/>
  <c r="H28" i="81"/>
  <c r="H27" i="81"/>
  <c r="H26" i="81"/>
  <c r="G183" i="218" s="1"/>
  <c r="H25" i="81"/>
  <c r="H24" i="81"/>
  <c r="H23" i="81"/>
  <c r="H22" i="81"/>
  <c r="G179" i="218" s="1"/>
  <c r="H21" i="81"/>
  <c r="H20" i="81"/>
  <c r="H19" i="81"/>
  <c r="H18" i="81"/>
  <c r="G175" i="218" s="1"/>
  <c r="H17" i="81"/>
  <c r="B46" i="80"/>
  <c r="F300" i="218" s="1"/>
  <c r="B45" i="80"/>
  <c r="F299" i="218" s="1"/>
  <c r="B44" i="80"/>
  <c r="F298" i="218" s="1"/>
  <c r="B43" i="80"/>
  <c r="F297" i="218" s="1"/>
  <c r="B42" i="80"/>
  <c r="F296" i="218" s="1"/>
  <c r="B41" i="80"/>
  <c r="F295" i="218" s="1"/>
  <c r="B40" i="80"/>
  <c r="F294" i="218" s="1"/>
  <c r="B38" i="80" a="1"/>
  <c r="B38" i="80" s="1"/>
  <c r="F292" i="218" s="1"/>
  <c r="B37" i="80" a="1"/>
  <c r="B37" i="80" s="1"/>
  <c r="F291" i="218" s="1"/>
  <c r="B36" i="80" a="1"/>
  <c r="B36" i="80" s="1"/>
  <c r="F290" i="218" s="1"/>
  <c r="B35" i="80" a="1"/>
  <c r="B35" i="80" s="1"/>
  <c r="F289" i="218" s="1"/>
  <c r="B34" i="80" a="1"/>
  <c r="B34" i="80" s="1"/>
  <c r="F288" i="218" s="1"/>
  <c r="B33" i="80" a="1"/>
  <c r="B33" i="80" s="1"/>
  <c r="F287" i="218" s="1"/>
  <c r="B32" i="80" a="1"/>
  <c r="B32" i="80" s="1"/>
  <c r="F286" i="218" s="1"/>
  <c r="B28" i="80"/>
  <c r="F169" i="218" s="1"/>
  <c r="B27" i="80"/>
  <c r="F168" i="218" s="1"/>
  <c r="B26" i="80"/>
  <c r="F167" i="218" s="1"/>
  <c r="B25" i="80"/>
  <c r="F166" i="218" s="1"/>
  <c r="F326" i="218" s="1"/>
  <c r="B24" i="80"/>
  <c r="F165" i="218" s="1"/>
  <c r="B23" i="80"/>
  <c r="F164" i="218" s="1"/>
  <c r="B22" i="80"/>
  <c r="F163" i="218" s="1"/>
  <c r="F323" i="218" s="1"/>
  <c r="B21" i="80"/>
  <c r="F162" i="218" s="1"/>
  <c r="B20" i="80"/>
  <c r="F161" i="218" s="1"/>
  <c r="B19" i="80"/>
  <c r="F160" i="218" s="1"/>
  <c r="B18" i="80"/>
  <c r="F159" i="218" s="1"/>
  <c r="F305" i="218" s="1"/>
  <c r="B17" i="80"/>
  <c r="F158" i="218" s="1"/>
  <c r="F318" i="218" s="1"/>
  <c r="B16" i="80"/>
  <c r="B10" i="80"/>
  <c r="H126" i="80"/>
  <c r="F283" i="218" s="1"/>
  <c r="H125" i="80"/>
  <c r="F282" i="218" s="1"/>
  <c r="H124" i="80"/>
  <c r="H122" i="80"/>
  <c r="H120" i="80"/>
  <c r="F277" i="218" s="1"/>
  <c r="H119" i="80"/>
  <c r="H118" i="80"/>
  <c r="H116" i="80"/>
  <c r="H114" i="80"/>
  <c r="F271" i="218" s="1"/>
  <c r="H112" i="80"/>
  <c r="H111" i="80"/>
  <c r="H110" i="80"/>
  <c r="F267" i="218" s="1"/>
  <c r="H109" i="80"/>
  <c r="H107" i="80"/>
  <c r="H106" i="80"/>
  <c r="H104" i="80"/>
  <c r="H102" i="80"/>
  <c r="F259" i="218" s="1"/>
  <c r="H101" i="80"/>
  <c r="H100" i="80"/>
  <c r="H99" i="80"/>
  <c r="H98" i="80"/>
  <c r="H97" i="80"/>
  <c r="H96" i="80"/>
  <c r="H95" i="80"/>
  <c r="H94" i="80"/>
  <c r="F251" i="218" s="1"/>
  <c r="H93" i="80"/>
  <c r="H92" i="80"/>
  <c r="H91" i="80"/>
  <c r="F248" i="218" s="1"/>
  <c r="H90" i="80"/>
  <c r="H89" i="80"/>
  <c r="H87" i="80"/>
  <c r="H86" i="80"/>
  <c r="H84" i="80"/>
  <c r="F241" i="218" s="1"/>
  <c r="H82" i="80"/>
  <c r="H81" i="80"/>
  <c r="H80" i="80"/>
  <c r="F237" i="218" s="1"/>
  <c r="H79" i="80"/>
  <c r="H78" i="80"/>
  <c r="H77" i="80"/>
  <c r="H76" i="80"/>
  <c r="H75" i="80"/>
  <c r="F232" i="218" s="1"/>
  <c r="H74" i="80"/>
  <c r="H73" i="80"/>
  <c r="H72" i="80"/>
  <c r="H71" i="80"/>
  <c r="H69" i="80"/>
  <c r="H68" i="80"/>
  <c r="H67" i="80"/>
  <c r="H66" i="80"/>
  <c r="F223" i="218" s="1"/>
  <c r="H65" i="80"/>
  <c r="H64" i="80"/>
  <c r="H63" i="80"/>
  <c r="F220" i="218" s="1"/>
  <c r="H62" i="80"/>
  <c r="H61" i="80"/>
  <c r="H60" i="80"/>
  <c r="H59" i="80"/>
  <c r="H58" i="80"/>
  <c r="F215" i="218" s="1"/>
  <c r="H57" i="80"/>
  <c r="H56" i="80"/>
  <c r="H55" i="80"/>
  <c r="H54" i="80"/>
  <c r="H53" i="80"/>
  <c r="H52" i="80"/>
  <c r="H51" i="80"/>
  <c r="H50" i="80"/>
  <c r="F207" i="218" s="1"/>
  <c r="H49" i="80"/>
  <c r="H48" i="80"/>
  <c r="H47" i="80"/>
  <c r="H46" i="80"/>
  <c r="H45" i="80"/>
  <c r="H44" i="80"/>
  <c r="H43" i="80"/>
  <c r="H42" i="80"/>
  <c r="F199" i="218" s="1"/>
  <c r="H41" i="80"/>
  <c r="H40" i="80"/>
  <c r="H39" i="80"/>
  <c r="F196" i="218" s="1"/>
  <c r="H38" i="80"/>
  <c r="H37" i="80"/>
  <c r="H36" i="80"/>
  <c r="H35" i="80"/>
  <c r="H34" i="80"/>
  <c r="F191" i="218" s="1"/>
  <c r="H33" i="80"/>
  <c r="H32" i="80"/>
  <c r="H31" i="80"/>
  <c r="H30" i="80"/>
  <c r="H29" i="80"/>
  <c r="H28" i="80"/>
  <c r="H27" i="80"/>
  <c r="H26" i="80"/>
  <c r="F183" i="218" s="1"/>
  <c r="H25" i="80"/>
  <c r="H24" i="80"/>
  <c r="H23" i="80"/>
  <c r="F180" i="218" s="1"/>
  <c r="H22" i="80"/>
  <c r="H21" i="80"/>
  <c r="H20" i="80"/>
  <c r="H19" i="80"/>
  <c r="H18" i="80"/>
  <c r="F175" i="218" s="1"/>
  <c r="H17" i="80"/>
  <c r="B46" i="79"/>
  <c r="E300" i="218" s="1"/>
  <c r="B45" i="79"/>
  <c r="E299" i="218" s="1"/>
  <c r="B44" i="79"/>
  <c r="E298" i="218" s="1"/>
  <c r="B43" i="79"/>
  <c r="E297" i="218" s="1"/>
  <c r="B42" i="79"/>
  <c r="E296" i="218" s="1"/>
  <c r="B41" i="79"/>
  <c r="E295" i="218" s="1"/>
  <c r="B40" i="79"/>
  <c r="E294" i="218" s="1"/>
  <c r="B38" i="79" a="1"/>
  <c r="B38" i="79" s="1"/>
  <c r="E292" i="218" s="1"/>
  <c r="B37" i="79" a="1"/>
  <c r="B37" i="79" s="1"/>
  <c r="E291" i="218" s="1"/>
  <c r="B36" i="79" a="1"/>
  <c r="B36" i="79" s="1"/>
  <c r="E290" i="218" s="1"/>
  <c r="B35" i="79" a="1"/>
  <c r="B35" i="79" s="1"/>
  <c r="E289" i="218" s="1"/>
  <c r="B34" i="79" a="1"/>
  <c r="B34" i="79" s="1"/>
  <c r="E288" i="218" s="1"/>
  <c r="B33" i="79" a="1"/>
  <c r="B33" i="79" s="1"/>
  <c r="E287" i="218" s="1"/>
  <c r="B32" i="79" a="1"/>
  <c r="B32" i="79" s="1"/>
  <c r="E286" i="218" s="1"/>
  <c r="B28" i="79"/>
  <c r="E169" i="218" s="1"/>
  <c r="B27" i="79"/>
  <c r="E168" i="218" s="1"/>
  <c r="B26" i="79"/>
  <c r="E167" i="218" s="1"/>
  <c r="B25" i="79"/>
  <c r="E166" i="218" s="1"/>
  <c r="B24" i="79"/>
  <c r="E165" i="218" s="1"/>
  <c r="E325" i="218" s="1"/>
  <c r="B23" i="79"/>
  <c r="E164" i="218" s="1"/>
  <c r="B22" i="79"/>
  <c r="E163" i="218" s="1"/>
  <c r="B21" i="79"/>
  <c r="E162" i="218" s="1"/>
  <c r="B20" i="79"/>
  <c r="E161" i="218" s="1"/>
  <c r="B19" i="79"/>
  <c r="E160" i="218" s="1"/>
  <c r="B18" i="79"/>
  <c r="E159" i="218" s="1"/>
  <c r="E319" i="218" s="1"/>
  <c r="B17" i="79"/>
  <c r="E158" i="218" s="1"/>
  <c r="B16" i="79"/>
  <c r="B10" i="79"/>
  <c r="H126" i="79"/>
  <c r="E283" i="218" s="1"/>
  <c r="H125" i="79"/>
  <c r="E282" i="218" s="1"/>
  <c r="H124" i="79"/>
  <c r="E281" i="218" s="1"/>
  <c r="H122" i="79"/>
  <c r="H120" i="79"/>
  <c r="E277" i="218" s="1"/>
  <c r="H119" i="79"/>
  <c r="H118" i="79"/>
  <c r="H116" i="79"/>
  <c r="H114" i="79"/>
  <c r="E271" i="218" s="1"/>
  <c r="H112" i="79"/>
  <c r="H111" i="79"/>
  <c r="H110" i="79"/>
  <c r="E267" i="218" s="1"/>
  <c r="H109" i="79"/>
  <c r="E266" i="218" s="1"/>
  <c r="H107" i="79"/>
  <c r="H106" i="79"/>
  <c r="H104" i="79"/>
  <c r="H102" i="79"/>
  <c r="E259" i="218" s="1"/>
  <c r="H101" i="79"/>
  <c r="H100" i="79"/>
  <c r="H99" i="79"/>
  <c r="E256" i="218" s="1"/>
  <c r="H98" i="79"/>
  <c r="E255" i="218" s="1"/>
  <c r="H97" i="79"/>
  <c r="H96" i="79"/>
  <c r="H95" i="79"/>
  <c r="H94" i="79"/>
  <c r="E251" i="218" s="1"/>
  <c r="H93" i="79"/>
  <c r="H92" i="79"/>
  <c r="H91" i="79"/>
  <c r="H90" i="79"/>
  <c r="E247" i="218" s="1"/>
  <c r="H89" i="79"/>
  <c r="H87" i="79"/>
  <c r="H86" i="79"/>
  <c r="H84" i="79"/>
  <c r="E241" i="218" s="1"/>
  <c r="H82" i="79"/>
  <c r="H81" i="79"/>
  <c r="H80" i="79"/>
  <c r="E237" i="218" s="1"/>
  <c r="H79" i="79"/>
  <c r="E236" i="218" s="1"/>
  <c r="H78" i="79"/>
  <c r="H77" i="79"/>
  <c r="H76" i="79"/>
  <c r="H75" i="79"/>
  <c r="E232" i="218" s="1"/>
  <c r="H74" i="79"/>
  <c r="H73" i="79"/>
  <c r="H72" i="79"/>
  <c r="H71" i="79"/>
  <c r="E228" i="218" s="1"/>
  <c r="H69" i="79"/>
  <c r="H68" i="79"/>
  <c r="H67" i="79"/>
  <c r="H66" i="79"/>
  <c r="E223" i="218" s="1"/>
  <c r="H65" i="79"/>
  <c r="H64" i="79"/>
  <c r="H63" i="79"/>
  <c r="E220" i="218" s="1"/>
  <c r="H62" i="79"/>
  <c r="E219" i="218" s="1"/>
  <c r="H61" i="79"/>
  <c r="H60" i="79"/>
  <c r="H59" i="79"/>
  <c r="H58" i="79"/>
  <c r="E215" i="218" s="1"/>
  <c r="H57" i="79"/>
  <c r="H56" i="79"/>
  <c r="H55" i="79"/>
  <c r="H54" i="79"/>
  <c r="E211" i="218" s="1"/>
  <c r="H53" i="79"/>
  <c r="H52" i="79"/>
  <c r="H51" i="79"/>
  <c r="H50" i="79"/>
  <c r="E207" i="218" s="1"/>
  <c r="H49" i="79"/>
  <c r="H48" i="79"/>
  <c r="H47" i="79"/>
  <c r="E204" i="218" s="1"/>
  <c r="H46" i="79"/>
  <c r="E203" i="218" s="1"/>
  <c r="H45" i="79"/>
  <c r="H44" i="79"/>
  <c r="H43" i="79"/>
  <c r="H42" i="79"/>
  <c r="E199" i="218" s="1"/>
  <c r="H41" i="79"/>
  <c r="H40" i="79"/>
  <c r="H39" i="79"/>
  <c r="H38" i="79"/>
  <c r="E195" i="218" s="1"/>
  <c r="H37" i="79"/>
  <c r="H36" i="79"/>
  <c r="H35" i="79"/>
  <c r="H34" i="79"/>
  <c r="E191" i="218" s="1"/>
  <c r="H33" i="79"/>
  <c r="H32" i="79"/>
  <c r="H31" i="79"/>
  <c r="E188" i="218" s="1"/>
  <c r="H30" i="79"/>
  <c r="E187" i="218" s="1"/>
  <c r="H29" i="79"/>
  <c r="H28" i="79"/>
  <c r="H27" i="79"/>
  <c r="H26" i="79"/>
  <c r="E183" i="218" s="1"/>
  <c r="H25" i="79"/>
  <c r="H24" i="79"/>
  <c r="H23" i="79"/>
  <c r="H22" i="79"/>
  <c r="E179" i="218" s="1"/>
  <c r="H21" i="79"/>
  <c r="H20" i="79"/>
  <c r="H19" i="79"/>
  <c r="H18" i="79"/>
  <c r="E175" i="218" s="1"/>
  <c r="H17" i="79"/>
  <c r="B46" i="78"/>
  <c r="D300" i="218" s="1"/>
  <c r="B45" i="78"/>
  <c r="D299" i="218" s="1"/>
  <c r="B44" i="78"/>
  <c r="D298" i="218" s="1"/>
  <c r="B43" i="78"/>
  <c r="D297" i="218" s="1"/>
  <c r="B42" i="78"/>
  <c r="D296" i="218" s="1"/>
  <c r="B41" i="78"/>
  <c r="D295" i="218" s="1"/>
  <c r="B40" i="78"/>
  <c r="D294" i="218" s="1"/>
  <c r="B38" i="78" a="1"/>
  <c r="B38" i="78" s="1"/>
  <c r="D292" i="218" s="1"/>
  <c r="B37" i="78" a="1"/>
  <c r="B37" i="78" s="1"/>
  <c r="D291" i="218" s="1"/>
  <c r="B36" i="78" a="1"/>
  <c r="B36" i="78" s="1"/>
  <c r="D290" i="218" s="1"/>
  <c r="B35" i="78" a="1"/>
  <c r="B35" i="78" s="1"/>
  <c r="D289" i="218" s="1"/>
  <c r="B34" i="78" a="1"/>
  <c r="B34" i="78" s="1"/>
  <c r="D288" i="218" s="1"/>
  <c r="B33" i="78" a="1"/>
  <c r="B33" i="78" s="1"/>
  <c r="D287" i="218" s="1"/>
  <c r="B32" i="78" a="1"/>
  <c r="B32" i="78" s="1"/>
  <c r="D286" i="218" s="1"/>
  <c r="B28" i="78"/>
  <c r="D169" i="218" s="1"/>
  <c r="B27" i="78"/>
  <c r="D168" i="218" s="1"/>
  <c r="B26" i="78"/>
  <c r="D167" i="218" s="1"/>
  <c r="B25" i="78"/>
  <c r="D166" i="218" s="1"/>
  <c r="B24" i="78"/>
  <c r="D165" i="218" s="1"/>
  <c r="B23" i="78"/>
  <c r="D164" i="218" s="1"/>
  <c r="D324" i="218" s="1"/>
  <c r="B22" i="78"/>
  <c r="D163" i="218" s="1"/>
  <c r="B21" i="78"/>
  <c r="D162" i="218" s="1"/>
  <c r="B20" i="78"/>
  <c r="D161" i="218" s="1"/>
  <c r="B19" i="78"/>
  <c r="D160" i="218" s="1"/>
  <c r="B18" i="78"/>
  <c r="D159" i="218" s="1"/>
  <c r="D319" i="218" s="1"/>
  <c r="B17" i="78"/>
  <c r="D158" i="218" s="1"/>
  <c r="B16" i="78"/>
  <c r="C43" i="78" s="1"/>
  <c r="D151" i="218" s="1"/>
  <c r="B10" i="78"/>
  <c r="H126" i="78"/>
  <c r="D283" i="218" s="1"/>
  <c r="H125" i="78"/>
  <c r="D282" i="218" s="1"/>
  <c r="H124" i="78"/>
  <c r="H122" i="78"/>
  <c r="D279" i="218" s="1"/>
  <c r="H120" i="78"/>
  <c r="D277" i="218" s="1"/>
  <c r="H119" i="78"/>
  <c r="H118" i="78"/>
  <c r="D275" i="218" s="1"/>
  <c r="H116" i="78"/>
  <c r="H114" i="78"/>
  <c r="D271" i="218" s="1"/>
  <c r="H112" i="78"/>
  <c r="H111" i="78"/>
  <c r="H110" i="78"/>
  <c r="H109" i="78"/>
  <c r="H107" i="78"/>
  <c r="H106" i="78"/>
  <c r="D263" i="218" s="1"/>
  <c r="H104" i="78"/>
  <c r="H102" i="78"/>
  <c r="D259" i="218" s="1"/>
  <c r="H101" i="78"/>
  <c r="H100" i="78"/>
  <c r="H99" i="78"/>
  <c r="D256" i="218" s="1"/>
  <c r="H98" i="78"/>
  <c r="H97" i="78"/>
  <c r="H96" i="78"/>
  <c r="D253" i="218" s="1"/>
  <c r="H95" i="78"/>
  <c r="H94" i="78"/>
  <c r="D251" i="218" s="1"/>
  <c r="H93" i="78"/>
  <c r="H92" i="78"/>
  <c r="H91" i="78"/>
  <c r="D248" i="218" s="1"/>
  <c r="H90" i="78"/>
  <c r="H89" i="78"/>
  <c r="H87" i="78"/>
  <c r="D244" i="218" s="1"/>
  <c r="H86" i="78"/>
  <c r="H84" i="78"/>
  <c r="D241" i="218" s="1"/>
  <c r="H82" i="78"/>
  <c r="H81" i="78"/>
  <c r="H80" i="78"/>
  <c r="D237" i="218" s="1"/>
  <c r="H79" i="78"/>
  <c r="H78" i="78"/>
  <c r="H77" i="78"/>
  <c r="D234" i="218" s="1"/>
  <c r="H76" i="78"/>
  <c r="H75" i="78"/>
  <c r="D232" i="218" s="1"/>
  <c r="H74" i="78"/>
  <c r="H73" i="78"/>
  <c r="H72" i="78"/>
  <c r="D229" i="218" s="1"/>
  <c r="H71" i="78"/>
  <c r="H69" i="78"/>
  <c r="H68" i="78"/>
  <c r="D225" i="218" s="1"/>
  <c r="H67" i="78"/>
  <c r="H66" i="78"/>
  <c r="D223" i="218" s="1"/>
  <c r="H65" i="78"/>
  <c r="H64" i="78"/>
  <c r="H63" i="78"/>
  <c r="H62" i="78"/>
  <c r="H61" i="78"/>
  <c r="H60" i="78"/>
  <c r="D217" i="218" s="1"/>
  <c r="H59" i="78"/>
  <c r="H58" i="78"/>
  <c r="D215" i="218" s="1"/>
  <c r="H57" i="78"/>
  <c r="H56" i="78"/>
  <c r="H55" i="78"/>
  <c r="D212" i="218" s="1"/>
  <c r="H54" i="78"/>
  <c r="H53" i="78"/>
  <c r="H52" i="78"/>
  <c r="D209" i="218" s="1"/>
  <c r="H51" i="78"/>
  <c r="H50" i="78"/>
  <c r="D207" i="218" s="1"/>
  <c r="H49" i="78"/>
  <c r="H48" i="78"/>
  <c r="H47" i="78"/>
  <c r="D204" i="218" s="1"/>
  <c r="H46" i="78"/>
  <c r="H45" i="78"/>
  <c r="H44" i="78"/>
  <c r="D201" i="218" s="1"/>
  <c r="H43" i="78"/>
  <c r="H42" i="78"/>
  <c r="D199" i="218" s="1"/>
  <c r="H41" i="78"/>
  <c r="H40" i="78"/>
  <c r="H39" i="78"/>
  <c r="H38" i="78"/>
  <c r="H37" i="78"/>
  <c r="H36" i="78"/>
  <c r="D193" i="218" s="1"/>
  <c r="H35" i="78"/>
  <c r="H34" i="78"/>
  <c r="D191" i="218" s="1"/>
  <c r="H33" i="78"/>
  <c r="H32" i="78"/>
  <c r="H31" i="78"/>
  <c r="D188" i="218" s="1"/>
  <c r="H30" i="78"/>
  <c r="H29" i="78"/>
  <c r="H28" i="78"/>
  <c r="D185" i="218" s="1"/>
  <c r="H27" i="78"/>
  <c r="H26" i="78"/>
  <c r="D183" i="218" s="1"/>
  <c r="H25" i="78"/>
  <c r="H24" i="78"/>
  <c r="H23" i="78"/>
  <c r="H22" i="78"/>
  <c r="H21" i="78"/>
  <c r="H20" i="78"/>
  <c r="D177" i="218" s="1"/>
  <c r="H19" i="78"/>
  <c r="H18" i="78"/>
  <c r="D175" i="218" s="1"/>
  <c r="H17" i="78"/>
  <c r="B46" i="77"/>
  <c r="C300" i="218" s="1"/>
  <c r="B45" i="77"/>
  <c r="C299" i="218" s="1"/>
  <c r="B44" i="77"/>
  <c r="C298" i="218" s="1"/>
  <c r="B43" i="77"/>
  <c r="C297" i="218" s="1"/>
  <c r="B42" i="77"/>
  <c r="C296" i="218" s="1"/>
  <c r="B41" i="77"/>
  <c r="C295" i="218" s="1"/>
  <c r="B40" i="77"/>
  <c r="C294" i="218" s="1"/>
  <c r="B38" i="77" a="1"/>
  <c r="B38" i="77" s="1"/>
  <c r="C292" i="218" s="1"/>
  <c r="B37" i="77" a="1"/>
  <c r="B37" i="77" s="1"/>
  <c r="C291" i="218" s="1"/>
  <c r="B36" i="77" a="1"/>
  <c r="B36" i="77" s="1"/>
  <c r="C290" i="218" s="1"/>
  <c r="B35" i="77" a="1"/>
  <c r="B35" i="77" s="1"/>
  <c r="C289" i="218" s="1"/>
  <c r="B34" i="77" a="1"/>
  <c r="B34" i="77" s="1"/>
  <c r="C288" i="218" s="1"/>
  <c r="B33" i="77" a="1"/>
  <c r="B33" i="77" s="1"/>
  <c r="C287" i="218" s="1"/>
  <c r="B32" i="77" a="1"/>
  <c r="B32" i="77" s="1"/>
  <c r="C286" i="218" s="1"/>
  <c r="B28" i="77"/>
  <c r="C169" i="218" s="1"/>
  <c r="B27" i="77"/>
  <c r="C168" i="218" s="1"/>
  <c r="C314" i="218" s="1"/>
  <c r="B26" i="77"/>
  <c r="C167" i="218" s="1"/>
  <c r="B25" i="77"/>
  <c r="C166" i="218" s="1"/>
  <c r="B24" i="77"/>
  <c r="C165" i="218" s="1"/>
  <c r="B23" i="77"/>
  <c r="C164" i="218" s="1"/>
  <c r="B22" i="77"/>
  <c r="C163" i="218" s="1"/>
  <c r="B21" i="77"/>
  <c r="C162" i="218" s="1"/>
  <c r="B20" i="77"/>
  <c r="C161" i="218" s="1"/>
  <c r="B19" i="77"/>
  <c r="C160" i="218" s="1"/>
  <c r="B18" i="77"/>
  <c r="C159" i="218" s="1"/>
  <c r="C319" i="218" s="1"/>
  <c r="B17" i="77"/>
  <c r="C158" i="218" s="1"/>
  <c r="B16" i="77"/>
  <c r="B10" i="77"/>
  <c r="H126" i="77"/>
  <c r="C283" i="218" s="1"/>
  <c r="H125" i="77"/>
  <c r="C282" i="218" s="1"/>
  <c r="H124" i="77"/>
  <c r="H122" i="77"/>
  <c r="H120" i="77"/>
  <c r="C277" i="218" s="1"/>
  <c r="H119" i="77"/>
  <c r="H118" i="77"/>
  <c r="H116" i="77"/>
  <c r="H114" i="77"/>
  <c r="C271" i="218" s="1"/>
  <c r="H112" i="77"/>
  <c r="C269" i="218" s="1"/>
  <c r="H111" i="77"/>
  <c r="H110" i="77"/>
  <c r="H109" i="77"/>
  <c r="C266" i="218" s="1"/>
  <c r="H107" i="77"/>
  <c r="H106" i="77"/>
  <c r="H104" i="77"/>
  <c r="H102" i="77"/>
  <c r="C259" i="218" s="1"/>
  <c r="H101" i="77"/>
  <c r="C258" i="218" s="1"/>
  <c r="H100" i="77"/>
  <c r="H99" i="77"/>
  <c r="H98" i="77"/>
  <c r="C255" i="218" s="1"/>
  <c r="H97" i="77"/>
  <c r="H96" i="77"/>
  <c r="H95" i="77"/>
  <c r="H94" i="77"/>
  <c r="C251" i="218" s="1"/>
  <c r="H93" i="77"/>
  <c r="C250" i="218" s="1"/>
  <c r="H92" i="77"/>
  <c r="H91" i="77"/>
  <c r="H90" i="77"/>
  <c r="C247" i="218" s="1"/>
  <c r="H89" i="77"/>
  <c r="H87" i="77"/>
  <c r="H86" i="77"/>
  <c r="H84" i="77"/>
  <c r="C241" i="218" s="1"/>
  <c r="H82" i="77"/>
  <c r="C239" i="218" s="1"/>
  <c r="H81" i="77"/>
  <c r="H80" i="77"/>
  <c r="H79" i="77"/>
  <c r="C236" i="218" s="1"/>
  <c r="H78" i="77"/>
  <c r="H77" i="77"/>
  <c r="H76" i="77"/>
  <c r="H75" i="77"/>
  <c r="C232" i="218" s="1"/>
  <c r="H74" i="77"/>
  <c r="C231" i="218" s="1"/>
  <c r="H73" i="77"/>
  <c r="H72" i="77"/>
  <c r="H71" i="77"/>
  <c r="C228" i="218" s="1"/>
  <c r="H69" i="77"/>
  <c r="H68" i="77"/>
  <c r="H67" i="77"/>
  <c r="H66" i="77"/>
  <c r="C223" i="218" s="1"/>
  <c r="H65" i="77"/>
  <c r="C222" i="218" s="1"/>
  <c r="H64" i="77"/>
  <c r="H63" i="77"/>
  <c r="H62" i="77"/>
  <c r="C219" i="218" s="1"/>
  <c r="H61" i="77"/>
  <c r="H60" i="77"/>
  <c r="H59" i="77"/>
  <c r="H58" i="77"/>
  <c r="C215" i="218" s="1"/>
  <c r="H57" i="77"/>
  <c r="C214" i="218" s="1"/>
  <c r="H56" i="77"/>
  <c r="H55" i="77"/>
  <c r="H54" i="77"/>
  <c r="C211" i="218" s="1"/>
  <c r="H53" i="77"/>
  <c r="H52" i="77"/>
  <c r="H51" i="77"/>
  <c r="H50" i="77"/>
  <c r="C207" i="218" s="1"/>
  <c r="H49" i="77"/>
  <c r="C206" i="218" s="1"/>
  <c r="H48" i="77"/>
  <c r="H47" i="77"/>
  <c r="H46" i="77"/>
  <c r="C203" i="218" s="1"/>
  <c r="H45" i="77"/>
  <c r="H44" i="77"/>
  <c r="H43" i="77"/>
  <c r="H42" i="77"/>
  <c r="C199" i="218" s="1"/>
  <c r="H41" i="77"/>
  <c r="H40" i="77"/>
  <c r="H39" i="77"/>
  <c r="H38" i="77"/>
  <c r="C195" i="218" s="1"/>
  <c r="H37" i="77"/>
  <c r="H36" i="77"/>
  <c r="H35" i="77"/>
  <c r="H34" i="77"/>
  <c r="C191" i="218" s="1"/>
  <c r="H33" i="77"/>
  <c r="C190" i="218" s="1"/>
  <c r="H32" i="77"/>
  <c r="H31" i="77"/>
  <c r="H30" i="77"/>
  <c r="C187" i="218" s="1"/>
  <c r="H29" i="77"/>
  <c r="H28" i="77"/>
  <c r="H27" i="77"/>
  <c r="H26" i="77"/>
  <c r="C183" i="218" s="1"/>
  <c r="H25" i="77"/>
  <c r="C182" i="218" s="1"/>
  <c r="H24" i="77"/>
  <c r="H23" i="77"/>
  <c r="H22" i="77"/>
  <c r="C179" i="218" s="1"/>
  <c r="H21" i="77"/>
  <c r="H20" i="77"/>
  <c r="H19" i="77"/>
  <c r="H18" i="77"/>
  <c r="C175" i="218" s="1"/>
  <c r="H17" i="77"/>
  <c r="B46" i="76"/>
  <c r="B300" i="218" s="1"/>
  <c r="B45" i="76"/>
  <c r="B299" i="218" s="1"/>
  <c r="B44" i="76"/>
  <c r="B298" i="218" s="1"/>
  <c r="B43" i="76"/>
  <c r="B297" i="218" s="1"/>
  <c r="B42" i="76"/>
  <c r="B296" i="218" s="1"/>
  <c r="B41" i="76"/>
  <c r="B295" i="218" s="1"/>
  <c r="B40" i="76"/>
  <c r="B294" i="218" s="1"/>
  <c r="B38" i="76" a="1"/>
  <c r="B38" i="76" s="1"/>
  <c r="B292" i="218" s="1"/>
  <c r="B37" i="76" a="1"/>
  <c r="B37" i="76" s="1"/>
  <c r="B291" i="218" s="1"/>
  <c r="B36" i="76" a="1"/>
  <c r="B36" i="76" s="1"/>
  <c r="B290" i="218" s="1"/>
  <c r="B35" i="76" a="1"/>
  <c r="B35" i="76" s="1"/>
  <c r="B289" i="218" s="1"/>
  <c r="B34" i="76" a="1"/>
  <c r="B34" i="76" s="1"/>
  <c r="B288" i="218" s="1"/>
  <c r="B33" i="76" a="1"/>
  <c r="B33" i="76" s="1"/>
  <c r="B287" i="218" s="1"/>
  <c r="B32" i="76" a="1"/>
  <c r="B32" i="76" s="1"/>
  <c r="B286" i="218" s="1"/>
  <c r="B28" i="76"/>
  <c r="B169" i="218" s="1"/>
  <c r="B27" i="76"/>
  <c r="B168" i="218" s="1"/>
  <c r="B26" i="76"/>
  <c r="B167" i="218" s="1"/>
  <c r="B25" i="76"/>
  <c r="B166" i="218" s="1"/>
  <c r="B24" i="76"/>
  <c r="B165" i="218" s="1"/>
  <c r="B23" i="76"/>
  <c r="B164" i="218" s="1"/>
  <c r="B22" i="76"/>
  <c r="B163" i="218" s="1"/>
  <c r="B21" i="76"/>
  <c r="B162" i="218" s="1"/>
  <c r="B20" i="76"/>
  <c r="B161" i="218" s="1"/>
  <c r="B19" i="76"/>
  <c r="B160" i="218" s="1"/>
  <c r="B18" i="76"/>
  <c r="B159" i="218" s="1"/>
  <c r="B17" i="76"/>
  <c r="B158" i="218" s="1"/>
  <c r="B16" i="76"/>
  <c r="B10" i="76"/>
  <c r="H126" i="76"/>
  <c r="B283" i="218" s="1"/>
  <c r="H125" i="76"/>
  <c r="B282" i="218" s="1"/>
  <c r="H124" i="76"/>
  <c r="H122" i="76"/>
  <c r="H120" i="76"/>
  <c r="B277" i="218" s="1"/>
  <c r="H119" i="76"/>
  <c r="H118" i="76"/>
  <c r="B275" i="218" s="1"/>
  <c r="H116" i="76"/>
  <c r="H114" i="76"/>
  <c r="B271" i="218" s="1"/>
  <c r="H112" i="76"/>
  <c r="H111" i="76"/>
  <c r="H110" i="76"/>
  <c r="H109" i="76"/>
  <c r="H107" i="76"/>
  <c r="H106" i="76"/>
  <c r="B263" i="218" s="1"/>
  <c r="H104" i="76"/>
  <c r="B261" i="218" s="1"/>
  <c r="H102" i="76"/>
  <c r="B259" i="218" s="1"/>
  <c r="H101" i="76"/>
  <c r="H100" i="76"/>
  <c r="H99" i="76"/>
  <c r="H98" i="76"/>
  <c r="H97" i="76"/>
  <c r="H96" i="76"/>
  <c r="B253" i="218" s="1"/>
  <c r="H95" i="76"/>
  <c r="H94" i="76"/>
  <c r="B251" i="218" s="1"/>
  <c r="H93" i="76"/>
  <c r="H92" i="76"/>
  <c r="H91" i="76"/>
  <c r="H90" i="76"/>
  <c r="H89" i="76"/>
  <c r="H87" i="76"/>
  <c r="B244" i="218" s="1"/>
  <c r="H86" i="76"/>
  <c r="H84" i="76"/>
  <c r="B241" i="218" s="1"/>
  <c r="H82" i="76"/>
  <c r="H81" i="76"/>
  <c r="H80" i="76"/>
  <c r="H79" i="76"/>
  <c r="H78" i="76"/>
  <c r="H77" i="76"/>
  <c r="B234" i="218" s="1"/>
  <c r="H76" i="76"/>
  <c r="H75" i="76"/>
  <c r="B232" i="218" s="1"/>
  <c r="H74" i="76"/>
  <c r="H73" i="76"/>
  <c r="H72" i="76"/>
  <c r="H71" i="76"/>
  <c r="H69" i="76"/>
  <c r="H68" i="76"/>
  <c r="B225" i="218" s="1"/>
  <c r="H67" i="76"/>
  <c r="H66" i="76"/>
  <c r="B223" i="218" s="1"/>
  <c r="H65" i="76"/>
  <c r="H64" i="76"/>
  <c r="H63" i="76"/>
  <c r="H62" i="76"/>
  <c r="H61" i="76"/>
  <c r="H60" i="76"/>
  <c r="B217" i="218" s="1"/>
  <c r="H59" i="76"/>
  <c r="H58" i="76"/>
  <c r="B215" i="218" s="1"/>
  <c r="H57" i="76"/>
  <c r="H56" i="76"/>
  <c r="H55" i="76"/>
  <c r="B212" i="218" s="1"/>
  <c r="H54" i="76"/>
  <c r="H53" i="76"/>
  <c r="H52" i="76"/>
  <c r="H51" i="76"/>
  <c r="H50" i="76"/>
  <c r="B207" i="218" s="1"/>
  <c r="H49" i="76"/>
  <c r="H48" i="76"/>
  <c r="H47" i="76"/>
  <c r="B204" i="218" s="1"/>
  <c r="H46" i="76"/>
  <c r="H45" i="76"/>
  <c r="H44" i="76"/>
  <c r="H43" i="76"/>
  <c r="H42" i="76"/>
  <c r="B199" i="218" s="1"/>
  <c r="H41" i="76"/>
  <c r="H40" i="76"/>
  <c r="H39" i="76"/>
  <c r="B196" i="218" s="1"/>
  <c r="H38" i="76"/>
  <c r="H37" i="76"/>
  <c r="H36" i="76"/>
  <c r="H35" i="76"/>
  <c r="H34" i="76"/>
  <c r="B191" i="218" s="1"/>
  <c r="H33" i="76"/>
  <c r="H32" i="76"/>
  <c r="H31" i="76"/>
  <c r="B188" i="218" s="1"/>
  <c r="H30" i="76"/>
  <c r="H29" i="76"/>
  <c r="H28" i="76"/>
  <c r="H27" i="76"/>
  <c r="H26" i="76"/>
  <c r="B183" i="218" s="1"/>
  <c r="H25" i="76"/>
  <c r="H24" i="76"/>
  <c r="H23" i="76"/>
  <c r="B180" i="218" s="1"/>
  <c r="H22" i="76"/>
  <c r="H21" i="76"/>
  <c r="H20" i="76"/>
  <c r="H19" i="76"/>
  <c r="H18" i="76"/>
  <c r="B175" i="218" s="1"/>
  <c r="H17" i="76"/>
  <c r="BI176" i="218" l="1"/>
  <c r="AF179" i="218"/>
  <c r="AL193" i="218"/>
  <c r="BA200" i="218"/>
  <c r="AS192" i="218"/>
  <c r="AM195" i="218"/>
  <c r="BW291" i="218"/>
  <c r="BX291" i="218" s="1"/>
  <c r="BB202" i="218"/>
  <c r="T187" i="218"/>
  <c r="AK189" i="218"/>
  <c r="BJ216" i="218"/>
  <c r="BV162" i="218"/>
  <c r="M192" i="218"/>
  <c r="T228" i="218"/>
  <c r="B304" i="218"/>
  <c r="BW158" i="218"/>
  <c r="BX158" i="218" s="1"/>
  <c r="BF319" i="218"/>
  <c r="BF305" i="218"/>
  <c r="J25" i="76"/>
  <c r="B182" i="218"/>
  <c r="J57" i="76"/>
  <c r="B214" i="218"/>
  <c r="K93" i="76"/>
  <c r="B250" i="218"/>
  <c r="J27" i="77"/>
  <c r="C184" i="218"/>
  <c r="K59" i="77"/>
  <c r="C216" i="218"/>
  <c r="K86" i="77"/>
  <c r="C243" i="218"/>
  <c r="J116" i="77"/>
  <c r="D25" i="77" s="1"/>
  <c r="C273" i="218"/>
  <c r="J21" i="78"/>
  <c r="D178" i="218"/>
  <c r="J53" i="78"/>
  <c r="D210" i="218"/>
  <c r="J78" i="78"/>
  <c r="D235" i="218"/>
  <c r="J119" i="78"/>
  <c r="D276" i="218"/>
  <c r="K23" i="79"/>
  <c r="E180" i="218"/>
  <c r="K25" i="80"/>
  <c r="F182" i="218"/>
  <c r="K49" i="80"/>
  <c r="F206" i="218"/>
  <c r="K74" i="80"/>
  <c r="F231" i="218"/>
  <c r="K112" i="80"/>
  <c r="F269" i="218"/>
  <c r="K27" i="81"/>
  <c r="G184" i="218"/>
  <c r="K59" i="81"/>
  <c r="G216" i="218"/>
  <c r="K95" i="81"/>
  <c r="G252" i="218"/>
  <c r="K45" i="82"/>
  <c r="H202" i="218"/>
  <c r="K78" i="82"/>
  <c r="H235" i="218"/>
  <c r="K119" i="82"/>
  <c r="H276" i="218"/>
  <c r="K31" i="83"/>
  <c r="I188" i="218"/>
  <c r="K63" i="83"/>
  <c r="I220" i="218"/>
  <c r="K99" i="83"/>
  <c r="I256" i="218"/>
  <c r="K122" i="83"/>
  <c r="E27" i="83" s="1"/>
  <c r="I279" i="218"/>
  <c r="K17" i="84"/>
  <c r="J174" i="218"/>
  <c r="K49" i="84"/>
  <c r="J206" i="218"/>
  <c r="K82" i="84"/>
  <c r="J239" i="218"/>
  <c r="K35" i="85"/>
  <c r="K192" i="218"/>
  <c r="K67" i="85"/>
  <c r="K224" i="218"/>
  <c r="K104" i="85"/>
  <c r="E21" i="85" s="1"/>
  <c r="K261" i="218"/>
  <c r="J29" i="86"/>
  <c r="L186" i="218"/>
  <c r="J61" i="86"/>
  <c r="L218" i="218"/>
  <c r="J97" i="86"/>
  <c r="L254" i="218"/>
  <c r="K31" i="87"/>
  <c r="M188" i="218"/>
  <c r="K63" i="87"/>
  <c r="M220" i="218"/>
  <c r="K43" i="89"/>
  <c r="O200" i="218"/>
  <c r="K67" i="89"/>
  <c r="O224" i="218"/>
  <c r="K104" i="89"/>
  <c r="E21" i="89" s="1"/>
  <c r="O261" i="218"/>
  <c r="J29" i="90"/>
  <c r="P186" i="218"/>
  <c r="J61" i="90"/>
  <c r="P218" i="218"/>
  <c r="K97" i="90"/>
  <c r="P254" i="218"/>
  <c r="J39" i="91"/>
  <c r="Q196" i="218"/>
  <c r="K65" i="92"/>
  <c r="R222" i="218"/>
  <c r="J93" i="92"/>
  <c r="R250" i="218"/>
  <c r="K27" i="93"/>
  <c r="S184" i="218"/>
  <c r="K59" i="93"/>
  <c r="S216" i="218"/>
  <c r="K95" i="93"/>
  <c r="S252" i="218"/>
  <c r="J37" i="94"/>
  <c r="T194" i="218"/>
  <c r="K69" i="94"/>
  <c r="T226" i="218"/>
  <c r="K107" i="94"/>
  <c r="T264" i="218"/>
  <c r="J55" i="95"/>
  <c r="U212" i="218"/>
  <c r="K25" i="96"/>
  <c r="V182" i="218"/>
  <c r="K57" i="96"/>
  <c r="V214" i="218"/>
  <c r="J82" i="96"/>
  <c r="V239" i="218"/>
  <c r="K35" i="97"/>
  <c r="W192" i="218"/>
  <c r="K76" i="97"/>
  <c r="W233" i="218"/>
  <c r="K29" i="98"/>
  <c r="X186" i="218"/>
  <c r="J61" i="98"/>
  <c r="X218" i="218"/>
  <c r="K107" i="98"/>
  <c r="X264" i="218"/>
  <c r="K72" i="99"/>
  <c r="Y229" i="218"/>
  <c r="J33" i="100"/>
  <c r="Z190" i="218"/>
  <c r="Z322" i="218"/>
  <c r="Z308" i="218"/>
  <c r="K27" i="101"/>
  <c r="AA184" i="218"/>
  <c r="K59" i="101"/>
  <c r="AA216" i="218"/>
  <c r="K95" i="101"/>
  <c r="AA252" i="218"/>
  <c r="K45" i="102"/>
  <c r="AB202" i="218"/>
  <c r="K78" i="102"/>
  <c r="AB235" i="218"/>
  <c r="K119" i="102"/>
  <c r="AB276" i="218"/>
  <c r="K125" i="104"/>
  <c r="AD282" i="218"/>
  <c r="K19" i="105"/>
  <c r="AE176" i="218"/>
  <c r="K51" i="105"/>
  <c r="AE208" i="218"/>
  <c r="K95" i="105"/>
  <c r="AE252" i="218"/>
  <c r="K45" i="106"/>
  <c r="AF202" i="218"/>
  <c r="K78" i="106"/>
  <c r="AF235" i="218"/>
  <c r="K119" i="106"/>
  <c r="AF276" i="218"/>
  <c r="K31" i="107"/>
  <c r="AG188" i="218"/>
  <c r="AG306" i="218"/>
  <c r="AG320" i="218"/>
  <c r="J49" i="108"/>
  <c r="AH206" i="218"/>
  <c r="K35" i="109"/>
  <c r="AI192" i="218"/>
  <c r="K67" i="109"/>
  <c r="AI224" i="218"/>
  <c r="K104" i="109"/>
  <c r="E21" i="109" s="1"/>
  <c r="AI261" i="218"/>
  <c r="K29" i="110"/>
  <c r="AJ186" i="218"/>
  <c r="K61" i="110"/>
  <c r="AJ218" i="218"/>
  <c r="K97" i="110"/>
  <c r="AJ254" i="218"/>
  <c r="J31" i="111"/>
  <c r="AK188" i="218"/>
  <c r="J63" i="111"/>
  <c r="AK220" i="218"/>
  <c r="J99" i="111"/>
  <c r="AK256" i="218"/>
  <c r="AK320" i="218"/>
  <c r="AK306" i="218"/>
  <c r="J25" i="112"/>
  <c r="AL182" i="218"/>
  <c r="J57" i="112"/>
  <c r="AL214" i="218"/>
  <c r="J112" i="112"/>
  <c r="AL269" i="218"/>
  <c r="K27" i="113"/>
  <c r="AM184" i="218"/>
  <c r="K51" i="113"/>
  <c r="AM208" i="218"/>
  <c r="K86" i="113"/>
  <c r="AM243" i="218"/>
  <c r="K116" i="113"/>
  <c r="E25" i="113" s="1"/>
  <c r="AM273" i="218"/>
  <c r="K21" i="114"/>
  <c r="AN178" i="218"/>
  <c r="K61" i="114"/>
  <c r="AN218" i="218"/>
  <c r="K97" i="114"/>
  <c r="AN254" i="218"/>
  <c r="K31" i="115"/>
  <c r="AO188" i="218"/>
  <c r="K63" i="115"/>
  <c r="AO220" i="218"/>
  <c r="K99" i="115"/>
  <c r="AO256" i="218"/>
  <c r="K25" i="116"/>
  <c r="AP182" i="218"/>
  <c r="K82" i="116"/>
  <c r="AP239" i="218"/>
  <c r="J112" i="116"/>
  <c r="AP269" i="218"/>
  <c r="K19" i="117"/>
  <c r="AQ176" i="218"/>
  <c r="K51" i="117"/>
  <c r="AQ208" i="218"/>
  <c r="K95" i="117"/>
  <c r="AQ252" i="218"/>
  <c r="J45" i="118"/>
  <c r="AR202" i="218"/>
  <c r="J78" i="118"/>
  <c r="AR235" i="218"/>
  <c r="J57" i="120"/>
  <c r="AT214" i="218"/>
  <c r="J93" i="120"/>
  <c r="AT250" i="218"/>
  <c r="K35" i="121"/>
  <c r="AU192" i="218"/>
  <c r="K67" i="121"/>
  <c r="AU224" i="218"/>
  <c r="K104" i="121"/>
  <c r="E21" i="121" s="1"/>
  <c r="AU261" i="218"/>
  <c r="AU324" i="218"/>
  <c r="AU310" i="218"/>
  <c r="K29" i="122"/>
  <c r="AV186" i="218"/>
  <c r="K61" i="122"/>
  <c r="AV218" i="218"/>
  <c r="K97" i="122"/>
  <c r="AV254" i="218"/>
  <c r="K39" i="123"/>
  <c r="AW196" i="218"/>
  <c r="J99" i="123"/>
  <c r="AW256" i="218"/>
  <c r="AW320" i="218"/>
  <c r="AW306" i="218"/>
  <c r="K25" i="124"/>
  <c r="AX182" i="218"/>
  <c r="K57" i="124"/>
  <c r="AX214" i="218"/>
  <c r="K35" i="125"/>
  <c r="AY192" i="218"/>
  <c r="K67" i="125"/>
  <c r="AY224" i="218"/>
  <c r="K104" i="125"/>
  <c r="E21" i="125" s="1"/>
  <c r="AY261" i="218"/>
  <c r="J29" i="126"/>
  <c r="AZ186" i="218"/>
  <c r="K61" i="126"/>
  <c r="AZ218" i="218"/>
  <c r="K97" i="126"/>
  <c r="AZ254" i="218"/>
  <c r="J47" i="127"/>
  <c r="BA204" i="218"/>
  <c r="J72" i="127"/>
  <c r="BA229" i="218"/>
  <c r="J91" i="127"/>
  <c r="BA248" i="218"/>
  <c r="J122" i="127"/>
  <c r="D27" i="127" s="1"/>
  <c r="BA279" i="218"/>
  <c r="K49" i="128"/>
  <c r="BB206" i="218"/>
  <c r="K35" i="129"/>
  <c r="BC192" i="218"/>
  <c r="K86" i="129"/>
  <c r="BC243" i="218"/>
  <c r="J37" i="130"/>
  <c r="BD194" i="218"/>
  <c r="K69" i="130"/>
  <c r="BD226" i="218"/>
  <c r="J119" i="130"/>
  <c r="BD276" i="218"/>
  <c r="K110" i="131"/>
  <c r="BE267" i="218"/>
  <c r="K125" i="132"/>
  <c r="BF282" i="218"/>
  <c r="K19" i="133"/>
  <c r="BG176" i="218"/>
  <c r="K51" i="133"/>
  <c r="BG208" i="218"/>
  <c r="K86" i="133"/>
  <c r="BG243" i="218"/>
  <c r="J37" i="134"/>
  <c r="BH194" i="218"/>
  <c r="K89" i="134"/>
  <c r="BH246" i="218"/>
  <c r="K39" i="135"/>
  <c r="BI196" i="218"/>
  <c r="J63" i="135"/>
  <c r="BI220" i="218"/>
  <c r="K91" i="135"/>
  <c r="BI248" i="218"/>
  <c r="K122" i="135"/>
  <c r="E27" i="135" s="1"/>
  <c r="BI279" i="218"/>
  <c r="K82" i="136"/>
  <c r="BJ239" i="218"/>
  <c r="K101" i="136"/>
  <c r="BJ258" i="218"/>
  <c r="K27" i="137"/>
  <c r="BK184" i="218"/>
  <c r="J51" i="137"/>
  <c r="BK208" i="218"/>
  <c r="K86" i="137"/>
  <c r="BK243" i="218"/>
  <c r="K86" i="141"/>
  <c r="BO243" i="218"/>
  <c r="K72" i="76"/>
  <c r="B229" i="218"/>
  <c r="K91" i="76"/>
  <c r="B248" i="218"/>
  <c r="K110" i="76"/>
  <c r="B267" i="218"/>
  <c r="B320" i="218"/>
  <c r="B306" i="218"/>
  <c r="B328" i="218"/>
  <c r="B314" i="218"/>
  <c r="J17" i="77"/>
  <c r="C174" i="218"/>
  <c r="J41" i="77"/>
  <c r="C198" i="218"/>
  <c r="K27" i="78"/>
  <c r="D184" i="218"/>
  <c r="K43" i="78"/>
  <c r="D200" i="218"/>
  <c r="K59" i="78"/>
  <c r="D216" i="218"/>
  <c r="K76" i="78"/>
  <c r="D233" i="218"/>
  <c r="K86" i="78"/>
  <c r="D243" i="218"/>
  <c r="K104" i="78"/>
  <c r="E21" i="78" s="1"/>
  <c r="D261" i="218"/>
  <c r="K29" i="79"/>
  <c r="E186" i="218"/>
  <c r="K45" i="79"/>
  <c r="E202" i="218"/>
  <c r="K61" i="79"/>
  <c r="E218" i="218"/>
  <c r="K78" i="79"/>
  <c r="E235" i="218"/>
  <c r="J89" i="79"/>
  <c r="E246" i="218"/>
  <c r="K107" i="79"/>
  <c r="E264" i="218"/>
  <c r="K31" i="80"/>
  <c r="F188" i="218"/>
  <c r="J24" i="76"/>
  <c r="B181" i="218"/>
  <c r="J32" i="76"/>
  <c r="B189" i="218"/>
  <c r="J40" i="76"/>
  <c r="B197" i="218"/>
  <c r="J48" i="76"/>
  <c r="B205" i="218"/>
  <c r="J56" i="76"/>
  <c r="B213" i="218"/>
  <c r="J64" i="76"/>
  <c r="B221" i="218"/>
  <c r="J73" i="76"/>
  <c r="B230" i="218"/>
  <c r="J81" i="76"/>
  <c r="B238" i="218"/>
  <c r="J92" i="76"/>
  <c r="B249" i="218"/>
  <c r="J100" i="76"/>
  <c r="B257" i="218"/>
  <c r="J111" i="76"/>
  <c r="B268" i="218"/>
  <c r="K124" i="76"/>
  <c r="B281" i="218"/>
  <c r="BV294" i="218"/>
  <c r="BW294" i="218"/>
  <c r="BX294" i="218" s="1"/>
  <c r="J24" i="80"/>
  <c r="F181" i="218"/>
  <c r="K32" i="80"/>
  <c r="F189" i="218"/>
  <c r="K40" i="80"/>
  <c r="F197" i="218"/>
  <c r="J48" i="80"/>
  <c r="F205" i="218"/>
  <c r="J56" i="80"/>
  <c r="F213" i="218"/>
  <c r="J64" i="80"/>
  <c r="F221" i="218"/>
  <c r="J73" i="80"/>
  <c r="F230" i="218"/>
  <c r="K81" i="80"/>
  <c r="F238" i="218"/>
  <c r="J92" i="80"/>
  <c r="F249" i="218"/>
  <c r="J100" i="80"/>
  <c r="F257" i="218"/>
  <c r="J111" i="80"/>
  <c r="F268" i="218"/>
  <c r="K124" i="80"/>
  <c r="F281" i="218"/>
  <c r="J20" i="82"/>
  <c r="H177" i="218"/>
  <c r="J28" i="82"/>
  <c r="H185" i="218"/>
  <c r="K36" i="82"/>
  <c r="H193" i="218"/>
  <c r="K44" i="82"/>
  <c r="H201" i="218"/>
  <c r="J52" i="82"/>
  <c r="H209" i="218"/>
  <c r="J60" i="82"/>
  <c r="H217" i="218"/>
  <c r="J68" i="82"/>
  <c r="H225" i="218"/>
  <c r="J77" i="82"/>
  <c r="H234" i="218"/>
  <c r="K87" i="82"/>
  <c r="H244" i="218"/>
  <c r="K96" i="82"/>
  <c r="H253" i="218"/>
  <c r="J106" i="82"/>
  <c r="H263" i="218"/>
  <c r="J118" i="82"/>
  <c r="H275" i="218"/>
  <c r="C43" i="82"/>
  <c r="H151" i="218" s="1"/>
  <c r="H157" i="218"/>
  <c r="J22" i="83"/>
  <c r="I179" i="218"/>
  <c r="J30" i="83"/>
  <c r="I187" i="218"/>
  <c r="J46" i="83"/>
  <c r="I203" i="218"/>
  <c r="J62" i="83"/>
  <c r="I219" i="218"/>
  <c r="J71" i="83"/>
  <c r="I228" i="218"/>
  <c r="J79" i="83"/>
  <c r="I236" i="218"/>
  <c r="J98" i="83"/>
  <c r="I255" i="218"/>
  <c r="K24" i="84"/>
  <c r="J181" i="218"/>
  <c r="J32" i="84"/>
  <c r="J189" i="218"/>
  <c r="K40" i="84"/>
  <c r="J197" i="218"/>
  <c r="K48" i="84"/>
  <c r="J205" i="218"/>
  <c r="J56" i="84"/>
  <c r="J213" i="218"/>
  <c r="K64" i="84"/>
  <c r="J221" i="218"/>
  <c r="J73" i="84"/>
  <c r="J230" i="218"/>
  <c r="K81" i="84"/>
  <c r="J238" i="218"/>
  <c r="K92" i="84"/>
  <c r="J249" i="218"/>
  <c r="J100" i="84"/>
  <c r="J257" i="218"/>
  <c r="K111" i="84"/>
  <c r="J268" i="218"/>
  <c r="K124" i="84"/>
  <c r="J281" i="218"/>
  <c r="K126" i="85"/>
  <c r="K283" i="218"/>
  <c r="BV283" i="218" s="1"/>
  <c r="K20" i="86"/>
  <c r="L177" i="218"/>
  <c r="J28" i="86"/>
  <c r="L185" i="218"/>
  <c r="J36" i="86"/>
  <c r="L193" i="218"/>
  <c r="K44" i="86"/>
  <c r="L201" i="218"/>
  <c r="J52" i="86"/>
  <c r="L209" i="218"/>
  <c r="J60" i="86"/>
  <c r="L217" i="218"/>
  <c r="K68" i="86"/>
  <c r="L225" i="218"/>
  <c r="J77" i="86"/>
  <c r="L234" i="218"/>
  <c r="J87" i="86"/>
  <c r="L244" i="218"/>
  <c r="J96" i="86"/>
  <c r="L253" i="218"/>
  <c r="J106" i="86"/>
  <c r="L263" i="218"/>
  <c r="J118" i="86"/>
  <c r="L275" i="218"/>
  <c r="C43" i="86"/>
  <c r="L151" i="218" s="1"/>
  <c r="L157" i="218"/>
  <c r="L303" i="218" s="1"/>
  <c r="K22" i="87"/>
  <c r="M179" i="218"/>
  <c r="J30" i="87"/>
  <c r="M187" i="218"/>
  <c r="J38" i="87"/>
  <c r="M195" i="218"/>
  <c r="J46" i="87"/>
  <c r="M203" i="218"/>
  <c r="J54" i="87"/>
  <c r="M211" i="218"/>
  <c r="K62" i="87"/>
  <c r="M219" i="218"/>
  <c r="K71" i="87"/>
  <c r="M228" i="218"/>
  <c r="K79" i="87"/>
  <c r="M236" i="218"/>
  <c r="J90" i="87"/>
  <c r="M247" i="218"/>
  <c r="J98" i="87"/>
  <c r="M255" i="218"/>
  <c r="K109" i="87"/>
  <c r="M266" i="218"/>
  <c r="J24" i="88"/>
  <c r="N181" i="218"/>
  <c r="J32" i="88"/>
  <c r="N189" i="218"/>
  <c r="J40" i="88"/>
  <c r="N197" i="218"/>
  <c r="J48" i="88"/>
  <c r="N205" i="218"/>
  <c r="J56" i="88"/>
  <c r="N213" i="218"/>
  <c r="J64" i="88"/>
  <c r="N221" i="218"/>
  <c r="J73" i="88"/>
  <c r="N230" i="218"/>
  <c r="J81" i="88"/>
  <c r="N238" i="218"/>
  <c r="J92" i="88"/>
  <c r="N249" i="218"/>
  <c r="J100" i="88"/>
  <c r="N257" i="218"/>
  <c r="J111" i="88"/>
  <c r="N268" i="218"/>
  <c r="K124" i="88"/>
  <c r="N281" i="218"/>
  <c r="J20" i="90"/>
  <c r="P177" i="218"/>
  <c r="K28" i="90"/>
  <c r="P185" i="218"/>
  <c r="J36" i="90"/>
  <c r="P193" i="218"/>
  <c r="J44" i="90"/>
  <c r="P201" i="218"/>
  <c r="J52" i="90"/>
  <c r="P209" i="218"/>
  <c r="K60" i="90"/>
  <c r="P217" i="218"/>
  <c r="K68" i="90"/>
  <c r="P225" i="218"/>
  <c r="K77" i="90"/>
  <c r="P234" i="218"/>
  <c r="J87" i="90"/>
  <c r="P244" i="218"/>
  <c r="K96" i="90"/>
  <c r="P253" i="218"/>
  <c r="K106" i="90"/>
  <c r="P263" i="218"/>
  <c r="K118" i="90"/>
  <c r="P275" i="218"/>
  <c r="C43" i="90"/>
  <c r="P151" i="218" s="1"/>
  <c r="P157" i="218"/>
  <c r="P170" i="218" s="1"/>
  <c r="P325" i="218"/>
  <c r="P311" i="218"/>
  <c r="J22" i="91"/>
  <c r="Q179" i="218"/>
  <c r="K30" i="91"/>
  <c r="Q187" i="218"/>
  <c r="K38" i="91"/>
  <c r="Q195" i="218"/>
  <c r="K46" i="91"/>
  <c r="Q203" i="218"/>
  <c r="J54" i="91"/>
  <c r="Q211" i="218"/>
  <c r="K62" i="91"/>
  <c r="Q219" i="218"/>
  <c r="K71" i="91"/>
  <c r="Q228" i="218"/>
  <c r="K79" i="91"/>
  <c r="Q236" i="218"/>
  <c r="J90" i="91"/>
  <c r="Q247" i="218"/>
  <c r="J98" i="91"/>
  <c r="Q255" i="218"/>
  <c r="K109" i="91"/>
  <c r="Q266" i="218"/>
  <c r="J24" i="92"/>
  <c r="R181" i="218"/>
  <c r="J32" i="92"/>
  <c r="R189" i="218"/>
  <c r="J40" i="92"/>
  <c r="R197" i="218"/>
  <c r="J48" i="92"/>
  <c r="R205" i="218"/>
  <c r="J56" i="92"/>
  <c r="R213" i="218"/>
  <c r="J64" i="92"/>
  <c r="R221" i="218"/>
  <c r="J73" i="92"/>
  <c r="R230" i="218"/>
  <c r="J81" i="92"/>
  <c r="R238" i="218"/>
  <c r="J92" i="92"/>
  <c r="R249" i="218"/>
  <c r="J100" i="92"/>
  <c r="R257" i="218"/>
  <c r="J111" i="92"/>
  <c r="R268" i="218"/>
  <c r="C43" i="94"/>
  <c r="T151" i="218" s="1"/>
  <c r="T157" i="218"/>
  <c r="T170" i="218" s="1"/>
  <c r="J22" i="95"/>
  <c r="U179" i="218"/>
  <c r="K30" i="95"/>
  <c r="U187" i="218"/>
  <c r="J38" i="95"/>
  <c r="U195" i="218"/>
  <c r="K46" i="95"/>
  <c r="U203" i="218"/>
  <c r="J54" i="95"/>
  <c r="U211" i="218"/>
  <c r="J62" i="95"/>
  <c r="U219" i="218"/>
  <c r="K71" i="95"/>
  <c r="U228" i="218"/>
  <c r="K79" i="95"/>
  <c r="U236" i="218"/>
  <c r="J90" i="95"/>
  <c r="U247" i="218"/>
  <c r="K98" i="95"/>
  <c r="U255" i="218"/>
  <c r="J109" i="95"/>
  <c r="U266" i="218"/>
  <c r="U319" i="218"/>
  <c r="U305" i="218"/>
  <c r="J24" i="96"/>
  <c r="V181" i="218"/>
  <c r="J32" i="96"/>
  <c r="V189" i="218"/>
  <c r="J40" i="96"/>
  <c r="V197" i="218"/>
  <c r="J48" i="96"/>
  <c r="V205" i="218"/>
  <c r="J56" i="96"/>
  <c r="V213" i="218"/>
  <c r="J64" i="96"/>
  <c r="V221" i="218"/>
  <c r="J73" i="96"/>
  <c r="V230" i="218"/>
  <c r="J81" i="96"/>
  <c r="V238" i="218"/>
  <c r="J92" i="96"/>
  <c r="V249" i="218"/>
  <c r="J100" i="96"/>
  <c r="V257" i="218"/>
  <c r="J111" i="96"/>
  <c r="V268" i="218"/>
  <c r="K20" i="98"/>
  <c r="X177" i="218"/>
  <c r="K28" i="98"/>
  <c r="X185" i="218"/>
  <c r="K36" i="98"/>
  <c r="X193" i="218"/>
  <c r="K44" i="98"/>
  <c r="X201" i="218"/>
  <c r="K52" i="98"/>
  <c r="X209" i="218"/>
  <c r="J60" i="98"/>
  <c r="X217" i="218"/>
  <c r="K68" i="98"/>
  <c r="X225" i="218"/>
  <c r="K77" i="98"/>
  <c r="X234" i="218"/>
  <c r="J87" i="98"/>
  <c r="X244" i="218"/>
  <c r="K96" i="98"/>
  <c r="X253" i="218"/>
  <c r="K106" i="98"/>
  <c r="E22" i="98" s="1"/>
  <c r="X263" i="218"/>
  <c r="K118" i="98"/>
  <c r="X275" i="218"/>
  <c r="C43" i="98"/>
  <c r="X151" i="218" s="1"/>
  <c r="X157" i="218"/>
  <c r="X325" i="218"/>
  <c r="X311" i="218"/>
  <c r="J22" i="99"/>
  <c r="Y179" i="218"/>
  <c r="J30" i="99"/>
  <c r="Y187" i="218"/>
  <c r="K38" i="99"/>
  <c r="Y195" i="218"/>
  <c r="K46" i="99"/>
  <c r="Y203" i="218"/>
  <c r="J54" i="99"/>
  <c r="Y211" i="218"/>
  <c r="J62" i="99"/>
  <c r="Y219" i="218"/>
  <c r="J71" i="99"/>
  <c r="Y228" i="218"/>
  <c r="J79" i="99"/>
  <c r="Y236" i="218"/>
  <c r="J90" i="99"/>
  <c r="Y247" i="218"/>
  <c r="J98" i="99"/>
  <c r="Y255" i="218"/>
  <c r="J109" i="99"/>
  <c r="Y266" i="218"/>
  <c r="J40" i="100"/>
  <c r="Z197" i="218"/>
  <c r="J56" i="100"/>
  <c r="Z213" i="218"/>
  <c r="J73" i="100"/>
  <c r="Z230" i="218"/>
  <c r="J81" i="100"/>
  <c r="Z238" i="218"/>
  <c r="J100" i="100"/>
  <c r="Z257" i="218"/>
  <c r="J111" i="100"/>
  <c r="Z268" i="218"/>
  <c r="Z321" i="218"/>
  <c r="Z307" i="218"/>
  <c r="K20" i="102"/>
  <c r="AB177" i="218"/>
  <c r="J28" i="102"/>
  <c r="AB185" i="218"/>
  <c r="J36" i="102"/>
  <c r="AB193" i="218"/>
  <c r="J44" i="102"/>
  <c r="AB201" i="218"/>
  <c r="K52" i="102"/>
  <c r="AB209" i="218"/>
  <c r="K60" i="102"/>
  <c r="AB217" i="218"/>
  <c r="J68" i="102"/>
  <c r="AB225" i="218"/>
  <c r="K77" i="102"/>
  <c r="AB234" i="218"/>
  <c r="J87" i="102"/>
  <c r="AB244" i="218"/>
  <c r="J96" i="102"/>
  <c r="AB253" i="218"/>
  <c r="J106" i="102"/>
  <c r="AB263" i="218"/>
  <c r="K118" i="102"/>
  <c r="AB275" i="218"/>
  <c r="C43" i="102"/>
  <c r="AB151" i="218" s="1"/>
  <c r="AB157" i="218"/>
  <c r="AB170" i="218" s="1"/>
  <c r="K22" i="103"/>
  <c r="AC179" i="218"/>
  <c r="J30" i="103"/>
  <c r="AC187" i="218"/>
  <c r="K38" i="103"/>
  <c r="AC195" i="218"/>
  <c r="J46" i="103"/>
  <c r="AC203" i="218"/>
  <c r="J54" i="103"/>
  <c r="AC211" i="218"/>
  <c r="J62" i="103"/>
  <c r="AC219" i="218"/>
  <c r="K71" i="103"/>
  <c r="AC228" i="218"/>
  <c r="K79" i="103"/>
  <c r="AC236" i="218"/>
  <c r="K90" i="103"/>
  <c r="AC247" i="218"/>
  <c r="J98" i="103"/>
  <c r="AC255" i="218"/>
  <c r="K109" i="103"/>
  <c r="AC266" i="218"/>
  <c r="J24" i="104"/>
  <c r="AD181" i="218"/>
  <c r="J32" i="104"/>
  <c r="AD189" i="218"/>
  <c r="J40" i="104"/>
  <c r="AD197" i="218"/>
  <c r="J48" i="104"/>
  <c r="AD205" i="218"/>
  <c r="J56" i="104"/>
  <c r="AD213" i="218"/>
  <c r="J64" i="104"/>
  <c r="AD221" i="218"/>
  <c r="J73" i="104"/>
  <c r="AD230" i="218"/>
  <c r="J81" i="104"/>
  <c r="AD238" i="218"/>
  <c r="J92" i="104"/>
  <c r="AD249" i="218"/>
  <c r="J100" i="104"/>
  <c r="AD257" i="218"/>
  <c r="J111" i="104"/>
  <c r="AD268" i="218"/>
  <c r="K124" i="104"/>
  <c r="AD281" i="218"/>
  <c r="K20" i="106"/>
  <c r="AF177" i="218"/>
  <c r="K28" i="106"/>
  <c r="AF185" i="218"/>
  <c r="J36" i="106"/>
  <c r="AF193" i="218"/>
  <c r="K44" i="106"/>
  <c r="AF201" i="218"/>
  <c r="K52" i="106"/>
  <c r="AF209" i="218"/>
  <c r="K60" i="106"/>
  <c r="AF217" i="218"/>
  <c r="K68" i="106"/>
  <c r="AF225" i="218"/>
  <c r="K77" i="106"/>
  <c r="AF234" i="218"/>
  <c r="K87" i="106"/>
  <c r="AF244" i="218"/>
  <c r="K96" i="106"/>
  <c r="AF253" i="218"/>
  <c r="K106" i="106"/>
  <c r="AF263" i="218"/>
  <c r="K118" i="106"/>
  <c r="AF275" i="218"/>
  <c r="C43" i="106"/>
  <c r="AF151" i="218" s="1"/>
  <c r="AF157" i="218"/>
  <c r="AF317" i="218" s="1"/>
  <c r="J22" i="107"/>
  <c r="AG179" i="218"/>
  <c r="K30" i="107"/>
  <c r="AG187" i="218"/>
  <c r="J38" i="107"/>
  <c r="AG195" i="218"/>
  <c r="K46" i="107"/>
  <c r="AG203" i="218"/>
  <c r="J54" i="107"/>
  <c r="AG211" i="218"/>
  <c r="K62" i="107"/>
  <c r="AG219" i="218"/>
  <c r="K71" i="107"/>
  <c r="AG228" i="218"/>
  <c r="J79" i="107"/>
  <c r="AG236" i="218"/>
  <c r="J90" i="107"/>
  <c r="AG247" i="218"/>
  <c r="K98" i="107"/>
  <c r="AG255" i="218"/>
  <c r="J109" i="107"/>
  <c r="AG266" i="218"/>
  <c r="J24" i="108"/>
  <c r="AH181" i="218"/>
  <c r="J40" i="108"/>
  <c r="AH197" i="218"/>
  <c r="J48" i="108"/>
  <c r="AH205" i="218"/>
  <c r="J56" i="108"/>
  <c r="AH213" i="218"/>
  <c r="J73" i="108"/>
  <c r="AH230" i="218"/>
  <c r="J81" i="108"/>
  <c r="AH238" i="218"/>
  <c r="J92" i="108"/>
  <c r="AH249" i="218"/>
  <c r="J111" i="108"/>
  <c r="AH268" i="218"/>
  <c r="J20" i="110"/>
  <c r="AJ177" i="218"/>
  <c r="K28" i="110"/>
  <c r="AJ185" i="218"/>
  <c r="K36" i="110"/>
  <c r="AJ193" i="218"/>
  <c r="K44" i="110"/>
  <c r="AJ201" i="218"/>
  <c r="K52" i="110"/>
  <c r="AJ209" i="218"/>
  <c r="J60" i="110"/>
  <c r="AJ217" i="218"/>
  <c r="K68" i="110"/>
  <c r="AJ225" i="218"/>
  <c r="K77" i="110"/>
  <c r="AJ234" i="218"/>
  <c r="J87" i="110"/>
  <c r="AJ244" i="218"/>
  <c r="J96" i="110"/>
  <c r="AJ253" i="218"/>
  <c r="J106" i="110"/>
  <c r="AJ263" i="218"/>
  <c r="J118" i="110"/>
  <c r="AJ275" i="218"/>
  <c r="C43" i="110"/>
  <c r="AJ151" i="218" s="1"/>
  <c r="AJ157" i="218"/>
  <c r="AJ317" i="218" s="1"/>
  <c r="K22" i="111"/>
  <c r="AK179" i="218"/>
  <c r="J30" i="111"/>
  <c r="AK187" i="218"/>
  <c r="K38" i="111"/>
  <c r="AK195" i="218"/>
  <c r="K46" i="111"/>
  <c r="AK203" i="218"/>
  <c r="K54" i="111"/>
  <c r="AK211" i="218"/>
  <c r="K62" i="111"/>
  <c r="AK219" i="218"/>
  <c r="K71" i="111"/>
  <c r="AK228" i="218"/>
  <c r="K79" i="111"/>
  <c r="AK236" i="218"/>
  <c r="K90" i="111"/>
  <c r="AK247" i="218"/>
  <c r="K98" i="111"/>
  <c r="AK255" i="218"/>
  <c r="J109" i="111"/>
  <c r="AK266" i="218"/>
  <c r="J24" i="112"/>
  <c r="AL181" i="218"/>
  <c r="J40" i="112"/>
  <c r="AL197" i="218"/>
  <c r="J48" i="112"/>
  <c r="AL205" i="218"/>
  <c r="J56" i="112"/>
  <c r="AL213" i="218"/>
  <c r="J64" i="112"/>
  <c r="AL221" i="218"/>
  <c r="J73" i="112"/>
  <c r="AL230" i="218"/>
  <c r="J81" i="112"/>
  <c r="AL238" i="218"/>
  <c r="J92" i="112"/>
  <c r="AL249" i="218"/>
  <c r="J111" i="112"/>
  <c r="AL268" i="218"/>
  <c r="J20" i="114"/>
  <c r="AN177" i="218"/>
  <c r="J28" i="114"/>
  <c r="AN185" i="218"/>
  <c r="K36" i="114"/>
  <c r="AN193" i="218"/>
  <c r="J44" i="114"/>
  <c r="AN201" i="218"/>
  <c r="J52" i="114"/>
  <c r="AN209" i="218"/>
  <c r="K60" i="114"/>
  <c r="AN217" i="218"/>
  <c r="J68" i="114"/>
  <c r="AN225" i="218"/>
  <c r="K77" i="114"/>
  <c r="AN234" i="218"/>
  <c r="K87" i="114"/>
  <c r="AN244" i="218"/>
  <c r="J96" i="114"/>
  <c r="AN253" i="218"/>
  <c r="J106" i="114"/>
  <c r="AN263" i="218"/>
  <c r="K118" i="114"/>
  <c r="AN275" i="218"/>
  <c r="C43" i="114"/>
  <c r="AN151" i="218" s="1"/>
  <c r="AN157" i="218"/>
  <c r="AN317" i="218" s="1"/>
  <c r="AN325" i="218"/>
  <c r="AN311" i="218"/>
  <c r="J30" i="115"/>
  <c r="AO187" i="218"/>
  <c r="K38" i="115"/>
  <c r="AO195" i="218"/>
  <c r="K46" i="115"/>
  <c r="AO203" i="218"/>
  <c r="J98" i="115"/>
  <c r="AO255" i="218"/>
  <c r="J109" i="115"/>
  <c r="AO266" i="218"/>
  <c r="J24" i="116"/>
  <c r="AP181" i="218"/>
  <c r="J32" i="116"/>
  <c r="AP189" i="218"/>
  <c r="J40" i="116"/>
  <c r="AP197" i="218"/>
  <c r="J48" i="116"/>
  <c r="AP205" i="218"/>
  <c r="J56" i="116"/>
  <c r="AP213" i="218"/>
  <c r="J64" i="116"/>
  <c r="AP221" i="218"/>
  <c r="J73" i="116"/>
  <c r="AP230" i="218"/>
  <c r="J81" i="116"/>
  <c r="AP238" i="218"/>
  <c r="J92" i="116"/>
  <c r="AP249" i="218"/>
  <c r="J100" i="116"/>
  <c r="AP257" i="218"/>
  <c r="J111" i="116"/>
  <c r="AP268" i="218"/>
  <c r="J20" i="118"/>
  <c r="AR177" i="218"/>
  <c r="K28" i="118"/>
  <c r="AR185" i="218"/>
  <c r="K36" i="118"/>
  <c r="AR193" i="218"/>
  <c r="J44" i="118"/>
  <c r="AR201" i="218"/>
  <c r="J52" i="118"/>
  <c r="AR209" i="218"/>
  <c r="K60" i="118"/>
  <c r="AR217" i="218"/>
  <c r="K68" i="118"/>
  <c r="AR225" i="218"/>
  <c r="K77" i="118"/>
  <c r="AR234" i="218"/>
  <c r="J87" i="118"/>
  <c r="AR244" i="218"/>
  <c r="K96" i="118"/>
  <c r="AR253" i="218"/>
  <c r="K106" i="118"/>
  <c r="AR263" i="218"/>
  <c r="K118" i="118"/>
  <c r="AR275" i="218"/>
  <c r="C43" i="118"/>
  <c r="AR151" i="218" s="1"/>
  <c r="AR157" i="218"/>
  <c r="AR170" i="218" s="1"/>
  <c r="J22" i="119"/>
  <c r="AS179" i="218"/>
  <c r="J30" i="119"/>
  <c r="AS187" i="218"/>
  <c r="J38" i="119"/>
  <c r="AS195" i="218"/>
  <c r="J46" i="119"/>
  <c r="AS203" i="218"/>
  <c r="J54" i="119"/>
  <c r="AS211" i="218"/>
  <c r="J62" i="119"/>
  <c r="AS219" i="218"/>
  <c r="J71" i="119"/>
  <c r="AS228" i="218"/>
  <c r="J79" i="119"/>
  <c r="AS236" i="218"/>
  <c r="J90" i="119"/>
  <c r="AS247" i="218"/>
  <c r="J98" i="119"/>
  <c r="AS255" i="218"/>
  <c r="J109" i="119"/>
  <c r="AS266" i="218"/>
  <c r="AS319" i="218"/>
  <c r="AS305" i="218"/>
  <c r="J24" i="120"/>
  <c r="AT181" i="218"/>
  <c r="J32" i="120"/>
  <c r="AT189" i="218"/>
  <c r="J40" i="120"/>
  <c r="AT197" i="218"/>
  <c r="J48" i="120"/>
  <c r="AT205" i="218"/>
  <c r="J56" i="120"/>
  <c r="AT213" i="218"/>
  <c r="J64" i="120"/>
  <c r="AT221" i="218"/>
  <c r="J73" i="120"/>
  <c r="AT230" i="218"/>
  <c r="J81" i="120"/>
  <c r="AT238" i="218"/>
  <c r="J92" i="120"/>
  <c r="AT249" i="218"/>
  <c r="J100" i="120"/>
  <c r="AT257" i="218"/>
  <c r="J111" i="120"/>
  <c r="AT268" i="218"/>
  <c r="J20" i="122"/>
  <c r="AV177" i="218"/>
  <c r="K28" i="122"/>
  <c r="AV185" i="218"/>
  <c r="K36" i="122"/>
  <c r="AV193" i="218"/>
  <c r="J44" i="122"/>
  <c r="AV201" i="218"/>
  <c r="K52" i="122"/>
  <c r="AV209" i="218"/>
  <c r="K60" i="122"/>
  <c r="AV217" i="218"/>
  <c r="K68" i="122"/>
  <c r="AV225" i="218"/>
  <c r="K77" i="122"/>
  <c r="AV234" i="218"/>
  <c r="K87" i="122"/>
  <c r="AV244" i="218"/>
  <c r="J96" i="122"/>
  <c r="AV253" i="218"/>
  <c r="K106" i="122"/>
  <c r="AV263" i="218"/>
  <c r="K118" i="122"/>
  <c r="AV275" i="218"/>
  <c r="C43" i="122"/>
  <c r="AV151" i="218" s="1"/>
  <c r="AV157" i="218"/>
  <c r="AV317" i="218" s="1"/>
  <c r="J22" i="123"/>
  <c r="AW179" i="218"/>
  <c r="J30" i="123"/>
  <c r="AW187" i="218"/>
  <c r="K38" i="123"/>
  <c r="AW195" i="218"/>
  <c r="J46" i="123"/>
  <c r="AW203" i="218"/>
  <c r="K54" i="123"/>
  <c r="AW211" i="218"/>
  <c r="J62" i="123"/>
  <c r="AW219" i="218"/>
  <c r="K71" i="123"/>
  <c r="AW228" i="218"/>
  <c r="K79" i="123"/>
  <c r="AW236" i="218"/>
  <c r="J90" i="123"/>
  <c r="AW247" i="218"/>
  <c r="J98" i="123"/>
  <c r="AW255" i="218"/>
  <c r="K109" i="123"/>
  <c r="AW266" i="218"/>
  <c r="J24" i="124"/>
  <c r="AX181" i="218"/>
  <c r="K32" i="124"/>
  <c r="AX189" i="218"/>
  <c r="J40" i="124"/>
  <c r="AX197" i="218"/>
  <c r="J48" i="124"/>
  <c r="AX205" i="218"/>
  <c r="K81" i="124"/>
  <c r="AX238" i="218"/>
  <c r="K92" i="124"/>
  <c r="AX249" i="218"/>
  <c r="K100" i="124"/>
  <c r="AX257" i="218"/>
  <c r="J111" i="124"/>
  <c r="AX268" i="218"/>
  <c r="K124" i="124"/>
  <c r="AX281" i="218"/>
  <c r="K20" i="126"/>
  <c r="AZ177" i="218"/>
  <c r="K28" i="126"/>
  <c r="AZ185" i="218"/>
  <c r="K36" i="126"/>
  <c r="AZ193" i="218"/>
  <c r="K44" i="126"/>
  <c r="AZ201" i="218"/>
  <c r="J52" i="126"/>
  <c r="AZ209" i="218"/>
  <c r="J60" i="126"/>
  <c r="AZ217" i="218"/>
  <c r="J68" i="126"/>
  <c r="AZ225" i="218"/>
  <c r="K77" i="126"/>
  <c r="AZ234" i="218"/>
  <c r="K87" i="126"/>
  <c r="AZ244" i="218"/>
  <c r="K96" i="126"/>
  <c r="AZ253" i="218"/>
  <c r="J106" i="126"/>
  <c r="AZ263" i="218"/>
  <c r="K118" i="126"/>
  <c r="AZ275" i="218"/>
  <c r="C43" i="126"/>
  <c r="AZ151" i="218" s="1"/>
  <c r="AZ157" i="218"/>
  <c r="AZ317" i="218" s="1"/>
  <c r="J22" i="127"/>
  <c r="BA179" i="218"/>
  <c r="J30" i="127"/>
  <c r="BA187" i="218"/>
  <c r="J38" i="127"/>
  <c r="BA195" i="218"/>
  <c r="J46" i="127"/>
  <c r="BA203" i="218"/>
  <c r="J54" i="127"/>
  <c r="BA211" i="218"/>
  <c r="J62" i="127"/>
  <c r="BA219" i="218"/>
  <c r="J71" i="127"/>
  <c r="BA228" i="218"/>
  <c r="J79" i="127"/>
  <c r="BA236" i="218"/>
  <c r="J90" i="127"/>
  <c r="BA247" i="218"/>
  <c r="J98" i="127"/>
  <c r="BA255" i="218"/>
  <c r="J109" i="127"/>
  <c r="BA266" i="218"/>
  <c r="J40" i="128"/>
  <c r="BB197" i="218"/>
  <c r="J48" i="128"/>
  <c r="BB205" i="218"/>
  <c r="J73" i="128"/>
  <c r="BB230" i="218"/>
  <c r="J81" i="128"/>
  <c r="BB238" i="218"/>
  <c r="J111" i="128"/>
  <c r="BB268" i="218"/>
  <c r="K20" i="130"/>
  <c r="BD177" i="218"/>
  <c r="K28" i="130"/>
  <c r="BD185" i="218"/>
  <c r="K36" i="130"/>
  <c r="BD193" i="218"/>
  <c r="K44" i="130"/>
  <c r="BD201" i="218"/>
  <c r="K52" i="130"/>
  <c r="BD209" i="218"/>
  <c r="J60" i="130"/>
  <c r="BD217" i="218"/>
  <c r="J68" i="130"/>
  <c r="BD225" i="218"/>
  <c r="J77" i="130"/>
  <c r="BD234" i="218"/>
  <c r="K87" i="130"/>
  <c r="BD244" i="218"/>
  <c r="J96" i="130"/>
  <c r="BD253" i="218"/>
  <c r="K106" i="130"/>
  <c r="BD263" i="218"/>
  <c r="J118" i="130"/>
  <c r="BD275" i="218"/>
  <c r="C43" i="130"/>
  <c r="BD151" i="218" s="1"/>
  <c r="BD157" i="218"/>
  <c r="BD303" i="218" s="1"/>
  <c r="J22" i="131"/>
  <c r="BE179" i="218"/>
  <c r="J30" i="131"/>
  <c r="BE187" i="218"/>
  <c r="K38" i="131"/>
  <c r="BE195" i="218"/>
  <c r="K46" i="131"/>
  <c r="BE203" i="218"/>
  <c r="K54" i="131"/>
  <c r="BE211" i="218"/>
  <c r="J62" i="131"/>
  <c r="BE219" i="218"/>
  <c r="K71" i="131"/>
  <c r="BE228" i="218"/>
  <c r="J79" i="131"/>
  <c r="BE236" i="218"/>
  <c r="J90" i="131"/>
  <c r="BE247" i="218"/>
  <c r="J98" i="131"/>
  <c r="BE255" i="218"/>
  <c r="K109" i="131"/>
  <c r="BE266" i="218"/>
  <c r="J24" i="132"/>
  <c r="BF181" i="218"/>
  <c r="J32" i="132"/>
  <c r="BF189" i="218"/>
  <c r="J40" i="132"/>
  <c r="BF197" i="218"/>
  <c r="J48" i="132"/>
  <c r="BF205" i="218"/>
  <c r="J56" i="132"/>
  <c r="BF213" i="218"/>
  <c r="J64" i="132"/>
  <c r="BF221" i="218"/>
  <c r="J73" i="132"/>
  <c r="BF230" i="218"/>
  <c r="J81" i="132"/>
  <c r="BF238" i="218"/>
  <c r="J92" i="132"/>
  <c r="BF249" i="218"/>
  <c r="J100" i="132"/>
  <c r="BF257" i="218"/>
  <c r="J111" i="132"/>
  <c r="BF268" i="218"/>
  <c r="K124" i="132"/>
  <c r="BF281" i="218"/>
  <c r="J20" i="134"/>
  <c r="BH177" i="218"/>
  <c r="K28" i="134"/>
  <c r="BH185" i="218"/>
  <c r="K36" i="134"/>
  <c r="BH193" i="218"/>
  <c r="K44" i="134"/>
  <c r="BH201" i="218"/>
  <c r="J52" i="134"/>
  <c r="BH209" i="218"/>
  <c r="J60" i="134"/>
  <c r="BH217" i="218"/>
  <c r="J68" i="134"/>
  <c r="BH225" i="218"/>
  <c r="K77" i="134"/>
  <c r="BH234" i="218"/>
  <c r="J87" i="134"/>
  <c r="BH244" i="218"/>
  <c r="K96" i="134"/>
  <c r="BH253" i="218"/>
  <c r="K106" i="134"/>
  <c r="BH263" i="218"/>
  <c r="K118" i="134"/>
  <c r="BH275" i="218"/>
  <c r="C43" i="134"/>
  <c r="BH151" i="218" s="1"/>
  <c r="BH157" i="218"/>
  <c r="BH303" i="218" s="1"/>
  <c r="K22" i="135"/>
  <c r="BI179" i="218"/>
  <c r="K30" i="135"/>
  <c r="BI187" i="218"/>
  <c r="J38" i="135"/>
  <c r="BI195" i="218"/>
  <c r="J46" i="135"/>
  <c r="BI203" i="218"/>
  <c r="K54" i="135"/>
  <c r="BI211" i="218"/>
  <c r="K62" i="135"/>
  <c r="BI219" i="218"/>
  <c r="K71" i="135"/>
  <c r="BI228" i="218"/>
  <c r="K79" i="135"/>
  <c r="BI236" i="218"/>
  <c r="J90" i="135"/>
  <c r="BI247" i="218"/>
  <c r="K98" i="135"/>
  <c r="BI255" i="218"/>
  <c r="K109" i="135"/>
  <c r="BI266" i="218"/>
  <c r="J24" i="136"/>
  <c r="BJ181" i="218"/>
  <c r="J32" i="136"/>
  <c r="BJ189" i="218"/>
  <c r="J40" i="136"/>
  <c r="BJ197" i="218"/>
  <c r="J48" i="136"/>
  <c r="BJ205" i="218"/>
  <c r="J56" i="136"/>
  <c r="BJ213" i="218"/>
  <c r="J64" i="136"/>
  <c r="BJ221" i="218"/>
  <c r="J73" i="136"/>
  <c r="BJ230" i="218"/>
  <c r="J81" i="136"/>
  <c r="BJ238" i="218"/>
  <c r="J92" i="136"/>
  <c r="BJ249" i="218"/>
  <c r="J100" i="136"/>
  <c r="BJ257" i="218"/>
  <c r="J111" i="136"/>
  <c r="BJ268" i="218"/>
  <c r="K124" i="136"/>
  <c r="BJ281" i="218"/>
  <c r="BJ321" i="218"/>
  <c r="BJ307" i="218"/>
  <c r="J20" i="138"/>
  <c r="BL177" i="218"/>
  <c r="K28" i="138"/>
  <c r="BL185" i="218"/>
  <c r="J36" i="138"/>
  <c r="BL193" i="218"/>
  <c r="K44" i="138"/>
  <c r="BL201" i="218"/>
  <c r="K52" i="138"/>
  <c r="BL209" i="218"/>
  <c r="J60" i="138"/>
  <c r="BL217" i="218"/>
  <c r="K68" i="138"/>
  <c r="BL225" i="218"/>
  <c r="K77" i="138"/>
  <c r="BL234" i="218"/>
  <c r="K87" i="138"/>
  <c r="BL244" i="218"/>
  <c r="K96" i="138"/>
  <c r="BL253" i="218"/>
  <c r="J106" i="138"/>
  <c r="BL263" i="218"/>
  <c r="K118" i="138"/>
  <c r="BL275" i="218"/>
  <c r="C43" i="138"/>
  <c r="BL151" i="218" s="1"/>
  <c r="BL157" i="218"/>
  <c r="BL170" i="218" s="1"/>
  <c r="J22" i="139"/>
  <c r="BM179" i="218"/>
  <c r="K30" i="139"/>
  <c r="BM187" i="218"/>
  <c r="J38" i="139"/>
  <c r="BM195" i="218"/>
  <c r="K46" i="139"/>
  <c r="BM203" i="218"/>
  <c r="J54" i="139"/>
  <c r="BM211" i="218"/>
  <c r="K62" i="139"/>
  <c r="BM219" i="218"/>
  <c r="J71" i="139"/>
  <c r="BM228" i="218"/>
  <c r="K79" i="139"/>
  <c r="BM236" i="218"/>
  <c r="J90" i="139"/>
  <c r="BM247" i="218"/>
  <c r="K98" i="139"/>
  <c r="BM255" i="218"/>
  <c r="J109" i="139"/>
  <c r="BM266" i="218"/>
  <c r="J24" i="140"/>
  <c r="BN181" i="218"/>
  <c r="J32" i="140"/>
  <c r="BN189" i="218"/>
  <c r="J40" i="140"/>
  <c r="BN197" i="218"/>
  <c r="J48" i="140"/>
  <c r="BN205" i="218"/>
  <c r="J56" i="140"/>
  <c r="BN213" i="218"/>
  <c r="J64" i="140"/>
  <c r="BN221" i="218"/>
  <c r="J73" i="140"/>
  <c r="BN230" i="218"/>
  <c r="J81" i="140"/>
  <c r="BN238" i="218"/>
  <c r="J92" i="140"/>
  <c r="BN249" i="218"/>
  <c r="J100" i="140"/>
  <c r="BN257" i="218"/>
  <c r="J111" i="140"/>
  <c r="BN268" i="218"/>
  <c r="K124" i="140"/>
  <c r="BN281" i="218"/>
  <c r="C43" i="142"/>
  <c r="BP151" i="218" s="1"/>
  <c r="BP157" i="218"/>
  <c r="BP317" i="218" s="1"/>
  <c r="J22" i="143"/>
  <c r="BQ179" i="218"/>
  <c r="J30" i="143"/>
  <c r="BQ187" i="218"/>
  <c r="J38" i="143"/>
  <c r="BQ195" i="218"/>
  <c r="J46" i="143"/>
  <c r="BQ203" i="218"/>
  <c r="K54" i="143"/>
  <c r="BQ211" i="218"/>
  <c r="K62" i="143"/>
  <c r="BQ219" i="218"/>
  <c r="J71" i="143"/>
  <c r="BQ228" i="218"/>
  <c r="J79" i="143"/>
  <c r="BQ236" i="218"/>
  <c r="K98" i="143"/>
  <c r="BQ255" i="218"/>
  <c r="J109" i="143"/>
  <c r="BQ266" i="218"/>
  <c r="BQ319" i="218"/>
  <c r="BQ305" i="218"/>
  <c r="J24" i="144"/>
  <c r="BR181" i="218"/>
  <c r="K32" i="144"/>
  <c r="BR189" i="218"/>
  <c r="K40" i="144"/>
  <c r="BR197" i="218"/>
  <c r="K48" i="144"/>
  <c r="BR205" i="218"/>
  <c r="J56" i="144"/>
  <c r="BR213" i="218"/>
  <c r="J64" i="144"/>
  <c r="BR221" i="218"/>
  <c r="K73" i="144"/>
  <c r="BR230" i="218"/>
  <c r="J81" i="144"/>
  <c r="BR238" i="218"/>
  <c r="K92" i="144"/>
  <c r="BR249" i="218"/>
  <c r="K100" i="144"/>
  <c r="BR257" i="218"/>
  <c r="J111" i="144"/>
  <c r="BR268" i="218"/>
  <c r="K124" i="144"/>
  <c r="BR281" i="218"/>
  <c r="J20" i="146"/>
  <c r="BT177" i="218"/>
  <c r="J28" i="146"/>
  <c r="BT185" i="218"/>
  <c r="K36" i="146"/>
  <c r="BT193" i="218"/>
  <c r="K44" i="146"/>
  <c r="BT201" i="218"/>
  <c r="K52" i="146"/>
  <c r="BT209" i="218"/>
  <c r="K60" i="146"/>
  <c r="BT217" i="218"/>
  <c r="K68" i="146"/>
  <c r="BT225" i="218"/>
  <c r="K77" i="146"/>
  <c r="BT234" i="218"/>
  <c r="J87" i="146"/>
  <c r="BT244" i="218"/>
  <c r="J96" i="146"/>
  <c r="BT253" i="218"/>
  <c r="K106" i="146"/>
  <c r="BT263" i="218"/>
  <c r="K118" i="146"/>
  <c r="BT275" i="218"/>
  <c r="C43" i="146"/>
  <c r="BT151" i="218" s="1"/>
  <c r="BT157" i="218"/>
  <c r="BT170" i="218" s="1"/>
  <c r="BC182" i="218"/>
  <c r="J41" i="76"/>
  <c r="B198" i="218"/>
  <c r="K74" i="76"/>
  <c r="B231" i="218"/>
  <c r="J112" i="76"/>
  <c r="B269" i="218"/>
  <c r="K35" i="77"/>
  <c r="C192" i="218"/>
  <c r="K67" i="77"/>
  <c r="C224" i="218"/>
  <c r="K104" i="77"/>
  <c r="E21" i="77" s="1"/>
  <c r="C261" i="218"/>
  <c r="J29" i="78"/>
  <c r="D186" i="218"/>
  <c r="J61" i="78"/>
  <c r="D218" i="218"/>
  <c r="J97" i="78"/>
  <c r="D254" i="218"/>
  <c r="K39" i="79"/>
  <c r="E196" i="218"/>
  <c r="J33" i="80"/>
  <c r="F190" i="218"/>
  <c r="J65" i="80"/>
  <c r="F222" i="218"/>
  <c r="J101" i="80"/>
  <c r="F258" i="218"/>
  <c r="K19" i="81"/>
  <c r="G176" i="218"/>
  <c r="J51" i="81"/>
  <c r="G208" i="218"/>
  <c r="K86" i="81"/>
  <c r="G243" i="218"/>
  <c r="K116" i="81"/>
  <c r="E25" i="81" s="1"/>
  <c r="G273" i="218"/>
  <c r="K21" i="82"/>
  <c r="H178" i="218"/>
  <c r="K53" i="82"/>
  <c r="H210" i="218"/>
  <c r="J89" i="82"/>
  <c r="H246" i="218"/>
  <c r="K39" i="83"/>
  <c r="I196" i="218"/>
  <c r="K80" i="83"/>
  <c r="I237" i="218"/>
  <c r="K41" i="84"/>
  <c r="J198" i="218"/>
  <c r="K74" i="84"/>
  <c r="J231" i="218"/>
  <c r="K112" i="84"/>
  <c r="J269" i="218"/>
  <c r="K27" i="85"/>
  <c r="K184" i="218"/>
  <c r="K59" i="85"/>
  <c r="K216" i="218"/>
  <c r="K95" i="85"/>
  <c r="K252" i="218"/>
  <c r="J45" i="86"/>
  <c r="L202" i="218"/>
  <c r="J69" i="86"/>
  <c r="L226" i="218"/>
  <c r="J107" i="86"/>
  <c r="L264" i="218"/>
  <c r="J23" i="87"/>
  <c r="M180" i="218"/>
  <c r="J55" i="87"/>
  <c r="M212" i="218"/>
  <c r="J91" i="87"/>
  <c r="M248" i="218"/>
  <c r="K122" i="87"/>
  <c r="E27" i="87" s="1"/>
  <c r="M279" i="218"/>
  <c r="K112" i="88"/>
  <c r="N269" i="218"/>
  <c r="K27" i="89"/>
  <c r="O184" i="218"/>
  <c r="K59" i="89"/>
  <c r="O216" i="218"/>
  <c r="K95" i="89"/>
  <c r="O252" i="218"/>
  <c r="K45" i="90"/>
  <c r="P202" i="218"/>
  <c r="K78" i="90"/>
  <c r="P235" i="218"/>
  <c r="K119" i="90"/>
  <c r="P276" i="218"/>
  <c r="P326" i="218"/>
  <c r="P312" i="218"/>
  <c r="K23" i="91"/>
  <c r="Q180" i="218"/>
  <c r="J55" i="91"/>
  <c r="Q212" i="218"/>
  <c r="K25" i="92"/>
  <c r="R182" i="218"/>
  <c r="K35" i="93"/>
  <c r="S192" i="218"/>
  <c r="K67" i="93"/>
  <c r="S224" i="218"/>
  <c r="K104" i="93"/>
  <c r="E21" i="93" s="1"/>
  <c r="S261" i="218"/>
  <c r="J29" i="94"/>
  <c r="T186" i="218"/>
  <c r="K61" i="94"/>
  <c r="T218" i="218"/>
  <c r="K97" i="94"/>
  <c r="T254" i="218"/>
  <c r="K80" i="95"/>
  <c r="U237" i="218"/>
  <c r="K74" i="96"/>
  <c r="V231" i="218"/>
  <c r="K112" i="96"/>
  <c r="V269" i="218"/>
  <c r="K27" i="97"/>
  <c r="W184" i="218"/>
  <c r="K59" i="97"/>
  <c r="W216" i="218"/>
  <c r="K86" i="97"/>
  <c r="W243" i="218"/>
  <c r="K116" i="97"/>
  <c r="E25" i="97" s="1"/>
  <c r="W273" i="218"/>
  <c r="K21" i="98"/>
  <c r="X178" i="218"/>
  <c r="K53" i="98"/>
  <c r="X210" i="218"/>
  <c r="K89" i="98"/>
  <c r="X246" i="218"/>
  <c r="K119" i="98"/>
  <c r="X276" i="218"/>
  <c r="X326" i="218"/>
  <c r="X312" i="218"/>
  <c r="J31" i="99"/>
  <c r="Y188" i="218"/>
  <c r="J63" i="99"/>
  <c r="Y220" i="218"/>
  <c r="K91" i="99"/>
  <c r="Y248" i="218"/>
  <c r="K122" i="99"/>
  <c r="E27" i="99" s="1"/>
  <c r="Y279" i="218"/>
  <c r="K35" i="101"/>
  <c r="AA192" i="218"/>
  <c r="K67" i="101"/>
  <c r="AA224" i="218"/>
  <c r="K29" i="102"/>
  <c r="AB186" i="218"/>
  <c r="K61" i="102"/>
  <c r="AB218" i="218"/>
  <c r="J97" i="102"/>
  <c r="AB254" i="218"/>
  <c r="J91" i="103"/>
  <c r="AC248" i="218"/>
  <c r="K35" i="105"/>
  <c r="AE192" i="218"/>
  <c r="K67" i="105"/>
  <c r="AE224" i="218"/>
  <c r="K104" i="105"/>
  <c r="E21" i="105" s="1"/>
  <c r="AE261" i="218"/>
  <c r="K29" i="106"/>
  <c r="AF186" i="218"/>
  <c r="K61" i="106"/>
  <c r="AF218" i="218"/>
  <c r="K107" i="106"/>
  <c r="AF264" i="218"/>
  <c r="K91" i="107"/>
  <c r="AG248" i="218"/>
  <c r="K41" i="108"/>
  <c r="AH198" i="218"/>
  <c r="K74" i="108"/>
  <c r="AH231" i="218"/>
  <c r="AH322" i="218"/>
  <c r="AH308" i="218"/>
  <c r="K27" i="109"/>
  <c r="AI184" i="218"/>
  <c r="K59" i="109"/>
  <c r="AI216" i="218"/>
  <c r="K76" i="109"/>
  <c r="AI233" i="218"/>
  <c r="K116" i="109"/>
  <c r="E25" i="109" s="1"/>
  <c r="AI273" i="218"/>
  <c r="K21" i="110"/>
  <c r="AJ178" i="218"/>
  <c r="K45" i="110"/>
  <c r="AJ202" i="218"/>
  <c r="J69" i="110"/>
  <c r="AJ226" i="218"/>
  <c r="J107" i="110"/>
  <c r="AJ264" i="218"/>
  <c r="K23" i="111"/>
  <c r="AK180" i="218"/>
  <c r="K55" i="111"/>
  <c r="AK212" i="218"/>
  <c r="K41" i="112"/>
  <c r="AL198" i="218"/>
  <c r="J101" i="112"/>
  <c r="AL258" i="218"/>
  <c r="K125" i="112"/>
  <c r="AL282" i="218"/>
  <c r="K19" i="113"/>
  <c r="AM176" i="218"/>
  <c r="K59" i="113"/>
  <c r="AM216" i="218"/>
  <c r="K95" i="113"/>
  <c r="AM252" i="218"/>
  <c r="K45" i="114"/>
  <c r="AN202" i="218"/>
  <c r="K89" i="114"/>
  <c r="AN246" i="218"/>
  <c r="K39" i="115"/>
  <c r="AO196" i="218"/>
  <c r="K72" i="115"/>
  <c r="AO229" i="218"/>
  <c r="K110" i="115"/>
  <c r="AO267" i="218"/>
  <c r="K35" i="117"/>
  <c r="AQ192" i="218"/>
  <c r="K67" i="117"/>
  <c r="AQ224" i="218"/>
  <c r="K29" i="118"/>
  <c r="AR186" i="218"/>
  <c r="J53" i="118"/>
  <c r="AR210" i="218"/>
  <c r="J89" i="118"/>
  <c r="AR246" i="218"/>
  <c r="J119" i="118"/>
  <c r="AR276" i="218"/>
  <c r="J23" i="119"/>
  <c r="AS180" i="218"/>
  <c r="K80" i="119"/>
  <c r="AS237" i="218"/>
  <c r="K27" i="121"/>
  <c r="AU184" i="218"/>
  <c r="J59" i="121"/>
  <c r="AU216" i="218"/>
  <c r="J95" i="121"/>
  <c r="AU252" i="218"/>
  <c r="K45" i="122"/>
  <c r="AV202" i="218"/>
  <c r="K69" i="122"/>
  <c r="AV226" i="218"/>
  <c r="K107" i="122"/>
  <c r="AV264" i="218"/>
  <c r="AV318" i="218"/>
  <c r="AV304" i="218"/>
  <c r="J91" i="123"/>
  <c r="AW248" i="218"/>
  <c r="K17" i="124"/>
  <c r="AX174" i="218"/>
  <c r="K41" i="124"/>
  <c r="AX198" i="218"/>
  <c r="K74" i="124"/>
  <c r="AX231" i="218"/>
  <c r="K112" i="124"/>
  <c r="AX269" i="218"/>
  <c r="AX322" i="218"/>
  <c r="AX308" i="218"/>
  <c r="K19" i="125"/>
  <c r="AY176" i="218"/>
  <c r="K51" i="125"/>
  <c r="AY208" i="218"/>
  <c r="K86" i="125"/>
  <c r="AY243" i="218"/>
  <c r="K116" i="125"/>
  <c r="E25" i="125" s="1"/>
  <c r="AY273" i="218"/>
  <c r="K21" i="126"/>
  <c r="AZ178" i="218"/>
  <c r="K53" i="126"/>
  <c r="AZ210" i="218"/>
  <c r="K89" i="126"/>
  <c r="AZ246" i="218"/>
  <c r="J39" i="127"/>
  <c r="BA196" i="218"/>
  <c r="K55" i="127"/>
  <c r="BA212" i="218"/>
  <c r="K57" i="128"/>
  <c r="BB214" i="218"/>
  <c r="K93" i="128"/>
  <c r="BB250" i="218"/>
  <c r="K43" i="129"/>
  <c r="BC200" i="218"/>
  <c r="K67" i="129"/>
  <c r="BC224" i="218"/>
  <c r="K116" i="129"/>
  <c r="E25" i="129" s="1"/>
  <c r="BC273" i="218"/>
  <c r="K53" i="130"/>
  <c r="BD210" i="218"/>
  <c r="K89" i="130"/>
  <c r="BD246" i="218"/>
  <c r="K27" i="133"/>
  <c r="BG184" i="218"/>
  <c r="K59" i="133"/>
  <c r="BG216" i="218"/>
  <c r="K95" i="133"/>
  <c r="BG252" i="218"/>
  <c r="K116" i="133"/>
  <c r="E25" i="133" s="1"/>
  <c r="BG273" i="218"/>
  <c r="K21" i="134"/>
  <c r="BH178" i="218"/>
  <c r="K53" i="134"/>
  <c r="BH210" i="218"/>
  <c r="K78" i="134"/>
  <c r="BH235" i="218"/>
  <c r="K119" i="134"/>
  <c r="BH276" i="218"/>
  <c r="K57" i="136"/>
  <c r="BJ214" i="218"/>
  <c r="K93" i="136"/>
  <c r="BJ250" i="218"/>
  <c r="K43" i="137"/>
  <c r="BK200" i="218"/>
  <c r="K76" i="137"/>
  <c r="BK233" i="218"/>
  <c r="K116" i="137"/>
  <c r="E25" i="137" s="1"/>
  <c r="BK273" i="218"/>
  <c r="K29" i="138"/>
  <c r="BL186" i="218"/>
  <c r="J45" i="138"/>
  <c r="BL202" i="218"/>
  <c r="K61" i="138"/>
  <c r="BL218" i="218"/>
  <c r="K78" i="138"/>
  <c r="BL235" i="218"/>
  <c r="K97" i="138"/>
  <c r="BL254" i="218"/>
  <c r="K119" i="138"/>
  <c r="BL276" i="218"/>
  <c r="J39" i="139"/>
  <c r="BM196" i="218"/>
  <c r="J72" i="139"/>
  <c r="BM229" i="218"/>
  <c r="J122" i="139"/>
  <c r="D27" i="139" s="1"/>
  <c r="BM279" i="218"/>
  <c r="J41" i="140"/>
  <c r="BN198" i="218"/>
  <c r="J74" i="140"/>
  <c r="BN231" i="218"/>
  <c r="K125" i="140"/>
  <c r="BN282" i="218"/>
  <c r="BN308" i="218"/>
  <c r="BN322" i="218"/>
  <c r="K19" i="141"/>
  <c r="BO176" i="218"/>
  <c r="K27" i="141"/>
  <c r="BO184" i="218"/>
  <c r="K35" i="141"/>
  <c r="BO192" i="218"/>
  <c r="K43" i="141"/>
  <c r="BO200" i="218"/>
  <c r="K51" i="141"/>
  <c r="BO208" i="218"/>
  <c r="K59" i="141"/>
  <c r="BO216" i="218"/>
  <c r="K67" i="141"/>
  <c r="BO224" i="218"/>
  <c r="K95" i="141"/>
  <c r="BO252" i="218"/>
  <c r="K104" i="141"/>
  <c r="E21" i="141" s="1"/>
  <c r="BO261" i="218"/>
  <c r="K116" i="141"/>
  <c r="E25" i="141" s="1"/>
  <c r="BO273" i="218"/>
  <c r="J21" i="142"/>
  <c r="BP178" i="218"/>
  <c r="J29" i="142"/>
  <c r="BP186" i="218"/>
  <c r="J37" i="142"/>
  <c r="BP194" i="218"/>
  <c r="K45" i="142"/>
  <c r="BP202" i="218"/>
  <c r="K53" i="142"/>
  <c r="BP210" i="218"/>
  <c r="J61" i="142"/>
  <c r="BP218" i="218"/>
  <c r="J69" i="142"/>
  <c r="BP226" i="218"/>
  <c r="K78" i="142"/>
  <c r="BP235" i="218"/>
  <c r="J89" i="142"/>
  <c r="BP246" i="218"/>
  <c r="J97" i="142"/>
  <c r="BP254" i="218"/>
  <c r="J107" i="142"/>
  <c r="BP264" i="218"/>
  <c r="J119" i="142"/>
  <c r="BP276" i="218"/>
  <c r="BP304" i="218"/>
  <c r="BP318" i="218"/>
  <c r="K23" i="143"/>
  <c r="BQ180" i="218"/>
  <c r="K31" i="143"/>
  <c r="BQ188" i="218"/>
  <c r="K39" i="143"/>
  <c r="BQ196" i="218"/>
  <c r="K55" i="143"/>
  <c r="BQ212" i="218"/>
  <c r="K63" i="143"/>
  <c r="BQ220" i="218"/>
  <c r="K72" i="143"/>
  <c r="BQ229" i="218"/>
  <c r="K80" i="143"/>
  <c r="BQ237" i="218"/>
  <c r="K91" i="143"/>
  <c r="BQ248" i="218"/>
  <c r="K99" i="143"/>
  <c r="BQ256" i="218"/>
  <c r="K110" i="143"/>
  <c r="BQ267" i="218"/>
  <c r="K122" i="143"/>
  <c r="E27" i="143" s="1"/>
  <c r="BQ279" i="218"/>
  <c r="J17" i="144"/>
  <c r="BR174" i="218"/>
  <c r="J25" i="144"/>
  <c r="BR182" i="218"/>
  <c r="J33" i="144"/>
  <c r="BR190" i="218"/>
  <c r="K41" i="144"/>
  <c r="BR198" i="218"/>
  <c r="K49" i="144"/>
  <c r="BR206" i="218"/>
  <c r="J57" i="144"/>
  <c r="BR214" i="218"/>
  <c r="K65" i="144"/>
  <c r="BR222" i="218"/>
  <c r="J74" i="144"/>
  <c r="BR231" i="218"/>
  <c r="K82" i="144"/>
  <c r="BR239" i="218"/>
  <c r="J93" i="144"/>
  <c r="BR250" i="218"/>
  <c r="K101" i="144"/>
  <c r="BR258" i="218"/>
  <c r="J112" i="144"/>
  <c r="BR269" i="218"/>
  <c r="K19" i="145"/>
  <c r="BS176" i="218"/>
  <c r="K27" i="145"/>
  <c r="BS184" i="218"/>
  <c r="K35" i="145"/>
  <c r="BS192" i="218"/>
  <c r="K43" i="145"/>
  <c r="BS200" i="218"/>
  <c r="K51" i="145"/>
  <c r="BS208" i="218"/>
  <c r="K59" i="145"/>
  <c r="BS216" i="218"/>
  <c r="K67" i="145"/>
  <c r="BS224" i="218"/>
  <c r="K76" i="145"/>
  <c r="BS233" i="218"/>
  <c r="K86" i="145"/>
  <c r="BS243" i="218"/>
  <c r="K95" i="145"/>
  <c r="BS252" i="218"/>
  <c r="K104" i="145"/>
  <c r="E21" i="145" s="1"/>
  <c r="BS261" i="218"/>
  <c r="K116" i="145"/>
  <c r="E25" i="145" s="1"/>
  <c r="BS273" i="218"/>
  <c r="K21" i="146"/>
  <c r="BT178" i="218"/>
  <c r="J29" i="146"/>
  <c r="BT186" i="218"/>
  <c r="K37" i="146"/>
  <c r="BT194" i="218"/>
  <c r="K45" i="146"/>
  <c r="BT202" i="218"/>
  <c r="K53" i="146"/>
  <c r="BT210" i="218"/>
  <c r="K61" i="146"/>
  <c r="BT218" i="218"/>
  <c r="J69" i="146"/>
  <c r="BT226" i="218"/>
  <c r="K78" i="146"/>
  <c r="BT235" i="218"/>
  <c r="K89" i="146"/>
  <c r="BT246" i="218"/>
  <c r="K97" i="146"/>
  <c r="BT254" i="218"/>
  <c r="K107" i="146"/>
  <c r="BT264" i="218"/>
  <c r="K119" i="146"/>
  <c r="BT276" i="218"/>
  <c r="BT326" i="218"/>
  <c r="BT312" i="218"/>
  <c r="AY184" i="218"/>
  <c r="BW163" i="218"/>
  <c r="BX163" i="218" s="1"/>
  <c r="BU163" i="218"/>
  <c r="K20" i="77"/>
  <c r="C177" i="218"/>
  <c r="K28" i="77"/>
  <c r="C185" i="218"/>
  <c r="K36" i="77"/>
  <c r="C193" i="218"/>
  <c r="K44" i="77"/>
  <c r="C201" i="218"/>
  <c r="K52" i="77"/>
  <c r="C209" i="218"/>
  <c r="K60" i="77"/>
  <c r="C217" i="218"/>
  <c r="K68" i="77"/>
  <c r="C225" i="218"/>
  <c r="K77" i="77"/>
  <c r="C234" i="218"/>
  <c r="K87" i="77"/>
  <c r="C244" i="218"/>
  <c r="K96" i="77"/>
  <c r="C253" i="218"/>
  <c r="K106" i="77"/>
  <c r="C263" i="218"/>
  <c r="K118" i="77"/>
  <c r="C275" i="218"/>
  <c r="C43" i="77"/>
  <c r="C151" i="218" s="1"/>
  <c r="C157" i="218"/>
  <c r="C317" i="218" s="1"/>
  <c r="J22" i="78"/>
  <c r="D179" i="218"/>
  <c r="J30" i="78"/>
  <c r="D187" i="218"/>
  <c r="J38" i="78"/>
  <c r="D195" i="218"/>
  <c r="J46" i="78"/>
  <c r="D203" i="218"/>
  <c r="J54" i="78"/>
  <c r="D211" i="218"/>
  <c r="J62" i="78"/>
  <c r="D219" i="218"/>
  <c r="J71" i="78"/>
  <c r="D228" i="218"/>
  <c r="J79" i="78"/>
  <c r="D236" i="218"/>
  <c r="J90" i="78"/>
  <c r="D247" i="218"/>
  <c r="J98" i="78"/>
  <c r="D255" i="218"/>
  <c r="J109" i="78"/>
  <c r="D266" i="218"/>
  <c r="K24" i="79"/>
  <c r="E181" i="218"/>
  <c r="J32" i="79"/>
  <c r="E189" i="218"/>
  <c r="K40" i="79"/>
  <c r="E197" i="218"/>
  <c r="J48" i="79"/>
  <c r="E205" i="218"/>
  <c r="K56" i="79"/>
  <c r="E213" i="218"/>
  <c r="J64" i="79"/>
  <c r="E221" i="218"/>
  <c r="J73" i="79"/>
  <c r="E230" i="218"/>
  <c r="K81" i="79"/>
  <c r="E238" i="218"/>
  <c r="K92" i="79"/>
  <c r="E249" i="218"/>
  <c r="J100" i="79"/>
  <c r="E257" i="218"/>
  <c r="K111" i="79"/>
  <c r="E268" i="218"/>
  <c r="K20" i="81"/>
  <c r="G177" i="218"/>
  <c r="J28" i="81"/>
  <c r="G185" i="218"/>
  <c r="J36" i="81"/>
  <c r="G193" i="218"/>
  <c r="J44" i="81"/>
  <c r="G201" i="218"/>
  <c r="J52" i="81"/>
  <c r="G209" i="218"/>
  <c r="J60" i="81"/>
  <c r="G217" i="218"/>
  <c r="K68" i="81"/>
  <c r="G225" i="218"/>
  <c r="J77" i="81"/>
  <c r="G234" i="218"/>
  <c r="K87" i="81"/>
  <c r="E19" i="81" s="1"/>
  <c r="G244" i="218"/>
  <c r="K96" i="81"/>
  <c r="G253" i="218"/>
  <c r="J106" i="81"/>
  <c r="G263" i="218"/>
  <c r="J118" i="81"/>
  <c r="G275" i="218"/>
  <c r="C43" i="81"/>
  <c r="G151" i="218" s="1"/>
  <c r="G157" i="218"/>
  <c r="G317" i="218" s="1"/>
  <c r="H319" i="218"/>
  <c r="H305" i="218"/>
  <c r="BW300" i="218"/>
  <c r="BX300" i="218" s="1"/>
  <c r="K24" i="83"/>
  <c r="I181" i="218"/>
  <c r="J32" i="83"/>
  <c r="I189" i="218"/>
  <c r="J40" i="83"/>
  <c r="I197" i="218"/>
  <c r="K48" i="83"/>
  <c r="I205" i="218"/>
  <c r="J56" i="83"/>
  <c r="I213" i="218"/>
  <c r="K64" i="83"/>
  <c r="I221" i="218"/>
  <c r="J73" i="83"/>
  <c r="I230" i="218"/>
  <c r="K81" i="83"/>
  <c r="I238" i="218"/>
  <c r="J92" i="83"/>
  <c r="I249" i="218"/>
  <c r="K100" i="83"/>
  <c r="I257" i="218"/>
  <c r="K111" i="83"/>
  <c r="I268" i="218"/>
  <c r="K124" i="83"/>
  <c r="I281" i="218"/>
  <c r="K20" i="85"/>
  <c r="K177" i="218"/>
  <c r="J28" i="85"/>
  <c r="K185" i="218"/>
  <c r="J36" i="85"/>
  <c r="K193" i="218"/>
  <c r="J44" i="85"/>
  <c r="K201" i="218"/>
  <c r="K52" i="85"/>
  <c r="K209" i="218"/>
  <c r="K60" i="85"/>
  <c r="K217" i="218"/>
  <c r="K68" i="85"/>
  <c r="K225" i="218"/>
  <c r="K77" i="85"/>
  <c r="K234" i="218"/>
  <c r="K19" i="76"/>
  <c r="B176" i="218"/>
  <c r="K27" i="76"/>
  <c r="B184" i="218"/>
  <c r="K35" i="76"/>
  <c r="B192" i="218"/>
  <c r="K43" i="76"/>
  <c r="B200" i="218"/>
  <c r="K51" i="76"/>
  <c r="B208" i="218"/>
  <c r="K59" i="76"/>
  <c r="B216" i="218"/>
  <c r="K67" i="76"/>
  <c r="B224" i="218"/>
  <c r="K76" i="76"/>
  <c r="B233" i="218"/>
  <c r="K86" i="76"/>
  <c r="B243" i="218"/>
  <c r="K95" i="76"/>
  <c r="B252" i="218"/>
  <c r="K116" i="76"/>
  <c r="E25" i="76" s="1"/>
  <c r="B273" i="218"/>
  <c r="BW288" i="218"/>
  <c r="BX288" i="218" s="1"/>
  <c r="BU288" i="218"/>
  <c r="BW297" i="218"/>
  <c r="BX297" i="218" s="1"/>
  <c r="BU297" i="218"/>
  <c r="J21" i="77"/>
  <c r="C178" i="218"/>
  <c r="J29" i="77"/>
  <c r="C186" i="218"/>
  <c r="K37" i="77"/>
  <c r="C194" i="218"/>
  <c r="K45" i="77"/>
  <c r="C202" i="218"/>
  <c r="K53" i="77"/>
  <c r="C210" i="218"/>
  <c r="J61" i="77"/>
  <c r="C218" i="218"/>
  <c r="J69" i="77"/>
  <c r="C226" i="218"/>
  <c r="J78" i="77"/>
  <c r="C235" i="218"/>
  <c r="J89" i="77"/>
  <c r="C246" i="218"/>
  <c r="J97" i="77"/>
  <c r="C254" i="218"/>
  <c r="K107" i="77"/>
  <c r="C264" i="218"/>
  <c r="J119" i="77"/>
  <c r="C276" i="218"/>
  <c r="J23" i="78"/>
  <c r="D180" i="218"/>
  <c r="J39" i="78"/>
  <c r="D196" i="218"/>
  <c r="K63" i="78"/>
  <c r="D220" i="218"/>
  <c r="K110" i="78"/>
  <c r="D267" i="218"/>
  <c r="K17" i="79"/>
  <c r="E174" i="218"/>
  <c r="K25" i="79"/>
  <c r="E182" i="218"/>
  <c r="K33" i="79"/>
  <c r="E190" i="218"/>
  <c r="K41" i="79"/>
  <c r="E198" i="218"/>
  <c r="K49" i="79"/>
  <c r="E206" i="218"/>
  <c r="K57" i="79"/>
  <c r="E214" i="218"/>
  <c r="K65" i="79"/>
  <c r="E222" i="218"/>
  <c r="K74" i="79"/>
  <c r="E231" i="218"/>
  <c r="K82" i="79"/>
  <c r="E239" i="218"/>
  <c r="K93" i="79"/>
  <c r="E250" i="218"/>
  <c r="K101" i="79"/>
  <c r="E258" i="218"/>
  <c r="K112" i="79"/>
  <c r="E269" i="218"/>
  <c r="K19" i="80"/>
  <c r="F176" i="218"/>
  <c r="K27" i="80"/>
  <c r="F184" i="218"/>
  <c r="K35" i="80"/>
  <c r="F192" i="218"/>
  <c r="K43" i="80"/>
  <c r="F200" i="218"/>
  <c r="K51" i="80"/>
  <c r="F208" i="218"/>
  <c r="K59" i="80"/>
  <c r="F216" i="218"/>
  <c r="K67" i="80"/>
  <c r="F224" i="218"/>
  <c r="K76" i="80"/>
  <c r="F233" i="218"/>
  <c r="K86" i="80"/>
  <c r="F243" i="218"/>
  <c r="K95" i="80"/>
  <c r="F252" i="218"/>
  <c r="K104" i="80"/>
  <c r="E21" i="80" s="1"/>
  <c r="F261" i="218"/>
  <c r="K116" i="80"/>
  <c r="E25" i="80" s="1"/>
  <c r="F273" i="218"/>
  <c r="F324" i="218"/>
  <c r="F310" i="218"/>
  <c r="K21" i="81"/>
  <c r="G178" i="218"/>
  <c r="K29" i="81"/>
  <c r="G186" i="218"/>
  <c r="K37" i="81"/>
  <c r="G194" i="218"/>
  <c r="K45" i="81"/>
  <c r="G202" i="218"/>
  <c r="K53" i="81"/>
  <c r="G210" i="218"/>
  <c r="K61" i="81"/>
  <c r="G218" i="218"/>
  <c r="K69" i="81"/>
  <c r="G226" i="218"/>
  <c r="K78" i="81"/>
  <c r="G235" i="218"/>
  <c r="K89" i="81"/>
  <c r="G246" i="218"/>
  <c r="K97" i="81"/>
  <c r="G254" i="218"/>
  <c r="K107" i="81"/>
  <c r="G264" i="218"/>
  <c r="K119" i="81"/>
  <c r="G276" i="218"/>
  <c r="K23" i="82"/>
  <c r="H180" i="218"/>
  <c r="K31" i="82"/>
  <c r="H188" i="218"/>
  <c r="K39" i="82"/>
  <c r="H196" i="218"/>
  <c r="K47" i="82"/>
  <c r="H204" i="218"/>
  <c r="K55" i="82"/>
  <c r="H212" i="218"/>
  <c r="K63" i="82"/>
  <c r="H220" i="218"/>
  <c r="K72" i="82"/>
  <c r="H229" i="218"/>
  <c r="K80" i="82"/>
  <c r="H237" i="218"/>
  <c r="K91" i="82"/>
  <c r="H248" i="218"/>
  <c r="K99" i="82"/>
  <c r="H256" i="218"/>
  <c r="K110" i="82"/>
  <c r="H267" i="218"/>
  <c r="K122" i="82"/>
  <c r="E27" i="82" s="1"/>
  <c r="H279" i="218"/>
  <c r="H328" i="218"/>
  <c r="H314" i="218"/>
  <c r="K125" i="83"/>
  <c r="I282" i="218"/>
  <c r="J19" i="84"/>
  <c r="J176" i="218"/>
  <c r="K27" i="84"/>
  <c r="J184" i="218"/>
  <c r="K35" i="84"/>
  <c r="J192" i="218"/>
  <c r="J43" i="84"/>
  <c r="J200" i="218"/>
  <c r="J51" i="84"/>
  <c r="J208" i="218"/>
  <c r="J59" i="84"/>
  <c r="J216" i="218"/>
  <c r="K67" i="84"/>
  <c r="J224" i="218"/>
  <c r="J76" i="84"/>
  <c r="J233" i="218"/>
  <c r="J86" i="84"/>
  <c r="J243" i="218"/>
  <c r="K95" i="84"/>
  <c r="J252" i="218"/>
  <c r="K104" i="84"/>
  <c r="E21" i="84" s="1"/>
  <c r="J261" i="218"/>
  <c r="J116" i="84"/>
  <c r="D25" i="84" s="1"/>
  <c r="J273" i="218"/>
  <c r="J21" i="85"/>
  <c r="K178" i="218"/>
  <c r="K29" i="85"/>
  <c r="K186" i="218"/>
  <c r="K37" i="85"/>
  <c r="K194" i="218"/>
  <c r="K45" i="85"/>
  <c r="K202" i="218"/>
  <c r="K53" i="85"/>
  <c r="K210" i="218"/>
  <c r="K61" i="85"/>
  <c r="K218" i="218"/>
  <c r="J20" i="76"/>
  <c r="B177" i="218"/>
  <c r="J28" i="76"/>
  <c r="B185" i="218"/>
  <c r="J36" i="76"/>
  <c r="B193" i="218"/>
  <c r="J44" i="76"/>
  <c r="B201" i="218"/>
  <c r="J52" i="76"/>
  <c r="B209" i="218"/>
  <c r="C43" i="76"/>
  <c r="B151" i="218" s="1"/>
  <c r="B157" i="218"/>
  <c r="B317" i="218" s="1"/>
  <c r="B325" i="218"/>
  <c r="B311" i="218"/>
  <c r="K24" i="78"/>
  <c r="D181" i="218"/>
  <c r="J32" i="78"/>
  <c r="D189" i="218"/>
  <c r="K40" i="78"/>
  <c r="D197" i="218"/>
  <c r="J48" i="78"/>
  <c r="D205" i="218"/>
  <c r="K56" i="78"/>
  <c r="D213" i="218"/>
  <c r="J64" i="78"/>
  <c r="D221" i="218"/>
  <c r="K73" i="78"/>
  <c r="D230" i="218"/>
  <c r="J81" i="78"/>
  <c r="D238" i="218"/>
  <c r="K92" i="78"/>
  <c r="D249" i="218"/>
  <c r="J100" i="78"/>
  <c r="D257" i="218"/>
  <c r="K111" i="78"/>
  <c r="D268" i="218"/>
  <c r="K124" i="78"/>
  <c r="D281" i="218"/>
  <c r="D321" i="218"/>
  <c r="D307" i="218"/>
  <c r="K20" i="80"/>
  <c r="F177" i="218"/>
  <c r="K28" i="80"/>
  <c r="F185" i="218"/>
  <c r="J36" i="80"/>
  <c r="F193" i="218"/>
  <c r="J44" i="80"/>
  <c r="F201" i="218"/>
  <c r="J52" i="80"/>
  <c r="F209" i="218"/>
  <c r="K60" i="80"/>
  <c r="F217" i="218"/>
  <c r="J68" i="80"/>
  <c r="F225" i="218"/>
  <c r="K77" i="80"/>
  <c r="F234" i="218"/>
  <c r="K87" i="80"/>
  <c r="E19" i="80" s="1"/>
  <c r="F244" i="218"/>
  <c r="K96" i="80"/>
  <c r="F253" i="218"/>
  <c r="K106" i="80"/>
  <c r="F263" i="218"/>
  <c r="J118" i="80"/>
  <c r="F275" i="218"/>
  <c r="C43" i="80"/>
  <c r="F151" i="218" s="1"/>
  <c r="F157" i="218"/>
  <c r="F170" i="218" s="1"/>
  <c r="BV159" i="218"/>
  <c r="BV167" i="218"/>
  <c r="K24" i="82"/>
  <c r="H181" i="218"/>
  <c r="K32" i="82"/>
  <c r="H189" i="218"/>
  <c r="J40" i="82"/>
  <c r="H197" i="218"/>
  <c r="J48" i="82"/>
  <c r="H205" i="218"/>
  <c r="K56" i="82"/>
  <c r="H213" i="218"/>
  <c r="K64" i="82"/>
  <c r="H221" i="218"/>
  <c r="J73" i="82"/>
  <c r="H230" i="218"/>
  <c r="J81" i="82"/>
  <c r="H238" i="218"/>
  <c r="K92" i="82"/>
  <c r="H249" i="218"/>
  <c r="K100" i="82"/>
  <c r="H257" i="218"/>
  <c r="K111" i="82"/>
  <c r="H268" i="218"/>
  <c r="K124" i="82"/>
  <c r="H281" i="218"/>
  <c r="BV169" i="218"/>
  <c r="J20" i="84"/>
  <c r="J177" i="218"/>
  <c r="K28" i="84"/>
  <c r="J185" i="218"/>
  <c r="K36" i="84"/>
  <c r="J193" i="218"/>
  <c r="J44" i="84"/>
  <c r="J201" i="218"/>
  <c r="K52" i="84"/>
  <c r="J209" i="218"/>
  <c r="K60" i="84"/>
  <c r="J217" i="218"/>
  <c r="K68" i="84"/>
  <c r="J225" i="218"/>
  <c r="K77" i="84"/>
  <c r="J234" i="218"/>
  <c r="J87" i="84"/>
  <c r="J244" i="218"/>
  <c r="K96" i="84"/>
  <c r="J253" i="218"/>
  <c r="K106" i="84"/>
  <c r="J263" i="218"/>
  <c r="J118" i="84"/>
  <c r="J275" i="218"/>
  <c r="C43" i="84"/>
  <c r="J151" i="218" s="1"/>
  <c r="J157" i="218"/>
  <c r="J317" i="218" s="1"/>
  <c r="K24" i="86"/>
  <c r="L181" i="218"/>
  <c r="J32" i="86"/>
  <c r="L189" i="218"/>
  <c r="J40" i="86"/>
  <c r="L197" i="218"/>
  <c r="K48" i="86"/>
  <c r="L205" i="218"/>
  <c r="K56" i="86"/>
  <c r="L213" i="218"/>
  <c r="K64" i="86"/>
  <c r="L221" i="218"/>
  <c r="K73" i="86"/>
  <c r="L230" i="218"/>
  <c r="K81" i="86"/>
  <c r="L238" i="218"/>
  <c r="J92" i="86"/>
  <c r="L249" i="218"/>
  <c r="D157" i="218"/>
  <c r="D303" i="218" s="1"/>
  <c r="BD178" i="218"/>
  <c r="J21" i="76"/>
  <c r="B178" i="218"/>
  <c r="J29" i="76"/>
  <c r="B186" i="218"/>
  <c r="J37" i="76"/>
  <c r="B194" i="218"/>
  <c r="J45" i="76"/>
  <c r="B202" i="218"/>
  <c r="J53" i="76"/>
  <c r="B210" i="218"/>
  <c r="K61" i="76"/>
  <c r="B218" i="218"/>
  <c r="J69" i="76"/>
  <c r="B226" i="218"/>
  <c r="J78" i="76"/>
  <c r="B235" i="218"/>
  <c r="J89" i="76"/>
  <c r="B246" i="218"/>
  <c r="K97" i="76"/>
  <c r="B254" i="218"/>
  <c r="J107" i="76"/>
  <c r="B264" i="218"/>
  <c r="K119" i="76"/>
  <c r="B276" i="218"/>
  <c r="BW166" i="218"/>
  <c r="BX166" i="218" s="1"/>
  <c r="K23" i="77"/>
  <c r="C180" i="218"/>
  <c r="K31" i="77"/>
  <c r="C188" i="218"/>
  <c r="K39" i="77"/>
  <c r="C196" i="218"/>
  <c r="K47" i="77"/>
  <c r="C204" i="218"/>
  <c r="K55" i="77"/>
  <c r="C212" i="218"/>
  <c r="K63" i="77"/>
  <c r="C220" i="218"/>
  <c r="K72" i="77"/>
  <c r="C229" i="218"/>
  <c r="K80" i="77"/>
  <c r="C237" i="218"/>
  <c r="K91" i="77"/>
  <c r="C248" i="218"/>
  <c r="K99" i="77"/>
  <c r="C256" i="218"/>
  <c r="K110" i="77"/>
  <c r="C267" i="218"/>
  <c r="K122" i="77"/>
  <c r="E27" i="77" s="1"/>
  <c r="C279" i="218"/>
  <c r="J17" i="78"/>
  <c r="D174" i="218"/>
  <c r="K25" i="78"/>
  <c r="D182" i="218"/>
  <c r="K33" i="78"/>
  <c r="D190" i="218"/>
  <c r="K41" i="78"/>
  <c r="D198" i="218"/>
  <c r="K49" i="78"/>
  <c r="D206" i="218"/>
  <c r="K57" i="78"/>
  <c r="D214" i="218"/>
  <c r="K65" i="78"/>
  <c r="D222" i="218"/>
  <c r="K74" i="78"/>
  <c r="D231" i="218"/>
  <c r="J82" i="78"/>
  <c r="D239" i="218"/>
  <c r="K93" i="78"/>
  <c r="D250" i="218"/>
  <c r="K101" i="78"/>
  <c r="D258" i="218"/>
  <c r="J112" i="78"/>
  <c r="D269" i="218"/>
  <c r="D322" i="218"/>
  <c r="D308" i="218"/>
  <c r="J19" i="79"/>
  <c r="E176" i="218"/>
  <c r="K27" i="79"/>
  <c r="E184" i="218"/>
  <c r="K35" i="79"/>
  <c r="E192" i="218"/>
  <c r="K43" i="79"/>
  <c r="E200" i="218"/>
  <c r="J51" i="79"/>
  <c r="E208" i="218"/>
  <c r="K59" i="79"/>
  <c r="E216" i="218"/>
  <c r="J67" i="79"/>
  <c r="E224" i="218"/>
  <c r="K76" i="79"/>
  <c r="E233" i="218"/>
  <c r="J86" i="79"/>
  <c r="E243" i="218"/>
  <c r="J95" i="79"/>
  <c r="E252" i="218"/>
  <c r="K104" i="79"/>
  <c r="E21" i="79" s="1"/>
  <c r="E261" i="218"/>
  <c r="K116" i="79"/>
  <c r="E25" i="79" s="1"/>
  <c r="E273" i="218"/>
  <c r="K21" i="80"/>
  <c r="F178" i="218"/>
  <c r="K29" i="80"/>
  <c r="F186" i="218"/>
  <c r="K37" i="80"/>
  <c r="F194" i="218"/>
  <c r="K45" i="80"/>
  <c r="F202" i="218"/>
  <c r="K53" i="80"/>
  <c r="F210" i="218"/>
  <c r="K61" i="80"/>
  <c r="F218" i="218"/>
  <c r="K69" i="80"/>
  <c r="F226" i="218"/>
  <c r="K78" i="80"/>
  <c r="F235" i="218"/>
  <c r="K89" i="80"/>
  <c r="F246" i="218"/>
  <c r="K97" i="80"/>
  <c r="F254" i="218"/>
  <c r="K107" i="80"/>
  <c r="F264" i="218"/>
  <c r="K119" i="80"/>
  <c r="F276" i="218"/>
  <c r="K23" i="81"/>
  <c r="G180" i="218"/>
  <c r="J31" i="81"/>
  <c r="G188" i="218"/>
  <c r="J39" i="81"/>
  <c r="G196" i="218"/>
  <c r="K47" i="81"/>
  <c r="G204" i="218"/>
  <c r="K55" i="81"/>
  <c r="G212" i="218"/>
  <c r="J63" i="81"/>
  <c r="G220" i="218"/>
  <c r="J72" i="81"/>
  <c r="G229" i="218"/>
  <c r="K80" i="81"/>
  <c r="G237" i="218"/>
  <c r="K91" i="81"/>
  <c r="G248" i="218"/>
  <c r="K110" i="81"/>
  <c r="G267" i="218"/>
  <c r="J122" i="81"/>
  <c r="D27" i="81" s="1"/>
  <c r="G279" i="218"/>
  <c r="J41" i="82"/>
  <c r="H198" i="218"/>
  <c r="J82" i="82"/>
  <c r="H239" i="218"/>
  <c r="BV286" i="218"/>
  <c r="K19" i="83"/>
  <c r="I176" i="218"/>
  <c r="K27" i="83"/>
  <c r="I184" i="218"/>
  <c r="J35" i="83"/>
  <c r="I192" i="218"/>
  <c r="K43" i="83"/>
  <c r="I200" i="218"/>
  <c r="J51" i="83"/>
  <c r="I208" i="218"/>
  <c r="K59" i="83"/>
  <c r="I216" i="218"/>
  <c r="J67" i="83"/>
  <c r="I224" i="218"/>
  <c r="K76" i="83"/>
  <c r="I233" i="218"/>
  <c r="J86" i="83"/>
  <c r="I243" i="218"/>
  <c r="K95" i="83"/>
  <c r="I252" i="218"/>
  <c r="J104" i="83"/>
  <c r="D21" i="83" s="1"/>
  <c r="I261" i="218"/>
  <c r="K116" i="83"/>
  <c r="E25" i="83" s="1"/>
  <c r="I273" i="218"/>
  <c r="BV164" i="218"/>
  <c r="K21" i="84"/>
  <c r="J178" i="218"/>
  <c r="K29" i="84"/>
  <c r="J186" i="218"/>
  <c r="K37" i="84"/>
  <c r="J194" i="218"/>
  <c r="K45" i="84"/>
  <c r="J202" i="218"/>
  <c r="K53" i="84"/>
  <c r="J210" i="218"/>
  <c r="K61" i="84"/>
  <c r="J218" i="218"/>
  <c r="K69" i="84"/>
  <c r="J226" i="218"/>
  <c r="K78" i="84"/>
  <c r="J235" i="218"/>
  <c r="K89" i="84"/>
  <c r="J246" i="218"/>
  <c r="K97" i="84"/>
  <c r="J254" i="218"/>
  <c r="K107" i="84"/>
  <c r="J264" i="218"/>
  <c r="Y210" i="218"/>
  <c r="J17" i="76"/>
  <c r="B174" i="218"/>
  <c r="J49" i="76"/>
  <c r="B206" i="218"/>
  <c r="K82" i="76"/>
  <c r="B239" i="218"/>
  <c r="K19" i="77"/>
  <c r="C176" i="218"/>
  <c r="K51" i="77"/>
  <c r="C208" i="218"/>
  <c r="J95" i="77"/>
  <c r="C252" i="218"/>
  <c r="J45" i="78"/>
  <c r="D202" i="218"/>
  <c r="J89" i="78"/>
  <c r="D246" i="218"/>
  <c r="K72" i="79"/>
  <c r="E229" i="218"/>
  <c r="K41" i="80"/>
  <c r="F198" i="218"/>
  <c r="J82" i="80"/>
  <c r="F239" i="218"/>
  <c r="J35" i="81"/>
  <c r="G192" i="218"/>
  <c r="J67" i="81"/>
  <c r="G224" i="218"/>
  <c r="J104" i="81"/>
  <c r="D21" i="81" s="1"/>
  <c r="G261" i="218"/>
  <c r="K29" i="82"/>
  <c r="H186" i="218"/>
  <c r="K61" i="82"/>
  <c r="H218" i="218"/>
  <c r="K97" i="82"/>
  <c r="H254" i="218"/>
  <c r="K47" i="83"/>
  <c r="I204" i="218"/>
  <c r="K72" i="83"/>
  <c r="I229" i="218"/>
  <c r="K110" i="83"/>
  <c r="I267" i="218"/>
  <c r="K33" i="84"/>
  <c r="J190" i="218"/>
  <c r="K65" i="84"/>
  <c r="J222" i="218"/>
  <c r="K101" i="84"/>
  <c r="J258" i="218"/>
  <c r="K19" i="85"/>
  <c r="K176" i="218"/>
  <c r="J51" i="85"/>
  <c r="K208" i="218"/>
  <c r="K76" i="85"/>
  <c r="K233" i="218"/>
  <c r="K116" i="85"/>
  <c r="E25" i="85" s="1"/>
  <c r="K273" i="218"/>
  <c r="J21" i="86"/>
  <c r="L178" i="218"/>
  <c r="J53" i="86"/>
  <c r="L210" i="218"/>
  <c r="J78" i="86"/>
  <c r="L235" i="218"/>
  <c r="J119" i="86"/>
  <c r="L276" i="218"/>
  <c r="K35" i="89"/>
  <c r="O192" i="218"/>
  <c r="K76" i="89"/>
  <c r="O233" i="218"/>
  <c r="J37" i="90"/>
  <c r="P194" i="218"/>
  <c r="J69" i="90"/>
  <c r="P226" i="218"/>
  <c r="J107" i="90"/>
  <c r="P264" i="218"/>
  <c r="J91" i="91"/>
  <c r="Q248" i="218"/>
  <c r="J17" i="92"/>
  <c r="R174" i="218"/>
  <c r="K43" i="93"/>
  <c r="S200" i="218"/>
  <c r="K86" i="93"/>
  <c r="S243" i="218"/>
  <c r="K45" i="94"/>
  <c r="T202" i="218"/>
  <c r="J89" i="94"/>
  <c r="T246" i="218"/>
  <c r="K65" i="96"/>
  <c r="V222" i="218"/>
  <c r="K101" i="96"/>
  <c r="V258" i="218"/>
  <c r="K19" i="97"/>
  <c r="W176" i="218"/>
  <c r="K43" i="97"/>
  <c r="W200" i="218"/>
  <c r="K67" i="97"/>
  <c r="W224" i="218"/>
  <c r="K104" i="97"/>
  <c r="E21" i="97" s="1"/>
  <c r="W261" i="218"/>
  <c r="J37" i="98"/>
  <c r="X194" i="218"/>
  <c r="K69" i="98"/>
  <c r="X226" i="218"/>
  <c r="J97" i="98"/>
  <c r="X254" i="218"/>
  <c r="J23" i="99"/>
  <c r="Y180" i="218"/>
  <c r="K55" i="99"/>
  <c r="Y212" i="218"/>
  <c r="Y320" i="218"/>
  <c r="Y306" i="218"/>
  <c r="J25" i="100"/>
  <c r="Z182" i="218"/>
  <c r="K43" i="101"/>
  <c r="AA200" i="218"/>
  <c r="K76" i="101"/>
  <c r="AA233" i="218"/>
  <c r="J37" i="102"/>
  <c r="AB194" i="218"/>
  <c r="K69" i="102"/>
  <c r="AB226" i="218"/>
  <c r="J107" i="102"/>
  <c r="AB264" i="218"/>
  <c r="J110" i="103"/>
  <c r="AC267" i="218"/>
  <c r="K27" i="105"/>
  <c r="AE184" i="218"/>
  <c r="K59" i="105"/>
  <c r="AE216" i="218"/>
  <c r="K86" i="105"/>
  <c r="AE243" i="218"/>
  <c r="K116" i="105"/>
  <c r="E25" i="105" s="1"/>
  <c r="AE273" i="218"/>
  <c r="K21" i="106"/>
  <c r="AF178" i="218"/>
  <c r="K53" i="106"/>
  <c r="AF210" i="218"/>
  <c r="K89" i="106"/>
  <c r="AF246" i="218"/>
  <c r="J39" i="107"/>
  <c r="AG196" i="218"/>
  <c r="J72" i="107"/>
  <c r="AG229" i="218"/>
  <c r="K33" i="108"/>
  <c r="AH190" i="218"/>
  <c r="K19" i="109"/>
  <c r="AI176" i="218"/>
  <c r="K51" i="109"/>
  <c r="AI208" i="218"/>
  <c r="K95" i="109"/>
  <c r="AI252" i="218"/>
  <c r="K53" i="110"/>
  <c r="AJ210" i="218"/>
  <c r="K89" i="110"/>
  <c r="AJ246" i="218"/>
  <c r="J93" i="112"/>
  <c r="AL250" i="218"/>
  <c r="K43" i="113"/>
  <c r="AM200" i="218"/>
  <c r="K67" i="113"/>
  <c r="AM224" i="218"/>
  <c r="K104" i="113"/>
  <c r="E21" i="113" s="1"/>
  <c r="AM261" i="218"/>
  <c r="J29" i="114"/>
  <c r="AN186" i="218"/>
  <c r="J53" i="114"/>
  <c r="AN210" i="218"/>
  <c r="K78" i="114"/>
  <c r="AN235" i="218"/>
  <c r="K119" i="114"/>
  <c r="AN276" i="218"/>
  <c r="AN326" i="218"/>
  <c r="AN312" i="218"/>
  <c r="K47" i="115"/>
  <c r="AO204" i="218"/>
  <c r="K80" i="115"/>
  <c r="AO237" i="218"/>
  <c r="J101" i="116"/>
  <c r="AP258" i="218"/>
  <c r="K125" i="116"/>
  <c r="AP282" i="218"/>
  <c r="K27" i="117"/>
  <c r="AQ184" i="218"/>
  <c r="K59" i="117"/>
  <c r="AQ216" i="218"/>
  <c r="K86" i="117"/>
  <c r="AQ243" i="218"/>
  <c r="K116" i="117"/>
  <c r="E25" i="117" s="1"/>
  <c r="AQ273" i="218"/>
  <c r="K21" i="118"/>
  <c r="AR178" i="218"/>
  <c r="J61" i="118"/>
  <c r="AR218" i="218"/>
  <c r="J97" i="118"/>
  <c r="AR254" i="218"/>
  <c r="J39" i="119"/>
  <c r="AS196" i="218"/>
  <c r="J63" i="119"/>
  <c r="AS220" i="218"/>
  <c r="K41" i="120"/>
  <c r="AT198" i="218"/>
  <c r="K125" i="120"/>
  <c r="AT282" i="218"/>
  <c r="J19" i="121"/>
  <c r="AU176" i="218"/>
  <c r="J51" i="121"/>
  <c r="AU208" i="218"/>
  <c r="J76" i="121"/>
  <c r="AU233" i="218"/>
  <c r="K116" i="121"/>
  <c r="E25" i="121" s="1"/>
  <c r="AU273" i="218"/>
  <c r="K21" i="122"/>
  <c r="AV178" i="218"/>
  <c r="K53" i="122"/>
  <c r="AV210" i="218"/>
  <c r="K89" i="122"/>
  <c r="AV246" i="218"/>
  <c r="K119" i="122"/>
  <c r="AV276" i="218"/>
  <c r="AV326" i="218"/>
  <c r="AV312" i="218"/>
  <c r="K31" i="123"/>
  <c r="AW188" i="218"/>
  <c r="J63" i="123"/>
  <c r="AW220" i="218"/>
  <c r="K65" i="124"/>
  <c r="AX222" i="218"/>
  <c r="K93" i="124"/>
  <c r="AX250" i="218"/>
  <c r="K59" i="125"/>
  <c r="AY216" i="218"/>
  <c r="K95" i="125"/>
  <c r="AY252" i="218"/>
  <c r="K45" i="126"/>
  <c r="AZ202" i="218"/>
  <c r="K78" i="126"/>
  <c r="AZ235" i="218"/>
  <c r="K119" i="126"/>
  <c r="AZ276" i="218"/>
  <c r="J112" i="128"/>
  <c r="BB269" i="218"/>
  <c r="K125" i="128"/>
  <c r="BB282" i="218"/>
  <c r="K19" i="129"/>
  <c r="BC176" i="218"/>
  <c r="K59" i="129"/>
  <c r="BC216" i="218"/>
  <c r="K95" i="129"/>
  <c r="BC252" i="218"/>
  <c r="J45" i="130"/>
  <c r="BD202" i="218"/>
  <c r="J78" i="130"/>
  <c r="BD235" i="218"/>
  <c r="K107" i="130"/>
  <c r="E22" i="130" s="1"/>
  <c r="BD264" i="218"/>
  <c r="BD318" i="218"/>
  <c r="BD304" i="218"/>
  <c r="K23" i="131"/>
  <c r="BE180" i="218"/>
  <c r="J82" i="132"/>
  <c r="BF239" i="218"/>
  <c r="K35" i="133"/>
  <c r="BG192" i="218"/>
  <c r="K67" i="133"/>
  <c r="BG224" i="218"/>
  <c r="K104" i="133"/>
  <c r="E21" i="133" s="1"/>
  <c r="BG261" i="218"/>
  <c r="K29" i="134"/>
  <c r="BH186" i="218"/>
  <c r="K61" i="134"/>
  <c r="BH218" i="218"/>
  <c r="K97" i="134"/>
  <c r="BH254" i="218"/>
  <c r="J41" i="136"/>
  <c r="BJ198" i="218"/>
  <c r="K125" i="136"/>
  <c r="BJ282" i="218"/>
  <c r="K19" i="137"/>
  <c r="BK176" i="218"/>
  <c r="K59" i="137"/>
  <c r="BK216" i="218"/>
  <c r="K95" i="137"/>
  <c r="BK252" i="218"/>
  <c r="K21" i="138"/>
  <c r="BL178" i="218"/>
  <c r="K37" i="138"/>
  <c r="BL194" i="218"/>
  <c r="J53" i="138"/>
  <c r="BL210" i="218"/>
  <c r="K69" i="138"/>
  <c r="BL226" i="218"/>
  <c r="K89" i="138"/>
  <c r="BL246" i="218"/>
  <c r="K107" i="138"/>
  <c r="BL264" i="218"/>
  <c r="J47" i="139"/>
  <c r="BM204" i="218"/>
  <c r="J80" i="139"/>
  <c r="BM237" i="218"/>
  <c r="K91" i="139"/>
  <c r="BM248" i="218"/>
  <c r="BM320" i="218"/>
  <c r="BM306" i="218"/>
  <c r="J33" i="140"/>
  <c r="BN190" i="218"/>
  <c r="J49" i="140"/>
  <c r="BN206" i="218"/>
  <c r="J82" i="140"/>
  <c r="BN239" i="218"/>
  <c r="K47" i="143"/>
  <c r="BQ204" i="218"/>
  <c r="K22" i="76"/>
  <c r="B179" i="218"/>
  <c r="K30" i="76"/>
  <c r="B187" i="218"/>
  <c r="K38" i="76"/>
  <c r="B195" i="218"/>
  <c r="K46" i="76"/>
  <c r="B203" i="218"/>
  <c r="K54" i="76"/>
  <c r="B211" i="218"/>
  <c r="K62" i="76"/>
  <c r="B219" i="218"/>
  <c r="J71" i="76"/>
  <c r="B228" i="218"/>
  <c r="J79" i="76"/>
  <c r="B236" i="218"/>
  <c r="J90" i="76"/>
  <c r="B247" i="218"/>
  <c r="J98" i="76"/>
  <c r="B255" i="218"/>
  <c r="J109" i="76"/>
  <c r="B266" i="218"/>
  <c r="K24" i="77"/>
  <c r="C181" i="218"/>
  <c r="J32" i="77"/>
  <c r="C189" i="218"/>
  <c r="J40" i="77"/>
  <c r="C197" i="218"/>
  <c r="K48" i="77"/>
  <c r="C205" i="218"/>
  <c r="K56" i="77"/>
  <c r="C213" i="218"/>
  <c r="J64" i="77"/>
  <c r="C221" i="218"/>
  <c r="K73" i="77"/>
  <c r="C230" i="218"/>
  <c r="K81" i="77"/>
  <c r="C238" i="218"/>
  <c r="K92" i="77"/>
  <c r="C249" i="218"/>
  <c r="J100" i="77"/>
  <c r="C257" i="218"/>
  <c r="K111" i="77"/>
  <c r="C268" i="218"/>
  <c r="K124" i="77"/>
  <c r="C281" i="218"/>
  <c r="C321" i="218"/>
  <c r="C307" i="218"/>
  <c r="D323" i="218"/>
  <c r="D309" i="218"/>
  <c r="BU287" i="218"/>
  <c r="K20" i="79"/>
  <c r="E177" i="218"/>
  <c r="J28" i="79"/>
  <c r="E185" i="218"/>
  <c r="K36" i="79"/>
  <c r="E193" i="218"/>
  <c r="J44" i="79"/>
  <c r="E201" i="218"/>
  <c r="K52" i="79"/>
  <c r="E209" i="218"/>
  <c r="K60" i="79"/>
  <c r="E217" i="218"/>
  <c r="J68" i="79"/>
  <c r="E225" i="218"/>
  <c r="K77" i="79"/>
  <c r="E234" i="218"/>
  <c r="K87" i="79"/>
  <c r="E244" i="218"/>
  <c r="J96" i="79"/>
  <c r="E253" i="218"/>
  <c r="K106" i="79"/>
  <c r="E263" i="218"/>
  <c r="J118" i="79"/>
  <c r="E275" i="218"/>
  <c r="C43" i="79"/>
  <c r="E151" i="218" s="1"/>
  <c r="E157" i="218"/>
  <c r="E170" i="218" s="1"/>
  <c r="J22" i="80"/>
  <c r="F179" i="218"/>
  <c r="J30" i="80"/>
  <c r="F187" i="218"/>
  <c r="J38" i="80"/>
  <c r="F195" i="218"/>
  <c r="J46" i="80"/>
  <c r="F203" i="218"/>
  <c r="J54" i="80"/>
  <c r="F211" i="218"/>
  <c r="J62" i="80"/>
  <c r="F219" i="218"/>
  <c r="J71" i="80"/>
  <c r="F228" i="218"/>
  <c r="J79" i="80"/>
  <c r="F236" i="218"/>
  <c r="J90" i="80"/>
  <c r="F247" i="218"/>
  <c r="J98" i="80"/>
  <c r="F255" i="218"/>
  <c r="J109" i="80"/>
  <c r="F266" i="218"/>
  <c r="K24" i="81"/>
  <c r="G181" i="218"/>
  <c r="K32" i="81"/>
  <c r="G189" i="218"/>
  <c r="J40" i="81"/>
  <c r="G197" i="218"/>
  <c r="J48" i="81"/>
  <c r="G205" i="218"/>
  <c r="K56" i="81"/>
  <c r="G213" i="218"/>
  <c r="J64" i="81"/>
  <c r="G221" i="218"/>
  <c r="J81" i="81"/>
  <c r="G238" i="218"/>
  <c r="K92" i="81"/>
  <c r="G249" i="218"/>
  <c r="K111" i="81"/>
  <c r="G268" i="218"/>
  <c r="G321" i="218"/>
  <c r="G307" i="218"/>
  <c r="J18" i="82"/>
  <c r="H175" i="218"/>
  <c r="J26" i="82"/>
  <c r="H183" i="218"/>
  <c r="J34" i="82"/>
  <c r="H191" i="218"/>
  <c r="J42" i="82"/>
  <c r="H199" i="218"/>
  <c r="J50" i="82"/>
  <c r="H207" i="218"/>
  <c r="J58" i="82"/>
  <c r="H215" i="218"/>
  <c r="J66" i="82"/>
  <c r="H223" i="218"/>
  <c r="J75" i="82"/>
  <c r="H232" i="218"/>
  <c r="J84" i="82"/>
  <c r="D18" i="82" s="1"/>
  <c r="H241" i="218"/>
  <c r="J94" i="82"/>
  <c r="H251" i="218"/>
  <c r="J102" i="82"/>
  <c r="H259" i="218"/>
  <c r="J114" i="82"/>
  <c r="D24" i="82" s="1"/>
  <c r="H271" i="218"/>
  <c r="K20" i="83"/>
  <c r="I177" i="218"/>
  <c r="K28" i="83"/>
  <c r="I185" i="218"/>
  <c r="K36" i="83"/>
  <c r="I193" i="218"/>
  <c r="K44" i="83"/>
  <c r="I201" i="218"/>
  <c r="K52" i="83"/>
  <c r="I209" i="218"/>
  <c r="K60" i="83"/>
  <c r="I217" i="218"/>
  <c r="K68" i="83"/>
  <c r="I225" i="218"/>
  <c r="K77" i="83"/>
  <c r="I234" i="218"/>
  <c r="K87" i="83"/>
  <c r="I244" i="218"/>
  <c r="K96" i="83"/>
  <c r="I253" i="218"/>
  <c r="K106" i="83"/>
  <c r="I263" i="218"/>
  <c r="K118" i="83"/>
  <c r="I275" i="218"/>
  <c r="C43" i="83"/>
  <c r="I151" i="218" s="1"/>
  <c r="I157" i="218"/>
  <c r="BV289" i="218"/>
  <c r="BV298" i="218"/>
  <c r="J319" i="218"/>
  <c r="J305" i="218"/>
  <c r="K24" i="85"/>
  <c r="K181" i="218"/>
  <c r="J32" i="85"/>
  <c r="K189" i="218"/>
  <c r="J40" i="85"/>
  <c r="K197" i="218"/>
  <c r="K48" i="85"/>
  <c r="K205" i="218"/>
  <c r="K56" i="85"/>
  <c r="K213" i="218"/>
  <c r="K64" i="85"/>
  <c r="K221" i="218"/>
  <c r="K73" i="85"/>
  <c r="K230" i="218"/>
  <c r="K81" i="85"/>
  <c r="K238" i="218"/>
  <c r="K92" i="85"/>
  <c r="K249" i="218"/>
  <c r="J100" i="85"/>
  <c r="K257" i="218"/>
  <c r="J111" i="85"/>
  <c r="K268" i="218"/>
  <c r="K124" i="85"/>
  <c r="K281" i="218"/>
  <c r="K18" i="86"/>
  <c r="L175" i="218"/>
  <c r="J26" i="86"/>
  <c r="L183" i="218"/>
  <c r="K34" i="86"/>
  <c r="L191" i="218"/>
  <c r="J42" i="86"/>
  <c r="L199" i="218"/>
  <c r="K50" i="86"/>
  <c r="L207" i="218"/>
  <c r="K58" i="86"/>
  <c r="L215" i="218"/>
  <c r="J66" i="86"/>
  <c r="L223" i="218"/>
  <c r="J75" i="86"/>
  <c r="L232" i="218"/>
  <c r="K84" i="86"/>
  <c r="E18" i="86" s="1"/>
  <c r="L241" i="218"/>
  <c r="J94" i="86"/>
  <c r="L251" i="218"/>
  <c r="K102" i="86"/>
  <c r="L259" i="218"/>
  <c r="K114" i="86"/>
  <c r="E24" i="86" s="1"/>
  <c r="L271" i="218"/>
  <c r="BV271" i="218" s="1"/>
  <c r="C43" i="87"/>
  <c r="M151" i="218" s="1"/>
  <c r="M157" i="218"/>
  <c r="M170" i="218" s="1"/>
  <c r="J22" i="88"/>
  <c r="N179" i="218"/>
  <c r="J30" i="88"/>
  <c r="N187" i="218"/>
  <c r="K38" i="88"/>
  <c r="N195" i="218"/>
  <c r="K46" i="88"/>
  <c r="N203" i="218"/>
  <c r="J54" i="88"/>
  <c r="N211" i="218"/>
  <c r="J62" i="88"/>
  <c r="N219" i="218"/>
  <c r="K71" i="88"/>
  <c r="N228" i="218"/>
  <c r="K79" i="88"/>
  <c r="N236" i="218"/>
  <c r="J90" i="88"/>
  <c r="N247" i="218"/>
  <c r="J98" i="88"/>
  <c r="N255" i="218"/>
  <c r="K109" i="88"/>
  <c r="N266" i="218"/>
  <c r="J24" i="89"/>
  <c r="O181" i="218"/>
  <c r="J32" i="89"/>
  <c r="O189" i="218"/>
  <c r="J40" i="89"/>
  <c r="O197" i="218"/>
  <c r="J48" i="89"/>
  <c r="O205" i="218"/>
  <c r="J56" i="89"/>
  <c r="O213" i="218"/>
  <c r="J64" i="89"/>
  <c r="O221" i="218"/>
  <c r="J73" i="89"/>
  <c r="O230" i="218"/>
  <c r="J81" i="89"/>
  <c r="O238" i="218"/>
  <c r="J92" i="89"/>
  <c r="O249" i="218"/>
  <c r="J100" i="89"/>
  <c r="O257" i="218"/>
  <c r="J111" i="89"/>
  <c r="O268" i="218"/>
  <c r="K124" i="89"/>
  <c r="O281" i="218"/>
  <c r="P323" i="218"/>
  <c r="P309" i="218"/>
  <c r="K36" i="91"/>
  <c r="Q193" i="218"/>
  <c r="J44" i="91"/>
  <c r="Q201" i="218"/>
  <c r="K52" i="91"/>
  <c r="Q209" i="218"/>
  <c r="K60" i="91"/>
  <c r="Q217" i="218"/>
  <c r="K68" i="91"/>
  <c r="Q225" i="218"/>
  <c r="J77" i="91"/>
  <c r="Q234" i="218"/>
  <c r="K87" i="91"/>
  <c r="Q244" i="218"/>
  <c r="K96" i="91"/>
  <c r="Q253" i="218"/>
  <c r="K106" i="91"/>
  <c r="Q263" i="218"/>
  <c r="J118" i="91"/>
  <c r="Q275" i="218"/>
  <c r="C43" i="91"/>
  <c r="Q151" i="218" s="1"/>
  <c r="Q157" i="218"/>
  <c r="K22" i="92"/>
  <c r="R179" i="218"/>
  <c r="J30" i="92"/>
  <c r="R187" i="218"/>
  <c r="K38" i="92"/>
  <c r="R195" i="218"/>
  <c r="K46" i="92"/>
  <c r="R203" i="218"/>
  <c r="K54" i="92"/>
  <c r="R211" i="218"/>
  <c r="J62" i="92"/>
  <c r="R219" i="218"/>
  <c r="K71" i="92"/>
  <c r="R228" i="218"/>
  <c r="K79" i="92"/>
  <c r="R236" i="218"/>
  <c r="K90" i="92"/>
  <c r="R247" i="218"/>
  <c r="J98" i="92"/>
  <c r="R255" i="218"/>
  <c r="K109" i="92"/>
  <c r="R266" i="218"/>
  <c r="R305" i="218"/>
  <c r="R319" i="218"/>
  <c r="J24" i="93"/>
  <c r="S181" i="218"/>
  <c r="J32" i="93"/>
  <c r="S189" i="218"/>
  <c r="J40" i="93"/>
  <c r="S197" i="218"/>
  <c r="J48" i="93"/>
  <c r="S205" i="218"/>
  <c r="J56" i="93"/>
  <c r="S213" i="218"/>
  <c r="J64" i="93"/>
  <c r="S221" i="218"/>
  <c r="J73" i="93"/>
  <c r="S230" i="218"/>
  <c r="J81" i="93"/>
  <c r="S238" i="218"/>
  <c r="J92" i="93"/>
  <c r="S249" i="218"/>
  <c r="J100" i="93"/>
  <c r="S257" i="218"/>
  <c r="J111" i="93"/>
  <c r="S268" i="218"/>
  <c r="K20" i="95"/>
  <c r="U177" i="218"/>
  <c r="K28" i="95"/>
  <c r="U185" i="218"/>
  <c r="K36" i="95"/>
  <c r="U193" i="218"/>
  <c r="J44" i="95"/>
  <c r="U201" i="218"/>
  <c r="K52" i="95"/>
  <c r="U209" i="218"/>
  <c r="J60" i="95"/>
  <c r="U217" i="218"/>
  <c r="K68" i="95"/>
  <c r="U225" i="218"/>
  <c r="J77" i="95"/>
  <c r="U234" i="218"/>
  <c r="K87" i="95"/>
  <c r="U244" i="218"/>
  <c r="K96" i="95"/>
  <c r="U253" i="218"/>
  <c r="K106" i="95"/>
  <c r="U263" i="218"/>
  <c r="J118" i="95"/>
  <c r="U275" i="218"/>
  <c r="C43" i="95"/>
  <c r="U151" i="218" s="1"/>
  <c r="U157" i="218"/>
  <c r="U170" i="218" s="1"/>
  <c r="J22" i="96"/>
  <c r="V179" i="218"/>
  <c r="J30" i="96"/>
  <c r="V187" i="218"/>
  <c r="K38" i="96"/>
  <c r="V195" i="218"/>
  <c r="K46" i="96"/>
  <c r="V203" i="218"/>
  <c r="J54" i="96"/>
  <c r="V211" i="218"/>
  <c r="J62" i="96"/>
  <c r="V219" i="218"/>
  <c r="K71" i="96"/>
  <c r="V228" i="218"/>
  <c r="K79" i="96"/>
  <c r="V236" i="218"/>
  <c r="J90" i="96"/>
  <c r="V247" i="218"/>
  <c r="J98" i="96"/>
  <c r="V255" i="218"/>
  <c r="K109" i="96"/>
  <c r="V266" i="218"/>
  <c r="J24" i="97"/>
  <c r="W181" i="218"/>
  <c r="J32" i="97"/>
  <c r="W189" i="218"/>
  <c r="J40" i="97"/>
  <c r="W197" i="218"/>
  <c r="J48" i="97"/>
  <c r="W205" i="218"/>
  <c r="J56" i="97"/>
  <c r="W213" i="218"/>
  <c r="J64" i="97"/>
  <c r="W221" i="218"/>
  <c r="J73" i="97"/>
  <c r="W230" i="218"/>
  <c r="J81" i="97"/>
  <c r="W238" i="218"/>
  <c r="J92" i="97"/>
  <c r="W249" i="218"/>
  <c r="J100" i="97"/>
  <c r="W257" i="218"/>
  <c r="J111" i="97"/>
  <c r="W268" i="218"/>
  <c r="W321" i="218"/>
  <c r="W307" i="218"/>
  <c r="K20" i="99"/>
  <c r="Y177" i="218"/>
  <c r="K28" i="99"/>
  <c r="Y185" i="218"/>
  <c r="K36" i="99"/>
  <c r="Y193" i="218"/>
  <c r="K44" i="99"/>
  <c r="Y201" i="218"/>
  <c r="J52" i="99"/>
  <c r="Y209" i="218"/>
  <c r="J60" i="99"/>
  <c r="Y217" i="218"/>
  <c r="K68" i="99"/>
  <c r="Y225" i="218"/>
  <c r="K77" i="99"/>
  <c r="Y234" i="218"/>
  <c r="J87" i="99"/>
  <c r="Y244" i="218"/>
  <c r="J96" i="99"/>
  <c r="Y253" i="218"/>
  <c r="K106" i="99"/>
  <c r="Y263" i="218"/>
  <c r="K118" i="99"/>
  <c r="Y275" i="218"/>
  <c r="C43" i="99"/>
  <c r="Y151" i="218" s="1"/>
  <c r="Y157" i="218"/>
  <c r="Y170" i="218" s="1"/>
  <c r="J22" i="100"/>
  <c r="Z179" i="218"/>
  <c r="J30" i="100"/>
  <c r="Z187" i="218"/>
  <c r="K38" i="100"/>
  <c r="Z195" i="218"/>
  <c r="J46" i="100"/>
  <c r="Z203" i="218"/>
  <c r="J54" i="100"/>
  <c r="Z211" i="218"/>
  <c r="J62" i="100"/>
  <c r="Z219" i="218"/>
  <c r="K71" i="100"/>
  <c r="Z228" i="218"/>
  <c r="J79" i="100"/>
  <c r="Z236" i="218"/>
  <c r="K90" i="100"/>
  <c r="Z247" i="218"/>
  <c r="J98" i="100"/>
  <c r="Z255" i="218"/>
  <c r="K109" i="100"/>
  <c r="Z266" i="218"/>
  <c r="J24" i="101"/>
  <c r="AA181" i="218"/>
  <c r="J32" i="101"/>
  <c r="AA189" i="218"/>
  <c r="J40" i="101"/>
  <c r="AA197" i="218"/>
  <c r="J48" i="101"/>
  <c r="AA205" i="218"/>
  <c r="J56" i="101"/>
  <c r="AA213" i="218"/>
  <c r="J64" i="101"/>
  <c r="AA221" i="218"/>
  <c r="J73" i="101"/>
  <c r="AA230" i="218"/>
  <c r="J81" i="101"/>
  <c r="AA238" i="218"/>
  <c r="J92" i="101"/>
  <c r="AA249" i="218"/>
  <c r="J100" i="101"/>
  <c r="AA257" i="218"/>
  <c r="J111" i="101"/>
  <c r="AA268" i="218"/>
  <c r="K124" i="101"/>
  <c r="AA281" i="218"/>
  <c r="J20" i="103"/>
  <c r="AC177" i="218"/>
  <c r="K28" i="103"/>
  <c r="AC185" i="218"/>
  <c r="K36" i="103"/>
  <c r="AC193" i="218"/>
  <c r="K44" i="103"/>
  <c r="AC201" i="218"/>
  <c r="J52" i="103"/>
  <c r="AC209" i="218"/>
  <c r="K60" i="103"/>
  <c r="AC217" i="218"/>
  <c r="K68" i="103"/>
  <c r="AC225" i="218"/>
  <c r="K77" i="103"/>
  <c r="AC234" i="218"/>
  <c r="J87" i="103"/>
  <c r="AC244" i="218"/>
  <c r="J96" i="103"/>
  <c r="AC253" i="218"/>
  <c r="K106" i="103"/>
  <c r="AC263" i="218"/>
  <c r="K118" i="103"/>
  <c r="AC275" i="218"/>
  <c r="C43" i="103"/>
  <c r="AC151" i="218" s="1"/>
  <c r="AC157" i="218"/>
  <c r="AC170" i="218" s="1"/>
  <c r="J22" i="104"/>
  <c r="AD179" i="218"/>
  <c r="J30" i="104"/>
  <c r="AD187" i="218"/>
  <c r="J38" i="104"/>
  <c r="AD195" i="218"/>
  <c r="K46" i="104"/>
  <c r="AD203" i="218"/>
  <c r="J54" i="104"/>
  <c r="AD211" i="218"/>
  <c r="J62" i="104"/>
  <c r="AD219" i="218"/>
  <c r="J71" i="104"/>
  <c r="AD228" i="218"/>
  <c r="K79" i="104"/>
  <c r="AD236" i="218"/>
  <c r="J90" i="104"/>
  <c r="AD247" i="218"/>
  <c r="J98" i="104"/>
  <c r="AD255" i="218"/>
  <c r="J109" i="104"/>
  <c r="AD266" i="218"/>
  <c r="J24" i="105"/>
  <c r="AE181" i="218"/>
  <c r="J32" i="105"/>
  <c r="AE189" i="218"/>
  <c r="J40" i="105"/>
  <c r="AE197" i="218"/>
  <c r="J48" i="105"/>
  <c r="AE205" i="218"/>
  <c r="J56" i="105"/>
  <c r="AE213" i="218"/>
  <c r="J64" i="105"/>
  <c r="AE221" i="218"/>
  <c r="J73" i="105"/>
  <c r="AE230" i="218"/>
  <c r="J81" i="105"/>
  <c r="AE238" i="218"/>
  <c r="J92" i="105"/>
  <c r="AE249" i="218"/>
  <c r="J100" i="105"/>
  <c r="AE257" i="218"/>
  <c r="J111" i="105"/>
  <c r="AE268" i="218"/>
  <c r="K124" i="105"/>
  <c r="AE281" i="218"/>
  <c r="K20" i="107"/>
  <c r="AG177" i="218"/>
  <c r="J28" i="107"/>
  <c r="AG185" i="218"/>
  <c r="K36" i="107"/>
  <c r="AG193" i="218"/>
  <c r="J44" i="107"/>
  <c r="AG201" i="218"/>
  <c r="J52" i="107"/>
  <c r="AG209" i="218"/>
  <c r="J60" i="107"/>
  <c r="AG217" i="218"/>
  <c r="J68" i="107"/>
  <c r="AG225" i="218"/>
  <c r="K77" i="107"/>
  <c r="AG234" i="218"/>
  <c r="J87" i="107"/>
  <c r="AG244" i="218"/>
  <c r="J96" i="107"/>
  <c r="AG253" i="218"/>
  <c r="K106" i="107"/>
  <c r="AG263" i="218"/>
  <c r="K118" i="107"/>
  <c r="AG275" i="218"/>
  <c r="C43" i="107"/>
  <c r="AG151" i="218" s="1"/>
  <c r="AG157" i="218"/>
  <c r="AG170" i="218" s="1"/>
  <c r="K22" i="108"/>
  <c r="AH179" i="218"/>
  <c r="J30" i="108"/>
  <c r="AH187" i="218"/>
  <c r="K38" i="108"/>
  <c r="AH195" i="218"/>
  <c r="K46" i="108"/>
  <c r="AH203" i="218"/>
  <c r="J54" i="108"/>
  <c r="AH211" i="218"/>
  <c r="J62" i="108"/>
  <c r="AH219" i="218"/>
  <c r="K71" i="108"/>
  <c r="AH228" i="218"/>
  <c r="J79" i="108"/>
  <c r="AH236" i="218"/>
  <c r="J90" i="108"/>
  <c r="AH247" i="218"/>
  <c r="J98" i="108"/>
  <c r="AH255" i="218"/>
  <c r="K109" i="108"/>
  <c r="AH266" i="218"/>
  <c r="J24" i="109"/>
  <c r="AI181" i="218"/>
  <c r="J32" i="109"/>
  <c r="AI189" i="218"/>
  <c r="J40" i="109"/>
  <c r="AI197" i="218"/>
  <c r="J48" i="109"/>
  <c r="AI205" i="218"/>
  <c r="J56" i="109"/>
  <c r="AI213" i="218"/>
  <c r="J64" i="109"/>
  <c r="AI221" i="218"/>
  <c r="J73" i="109"/>
  <c r="AI230" i="218"/>
  <c r="J81" i="109"/>
  <c r="AI238" i="218"/>
  <c r="J92" i="109"/>
  <c r="AI249" i="218"/>
  <c r="J100" i="109"/>
  <c r="AI257" i="218"/>
  <c r="J111" i="109"/>
  <c r="AI268" i="218"/>
  <c r="AJ323" i="218"/>
  <c r="AJ309" i="218"/>
  <c r="K20" i="111"/>
  <c r="AK177" i="218"/>
  <c r="J28" i="111"/>
  <c r="AK185" i="218"/>
  <c r="K36" i="111"/>
  <c r="AK193" i="218"/>
  <c r="K44" i="111"/>
  <c r="AK201" i="218"/>
  <c r="K52" i="111"/>
  <c r="AK209" i="218"/>
  <c r="K60" i="111"/>
  <c r="AK217" i="218"/>
  <c r="K68" i="111"/>
  <c r="AK225" i="218"/>
  <c r="K77" i="111"/>
  <c r="AK234" i="218"/>
  <c r="K87" i="111"/>
  <c r="AK244" i="218"/>
  <c r="J96" i="111"/>
  <c r="AK253" i="218"/>
  <c r="K106" i="111"/>
  <c r="AK263" i="218"/>
  <c r="K118" i="111"/>
  <c r="AK275" i="218"/>
  <c r="C43" i="111"/>
  <c r="AK151" i="218" s="1"/>
  <c r="AK157" i="218"/>
  <c r="K22" i="112"/>
  <c r="AL179" i="218"/>
  <c r="K30" i="112"/>
  <c r="AL187" i="218"/>
  <c r="K38" i="112"/>
  <c r="AL195" i="218"/>
  <c r="K46" i="112"/>
  <c r="AL203" i="218"/>
  <c r="K54" i="112"/>
  <c r="AL211" i="218"/>
  <c r="K62" i="112"/>
  <c r="AL219" i="218"/>
  <c r="K71" i="112"/>
  <c r="AL228" i="218"/>
  <c r="K79" i="112"/>
  <c r="AL236" i="218"/>
  <c r="K90" i="112"/>
  <c r="AL247" i="218"/>
  <c r="K98" i="112"/>
  <c r="AL255" i="218"/>
  <c r="K109" i="112"/>
  <c r="AL266" i="218"/>
  <c r="J24" i="113"/>
  <c r="AM181" i="218"/>
  <c r="J32" i="113"/>
  <c r="AM189" i="218"/>
  <c r="J40" i="113"/>
  <c r="AM197" i="218"/>
  <c r="J48" i="113"/>
  <c r="AM205" i="218"/>
  <c r="J56" i="113"/>
  <c r="AM213" i="218"/>
  <c r="J64" i="113"/>
  <c r="AM221" i="218"/>
  <c r="J73" i="113"/>
  <c r="AM230" i="218"/>
  <c r="J81" i="113"/>
  <c r="AM238" i="218"/>
  <c r="J92" i="113"/>
  <c r="AM249" i="218"/>
  <c r="J100" i="113"/>
  <c r="AM257" i="218"/>
  <c r="J111" i="113"/>
  <c r="AM268" i="218"/>
  <c r="K124" i="113"/>
  <c r="AM281" i="218"/>
  <c r="AM321" i="218"/>
  <c r="AM307" i="218"/>
  <c r="J20" i="115"/>
  <c r="AO177" i="218"/>
  <c r="J28" i="115"/>
  <c r="AO185" i="218"/>
  <c r="K36" i="115"/>
  <c r="AO193" i="218"/>
  <c r="K44" i="115"/>
  <c r="AO201" i="218"/>
  <c r="J52" i="115"/>
  <c r="AO209" i="218"/>
  <c r="J60" i="115"/>
  <c r="AO217" i="218"/>
  <c r="J68" i="115"/>
  <c r="AO225" i="218"/>
  <c r="J77" i="115"/>
  <c r="AO234" i="218"/>
  <c r="J87" i="115"/>
  <c r="AO244" i="218"/>
  <c r="J96" i="115"/>
  <c r="AO253" i="218"/>
  <c r="K106" i="115"/>
  <c r="AO263" i="218"/>
  <c r="J118" i="115"/>
  <c r="AO275" i="218"/>
  <c r="C43" i="115"/>
  <c r="AO151" i="218" s="1"/>
  <c r="AO157" i="218"/>
  <c r="AO317" i="218" s="1"/>
  <c r="J22" i="116"/>
  <c r="AP179" i="218"/>
  <c r="J30" i="116"/>
  <c r="AP187" i="218"/>
  <c r="K38" i="116"/>
  <c r="AP195" i="218"/>
  <c r="K46" i="116"/>
  <c r="AP203" i="218"/>
  <c r="J54" i="116"/>
  <c r="AP211" i="218"/>
  <c r="J62" i="116"/>
  <c r="AP219" i="218"/>
  <c r="J71" i="116"/>
  <c r="AP228" i="218"/>
  <c r="K79" i="116"/>
  <c r="AP236" i="218"/>
  <c r="J90" i="116"/>
  <c r="AP247" i="218"/>
  <c r="J98" i="116"/>
  <c r="AP255" i="218"/>
  <c r="K109" i="116"/>
  <c r="AP266" i="218"/>
  <c r="J24" i="117"/>
  <c r="AQ181" i="218"/>
  <c r="J32" i="117"/>
  <c r="AQ189" i="218"/>
  <c r="J40" i="117"/>
  <c r="AQ197" i="218"/>
  <c r="J48" i="117"/>
  <c r="AQ205" i="218"/>
  <c r="J56" i="117"/>
  <c r="AQ213" i="218"/>
  <c r="J64" i="117"/>
  <c r="AQ221" i="218"/>
  <c r="J73" i="117"/>
  <c r="AQ230" i="218"/>
  <c r="J81" i="117"/>
  <c r="AQ238" i="218"/>
  <c r="J92" i="117"/>
  <c r="AQ249" i="218"/>
  <c r="J100" i="117"/>
  <c r="AQ257" i="218"/>
  <c r="J111" i="117"/>
  <c r="AQ268" i="218"/>
  <c r="AR323" i="218"/>
  <c r="AR309" i="218"/>
  <c r="C43" i="119"/>
  <c r="AS151" i="218" s="1"/>
  <c r="AS157" i="218"/>
  <c r="AS317" i="218" s="1"/>
  <c r="AS311" i="218"/>
  <c r="AS325" i="218"/>
  <c r="J22" i="120"/>
  <c r="AT179" i="218"/>
  <c r="K30" i="120"/>
  <c r="AT187" i="218"/>
  <c r="J38" i="120"/>
  <c r="AT195" i="218"/>
  <c r="J46" i="120"/>
  <c r="AT203" i="218"/>
  <c r="J54" i="120"/>
  <c r="AT211" i="218"/>
  <c r="K62" i="120"/>
  <c r="AT219" i="218"/>
  <c r="J71" i="120"/>
  <c r="AT228" i="218"/>
  <c r="K79" i="120"/>
  <c r="AT236" i="218"/>
  <c r="J90" i="120"/>
  <c r="AT247" i="218"/>
  <c r="K98" i="120"/>
  <c r="AT255" i="218"/>
  <c r="J109" i="120"/>
  <c r="AT266" i="218"/>
  <c r="K24" i="121"/>
  <c r="AU181" i="218"/>
  <c r="K32" i="121"/>
  <c r="AU189" i="218"/>
  <c r="J40" i="121"/>
  <c r="AU197" i="218"/>
  <c r="J48" i="121"/>
  <c r="AU205" i="218"/>
  <c r="K56" i="121"/>
  <c r="AU213" i="218"/>
  <c r="K64" i="121"/>
  <c r="AU221" i="218"/>
  <c r="K73" i="121"/>
  <c r="AU230" i="218"/>
  <c r="K81" i="121"/>
  <c r="AU238" i="218"/>
  <c r="K92" i="121"/>
  <c r="AU249" i="218"/>
  <c r="K100" i="121"/>
  <c r="AU257" i="218"/>
  <c r="J111" i="121"/>
  <c r="AU268" i="218"/>
  <c r="K124" i="121"/>
  <c r="AU281" i="218"/>
  <c r="J20" i="123"/>
  <c r="AW177" i="218"/>
  <c r="K28" i="123"/>
  <c r="AW185" i="218"/>
  <c r="K36" i="123"/>
  <c r="AW193" i="218"/>
  <c r="K44" i="123"/>
  <c r="AW201" i="218"/>
  <c r="J52" i="123"/>
  <c r="AW209" i="218"/>
  <c r="J60" i="123"/>
  <c r="AW217" i="218"/>
  <c r="J68" i="123"/>
  <c r="AW225" i="218"/>
  <c r="K77" i="123"/>
  <c r="AW234" i="218"/>
  <c r="J87" i="123"/>
  <c r="AW244" i="218"/>
  <c r="K96" i="123"/>
  <c r="AW253" i="218"/>
  <c r="J106" i="123"/>
  <c r="AW263" i="218"/>
  <c r="K118" i="123"/>
  <c r="AW275" i="218"/>
  <c r="C43" i="123"/>
  <c r="AW151" i="218" s="1"/>
  <c r="AW157" i="218"/>
  <c r="AW317" i="218" s="1"/>
  <c r="J24" i="125"/>
  <c r="AY181" i="218"/>
  <c r="J32" i="125"/>
  <c r="AY189" i="218"/>
  <c r="J40" i="125"/>
  <c r="AY197" i="218"/>
  <c r="J48" i="125"/>
  <c r="AY205" i="218"/>
  <c r="J56" i="125"/>
  <c r="AY213" i="218"/>
  <c r="J64" i="125"/>
  <c r="AY221" i="218"/>
  <c r="J73" i="125"/>
  <c r="AY230" i="218"/>
  <c r="J81" i="125"/>
  <c r="AY238" i="218"/>
  <c r="J92" i="125"/>
  <c r="AY249" i="218"/>
  <c r="J100" i="125"/>
  <c r="AY257" i="218"/>
  <c r="J111" i="125"/>
  <c r="AY268" i="218"/>
  <c r="K20" i="127"/>
  <c r="BA177" i="218"/>
  <c r="K28" i="127"/>
  <c r="BA185" i="218"/>
  <c r="K36" i="127"/>
  <c r="BA193" i="218"/>
  <c r="K44" i="127"/>
  <c r="BA201" i="218"/>
  <c r="J52" i="127"/>
  <c r="BA209" i="218"/>
  <c r="J60" i="127"/>
  <c r="BA217" i="218"/>
  <c r="K68" i="127"/>
  <c r="BA225" i="218"/>
  <c r="K77" i="127"/>
  <c r="BA234" i="218"/>
  <c r="J87" i="127"/>
  <c r="BA244" i="218"/>
  <c r="K96" i="127"/>
  <c r="BA253" i="218"/>
  <c r="K106" i="127"/>
  <c r="BA263" i="218"/>
  <c r="J118" i="127"/>
  <c r="BA275" i="218"/>
  <c r="C43" i="127"/>
  <c r="BA151" i="218" s="1"/>
  <c r="BA157" i="218"/>
  <c r="BA317" i="218" s="1"/>
  <c r="K22" i="128"/>
  <c r="BB179" i="218"/>
  <c r="J30" i="128"/>
  <c r="BB187" i="218"/>
  <c r="K38" i="128"/>
  <c r="BB195" i="218"/>
  <c r="J46" i="128"/>
  <c r="BB203" i="218"/>
  <c r="J54" i="128"/>
  <c r="BB211" i="218"/>
  <c r="J62" i="128"/>
  <c r="BB219" i="218"/>
  <c r="J71" i="128"/>
  <c r="BB228" i="218"/>
  <c r="J79" i="128"/>
  <c r="BB236" i="218"/>
  <c r="J90" i="128"/>
  <c r="BB247" i="218"/>
  <c r="J98" i="128"/>
  <c r="BB255" i="218"/>
  <c r="K109" i="128"/>
  <c r="BB266" i="218"/>
  <c r="J24" i="129"/>
  <c r="BC181" i="218"/>
  <c r="K32" i="129"/>
  <c r="BC189" i="218"/>
  <c r="K40" i="129"/>
  <c r="BC197" i="218"/>
  <c r="J48" i="129"/>
  <c r="BC205" i="218"/>
  <c r="J56" i="129"/>
  <c r="BC213" i="218"/>
  <c r="K64" i="129"/>
  <c r="BC221" i="218"/>
  <c r="J73" i="129"/>
  <c r="BC230" i="218"/>
  <c r="K81" i="129"/>
  <c r="BC238" i="218"/>
  <c r="J92" i="129"/>
  <c r="BC249" i="218"/>
  <c r="J100" i="129"/>
  <c r="BC257" i="218"/>
  <c r="K111" i="129"/>
  <c r="BC268" i="218"/>
  <c r="K124" i="129"/>
  <c r="BC281" i="218"/>
  <c r="BD323" i="218"/>
  <c r="BD309" i="218"/>
  <c r="K20" i="131"/>
  <c r="BE177" i="218"/>
  <c r="K28" i="131"/>
  <c r="BE185" i="218"/>
  <c r="K36" i="131"/>
  <c r="BE193" i="218"/>
  <c r="J44" i="131"/>
  <c r="BE201" i="218"/>
  <c r="J52" i="131"/>
  <c r="BE209" i="218"/>
  <c r="K60" i="131"/>
  <c r="BE217" i="218"/>
  <c r="J68" i="131"/>
  <c r="BE225" i="218"/>
  <c r="J77" i="131"/>
  <c r="BE234" i="218"/>
  <c r="J87" i="131"/>
  <c r="BE244" i="218"/>
  <c r="K96" i="131"/>
  <c r="BE253" i="218"/>
  <c r="K106" i="131"/>
  <c r="BE263" i="218"/>
  <c r="J118" i="131"/>
  <c r="BE275" i="218"/>
  <c r="C43" i="131"/>
  <c r="BE151" i="218" s="1"/>
  <c r="BE157" i="218"/>
  <c r="BE317" i="218" s="1"/>
  <c r="K22" i="132"/>
  <c r="BF179" i="218"/>
  <c r="J30" i="132"/>
  <c r="BF187" i="218"/>
  <c r="K38" i="132"/>
  <c r="BF195" i="218"/>
  <c r="J46" i="132"/>
  <c r="BF203" i="218"/>
  <c r="K54" i="132"/>
  <c r="BF211" i="218"/>
  <c r="J62" i="132"/>
  <c r="BF219" i="218"/>
  <c r="J71" i="132"/>
  <c r="BF228" i="218"/>
  <c r="K79" i="132"/>
  <c r="BF236" i="218"/>
  <c r="K90" i="132"/>
  <c r="BF247" i="218"/>
  <c r="K98" i="132"/>
  <c r="BF255" i="218"/>
  <c r="J109" i="132"/>
  <c r="BF266" i="218"/>
  <c r="J24" i="133"/>
  <c r="BG181" i="218"/>
  <c r="J32" i="133"/>
  <c r="BG189" i="218"/>
  <c r="J40" i="133"/>
  <c r="BG197" i="218"/>
  <c r="J48" i="133"/>
  <c r="BG205" i="218"/>
  <c r="J56" i="133"/>
  <c r="BG213" i="218"/>
  <c r="J64" i="133"/>
  <c r="BG221" i="218"/>
  <c r="J73" i="133"/>
  <c r="BG230" i="218"/>
  <c r="J81" i="133"/>
  <c r="BG238" i="218"/>
  <c r="J92" i="133"/>
  <c r="BG249" i="218"/>
  <c r="J100" i="133"/>
  <c r="BG257" i="218"/>
  <c r="J111" i="133"/>
  <c r="BG268" i="218"/>
  <c r="BG321" i="218"/>
  <c r="BG307" i="218"/>
  <c r="J96" i="135"/>
  <c r="BI253" i="218"/>
  <c r="K106" i="135"/>
  <c r="BI263" i="218"/>
  <c r="J118" i="135"/>
  <c r="BI275" i="218"/>
  <c r="C43" i="135"/>
  <c r="BI151" i="218" s="1"/>
  <c r="BI157" i="218"/>
  <c r="BI325" i="218"/>
  <c r="BI311" i="218"/>
  <c r="J22" i="136"/>
  <c r="BJ179" i="218"/>
  <c r="J30" i="136"/>
  <c r="BJ187" i="218"/>
  <c r="K38" i="136"/>
  <c r="BJ195" i="218"/>
  <c r="J46" i="136"/>
  <c r="BJ203" i="218"/>
  <c r="J54" i="136"/>
  <c r="BJ211" i="218"/>
  <c r="J62" i="136"/>
  <c r="BJ219" i="218"/>
  <c r="K71" i="136"/>
  <c r="BJ228" i="218"/>
  <c r="J79" i="136"/>
  <c r="BJ236" i="218"/>
  <c r="J90" i="136"/>
  <c r="BJ247" i="218"/>
  <c r="J98" i="136"/>
  <c r="BJ255" i="218"/>
  <c r="K109" i="136"/>
  <c r="BJ266" i="218"/>
  <c r="K24" i="137"/>
  <c r="BK181" i="218"/>
  <c r="J32" i="137"/>
  <c r="BK189" i="218"/>
  <c r="K40" i="137"/>
  <c r="BK197" i="218"/>
  <c r="J48" i="137"/>
  <c r="BK205" i="218"/>
  <c r="K56" i="137"/>
  <c r="BK213" i="218"/>
  <c r="J64" i="137"/>
  <c r="BK221" i="218"/>
  <c r="K73" i="137"/>
  <c r="BK230" i="218"/>
  <c r="J81" i="137"/>
  <c r="BK238" i="218"/>
  <c r="K92" i="137"/>
  <c r="BK249" i="218"/>
  <c r="J100" i="137"/>
  <c r="BK257" i="218"/>
  <c r="J111" i="137"/>
  <c r="BK268" i="218"/>
  <c r="BK307" i="218"/>
  <c r="BK321" i="218"/>
  <c r="BL323" i="218"/>
  <c r="BL309" i="218"/>
  <c r="K20" i="139"/>
  <c r="BM177" i="218"/>
  <c r="K28" i="139"/>
  <c r="BM185" i="218"/>
  <c r="J36" i="139"/>
  <c r="BM193" i="218"/>
  <c r="K44" i="139"/>
  <c r="BM201" i="218"/>
  <c r="J52" i="139"/>
  <c r="BM209" i="218"/>
  <c r="K60" i="139"/>
  <c r="BM217" i="218"/>
  <c r="J68" i="139"/>
  <c r="BM225" i="218"/>
  <c r="K77" i="139"/>
  <c r="BM234" i="218"/>
  <c r="J87" i="139"/>
  <c r="BM244" i="218"/>
  <c r="K96" i="139"/>
  <c r="BM253" i="218"/>
  <c r="J106" i="139"/>
  <c r="BM263" i="218"/>
  <c r="K118" i="139"/>
  <c r="BM275" i="218"/>
  <c r="C43" i="139"/>
  <c r="BM151" i="218" s="1"/>
  <c r="BM157" i="218"/>
  <c r="BM317" i="218" s="1"/>
  <c r="K22" i="140"/>
  <c r="BN179" i="218"/>
  <c r="K30" i="140"/>
  <c r="BN187" i="218"/>
  <c r="J38" i="140"/>
  <c r="BN195" i="218"/>
  <c r="K46" i="140"/>
  <c r="BN203" i="218"/>
  <c r="J54" i="140"/>
  <c r="BN211" i="218"/>
  <c r="K62" i="140"/>
  <c r="BN219" i="218"/>
  <c r="K71" i="140"/>
  <c r="BN228" i="218"/>
  <c r="K79" i="140"/>
  <c r="BN236" i="218"/>
  <c r="J90" i="140"/>
  <c r="BN247" i="218"/>
  <c r="K98" i="140"/>
  <c r="BN255" i="218"/>
  <c r="K109" i="140"/>
  <c r="BN266" i="218"/>
  <c r="K24" i="141"/>
  <c r="BO181" i="218"/>
  <c r="K32" i="141"/>
  <c r="BO189" i="218"/>
  <c r="K40" i="141"/>
  <c r="BO197" i="218"/>
  <c r="K48" i="141"/>
  <c r="BO205" i="218"/>
  <c r="K56" i="141"/>
  <c r="BO213" i="218"/>
  <c r="K64" i="141"/>
  <c r="BO221" i="218"/>
  <c r="K73" i="141"/>
  <c r="BO230" i="218"/>
  <c r="K81" i="141"/>
  <c r="BO238" i="218"/>
  <c r="J92" i="141"/>
  <c r="BO249" i="218"/>
  <c r="K100" i="141"/>
  <c r="BO257" i="218"/>
  <c r="K111" i="141"/>
  <c r="BO268" i="218"/>
  <c r="K124" i="141"/>
  <c r="BO281" i="218"/>
  <c r="J20" i="143"/>
  <c r="BQ177" i="218"/>
  <c r="K28" i="143"/>
  <c r="BQ185" i="218"/>
  <c r="J36" i="143"/>
  <c r="BQ193" i="218"/>
  <c r="J44" i="143"/>
  <c r="BQ201" i="218"/>
  <c r="J52" i="143"/>
  <c r="BQ209" i="218"/>
  <c r="K60" i="143"/>
  <c r="BQ217" i="218"/>
  <c r="J68" i="143"/>
  <c r="BQ225" i="218"/>
  <c r="J77" i="143"/>
  <c r="BQ234" i="218"/>
  <c r="J87" i="143"/>
  <c r="BQ244" i="218"/>
  <c r="K96" i="143"/>
  <c r="BQ253" i="218"/>
  <c r="J106" i="143"/>
  <c r="BQ263" i="218"/>
  <c r="K118" i="143"/>
  <c r="BQ275" i="218"/>
  <c r="C43" i="143"/>
  <c r="BQ151" i="218" s="1"/>
  <c r="BQ157" i="218"/>
  <c r="BQ170" i="218" s="1"/>
  <c r="BQ325" i="218"/>
  <c r="BQ311" i="218"/>
  <c r="J22" i="144"/>
  <c r="BR179" i="218"/>
  <c r="J30" i="144"/>
  <c r="BR187" i="218"/>
  <c r="J38" i="144"/>
  <c r="BR195" i="218"/>
  <c r="J46" i="144"/>
  <c r="BR203" i="218"/>
  <c r="J54" i="144"/>
  <c r="BR211" i="218"/>
  <c r="J62" i="144"/>
  <c r="BR219" i="218"/>
  <c r="J71" i="144"/>
  <c r="BR228" i="218"/>
  <c r="J79" i="144"/>
  <c r="BR236" i="218"/>
  <c r="J90" i="144"/>
  <c r="BR247" i="218"/>
  <c r="J98" i="144"/>
  <c r="BR255" i="218"/>
  <c r="J109" i="144"/>
  <c r="BR266" i="218"/>
  <c r="K24" i="145"/>
  <c r="BS181" i="218"/>
  <c r="K32" i="145"/>
  <c r="BS189" i="218"/>
  <c r="K40" i="145"/>
  <c r="BS197" i="218"/>
  <c r="K48" i="145"/>
  <c r="BS205" i="218"/>
  <c r="K56" i="145"/>
  <c r="BS213" i="218"/>
  <c r="K64" i="145"/>
  <c r="BS221" i="218"/>
  <c r="K73" i="145"/>
  <c r="BS230" i="218"/>
  <c r="J81" i="145"/>
  <c r="BS238" i="218"/>
  <c r="K92" i="145"/>
  <c r="BS249" i="218"/>
  <c r="K100" i="145"/>
  <c r="BS257" i="218"/>
  <c r="K111" i="145"/>
  <c r="BS268" i="218"/>
  <c r="J33" i="76"/>
  <c r="B190" i="218"/>
  <c r="K65" i="76"/>
  <c r="B222" i="218"/>
  <c r="K101" i="76"/>
  <c r="B258" i="218"/>
  <c r="K43" i="77"/>
  <c r="C200" i="218"/>
  <c r="J76" i="77"/>
  <c r="C233" i="218"/>
  <c r="J37" i="78"/>
  <c r="D194" i="218"/>
  <c r="J69" i="78"/>
  <c r="D226" i="218"/>
  <c r="J107" i="78"/>
  <c r="D264" i="218"/>
  <c r="K55" i="79"/>
  <c r="E212" i="218"/>
  <c r="K91" i="79"/>
  <c r="E248" i="218"/>
  <c r="J122" i="79"/>
  <c r="D27" i="79" s="1"/>
  <c r="E279" i="218"/>
  <c r="J17" i="80"/>
  <c r="F174" i="218"/>
  <c r="J57" i="80"/>
  <c r="F214" i="218"/>
  <c r="J93" i="80"/>
  <c r="F250" i="218"/>
  <c r="J43" i="81"/>
  <c r="G200" i="218"/>
  <c r="K76" i="81"/>
  <c r="G233" i="218"/>
  <c r="K37" i="82"/>
  <c r="H194" i="218"/>
  <c r="K69" i="82"/>
  <c r="H226" i="218"/>
  <c r="K107" i="82"/>
  <c r="H264" i="218"/>
  <c r="H318" i="218"/>
  <c r="H304" i="218"/>
  <c r="K23" i="83"/>
  <c r="I180" i="218"/>
  <c r="K55" i="83"/>
  <c r="I212" i="218"/>
  <c r="K91" i="83"/>
  <c r="I248" i="218"/>
  <c r="K25" i="84"/>
  <c r="J182" i="218"/>
  <c r="K57" i="84"/>
  <c r="J214" i="218"/>
  <c r="K93" i="84"/>
  <c r="J250" i="218"/>
  <c r="K43" i="85"/>
  <c r="K200" i="218"/>
  <c r="K86" i="85"/>
  <c r="K243" i="218"/>
  <c r="J37" i="86"/>
  <c r="L194" i="218"/>
  <c r="J89" i="86"/>
  <c r="L246" i="218"/>
  <c r="J47" i="87"/>
  <c r="M204" i="218"/>
  <c r="J80" i="87"/>
  <c r="M237" i="218"/>
  <c r="J33" i="88"/>
  <c r="N190" i="218"/>
  <c r="K65" i="88"/>
  <c r="N222" i="218"/>
  <c r="K125" i="88"/>
  <c r="N282" i="218"/>
  <c r="K19" i="89"/>
  <c r="O176" i="218"/>
  <c r="K51" i="89"/>
  <c r="O208" i="218"/>
  <c r="K86" i="89"/>
  <c r="O243" i="218"/>
  <c r="K116" i="89"/>
  <c r="E25" i="89" s="1"/>
  <c r="O273" i="218"/>
  <c r="K21" i="90"/>
  <c r="P178" i="218"/>
  <c r="K53" i="90"/>
  <c r="P210" i="218"/>
  <c r="K89" i="90"/>
  <c r="P246" i="218"/>
  <c r="J72" i="91"/>
  <c r="Q229" i="218"/>
  <c r="J110" i="91"/>
  <c r="Q267" i="218"/>
  <c r="J74" i="92"/>
  <c r="R231" i="218"/>
  <c r="K125" i="92"/>
  <c r="R282" i="218"/>
  <c r="K19" i="93"/>
  <c r="S176" i="218"/>
  <c r="K51" i="93"/>
  <c r="S208" i="218"/>
  <c r="K76" i="93"/>
  <c r="S233" i="218"/>
  <c r="K116" i="93"/>
  <c r="E25" i="93" s="1"/>
  <c r="S273" i="218"/>
  <c r="J21" i="94"/>
  <c r="T178" i="218"/>
  <c r="K53" i="94"/>
  <c r="T210" i="218"/>
  <c r="J78" i="94"/>
  <c r="T235" i="218"/>
  <c r="J119" i="94"/>
  <c r="T276" i="218"/>
  <c r="K31" i="95"/>
  <c r="U188" i="218"/>
  <c r="J99" i="95"/>
  <c r="U256" i="218"/>
  <c r="K122" i="95"/>
  <c r="E27" i="95" s="1"/>
  <c r="U279" i="218"/>
  <c r="K17" i="96"/>
  <c r="V174" i="218"/>
  <c r="K49" i="96"/>
  <c r="V206" i="218"/>
  <c r="K51" i="97"/>
  <c r="W208" i="218"/>
  <c r="K95" i="97"/>
  <c r="W252" i="218"/>
  <c r="K45" i="98"/>
  <c r="X202" i="218"/>
  <c r="K78" i="98"/>
  <c r="X235" i="218"/>
  <c r="K39" i="99"/>
  <c r="Y196" i="218"/>
  <c r="K41" i="100"/>
  <c r="Z198" i="218"/>
  <c r="K65" i="100"/>
  <c r="Z222" i="218"/>
  <c r="J101" i="100"/>
  <c r="Z258" i="218"/>
  <c r="K125" i="100"/>
  <c r="Z282" i="218"/>
  <c r="K19" i="101"/>
  <c r="AA176" i="218"/>
  <c r="K51" i="101"/>
  <c r="AA208" i="218"/>
  <c r="K86" i="101"/>
  <c r="AA243" i="218"/>
  <c r="K116" i="101"/>
  <c r="E25" i="101" s="1"/>
  <c r="AA273" i="218"/>
  <c r="K21" i="102"/>
  <c r="AB178" i="218"/>
  <c r="K53" i="102"/>
  <c r="AB210" i="218"/>
  <c r="K89" i="102"/>
  <c r="AB246" i="218"/>
  <c r="J122" i="103"/>
  <c r="D27" i="103" s="1"/>
  <c r="AC279" i="218"/>
  <c r="K43" i="105"/>
  <c r="AE200" i="218"/>
  <c r="K76" i="105"/>
  <c r="AE233" i="218"/>
  <c r="J37" i="106"/>
  <c r="AF194" i="218"/>
  <c r="K69" i="106"/>
  <c r="AF226" i="218"/>
  <c r="K97" i="106"/>
  <c r="AF254" i="218"/>
  <c r="K23" i="107"/>
  <c r="AG180" i="218"/>
  <c r="K55" i="107"/>
  <c r="AG212" i="218"/>
  <c r="K80" i="107"/>
  <c r="AG237" i="218"/>
  <c r="K122" i="107"/>
  <c r="E27" i="107" s="1"/>
  <c r="AG279" i="218"/>
  <c r="K43" i="109"/>
  <c r="AI200" i="218"/>
  <c r="K86" i="109"/>
  <c r="AI243" i="218"/>
  <c r="J37" i="110"/>
  <c r="AJ194" i="218"/>
  <c r="K78" i="110"/>
  <c r="AJ235" i="218"/>
  <c r="K119" i="110"/>
  <c r="AJ276" i="218"/>
  <c r="J110" i="111"/>
  <c r="AK267" i="218"/>
  <c r="J33" i="112"/>
  <c r="AL190" i="218"/>
  <c r="K35" i="113"/>
  <c r="AM192" i="218"/>
  <c r="K76" i="113"/>
  <c r="AM233" i="218"/>
  <c r="K37" i="114"/>
  <c r="AN194" i="218"/>
  <c r="J69" i="114"/>
  <c r="AN226" i="218"/>
  <c r="J107" i="114"/>
  <c r="D22" i="114" s="1"/>
  <c r="AN264" i="218"/>
  <c r="K23" i="115"/>
  <c r="AO180" i="218"/>
  <c r="K55" i="115"/>
  <c r="AO212" i="218"/>
  <c r="K91" i="115"/>
  <c r="AO248" i="218"/>
  <c r="K122" i="115"/>
  <c r="E27" i="115" s="1"/>
  <c r="AO279" i="218"/>
  <c r="K49" i="116"/>
  <c r="AP206" i="218"/>
  <c r="K93" i="116"/>
  <c r="AP250" i="218"/>
  <c r="K43" i="117"/>
  <c r="AQ200" i="218"/>
  <c r="K76" i="117"/>
  <c r="AQ233" i="218"/>
  <c r="J37" i="118"/>
  <c r="AR194" i="218"/>
  <c r="K69" i="118"/>
  <c r="AR226" i="218"/>
  <c r="J107" i="118"/>
  <c r="AR264" i="218"/>
  <c r="K47" i="119"/>
  <c r="AS204" i="218"/>
  <c r="J91" i="119"/>
  <c r="AS248" i="218"/>
  <c r="J122" i="119"/>
  <c r="D27" i="119" s="1"/>
  <c r="AS279" i="218"/>
  <c r="K43" i="121"/>
  <c r="AU200" i="218"/>
  <c r="K86" i="121"/>
  <c r="AU243" i="218"/>
  <c r="K37" i="122"/>
  <c r="AV194" i="218"/>
  <c r="K78" i="122"/>
  <c r="AV235" i="218"/>
  <c r="K82" i="124"/>
  <c r="AX239" i="218"/>
  <c r="K43" i="125"/>
  <c r="AY200" i="218"/>
  <c r="K76" i="125"/>
  <c r="AY233" i="218"/>
  <c r="J37" i="126"/>
  <c r="AZ194" i="218"/>
  <c r="J69" i="126"/>
  <c r="AZ226" i="218"/>
  <c r="K107" i="126"/>
  <c r="AZ264" i="218"/>
  <c r="J23" i="127"/>
  <c r="BA180" i="218"/>
  <c r="K41" i="128"/>
  <c r="BB198" i="218"/>
  <c r="K65" i="128"/>
  <c r="BB222" i="218"/>
  <c r="K101" i="128"/>
  <c r="BB258" i="218"/>
  <c r="K27" i="129"/>
  <c r="BC184" i="218"/>
  <c r="K51" i="129"/>
  <c r="BC208" i="218"/>
  <c r="K76" i="129"/>
  <c r="BC233" i="218"/>
  <c r="K104" i="129"/>
  <c r="E21" i="129" s="1"/>
  <c r="BC261" i="218"/>
  <c r="J29" i="130"/>
  <c r="BD186" i="218"/>
  <c r="K61" i="130"/>
  <c r="BD218" i="218"/>
  <c r="J97" i="130"/>
  <c r="BD254" i="218"/>
  <c r="J31" i="131"/>
  <c r="BE188" i="218"/>
  <c r="K122" i="131"/>
  <c r="E27" i="131" s="1"/>
  <c r="BE279" i="218"/>
  <c r="K43" i="133"/>
  <c r="BG200" i="218"/>
  <c r="K76" i="133"/>
  <c r="BG233" i="218"/>
  <c r="K45" i="134"/>
  <c r="BH202" i="218"/>
  <c r="J69" i="134"/>
  <c r="BH226" i="218"/>
  <c r="J107" i="134"/>
  <c r="BH264" i="218"/>
  <c r="K31" i="135"/>
  <c r="BI188" i="218"/>
  <c r="J72" i="135"/>
  <c r="BI229" i="218"/>
  <c r="J35" i="137"/>
  <c r="BK192" i="218"/>
  <c r="K67" i="137"/>
  <c r="BK224" i="218"/>
  <c r="K76" i="141"/>
  <c r="BO233" i="218"/>
  <c r="K63" i="76"/>
  <c r="B220" i="218"/>
  <c r="J80" i="76"/>
  <c r="B237" i="218"/>
  <c r="K99" i="76"/>
  <c r="B256" i="218"/>
  <c r="K122" i="76"/>
  <c r="E27" i="76" s="1"/>
  <c r="B279" i="218"/>
  <c r="K19" i="78"/>
  <c r="D176" i="218"/>
  <c r="K35" i="78"/>
  <c r="D192" i="218"/>
  <c r="K51" i="78"/>
  <c r="D208" i="218"/>
  <c r="K67" i="78"/>
  <c r="D224" i="218"/>
  <c r="K95" i="78"/>
  <c r="D252" i="218"/>
  <c r="K116" i="78"/>
  <c r="E25" i="78" s="1"/>
  <c r="D273" i="218"/>
  <c r="J21" i="79"/>
  <c r="E178" i="218"/>
  <c r="K37" i="79"/>
  <c r="E194" i="218"/>
  <c r="K53" i="79"/>
  <c r="E210" i="218"/>
  <c r="J69" i="79"/>
  <c r="E226" i="218"/>
  <c r="K97" i="79"/>
  <c r="E254" i="218"/>
  <c r="J119" i="79"/>
  <c r="E276" i="218"/>
  <c r="K47" i="80"/>
  <c r="F204" i="218"/>
  <c r="J55" i="80"/>
  <c r="F212" i="218"/>
  <c r="K72" i="80"/>
  <c r="F229" i="218"/>
  <c r="J99" i="80"/>
  <c r="F256" i="218"/>
  <c r="J122" i="80"/>
  <c r="D27" i="80" s="1"/>
  <c r="F279" i="218"/>
  <c r="K17" i="81"/>
  <c r="G174" i="218"/>
  <c r="K25" i="81"/>
  <c r="G182" i="218"/>
  <c r="K49" i="81"/>
  <c r="G206" i="218"/>
  <c r="K57" i="81"/>
  <c r="G214" i="218"/>
  <c r="K65" i="81"/>
  <c r="G222" i="218"/>
  <c r="K74" i="81"/>
  <c r="G231" i="218"/>
  <c r="K82" i="81"/>
  <c r="G239" i="218"/>
  <c r="K93" i="81"/>
  <c r="G250" i="218"/>
  <c r="K101" i="81"/>
  <c r="G258" i="218"/>
  <c r="BV295" i="218"/>
  <c r="J19" i="82"/>
  <c r="H176" i="218"/>
  <c r="J27" i="82"/>
  <c r="H184" i="218"/>
  <c r="J35" i="82"/>
  <c r="H192" i="218"/>
  <c r="J43" i="82"/>
  <c r="H200" i="218"/>
  <c r="J51" i="82"/>
  <c r="H208" i="218"/>
  <c r="J59" i="82"/>
  <c r="H216" i="218"/>
  <c r="J67" i="82"/>
  <c r="H224" i="218"/>
  <c r="J76" i="82"/>
  <c r="H233" i="218"/>
  <c r="J86" i="82"/>
  <c r="H243" i="218"/>
  <c r="J95" i="82"/>
  <c r="H252" i="218"/>
  <c r="J104" i="82"/>
  <c r="D21" i="82" s="1"/>
  <c r="H261" i="218"/>
  <c r="J116" i="82"/>
  <c r="D25" i="82" s="1"/>
  <c r="H273" i="218"/>
  <c r="J21" i="83"/>
  <c r="I178" i="218"/>
  <c r="K29" i="83"/>
  <c r="I186" i="218"/>
  <c r="J37" i="83"/>
  <c r="I194" i="218"/>
  <c r="K45" i="83"/>
  <c r="I202" i="218"/>
  <c r="J53" i="83"/>
  <c r="I210" i="218"/>
  <c r="K61" i="83"/>
  <c r="I218" i="218"/>
  <c r="J69" i="83"/>
  <c r="I226" i="218"/>
  <c r="K78" i="83"/>
  <c r="I235" i="218"/>
  <c r="K89" i="83"/>
  <c r="I246" i="218"/>
  <c r="K97" i="83"/>
  <c r="I254" i="218"/>
  <c r="J107" i="83"/>
  <c r="I264" i="218"/>
  <c r="K119" i="83"/>
  <c r="I276" i="218"/>
  <c r="J23" i="84"/>
  <c r="J180" i="218"/>
  <c r="J31" i="84"/>
  <c r="J188" i="218"/>
  <c r="J39" i="84"/>
  <c r="J196" i="218"/>
  <c r="J55" i="84"/>
  <c r="J212" i="218"/>
  <c r="J63" i="84"/>
  <c r="J220" i="218"/>
  <c r="K72" i="84"/>
  <c r="J229" i="218"/>
  <c r="K80" i="84"/>
  <c r="J237" i="218"/>
  <c r="K91" i="84"/>
  <c r="J248" i="218"/>
  <c r="K122" i="84"/>
  <c r="E27" i="84" s="1"/>
  <c r="J279" i="218"/>
  <c r="J320" i="218"/>
  <c r="J306" i="218"/>
  <c r="K17" i="85"/>
  <c r="K174" i="218"/>
  <c r="K25" i="85"/>
  <c r="K182" i="218"/>
  <c r="K33" i="85"/>
  <c r="K190" i="218"/>
  <c r="K41" i="85"/>
  <c r="K198" i="218"/>
  <c r="K49" i="85"/>
  <c r="K206" i="218"/>
  <c r="K57" i="85"/>
  <c r="K214" i="218"/>
  <c r="K65" i="85"/>
  <c r="K222" i="218"/>
  <c r="K74" i="85"/>
  <c r="K231" i="218"/>
  <c r="K82" i="85"/>
  <c r="K239" i="218"/>
  <c r="K93" i="85"/>
  <c r="K250" i="218"/>
  <c r="K101" i="85"/>
  <c r="K258" i="218"/>
  <c r="K112" i="85"/>
  <c r="K269" i="218"/>
  <c r="K322" i="218"/>
  <c r="K308" i="218"/>
  <c r="J19" i="86"/>
  <c r="L176" i="218"/>
  <c r="K27" i="86"/>
  <c r="L184" i="218"/>
  <c r="J35" i="86"/>
  <c r="L192" i="218"/>
  <c r="K43" i="86"/>
  <c r="L200" i="218"/>
  <c r="K51" i="86"/>
  <c r="L208" i="218"/>
  <c r="K59" i="86"/>
  <c r="L216" i="218"/>
  <c r="J67" i="86"/>
  <c r="L224" i="218"/>
  <c r="K76" i="86"/>
  <c r="L233" i="218"/>
  <c r="J86" i="86"/>
  <c r="L243" i="218"/>
  <c r="K95" i="86"/>
  <c r="L252" i="218"/>
  <c r="J104" i="86"/>
  <c r="D21" i="86" s="1"/>
  <c r="L261" i="218"/>
  <c r="J116" i="86"/>
  <c r="D25" i="86" s="1"/>
  <c r="L273" i="218"/>
  <c r="L324" i="218"/>
  <c r="L310" i="218"/>
  <c r="J21" i="87"/>
  <c r="M178" i="218"/>
  <c r="J29" i="87"/>
  <c r="M186" i="218"/>
  <c r="J37" i="87"/>
  <c r="M194" i="218"/>
  <c r="K45" i="87"/>
  <c r="M202" i="218"/>
  <c r="J53" i="87"/>
  <c r="M210" i="218"/>
  <c r="K61" i="87"/>
  <c r="M218" i="218"/>
  <c r="J69" i="87"/>
  <c r="M226" i="218"/>
  <c r="J78" i="87"/>
  <c r="M235" i="218"/>
  <c r="K89" i="87"/>
  <c r="M246" i="218"/>
  <c r="K97" i="87"/>
  <c r="M254" i="218"/>
  <c r="J107" i="87"/>
  <c r="M264" i="218"/>
  <c r="J119" i="87"/>
  <c r="M276" i="218"/>
  <c r="K110" i="88"/>
  <c r="N267" i="218"/>
  <c r="J122" i="88"/>
  <c r="D27" i="88" s="1"/>
  <c r="N279" i="218"/>
  <c r="N320" i="218"/>
  <c r="N306" i="218"/>
  <c r="J33" i="89"/>
  <c r="O190" i="218"/>
  <c r="J41" i="89"/>
  <c r="O198" i="218"/>
  <c r="J57" i="89"/>
  <c r="O214" i="218"/>
  <c r="J65" i="89"/>
  <c r="O222" i="218"/>
  <c r="J101" i="89"/>
  <c r="O258" i="218"/>
  <c r="J112" i="89"/>
  <c r="O269" i="218"/>
  <c r="K27" i="90"/>
  <c r="P184" i="218"/>
  <c r="K35" i="90"/>
  <c r="P192" i="218"/>
  <c r="K43" i="90"/>
  <c r="P200" i="218"/>
  <c r="K51" i="90"/>
  <c r="P208" i="218"/>
  <c r="K59" i="90"/>
  <c r="P216" i="218"/>
  <c r="K67" i="90"/>
  <c r="P224" i="218"/>
  <c r="K86" i="90"/>
  <c r="P243" i="218"/>
  <c r="K95" i="90"/>
  <c r="P252" i="218"/>
  <c r="K104" i="90"/>
  <c r="E21" i="90" s="1"/>
  <c r="P261" i="218"/>
  <c r="K21" i="91"/>
  <c r="Q178" i="218"/>
  <c r="J29" i="91"/>
  <c r="Q186" i="218"/>
  <c r="J37" i="91"/>
  <c r="Q194" i="218"/>
  <c r="K45" i="91"/>
  <c r="Q202" i="218"/>
  <c r="K53" i="91"/>
  <c r="Q210" i="218"/>
  <c r="J61" i="91"/>
  <c r="Q218" i="218"/>
  <c r="J69" i="91"/>
  <c r="Q226" i="218"/>
  <c r="K78" i="91"/>
  <c r="Q235" i="218"/>
  <c r="K89" i="91"/>
  <c r="Q246" i="218"/>
  <c r="J97" i="91"/>
  <c r="Q254" i="218"/>
  <c r="J107" i="91"/>
  <c r="Q264" i="218"/>
  <c r="K119" i="91"/>
  <c r="Q276" i="218"/>
  <c r="Q318" i="218"/>
  <c r="Q304" i="218"/>
  <c r="K91" i="92"/>
  <c r="R248" i="218"/>
  <c r="K110" i="92"/>
  <c r="R267" i="218"/>
  <c r="J33" i="93"/>
  <c r="S190" i="218"/>
  <c r="J74" i="93"/>
  <c r="S231" i="218"/>
  <c r="K82" i="93"/>
  <c r="S239" i="218"/>
  <c r="K125" i="93"/>
  <c r="S282" i="218"/>
  <c r="K19" i="94"/>
  <c r="T176" i="218"/>
  <c r="K27" i="94"/>
  <c r="T184" i="218"/>
  <c r="K35" i="94"/>
  <c r="T192" i="218"/>
  <c r="K43" i="94"/>
  <c r="T200" i="218"/>
  <c r="K51" i="94"/>
  <c r="T208" i="218"/>
  <c r="K59" i="94"/>
  <c r="T216" i="218"/>
  <c r="K67" i="94"/>
  <c r="T224" i="218"/>
  <c r="K76" i="94"/>
  <c r="T233" i="218"/>
  <c r="K86" i="94"/>
  <c r="T243" i="218"/>
  <c r="K95" i="94"/>
  <c r="T252" i="218"/>
  <c r="K104" i="94"/>
  <c r="E21" i="94" s="1"/>
  <c r="T261" i="218"/>
  <c r="K116" i="94"/>
  <c r="E25" i="94" s="1"/>
  <c r="T273" i="218"/>
  <c r="K21" i="95"/>
  <c r="U178" i="218"/>
  <c r="K29" i="95"/>
  <c r="U186" i="218"/>
  <c r="J37" i="95"/>
  <c r="U194" i="218"/>
  <c r="K45" i="95"/>
  <c r="U202" i="218"/>
  <c r="K53" i="95"/>
  <c r="U210" i="218"/>
  <c r="K61" i="95"/>
  <c r="U218" i="218"/>
  <c r="J69" i="95"/>
  <c r="U226" i="218"/>
  <c r="K78" i="95"/>
  <c r="U235" i="218"/>
  <c r="K89" i="95"/>
  <c r="U246" i="218"/>
  <c r="K97" i="95"/>
  <c r="U254" i="218"/>
  <c r="J107" i="95"/>
  <c r="U264" i="218"/>
  <c r="J119" i="95"/>
  <c r="U276" i="218"/>
  <c r="K99" i="96"/>
  <c r="V256" i="218"/>
  <c r="K110" i="96"/>
  <c r="V267" i="218"/>
  <c r="J25" i="97"/>
  <c r="W182" i="218"/>
  <c r="J33" i="97"/>
  <c r="W190" i="218"/>
  <c r="J41" i="97"/>
  <c r="W198" i="218"/>
  <c r="K49" i="97"/>
  <c r="W206" i="218"/>
  <c r="K57" i="97"/>
  <c r="W214" i="218"/>
  <c r="K65" i="97"/>
  <c r="W222" i="218"/>
  <c r="K101" i="97"/>
  <c r="W258" i="218"/>
  <c r="K112" i="97"/>
  <c r="W269" i="218"/>
  <c r="K19" i="98"/>
  <c r="X176" i="218"/>
  <c r="K27" i="98"/>
  <c r="X184" i="218"/>
  <c r="K35" i="98"/>
  <c r="X192" i="218"/>
  <c r="K43" i="98"/>
  <c r="X200" i="218"/>
  <c r="K51" i="98"/>
  <c r="X208" i="218"/>
  <c r="K59" i="98"/>
  <c r="X216" i="218"/>
  <c r="K67" i="98"/>
  <c r="X224" i="218"/>
  <c r="K76" i="98"/>
  <c r="X233" i="218"/>
  <c r="K86" i="98"/>
  <c r="X243" i="218"/>
  <c r="K95" i="98"/>
  <c r="X252" i="218"/>
  <c r="K104" i="98"/>
  <c r="E21" i="98" s="1"/>
  <c r="X261" i="218"/>
  <c r="K116" i="98"/>
  <c r="E25" i="98" s="1"/>
  <c r="X273" i="218"/>
  <c r="K21" i="99"/>
  <c r="Y178" i="218"/>
  <c r="J29" i="99"/>
  <c r="Y186" i="218"/>
  <c r="J37" i="99"/>
  <c r="Y194" i="218"/>
  <c r="K45" i="99"/>
  <c r="Y202" i="218"/>
  <c r="K61" i="99"/>
  <c r="Y218" i="218"/>
  <c r="J69" i="99"/>
  <c r="Y226" i="218"/>
  <c r="K78" i="99"/>
  <c r="Y235" i="218"/>
  <c r="K89" i="99"/>
  <c r="Y246" i="218"/>
  <c r="K97" i="99"/>
  <c r="Y254" i="218"/>
  <c r="J107" i="99"/>
  <c r="Y264" i="218"/>
  <c r="K119" i="99"/>
  <c r="Y276" i="218"/>
  <c r="Y304" i="218"/>
  <c r="Y318" i="218"/>
  <c r="J91" i="100"/>
  <c r="Z248" i="218"/>
  <c r="K122" i="100"/>
  <c r="E27" i="100" s="1"/>
  <c r="Z279" i="218"/>
  <c r="Z320" i="218"/>
  <c r="Z306" i="218"/>
  <c r="K33" i="101"/>
  <c r="AA190" i="218"/>
  <c r="K41" i="101"/>
  <c r="AA198" i="218"/>
  <c r="K49" i="101"/>
  <c r="AA206" i="218"/>
  <c r="K57" i="101"/>
  <c r="AA214" i="218"/>
  <c r="K82" i="101"/>
  <c r="AA239" i="218"/>
  <c r="K93" i="101"/>
  <c r="AA250" i="218"/>
  <c r="K101" i="101"/>
  <c r="AA258" i="218"/>
  <c r="J112" i="101"/>
  <c r="AA269" i="218"/>
  <c r="K125" i="101"/>
  <c r="AA282" i="218"/>
  <c r="K19" i="102"/>
  <c r="AB176" i="218"/>
  <c r="K27" i="102"/>
  <c r="AB184" i="218"/>
  <c r="K35" i="102"/>
  <c r="AB192" i="218"/>
  <c r="K51" i="102"/>
  <c r="AB208" i="218"/>
  <c r="K59" i="102"/>
  <c r="AB216" i="218"/>
  <c r="K67" i="102"/>
  <c r="AB224" i="218"/>
  <c r="K76" i="102"/>
  <c r="AB233" i="218"/>
  <c r="K86" i="102"/>
  <c r="AB243" i="218"/>
  <c r="K95" i="102"/>
  <c r="AB252" i="218"/>
  <c r="K104" i="102"/>
  <c r="E21" i="102" s="1"/>
  <c r="AB261" i="218"/>
  <c r="J21" i="103"/>
  <c r="AC178" i="218"/>
  <c r="K29" i="103"/>
  <c r="AC186" i="218"/>
  <c r="K37" i="103"/>
  <c r="AC194" i="218"/>
  <c r="J45" i="103"/>
  <c r="AC202" i="218"/>
  <c r="K53" i="103"/>
  <c r="AC210" i="218"/>
  <c r="K61" i="103"/>
  <c r="AC218" i="218"/>
  <c r="J69" i="103"/>
  <c r="AC226" i="218"/>
  <c r="J78" i="103"/>
  <c r="AC235" i="218"/>
  <c r="J89" i="103"/>
  <c r="AC246" i="218"/>
  <c r="K97" i="103"/>
  <c r="AC254" i="218"/>
  <c r="K107" i="103"/>
  <c r="E22" i="103" s="1"/>
  <c r="AC264" i="218"/>
  <c r="J119" i="103"/>
  <c r="AC276" i="218"/>
  <c r="J91" i="104"/>
  <c r="AD248" i="218"/>
  <c r="K99" i="104"/>
  <c r="AD256" i="218"/>
  <c r="AE308" i="218"/>
  <c r="AE322" i="218"/>
  <c r="K19" i="106"/>
  <c r="AF176" i="218"/>
  <c r="K27" i="106"/>
  <c r="AF184" i="218"/>
  <c r="K35" i="106"/>
  <c r="AF192" i="218"/>
  <c r="K43" i="106"/>
  <c r="AF200" i="218"/>
  <c r="K51" i="106"/>
  <c r="AF208" i="218"/>
  <c r="K59" i="106"/>
  <c r="AF216" i="218"/>
  <c r="K67" i="106"/>
  <c r="AF224" i="218"/>
  <c r="K95" i="106"/>
  <c r="AF252" i="218"/>
  <c r="K104" i="106"/>
  <c r="E21" i="106" s="1"/>
  <c r="AF261" i="218"/>
  <c r="K21" i="107"/>
  <c r="AG178" i="218"/>
  <c r="K29" i="107"/>
  <c r="AG186" i="218"/>
  <c r="K37" i="107"/>
  <c r="AG194" i="218"/>
  <c r="K45" i="107"/>
  <c r="AG202" i="218"/>
  <c r="K53" i="107"/>
  <c r="AG210" i="218"/>
  <c r="J61" i="107"/>
  <c r="AG218" i="218"/>
  <c r="J69" i="107"/>
  <c r="AG226" i="218"/>
  <c r="K78" i="107"/>
  <c r="AG235" i="218"/>
  <c r="K89" i="107"/>
  <c r="AG246" i="218"/>
  <c r="K97" i="107"/>
  <c r="AG254" i="218"/>
  <c r="K107" i="107"/>
  <c r="AG264" i="218"/>
  <c r="K119" i="107"/>
  <c r="AG276" i="218"/>
  <c r="K99" i="108"/>
  <c r="AH256" i="218"/>
  <c r="K110" i="108"/>
  <c r="AH267" i="218"/>
  <c r="J122" i="108"/>
  <c r="D27" i="108" s="1"/>
  <c r="AH279" i="218"/>
  <c r="AH320" i="218"/>
  <c r="AH306" i="218"/>
  <c r="AH328" i="218"/>
  <c r="AH314" i="218"/>
  <c r="K17" i="109"/>
  <c r="AI174" i="218"/>
  <c r="J41" i="109"/>
  <c r="AI198" i="218"/>
  <c r="K49" i="109"/>
  <c r="AI206" i="218"/>
  <c r="K57" i="109"/>
  <c r="AI214" i="218"/>
  <c r="J74" i="109"/>
  <c r="AI231" i="218"/>
  <c r="K82" i="109"/>
  <c r="AI239" i="218"/>
  <c r="J101" i="109"/>
  <c r="AI258" i="218"/>
  <c r="K19" i="110"/>
  <c r="AJ176" i="218"/>
  <c r="K27" i="110"/>
  <c r="AJ184" i="218"/>
  <c r="K35" i="110"/>
  <c r="AJ192" i="218"/>
  <c r="K43" i="110"/>
  <c r="AJ200" i="218"/>
  <c r="K51" i="110"/>
  <c r="AJ208" i="218"/>
  <c r="K59" i="110"/>
  <c r="AJ216" i="218"/>
  <c r="K67" i="110"/>
  <c r="AJ224" i="218"/>
  <c r="K86" i="110"/>
  <c r="AJ243" i="218"/>
  <c r="K95" i="110"/>
  <c r="AJ252" i="218"/>
  <c r="K104" i="110"/>
  <c r="E21" i="110" s="1"/>
  <c r="AJ261" i="218"/>
  <c r="AJ310" i="218"/>
  <c r="AJ324" i="218"/>
  <c r="K21" i="111"/>
  <c r="AK178" i="218"/>
  <c r="J29" i="111"/>
  <c r="AK186" i="218"/>
  <c r="J37" i="111"/>
  <c r="AK194" i="218"/>
  <c r="K45" i="111"/>
  <c r="AK202" i="218"/>
  <c r="K53" i="111"/>
  <c r="AK210" i="218"/>
  <c r="J61" i="111"/>
  <c r="AK218" i="218"/>
  <c r="J69" i="111"/>
  <c r="AK226" i="218"/>
  <c r="K78" i="111"/>
  <c r="AK235" i="218"/>
  <c r="K89" i="111"/>
  <c r="AK246" i="218"/>
  <c r="K97" i="111"/>
  <c r="AK254" i="218"/>
  <c r="J107" i="111"/>
  <c r="AK264" i="218"/>
  <c r="J119" i="111"/>
  <c r="AK276" i="218"/>
  <c r="K39" i="112"/>
  <c r="AL196" i="218"/>
  <c r="J47" i="112"/>
  <c r="AL204" i="218"/>
  <c r="J80" i="112"/>
  <c r="AL237" i="218"/>
  <c r="J91" i="112"/>
  <c r="AL248" i="218"/>
  <c r="J122" i="112"/>
  <c r="D27" i="112" s="1"/>
  <c r="AL279" i="218"/>
  <c r="AL320" i="218"/>
  <c r="AL306" i="218"/>
  <c r="J17" i="113"/>
  <c r="AM174" i="218"/>
  <c r="J25" i="113"/>
  <c r="AM182" i="218"/>
  <c r="J49" i="113"/>
  <c r="AM206" i="218"/>
  <c r="J93" i="113"/>
  <c r="AM250" i="218"/>
  <c r="J101" i="113"/>
  <c r="AM258" i="218"/>
  <c r="J112" i="113"/>
  <c r="AM269" i="218"/>
  <c r="K125" i="113"/>
  <c r="AM282" i="218"/>
  <c r="J19" i="114"/>
  <c r="AN176" i="218"/>
  <c r="K27" i="114"/>
  <c r="AN184" i="218"/>
  <c r="J35" i="114"/>
  <c r="AN192" i="218"/>
  <c r="J43" i="114"/>
  <c r="AN200" i="218"/>
  <c r="J51" i="114"/>
  <c r="AN208" i="218"/>
  <c r="J59" i="114"/>
  <c r="AN216" i="218"/>
  <c r="J67" i="114"/>
  <c r="AN224" i="218"/>
  <c r="K76" i="114"/>
  <c r="AN233" i="218"/>
  <c r="J86" i="114"/>
  <c r="AN243" i="218"/>
  <c r="K95" i="114"/>
  <c r="AN252" i="218"/>
  <c r="J116" i="114"/>
  <c r="D25" i="114" s="1"/>
  <c r="AN273" i="218"/>
  <c r="K21" i="115"/>
  <c r="AO178" i="218"/>
  <c r="K29" i="115"/>
  <c r="AO186" i="218"/>
  <c r="J37" i="115"/>
  <c r="AO194" i="218"/>
  <c r="K45" i="115"/>
  <c r="AO202" i="218"/>
  <c r="K53" i="115"/>
  <c r="AO210" i="218"/>
  <c r="K61" i="115"/>
  <c r="AO218" i="218"/>
  <c r="J69" i="115"/>
  <c r="AO226" i="218"/>
  <c r="K78" i="115"/>
  <c r="AO235" i="218"/>
  <c r="K89" i="115"/>
  <c r="AO246" i="218"/>
  <c r="K97" i="115"/>
  <c r="AO254" i="218"/>
  <c r="K107" i="115"/>
  <c r="E22" i="115" s="1"/>
  <c r="AO264" i="218"/>
  <c r="J119" i="115"/>
  <c r="AO276" i="218"/>
  <c r="J31" i="116"/>
  <c r="AP188" i="218"/>
  <c r="K39" i="116"/>
  <c r="AP196" i="218"/>
  <c r="J110" i="116"/>
  <c r="AP267" i="218"/>
  <c r="K122" i="116"/>
  <c r="E27" i="116" s="1"/>
  <c r="AP279" i="218"/>
  <c r="K17" i="117"/>
  <c r="AQ174" i="218"/>
  <c r="K25" i="117"/>
  <c r="AQ182" i="218"/>
  <c r="K33" i="117"/>
  <c r="AQ190" i="218"/>
  <c r="J82" i="117"/>
  <c r="AQ239" i="218"/>
  <c r="K101" i="117"/>
  <c r="AQ258" i="218"/>
  <c r="K112" i="117"/>
  <c r="AQ269" i="218"/>
  <c r="K125" i="117"/>
  <c r="AQ282" i="218"/>
  <c r="K19" i="118"/>
  <c r="AR176" i="218"/>
  <c r="K27" i="118"/>
  <c r="AR184" i="218"/>
  <c r="K35" i="118"/>
  <c r="AR192" i="218"/>
  <c r="K43" i="118"/>
  <c r="AR200" i="218"/>
  <c r="K51" i="118"/>
  <c r="AR208" i="218"/>
  <c r="K59" i="118"/>
  <c r="AR216" i="218"/>
  <c r="K67" i="118"/>
  <c r="AR224" i="218"/>
  <c r="K76" i="118"/>
  <c r="AR233" i="218"/>
  <c r="K86" i="118"/>
  <c r="AR243" i="218"/>
  <c r="K95" i="118"/>
  <c r="AR252" i="218"/>
  <c r="K116" i="118"/>
  <c r="E25" i="118" s="1"/>
  <c r="AR273" i="218"/>
  <c r="K21" i="119"/>
  <c r="AS178" i="218"/>
  <c r="K29" i="119"/>
  <c r="AS186" i="218"/>
  <c r="K37" i="119"/>
  <c r="AS194" i="218"/>
  <c r="K45" i="119"/>
  <c r="AS202" i="218"/>
  <c r="K53" i="119"/>
  <c r="AS210" i="218"/>
  <c r="J61" i="119"/>
  <c r="AS218" i="218"/>
  <c r="K69" i="119"/>
  <c r="AS226" i="218"/>
  <c r="J78" i="119"/>
  <c r="AS235" i="218"/>
  <c r="J89" i="119"/>
  <c r="AS246" i="218"/>
  <c r="J97" i="119"/>
  <c r="AS254" i="218"/>
  <c r="K107" i="119"/>
  <c r="AS264" i="218"/>
  <c r="J119" i="119"/>
  <c r="AS276" i="218"/>
  <c r="J99" i="120"/>
  <c r="AT256" i="218"/>
  <c r="J122" i="120"/>
  <c r="D27" i="120" s="1"/>
  <c r="AT279" i="218"/>
  <c r="AT320" i="218"/>
  <c r="AT306" i="218"/>
  <c r="K17" i="121"/>
  <c r="AU174" i="218"/>
  <c r="K25" i="121"/>
  <c r="AU182" i="218"/>
  <c r="K33" i="121"/>
  <c r="AU190" i="218"/>
  <c r="K41" i="121"/>
  <c r="AU198" i="218"/>
  <c r="K49" i="121"/>
  <c r="AU206" i="218"/>
  <c r="K57" i="121"/>
  <c r="AU214" i="218"/>
  <c r="K65" i="121"/>
  <c r="AU222" i="218"/>
  <c r="K74" i="121"/>
  <c r="AU231" i="218"/>
  <c r="K82" i="121"/>
  <c r="AU239" i="218"/>
  <c r="K93" i="121"/>
  <c r="AU250" i="218"/>
  <c r="K101" i="121"/>
  <c r="AU258" i="218"/>
  <c r="K112" i="121"/>
  <c r="AU269" i="218"/>
  <c r="K19" i="122"/>
  <c r="AV176" i="218"/>
  <c r="K27" i="122"/>
  <c r="AV184" i="218"/>
  <c r="K35" i="122"/>
  <c r="AV192" i="218"/>
  <c r="K43" i="122"/>
  <c r="AV200" i="218"/>
  <c r="K51" i="122"/>
  <c r="AV208" i="218"/>
  <c r="K59" i="122"/>
  <c r="AV216" i="218"/>
  <c r="K67" i="122"/>
  <c r="AV224" i="218"/>
  <c r="K76" i="122"/>
  <c r="AV233" i="218"/>
  <c r="K86" i="122"/>
  <c r="E19" i="122" s="1"/>
  <c r="AV243" i="218"/>
  <c r="K95" i="122"/>
  <c r="AV252" i="218"/>
  <c r="K104" i="122"/>
  <c r="E21" i="122" s="1"/>
  <c r="AV261" i="218"/>
  <c r="K116" i="122"/>
  <c r="E25" i="122" s="1"/>
  <c r="AV273" i="218"/>
  <c r="K21" i="123"/>
  <c r="AW178" i="218"/>
  <c r="K29" i="123"/>
  <c r="AW186" i="218"/>
  <c r="J37" i="123"/>
  <c r="AW194" i="218"/>
  <c r="J45" i="123"/>
  <c r="AW202" i="218"/>
  <c r="K53" i="123"/>
  <c r="AW210" i="218"/>
  <c r="K61" i="123"/>
  <c r="AW218" i="218"/>
  <c r="K69" i="123"/>
  <c r="AW226" i="218"/>
  <c r="J78" i="123"/>
  <c r="AW235" i="218"/>
  <c r="K89" i="123"/>
  <c r="AW246" i="218"/>
  <c r="K97" i="123"/>
  <c r="AW254" i="218"/>
  <c r="K107" i="123"/>
  <c r="AW264" i="218"/>
  <c r="J119" i="123"/>
  <c r="AW276" i="218"/>
  <c r="AW326" i="218"/>
  <c r="AW312" i="218"/>
  <c r="J39" i="124"/>
  <c r="AX196" i="218"/>
  <c r="J55" i="124"/>
  <c r="AX212" i="218"/>
  <c r="K63" i="124"/>
  <c r="AX220" i="218"/>
  <c r="K91" i="124"/>
  <c r="AX248" i="218"/>
  <c r="J110" i="124"/>
  <c r="AX267" i="218"/>
  <c r="K122" i="124"/>
  <c r="E27" i="124" s="1"/>
  <c r="AX279" i="218"/>
  <c r="K17" i="125"/>
  <c r="AY174" i="218"/>
  <c r="K25" i="125"/>
  <c r="AY182" i="218"/>
  <c r="K33" i="125"/>
  <c r="AY190" i="218"/>
  <c r="K65" i="125"/>
  <c r="AY222" i="218"/>
  <c r="K93" i="125"/>
  <c r="AY250" i="218"/>
  <c r="K101" i="125"/>
  <c r="AY258" i="218"/>
  <c r="AY322" i="218"/>
  <c r="AY308" i="218"/>
  <c r="K27" i="126"/>
  <c r="AZ184" i="218"/>
  <c r="K35" i="126"/>
  <c r="AZ192" i="218"/>
  <c r="K43" i="126"/>
  <c r="AZ200" i="218"/>
  <c r="K51" i="126"/>
  <c r="AZ208" i="218"/>
  <c r="K59" i="126"/>
  <c r="AZ216" i="218"/>
  <c r="K67" i="126"/>
  <c r="AZ224" i="218"/>
  <c r="K86" i="126"/>
  <c r="AZ243" i="218"/>
  <c r="K95" i="126"/>
  <c r="AZ252" i="218"/>
  <c r="AZ324" i="218"/>
  <c r="AZ310" i="218"/>
  <c r="K21" i="127"/>
  <c r="BA178" i="218"/>
  <c r="K29" i="127"/>
  <c r="BA186" i="218"/>
  <c r="K37" i="127"/>
  <c r="BA194" i="218"/>
  <c r="K45" i="127"/>
  <c r="BA202" i="218"/>
  <c r="K53" i="127"/>
  <c r="BA210" i="218"/>
  <c r="K61" i="127"/>
  <c r="BA218" i="218"/>
  <c r="K69" i="127"/>
  <c r="BA226" i="218"/>
  <c r="K78" i="127"/>
  <c r="BA235" i="218"/>
  <c r="K89" i="127"/>
  <c r="BA246" i="218"/>
  <c r="K97" i="127"/>
  <c r="BA254" i="218"/>
  <c r="K107" i="127"/>
  <c r="BA264" i="218"/>
  <c r="K119" i="127"/>
  <c r="BA276" i="218"/>
  <c r="J91" i="128"/>
  <c r="BB248" i="218"/>
  <c r="K99" i="128"/>
  <c r="BB256" i="218"/>
  <c r="J17" i="129"/>
  <c r="BC174" i="218"/>
  <c r="K33" i="129"/>
  <c r="BC190" i="218"/>
  <c r="K41" i="129"/>
  <c r="BC198" i="218"/>
  <c r="J49" i="129"/>
  <c r="BC206" i="218"/>
  <c r="K57" i="129"/>
  <c r="BC214" i="218"/>
  <c r="K65" i="129"/>
  <c r="BC222" i="218"/>
  <c r="K74" i="129"/>
  <c r="BC231" i="218"/>
  <c r="J82" i="129"/>
  <c r="BC239" i="218"/>
  <c r="K93" i="129"/>
  <c r="BC250" i="218"/>
  <c r="K101" i="129"/>
  <c r="BC258" i="218"/>
  <c r="K112" i="129"/>
  <c r="BC269" i="218"/>
  <c r="K19" i="130"/>
  <c r="BD176" i="218"/>
  <c r="K27" i="130"/>
  <c r="BD184" i="218"/>
  <c r="K35" i="130"/>
  <c r="BD192" i="218"/>
  <c r="K43" i="130"/>
  <c r="BD200" i="218"/>
  <c r="K51" i="130"/>
  <c r="BD208" i="218"/>
  <c r="K59" i="130"/>
  <c r="BD216" i="218"/>
  <c r="K67" i="130"/>
  <c r="BD224" i="218"/>
  <c r="K76" i="130"/>
  <c r="BD233" i="218"/>
  <c r="K86" i="130"/>
  <c r="E19" i="130" s="1"/>
  <c r="BD243" i="218"/>
  <c r="K95" i="130"/>
  <c r="BD252" i="218"/>
  <c r="K116" i="130"/>
  <c r="E25" i="130" s="1"/>
  <c r="BD273" i="218"/>
  <c r="J21" i="131"/>
  <c r="BE178" i="218"/>
  <c r="K29" i="131"/>
  <c r="BE186" i="218"/>
  <c r="K37" i="131"/>
  <c r="BE194" i="218"/>
  <c r="J45" i="131"/>
  <c r="BE202" i="218"/>
  <c r="K53" i="131"/>
  <c r="BE210" i="218"/>
  <c r="K61" i="131"/>
  <c r="BE218" i="218"/>
  <c r="K69" i="131"/>
  <c r="BE226" i="218"/>
  <c r="J78" i="131"/>
  <c r="BE235" i="218"/>
  <c r="K89" i="131"/>
  <c r="BE246" i="218"/>
  <c r="K97" i="131"/>
  <c r="BE254" i="218"/>
  <c r="J107" i="131"/>
  <c r="BE264" i="218"/>
  <c r="J119" i="131"/>
  <c r="BE276" i="218"/>
  <c r="BE318" i="218"/>
  <c r="BE304" i="218"/>
  <c r="J31" i="132"/>
  <c r="BF188" i="218"/>
  <c r="J39" i="132"/>
  <c r="BF196" i="218"/>
  <c r="K47" i="132"/>
  <c r="BF204" i="218"/>
  <c r="J72" i="132"/>
  <c r="BF229" i="218"/>
  <c r="K80" i="132"/>
  <c r="BF237" i="218"/>
  <c r="K99" i="132"/>
  <c r="BF256" i="218"/>
  <c r="K110" i="132"/>
  <c r="BF267" i="218"/>
  <c r="K25" i="133"/>
  <c r="BG182" i="218"/>
  <c r="K49" i="133"/>
  <c r="BG206" i="218"/>
  <c r="K57" i="133"/>
  <c r="BG214" i="218"/>
  <c r="K82" i="133"/>
  <c r="BG239" i="218"/>
  <c r="K93" i="133"/>
  <c r="BG250" i="218"/>
  <c r="K101" i="133"/>
  <c r="BG258" i="218"/>
  <c r="K112" i="133"/>
  <c r="BG269" i="218"/>
  <c r="K125" i="133"/>
  <c r="BG282" i="218"/>
  <c r="K19" i="134"/>
  <c r="BH176" i="218"/>
  <c r="K27" i="134"/>
  <c r="BH184" i="218"/>
  <c r="K35" i="134"/>
  <c r="BH192" i="218"/>
  <c r="K43" i="134"/>
  <c r="BH200" i="218"/>
  <c r="K51" i="134"/>
  <c r="BH208" i="218"/>
  <c r="K59" i="134"/>
  <c r="BH216" i="218"/>
  <c r="K67" i="134"/>
  <c r="BH224" i="218"/>
  <c r="K76" i="134"/>
  <c r="BH233" i="218"/>
  <c r="K86" i="134"/>
  <c r="BH243" i="218"/>
  <c r="K95" i="134"/>
  <c r="BH252" i="218"/>
  <c r="K104" i="134"/>
  <c r="E21" i="134" s="1"/>
  <c r="BH261" i="218"/>
  <c r="K116" i="134"/>
  <c r="E25" i="134" s="1"/>
  <c r="BH273" i="218"/>
  <c r="K21" i="135"/>
  <c r="BI178" i="218"/>
  <c r="J29" i="135"/>
  <c r="BI186" i="218"/>
  <c r="K37" i="135"/>
  <c r="BI194" i="218"/>
  <c r="K45" i="135"/>
  <c r="BI202" i="218"/>
  <c r="J53" i="135"/>
  <c r="BI210" i="218"/>
  <c r="K61" i="135"/>
  <c r="BI218" i="218"/>
  <c r="J69" i="135"/>
  <c r="BI226" i="218"/>
  <c r="K78" i="135"/>
  <c r="BI235" i="218"/>
  <c r="K89" i="135"/>
  <c r="BI246" i="218"/>
  <c r="K97" i="135"/>
  <c r="BI254" i="218"/>
  <c r="K107" i="135"/>
  <c r="E22" i="135" s="1"/>
  <c r="BI264" i="218"/>
  <c r="K119" i="135"/>
  <c r="BI276" i="218"/>
  <c r="K91" i="136"/>
  <c r="BJ248" i="218"/>
  <c r="J122" i="136"/>
  <c r="D27" i="136" s="1"/>
  <c r="BJ279" i="218"/>
  <c r="J17" i="137"/>
  <c r="BK174" i="218"/>
  <c r="J49" i="137"/>
  <c r="BK206" i="218"/>
  <c r="J82" i="137"/>
  <c r="BK239" i="218"/>
  <c r="K93" i="137"/>
  <c r="BK250" i="218"/>
  <c r="K19" i="138"/>
  <c r="BL176" i="218"/>
  <c r="K27" i="138"/>
  <c r="BL184" i="218"/>
  <c r="K35" i="138"/>
  <c r="BL192" i="218"/>
  <c r="K43" i="138"/>
  <c r="BL200" i="218"/>
  <c r="K51" i="138"/>
  <c r="BL208" i="218"/>
  <c r="K59" i="138"/>
  <c r="BL216" i="218"/>
  <c r="K67" i="138"/>
  <c r="BL224" i="218"/>
  <c r="J76" i="138"/>
  <c r="BL233" i="218"/>
  <c r="K86" i="138"/>
  <c r="E19" i="138" s="1"/>
  <c r="BL243" i="218"/>
  <c r="J95" i="138"/>
  <c r="BL252" i="218"/>
  <c r="K104" i="138"/>
  <c r="E21" i="138" s="1"/>
  <c r="BL261" i="218"/>
  <c r="K116" i="138"/>
  <c r="E25" i="138" s="1"/>
  <c r="BL273" i="218"/>
  <c r="K21" i="139"/>
  <c r="BM178" i="218"/>
  <c r="J29" i="139"/>
  <c r="BM186" i="218"/>
  <c r="K37" i="139"/>
  <c r="BM194" i="218"/>
  <c r="J45" i="139"/>
  <c r="BM202" i="218"/>
  <c r="K53" i="139"/>
  <c r="BM210" i="218"/>
  <c r="J61" i="139"/>
  <c r="BM218" i="218"/>
  <c r="J69" i="139"/>
  <c r="BM226" i="218"/>
  <c r="J78" i="139"/>
  <c r="BM235" i="218"/>
  <c r="K89" i="139"/>
  <c r="BM246" i="218"/>
  <c r="K97" i="139"/>
  <c r="BM254" i="218"/>
  <c r="J107" i="139"/>
  <c r="BM264" i="218"/>
  <c r="J119" i="139"/>
  <c r="BM276" i="218"/>
  <c r="BM326" i="218"/>
  <c r="BM312" i="218"/>
  <c r="K23" i="140"/>
  <c r="BN180" i="218"/>
  <c r="J31" i="140"/>
  <c r="BN188" i="218"/>
  <c r="K55" i="140"/>
  <c r="BN212" i="218"/>
  <c r="J63" i="140"/>
  <c r="BN220" i="218"/>
  <c r="K91" i="140"/>
  <c r="BN248" i="218"/>
  <c r="K122" i="140"/>
  <c r="E27" i="140" s="1"/>
  <c r="BN279" i="218"/>
  <c r="BN328" i="218"/>
  <c r="BN314" i="218"/>
  <c r="J17" i="141"/>
  <c r="BO174" i="218"/>
  <c r="J25" i="141"/>
  <c r="BO182" i="218"/>
  <c r="J33" i="141"/>
  <c r="BO190" i="218"/>
  <c r="K41" i="141"/>
  <c r="BO198" i="218"/>
  <c r="J49" i="141"/>
  <c r="BO206" i="218"/>
  <c r="J57" i="141"/>
  <c r="BO214" i="218"/>
  <c r="J65" i="141"/>
  <c r="BO222" i="218"/>
  <c r="K74" i="141"/>
  <c r="BO231" i="218"/>
  <c r="J82" i="141"/>
  <c r="BO239" i="218"/>
  <c r="J93" i="141"/>
  <c r="BO250" i="218"/>
  <c r="J101" i="141"/>
  <c r="BO258" i="218"/>
  <c r="K112" i="141"/>
  <c r="BO269" i="218"/>
  <c r="K19" i="142"/>
  <c r="BP176" i="218"/>
  <c r="K27" i="142"/>
  <c r="BP184" i="218"/>
  <c r="K35" i="142"/>
  <c r="BP192" i="218"/>
  <c r="K43" i="142"/>
  <c r="BP200" i="218"/>
  <c r="K51" i="142"/>
  <c r="BP208" i="218"/>
  <c r="K59" i="142"/>
  <c r="BP216" i="218"/>
  <c r="K67" i="142"/>
  <c r="BP224" i="218"/>
  <c r="K76" i="142"/>
  <c r="BP233" i="218"/>
  <c r="K86" i="142"/>
  <c r="BP243" i="218"/>
  <c r="K95" i="142"/>
  <c r="BP252" i="218"/>
  <c r="K116" i="142"/>
  <c r="E25" i="142" s="1"/>
  <c r="BP273" i="218"/>
  <c r="BP324" i="218"/>
  <c r="BP310" i="218"/>
  <c r="J21" i="143"/>
  <c r="BQ178" i="218"/>
  <c r="K29" i="143"/>
  <c r="BQ186" i="218"/>
  <c r="K37" i="143"/>
  <c r="BQ194" i="218"/>
  <c r="K45" i="143"/>
  <c r="BQ202" i="218"/>
  <c r="K53" i="143"/>
  <c r="BQ210" i="218"/>
  <c r="K61" i="143"/>
  <c r="BQ218" i="218"/>
  <c r="K69" i="143"/>
  <c r="BQ226" i="218"/>
  <c r="K78" i="143"/>
  <c r="BQ235" i="218"/>
  <c r="K89" i="143"/>
  <c r="BQ246" i="218"/>
  <c r="K97" i="143"/>
  <c r="BQ254" i="218"/>
  <c r="K107" i="143"/>
  <c r="BQ264" i="218"/>
  <c r="K119" i="143"/>
  <c r="BQ276" i="218"/>
  <c r="BQ304" i="218"/>
  <c r="BQ318" i="218"/>
  <c r="K39" i="144"/>
  <c r="BR196" i="218"/>
  <c r="J55" i="144"/>
  <c r="BR212" i="218"/>
  <c r="J80" i="144"/>
  <c r="BR237" i="218"/>
  <c r="J122" i="144"/>
  <c r="D27" i="144" s="1"/>
  <c r="BR279" i="218"/>
  <c r="K17" i="145"/>
  <c r="BS174" i="218"/>
  <c r="K25" i="145"/>
  <c r="BS182" i="218"/>
  <c r="K33" i="145"/>
  <c r="BS190" i="218"/>
  <c r="K41" i="145"/>
  <c r="BS198" i="218"/>
  <c r="K49" i="145"/>
  <c r="BS206" i="218"/>
  <c r="K57" i="145"/>
  <c r="BS214" i="218"/>
  <c r="K65" i="145"/>
  <c r="BS222" i="218"/>
  <c r="K74" i="145"/>
  <c r="BS231" i="218"/>
  <c r="K82" i="145"/>
  <c r="BS239" i="218"/>
  <c r="K93" i="145"/>
  <c r="BS250" i="218"/>
  <c r="K101" i="145"/>
  <c r="BS258" i="218"/>
  <c r="K112" i="145"/>
  <c r="BS269" i="218"/>
  <c r="BS322" i="218"/>
  <c r="BS308" i="218"/>
  <c r="K19" i="146"/>
  <c r="BT176" i="218"/>
  <c r="K27" i="146"/>
  <c r="BT184" i="218"/>
  <c r="K35" i="146"/>
  <c r="BT192" i="218"/>
  <c r="K43" i="146"/>
  <c r="BT200" i="218"/>
  <c r="K51" i="146"/>
  <c r="BT208" i="218"/>
  <c r="K59" i="146"/>
  <c r="BT216" i="218"/>
  <c r="K67" i="146"/>
  <c r="BT224" i="218"/>
  <c r="K76" i="146"/>
  <c r="BT233" i="218"/>
  <c r="K86" i="146"/>
  <c r="BT243" i="218"/>
  <c r="K95" i="146"/>
  <c r="BT252" i="218"/>
  <c r="K116" i="146"/>
  <c r="E25" i="146" s="1"/>
  <c r="BT273" i="218"/>
  <c r="Z318" i="218"/>
  <c r="Z304" i="218"/>
  <c r="K119" i="84"/>
  <c r="J276" i="218"/>
  <c r="K23" i="85"/>
  <c r="K180" i="218"/>
  <c r="K39" i="85"/>
  <c r="K196" i="218"/>
  <c r="J47" i="85"/>
  <c r="K204" i="218"/>
  <c r="K55" i="85"/>
  <c r="K212" i="218"/>
  <c r="J110" i="85"/>
  <c r="K267" i="218"/>
  <c r="L322" i="218"/>
  <c r="L308" i="218"/>
  <c r="K19" i="87"/>
  <c r="M176" i="218"/>
  <c r="K27" i="87"/>
  <c r="M184" i="218"/>
  <c r="K43" i="87"/>
  <c r="M200" i="218"/>
  <c r="K51" i="87"/>
  <c r="M208" i="218"/>
  <c r="K59" i="87"/>
  <c r="M216" i="218"/>
  <c r="K67" i="87"/>
  <c r="M224" i="218"/>
  <c r="K76" i="87"/>
  <c r="M233" i="218"/>
  <c r="K86" i="87"/>
  <c r="M243" i="218"/>
  <c r="K95" i="87"/>
  <c r="M252" i="218"/>
  <c r="K104" i="87"/>
  <c r="E21" i="87" s="1"/>
  <c r="M261" i="218"/>
  <c r="K116" i="87"/>
  <c r="E25" i="87" s="1"/>
  <c r="M273" i="218"/>
  <c r="M324" i="218"/>
  <c r="M310" i="218"/>
  <c r="K21" i="88"/>
  <c r="N178" i="218"/>
  <c r="K29" i="88"/>
  <c r="N186" i="218"/>
  <c r="J37" i="88"/>
  <c r="N194" i="218"/>
  <c r="K45" i="88"/>
  <c r="N202" i="218"/>
  <c r="K53" i="88"/>
  <c r="N210" i="218"/>
  <c r="K61" i="88"/>
  <c r="N218" i="218"/>
  <c r="J69" i="88"/>
  <c r="N226" i="218"/>
  <c r="K78" i="88"/>
  <c r="N235" i="218"/>
  <c r="K89" i="88"/>
  <c r="N246" i="218"/>
  <c r="K97" i="88"/>
  <c r="N254" i="218"/>
  <c r="J107" i="88"/>
  <c r="N264" i="218"/>
  <c r="K119" i="88"/>
  <c r="N276" i="218"/>
  <c r="J31" i="89"/>
  <c r="O188" i="218"/>
  <c r="K47" i="89"/>
  <c r="O204" i="218"/>
  <c r="K63" i="89"/>
  <c r="O220" i="218"/>
  <c r="K80" i="89"/>
  <c r="O237" i="218"/>
  <c r="J99" i="89"/>
  <c r="O256" i="218"/>
  <c r="K110" i="89"/>
  <c r="O267" i="218"/>
  <c r="J122" i="89"/>
  <c r="D27" i="89" s="1"/>
  <c r="O279" i="218"/>
  <c r="J25" i="90"/>
  <c r="P182" i="218"/>
  <c r="K125" i="90"/>
  <c r="P282" i="218"/>
  <c r="K19" i="91"/>
  <c r="Q176" i="218"/>
  <c r="K27" i="91"/>
  <c r="Q184" i="218"/>
  <c r="K35" i="91"/>
  <c r="Q192" i="218"/>
  <c r="K43" i="91"/>
  <c r="Q200" i="218"/>
  <c r="K51" i="91"/>
  <c r="Q208" i="218"/>
  <c r="K59" i="91"/>
  <c r="Q216" i="218"/>
  <c r="K67" i="91"/>
  <c r="Q224" i="218"/>
  <c r="K76" i="91"/>
  <c r="Q233" i="218"/>
  <c r="K86" i="91"/>
  <c r="Q243" i="218"/>
  <c r="K95" i="91"/>
  <c r="Q252" i="218"/>
  <c r="K104" i="91"/>
  <c r="E21" i="91" s="1"/>
  <c r="Q261" i="218"/>
  <c r="K116" i="91"/>
  <c r="E25" i="91" s="1"/>
  <c r="Q273" i="218"/>
  <c r="K21" i="92"/>
  <c r="R178" i="218"/>
  <c r="J29" i="92"/>
  <c r="R186" i="218"/>
  <c r="J37" i="92"/>
  <c r="R194" i="218"/>
  <c r="J45" i="92"/>
  <c r="R202" i="218"/>
  <c r="K53" i="92"/>
  <c r="R210" i="218"/>
  <c r="K61" i="92"/>
  <c r="R218" i="218"/>
  <c r="J69" i="92"/>
  <c r="R226" i="218"/>
  <c r="J78" i="92"/>
  <c r="R235" i="218"/>
  <c r="K89" i="92"/>
  <c r="R246" i="218"/>
  <c r="K97" i="92"/>
  <c r="R254" i="218"/>
  <c r="J107" i="92"/>
  <c r="R264" i="218"/>
  <c r="K119" i="92"/>
  <c r="R276" i="218"/>
  <c r="J91" i="93"/>
  <c r="S248" i="218"/>
  <c r="J110" i="93"/>
  <c r="S267" i="218"/>
  <c r="J17" i="94"/>
  <c r="T174" i="218"/>
  <c r="J25" i="94"/>
  <c r="T182" i="218"/>
  <c r="J41" i="94"/>
  <c r="T198" i="218"/>
  <c r="J74" i="94"/>
  <c r="T231" i="218"/>
  <c r="J82" i="94"/>
  <c r="T239" i="218"/>
  <c r="K125" i="94"/>
  <c r="T282" i="218"/>
  <c r="K19" i="95"/>
  <c r="U176" i="218"/>
  <c r="K27" i="95"/>
  <c r="U184" i="218"/>
  <c r="K35" i="95"/>
  <c r="U192" i="218"/>
  <c r="K43" i="95"/>
  <c r="U200" i="218"/>
  <c r="K51" i="95"/>
  <c r="U208" i="218"/>
  <c r="K59" i="95"/>
  <c r="U216" i="218"/>
  <c r="K67" i="95"/>
  <c r="U224" i="218"/>
  <c r="K76" i="95"/>
  <c r="U233" i="218"/>
  <c r="K86" i="95"/>
  <c r="U243" i="218"/>
  <c r="K95" i="95"/>
  <c r="U252" i="218"/>
  <c r="K104" i="95"/>
  <c r="E21" i="95" s="1"/>
  <c r="U261" i="218"/>
  <c r="K116" i="95"/>
  <c r="E25" i="95" s="1"/>
  <c r="U273" i="218"/>
  <c r="J21" i="96"/>
  <c r="V178" i="218"/>
  <c r="K29" i="96"/>
  <c r="V186" i="218"/>
  <c r="K37" i="96"/>
  <c r="V194" i="218"/>
  <c r="K45" i="96"/>
  <c r="V202" i="218"/>
  <c r="K53" i="96"/>
  <c r="V210" i="218"/>
  <c r="K61" i="96"/>
  <c r="V218" i="218"/>
  <c r="K69" i="96"/>
  <c r="V226" i="218"/>
  <c r="K78" i="96"/>
  <c r="V235" i="218"/>
  <c r="J89" i="96"/>
  <c r="V246" i="218"/>
  <c r="K97" i="96"/>
  <c r="V254" i="218"/>
  <c r="K107" i="96"/>
  <c r="V264" i="218"/>
  <c r="K119" i="96"/>
  <c r="V276" i="218"/>
  <c r="V326" i="218"/>
  <c r="V312" i="218"/>
  <c r="J23" i="97"/>
  <c r="W180" i="218"/>
  <c r="J31" i="97"/>
  <c r="W188" i="218"/>
  <c r="K39" i="97"/>
  <c r="W196" i="218"/>
  <c r="K55" i="97"/>
  <c r="W212" i="218"/>
  <c r="K72" i="97"/>
  <c r="W229" i="218"/>
  <c r="K91" i="97"/>
  <c r="W248" i="218"/>
  <c r="J122" i="97"/>
  <c r="D27" i="97" s="1"/>
  <c r="W279" i="218"/>
  <c r="J33" i="98"/>
  <c r="X190" i="218"/>
  <c r="J65" i="98"/>
  <c r="X222" i="218"/>
  <c r="K82" i="98"/>
  <c r="X239" i="218"/>
  <c r="K93" i="98"/>
  <c r="X250" i="218"/>
  <c r="K101" i="98"/>
  <c r="X258" i="218"/>
  <c r="J112" i="98"/>
  <c r="X269" i="218"/>
  <c r="K125" i="98"/>
  <c r="X282" i="218"/>
  <c r="K19" i="99"/>
  <c r="Y176" i="218"/>
  <c r="K27" i="99"/>
  <c r="Y184" i="218"/>
  <c r="K35" i="99"/>
  <c r="Y192" i="218"/>
  <c r="K43" i="99"/>
  <c r="Y200" i="218"/>
  <c r="K51" i="99"/>
  <c r="Y208" i="218"/>
  <c r="K59" i="99"/>
  <c r="Y216" i="218"/>
  <c r="K67" i="99"/>
  <c r="Y224" i="218"/>
  <c r="K76" i="99"/>
  <c r="Y233" i="218"/>
  <c r="K86" i="99"/>
  <c r="Y243" i="218"/>
  <c r="K95" i="99"/>
  <c r="Y252" i="218"/>
  <c r="K104" i="99"/>
  <c r="E21" i="99" s="1"/>
  <c r="Y261" i="218"/>
  <c r="K116" i="99"/>
  <c r="E25" i="99" s="1"/>
  <c r="Y273" i="218"/>
  <c r="K21" i="100"/>
  <c r="Z178" i="218"/>
  <c r="K29" i="100"/>
  <c r="Z186" i="218"/>
  <c r="K37" i="100"/>
  <c r="Z194" i="218"/>
  <c r="J45" i="100"/>
  <c r="Z202" i="218"/>
  <c r="K53" i="100"/>
  <c r="Z210" i="218"/>
  <c r="J61" i="100"/>
  <c r="Z218" i="218"/>
  <c r="K69" i="100"/>
  <c r="Z226" i="218"/>
  <c r="J78" i="100"/>
  <c r="Z235" i="218"/>
  <c r="J89" i="100"/>
  <c r="Z246" i="218"/>
  <c r="K97" i="100"/>
  <c r="Z254" i="218"/>
  <c r="J107" i="100"/>
  <c r="Z264" i="218"/>
  <c r="J119" i="100"/>
  <c r="Z276" i="218"/>
  <c r="J31" i="101"/>
  <c r="AA188" i="218"/>
  <c r="K47" i="101"/>
  <c r="AA204" i="218"/>
  <c r="J55" i="101"/>
  <c r="AA212" i="218"/>
  <c r="J80" i="101"/>
  <c r="AA237" i="218"/>
  <c r="J91" i="101"/>
  <c r="AA248" i="218"/>
  <c r="J110" i="101"/>
  <c r="AA267" i="218"/>
  <c r="J122" i="101"/>
  <c r="D27" i="101" s="1"/>
  <c r="AA279" i="218"/>
  <c r="K33" i="102"/>
  <c r="AB190" i="218"/>
  <c r="K41" i="102"/>
  <c r="AB198" i="218"/>
  <c r="J65" i="102"/>
  <c r="AB222" i="218"/>
  <c r="K74" i="102"/>
  <c r="AB231" i="218"/>
  <c r="J101" i="102"/>
  <c r="AB258" i="218"/>
  <c r="K19" i="103"/>
  <c r="AC176" i="218"/>
  <c r="K27" i="103"/>
  <c r="AC184" i="218"/>
  <c r="K35" i="103"/>
  <c r="AC192" i="218"/>
  <c r="K43" i="103"/>
  <c r="AC200" i="218"/>
  <c r="K51" i="103"/>
  <c r="AC208" i="218"/>
  <c r="K59" i="103"/>
  <c r="AC216" i="218"/>
  <c r="K67" i="103"/>
  <c r="AC224" i="218"/>
  <c r="K76" i="103"/>
  <c r="AC233" i="218"/>
  <c r="K86" i="103"/>
  <c r="AC243" i="218"/>
  <c r="K95" i="103"/>
  <c r="AC252" i="218"/>
  <c r="K104" i="103"/>
  <c r="E21" i="103" s="1"/>
  <c r="AC261" i="218"/>
  <c r="K116" i="103"/>
  <c r="E25" i="103" s="1"/>
  <c r="AC273" i="218"/>
  <c r="AC324" i="218"/>
  <c r="AC310" i="218"/>
  <c r="K21" i="104"/>
  <c r="AD178" i="218"/>
  <c r="K29" i="104"/>
  <c r="AD186" i="218"/>
  <c r="K37" i="104"/>
  <c r="AD194" i="218"/>
  <c r="K45" i="104"/>
  <c r="AD202" i="218"/>
  <c r="K53" i="104"/>
  <c r="AD210" i="218"/>
  <c r="J61" i="104"/>
  <c r="AD218" i="218"/>
  <c r="J69" i="104"/>
  <c r="AD226" i="218"/>
  <c r="K78" i="104"/>
  <c r="AD235" i="218"/>
  <c r="K89" i="104"/>
  <c r="AD246" i="218"/>
  <c r="K97" i="104"/>
  <c r="AD254" i="218"/>
  <c r="J107" i="104"/>
  <c r="AD264" i="218"/>
  <c r="K119" i="104"/>
  <c r="AD276" i="218"/>
  <c r="AD318" i="218"/>
  <c r="AD304" i="218"/>
  <c r="J23" i="105"/>
  <c r="AE180" i="218"/>
  <c r="K47" i="105"/>
  <c r="AE204" i="218"/>
  <c r="K55" i="105"/>
  <c r="AE212" i="218"/>
  <c r="J80" i="105"/>
  <c r="AE237" i="218"/>
  <c r="K99" i="105"/>
  <c r="AE256" i="218"/>
  <c r="K110" i="105"/>
  <c r="AE267" i="218"/>
  <c r="J122" i="105"/>
  <c r="D27" i="105" s="1"/>
  <c r="AE279" i="218"/>
  <c r="K33" i="106"/>
  <c r="AF190" i="218"/>
  <c r="K41" i="106"/>
  <c r="AF198" i="218"/>
  <c r="J65" i="106"/>
  <c r="AF222" i="218"/>
  <c r="J101" i="106"/>
  <c r="AF258" i="218"/>
  <c r="K125" i="106"/>
  <c r="AF282" i="218"/>
  <c r="K19" i="107"/>
  <c r="AG176" i="218"/>
  <c r="K27" i="107"/>
  <c r="AG184" i="218"/>
  <c r="K35" i="107"/>
  <c r="AG192" i="218"/>
  <c r="K43" i="107"/>
  <c r="AG200" i="218"/>
  <c r="K51" i="107"/>
  <c r="AG208" i="218"/>
  <c r="K67" i="107"/>
  <c r="AG224" i="218"/>
  <c r="K76" i="107"/>
  <c r="AG233" i="218"/>
  <c r="K86" i="107"/>
  <c r="AG243" i="218"/>
  <c r="K95" i="107"/>
  <c r="AG252" i="218"/>
  <c r="K104" i="107"/>
  <c r="E21" i="107" s="1"/>
  <c r="AG261" i="218"/>
  <c r="K116" i="107"/>
  <c r="E25" i="107" s="1"/>
  <c r="AG273" i="218"/>
  <c r="K21" i="108"/>
  <c r="AH178" i="218"/>
  <c r="K29" i="108"/>
  <c r="AH186" i="218"/>
  <c r="K37" i="108"/>
  <c r="AH194" i="218"/>
  <c r="J45" i="108"/>
  <c r="AH202" i="218"/>
  <c r="K53" i="108"/>
  <c r="AH210" i="218"/>
  <c r="K61" i="108"/>
  <c r="AH218" i="218"/>
  <c r="J69" i="108"/>
  <c r="AH226" i="218"/>
  <c r="J78" i="108"/>
  <c r="AH235" i="218"/>
  <c r="J89" i="108"/>
  <c r="AH246" i="218"/>
  <c r="J97" i="108"/>
  <c r="AH254" i="218"/>
  <c r="J107" i="108"/>
  <c r="AH264" i="218"/>
  <c r="J119" i="108"/>
  <c r="AH276" i="218"/>
  <c r="K31" i="109"/>
  <c r="AI188" i="218"/>
  <c r="J47" i="109"/>
  <c r="AI204" i="218"/>
  <c r="K91" i="109"/>
  <c r="AI248" i="218"/>
  <c r="K122" i="109"/>
  <c r="E27" i="109" s="1"/>
  <c r="AI279" i="218"/>
  <c r="K25" i="110"/>
  <c r="AJ182" i="218"/>
  <c r="K33" i="110"/>
  <c r="AJ190" i="218"/>
  <c r="J41" i="110"/>
  <c r="AJ198" i="218"/>
  <c r="K65" i="110"/>
  <c r="AJ222" i="218"/>
  <c r="J74" i="110"/>
  <c r="AJ231" i="218"/>
  <c r="J82" i="110"/>
  <c r="AJ239" i="218"/>
  <c r="J93" i="110"/>
  <c r="AJ250" i="218"/>
  <c r="K101" i="110"/>
  <c r="AJ258" i="218"/>
  <c r="K112" i="110"/>
  <c r="AJ269" i="218"/>
  <c r="K125" i="110"/>
  <c r="AJ282" i="218"/>
  <c r="K19" i="111"/>
  <c r="AK176" i="218"/>
  <c r="K27" i="111"/>
  <c r="AK184" i="218"/>
  <c r="K35" i="111"/>
  <c r="AK192" i="218"/>
  <c r="K43" i="111"/>
  <c r="AK200" i="218"/>
  <c r="K51" i="111"/>
  <c r="AK208" i="218"/>
  <c r="K59" i="111"/>
  <c r="AK216" i="218"/>
  <c r="K67" i="111"/>
  <c r="AK224" i="218"/>
  <c r="K76" i="111"/>
  <c r="AK233" i="218"/>
  <c r="K86" i="111"/>
  <c r="E19" i="111" s="1"/>
  <c r="AK243" i="218"/>
  <c r="K95" i="111"/>
  <c r="AK252" i="218"/>
  <c r="K104" i="111"/>
  <c r="E21" i="111" s="1"/>
  <c r="AK261" i="218"/>
  <c r="K116" i="111"/>
  <c r="E25" i="111" s="1"/>
  <c r="AK273" i="218"/>
  <c r="K21" i="112"/>
  <c r="AL178" i="218"/>
  <c r="K29" i="112"/>
  <c r="AL186" i="218"/>
  <c r="K37" i="112"/>
  <c r="AL194" i="218"/>
  <c r="K45" i="112"/>
  <c r="AL202" i="218"/>
  <c r="K53" i="112"/>
  <c r="AL210" i="218"/>
  <c r="K61" i="112"/>
  <c r="AL218" i="218"/>
  <c r="K69" i="112"/>
  <c r="AL226" i="218"/>
  <c r="K78" i="112"/>
  <c r="AL235" i="218"/>
  <c r="K89" i="112"/>
  <c r="AL246" i="218"/>
  <c r="K97" i="112"/>
  <c r="AL254" i="218"/>
  <c r="K107" i="112"/>
  <c r="AL264" i="218"/>
  <c r="K119" i="112"/>
  <c r="AL276" i="218"/>
  <c r="AL318" i="218"/>
  <c r="AL304" i="218"/>
  <c r="K91" i="113"/>
  <c r="AM248" i="218"/>
  <c r="J110" i="113"/>
  <c r="AM267" i="218"/>
  <c r="J17" i="114"/>
  <c r="AN174" i="218"/>
  <c r="J25" i="114"/>
  <c r="AN182" i="218"/>
  <c r="K33" i="114"/>
  <c r="AN190" i="218"/>
  <c r="K41" i="114"/>
  <c r="AN198" i="218"/>
  <c r="J49" i="114"/>
  <c r="AN206" i="218"/>
  <c r="K57" i="114"/>
  <c r="AN214" i="218"/>
  <c r="J65" i="114"/>
  <c r="AN222" i="218"/>
  <c r="J74" i="114"/>
  <c r="AN231" i="218"/>
  <c r="J82" i="114"/>
  <c r="AN239" i="218"/>
  <c r="K93" i="114"/>
  <c r="AN250" i="218"/>
  <c r="J101" i="114"/>
  <c r="AN258" i="218"/>
  <c r="K112" i="114"/>
  <c r="AN269" i="218"/>
  <c r="K19" i="115"/>
  <c r="AO176" i="218"/>
  <c r="K27" i="115"/>
  <c r="AO184" i="218"/>
  <c r="J35" i="115"/>
  <c r="AO192" i="218"/>
  <c r="K43" i="115"/>
  <c r="AO200" i="218"/>
  <c r="J51" i="115"/>
  <c r="AO208" i="218"/>
  <c r="J59" i="115"/>
  <c r="AO216" i="218"/>
  <c r="K67" i="115"/>
  <c r="AO224" i="218"/>
  <c r="K76" i="115"/>
  <c r="AO233" i="218"/>
  <c r="K86" i="115"/>
  <c r="AO243" i="218"/>
  <c r="K95" i="115"/>
  <c r="AO252" i="218"/>
  <c r="K116" i="115"/>
  <c r="E25" i="115" s="1"/>
  <c r="AO273" i="218"/>
  <c r="K21" i="116"/>
  <c r="AP178" i="218"/>
  <c r="J29" i="116"/>
  <c r="AP186" i="218"/>
  <c r="K37" i="116"/>
  <c r="AP194" i="218"/>
  <c r="K45" i="116"/>
  <c r="AP202" i="218"/>
  <c r="K53" i="116"/>
  <c r="AP210" i="218"/>
  <c r="K61" i="116"/>
  <c r="AP218" i="218"/>
  <c r="K69" i="116"/>
  <c r="AP226" i="218"/>
  <c r="K78" i="116"/>
  <c r="AP235" i="218"/>
  <c r="K89" i="116"/>
  <c r="AP246" i="218"/>
  <c r="K97" i="116"/>
  <c r="AP254" i="218"/>
  <c r="J107" i="116"/>
  <c r="AP264" i="218"/>
  <c r="K119" i="116"/>
  <c r="AP276" i="218"/>
  <c r="J23" i="117"/>
  <c r="AQ180" i="218"/>
  <c r="J47" i="117"/>
  <c r="AQ204" i="218"/>
  <c r="J72" i="117"/>
  <c r="AQ229" i="218"/>
  <c r="K99" i="117"/>
  <c r="AQ256" i="218"/>
  <c r="K122" i="117"/>
  <c r="E27" i="117" s="1"/>
  <c r="AQ279" i="218"/>
  <c r="J41" i="118"/>
  <c r="AR198" i="218"/>
  <c r="J57" i="118"/>
  <c r="AR214" i="218"/>
  <c r="J74" i="118"/>
  <c r="AR231" i="218"/>
  <c r="J93" i="118"/>
  <c r="AR250" i="218"/>
  <c r="J112" i="118"/>
  <c r="AR269" i="218"/>
  <c r="K125" i="118"/>
  <c r="AR282" i="218"/>
  <c r="K19" i="119"/>
  <c r="AS176" i="218"/>
  <c r="K27" i="119"/>
  <c r="AS184" i="218"/>
  <c r="K43" i="119"/>
  <c r="AS200" i="218"/>
  <c r="K51" i="119"/>
  <c r="AS208" i="218"/>
  <c r="K59" i="119"/>
  <c r="AS216" i="218"/>
  <c r="K67" i="119"/>
  <c r="AS224" i="218"/>
  <c r="K76" i="119"/>
  <c r="AS233" i="218"/>
  <c r="K86" i="119"/>
  <c r="AS243" i="218"/>
  <c r="K95" i="119"/>
  <c r="AS252" i="218"/>
  <c r="K104" i="119"/>
  <c r="E21" i="119" s="1"/>
  <c r="AS261" i="218"/>
  <c r="K116" i="119"/>
  <c r="E25" i="119" s="1"/>
  <c r="AS273" i="218"/>
  <c r="K21" i="120"/>
  <c r="AT178" i="218"/>
  <c r="K29" i="120"/>
  <c r="AT186" i="218"/>
  <c r="K37" i="120"/>
  <c r="AT194" i="218"/>
  <c r="K45" i="120"/>
  <c r="AT202" i="218"/>
  <c r="K53" i="120"/>
  <c r="AT210" i="218"/>
  <c r="K61" i="120"/>
  <c r="AT218" i="218"/>
  <c r="K69" i="120"/>
  <c r="AT226" i="218"/>
  <c r="K78" i="120"/>
  <c r="AT235" i="218"/>
  <c r="K89" i="120"/>
  <c r="AT246" i="218"/>
  <c r="K97" i="120"/>
  <c r="AT254" i="218"/>
  <c r="J107" i="120"/>
  <c r="AT264" i="218"/>
  <c r="K119" i="120"/>
  <c r="AT276" i="218"/>
  <c r="AT318" i="218"/>
  <c r="AT304" i="218"/>
  <c r="AT326" i="218"/>
  <c r="AT312" i="218"/>
  <c r="J23" i="121"/>
  <c r="AU180" i="218"/>
  <c r="J31" i="121"/>
  <c r="AU188" i="218"/>
  <c r="J39" i="121"/>
  <c r="AU196" i="218"/>
  <c r="K55" i="121"/>
  <c r="AU212" i="218"/>
  <c r="J72" i="121"/>
  <c r="AU229" i="218"/>
  <c r="J80" i="121"/>
  <c r="AU237" i="218"/>
  <c r="K91" i="121"/>
  <c r="AU248" i="218"/>
  <c r="J122" i="121"/>
  <c r="D27" i="121" s="1"/>
  <c r="AU279" i="218"/>
  <c r="AU306" i="218"/>
  <c r="AU320" i="218"/>
  <c r="J33" i="122"/>
  <c r="AV190" i="218"/>
  <c r="J65" i="122"/>
  <c r="AV222" i="218"/>
  <c r="K101" i="122"/>
  <c r="AV258" i="218"/>
  <c r="K112" i="122"/>
  <c r="AV269" i="218"/>
  <c r="K125" i="122"/>
  <c r="AV282" i="218"/>
  <c r="K19" i="123"/>
  <c r="AW176" i="218"/>
  <c r="K27" i="123"/>
  <c r="AW184" i="218"/>
  <c r="K35" i="123"/>
  <c r="AW192" i="218"/>
  <c r="K43" i="123"/>
  <c r="AW200" i="218"/>
  <c r="K51" i="123"/>
  <c r="AW208" i="218"/>
  <c r="K59" i="123"/>
  <c r="AW216" i="218"/>
  <c r="K67" i="123"/>
  <c r="AW224" i="218"/>
  <c r="K76" i="123"/>
  <c r="AW233" i="218"/>
  <c r="K86" i="123"/>
  <c r="AW243" i="218"/>
  <c r="K95" i="123"/>
  <c r="AW252" i="218"/>
  <c r="K104" i="123"/>
  <c r="E21" i="123" s="1"/>
  <c r="AW261" i="218"/>
  <c r="K116" i="123"/>
  <c r="E25" i="123" s="1"/>
  <c r="AW273" i="218"/>
  <c r="K21" i="124"/>
  <c r="AX178" i="218"/>
  <c r="K29" i="124"/>
  <c r="AX186" i="218"/>
  <c r="K37" i="124"/>
  <c r="AX194" i="218"/>
  <c r="K45" i="124"/>
  <c r="AX202" i="218"/>
  <c r="K53" i="124"/>
  <c r="AX210" i="218"/>
  <c r="J61" i="124"/>
  <c r="AX218" i="218"/>
  <c r="K69" i="124"/>
  <c r="AX226" i="218"/>
  <c r="J78" i="124"/>
  <c r="AX235" i="218"/>
  <c r="J89" i="124"/>
  <c r="AX246" i="218"/>
  <c r="K97" i="124"/>
  <c r="AX254" i="218"/>
  <c r="J107" i="124"/>
  <c r="AX264" i="218"/>
  <c r="K119" i="124"/>
  <c r="AX276" i="218"/>
  <c r="K91" i="125"/>
  <c r="AY248" i="218"/>
  <c r="J110" i="125"/>
  <c r="AY267" i="218"/>
  <c r="J122" i="125"/>
  <c r="D27" i="125" s="1"/>
  <c r="AY279" i="218"/>
  <c r="K25" i="126"/>
  <c r="AZ182" i="218"/>
  <c r="K33" i="126"/>
  <c r="AZ190" i="218"/>
  <c r="K57" i="126"/>
  <c r="AZ214" i="218"/>
  <c r="K65" i="126"/>
  <c r="AZ222" i="218"/>
  <c r="J74" i="126"/>
  <c r="AZ231" i="218"/>
  <c r="J101" i="126"/>
  <c r="AZ258" i="218"/>
  <c r="K125" i="126"/>
  <c r="AZ282" i="218"/>
  <c r="K19" i="127"/>
  <c r="BA176" i="218"/>
  <c r="K27" i="127"/>
  <c r="BA184" i="218"/>
  <c r="K35" i="127"/>
  <c r="BA192" i="218"/>
  <c r="K51" i="127"/>
  <c r="BA208" i="218"/>
  <c r="K59" i="127"/>
  <c r="BA216" i="218"/>
  <c r="K67" i="127"/>
  <c r="BA224" i="218"/>
  <c r="K76" i="127"/>
  <c r="BA233" i="218"/>
  <c r="K86" i="127"/>
  <c r="BA243" i="218"/>
  <c r="K95" i="127"/>
  <c r="BA252" i="218"/>
  <c r="K104" i="127"/>
  <c r="E21" i="127" s="1"/>
  <c r="BA261" i="218"/>
  <c r="K116" i="127"/>
  <c r="E25" i="127" s="1"/>
  <c r="BA273" i="218"/>
  <c r="K21" i="128"/>
  <c r="BB178" i="218"/>
  <c r="J29" i="128"/>
  <c r="BB186" i="218"/>
  <c r="K37" i="128"/>
  <c r="BB194" i="218"/>
  <c r="K53" i="128"/>
  <c r="BB210" i="218"/>
  <c r="J61" i="128"/>
  <c r="BB218" i="218"/>
  <c r="K69" i="128"/>
  <c r="BB226" i="218"/>
  <c r="K78" i="128"/>
  <c r="BB235" i="218"/>
  <c r="K89" i="128"/>
  <c r="BB246" i="218"/>
  <c r="K97" i="128"/>
  <c r="BB254" i="218"/>
  <c r="K107" i="128"/>
  <c r="BB264" i="218"/>
  <c r="J119" i="128"/>
  <c r="BB276" i="218"/>
  <c r="J23" i="129"/>
  <c r="BC180" i="218"/>
  <c r="K39" i="129"/>
  <c r="BC196" i="218"/>
  <c r="K63" i="129"/>
  <c r="BC220" i="218"/>
  <c r="K91" i="129"/>
  <c r="BC248" i="218"/>
  <c r="J110" i="129"/>
  <c r="BC267" i="218"/>
  <c r="K122" i="129"/>
  <c r="E27" i="129" s="1"/>
  <c r="BC279" i="218"/>
  <c r="BC314" i="218"/>
  <c r="BC328" i="218"/>
  <c r="K65" i="130"/>
  <c r="BD222" i="218"/>
  <c r="J112" i="130"/>
  <c r="BD269" i="218"/>
  <c r="K125" i="130"/>
  <c r="BD282" i="218"/>
  <c r="K19" i="131"/>
  <c r="BE176" i="218"/>
  <c r="K27" i="131"/>
  <c r="BE184" i="218"/>
  <c r="K35" i="131"/>
  <c r="BE192" i="218"/>
  <c r="K43" i="131"/>
  <c r="BE200" i="218"/>
  <c r="K51" i="131"/>
  <c r="BE208" i="218"/>
  <c r="K59" i="131"/>
  <c r="BE216" i="218"/>
  <c r="K67" i="131"/>
  <c r="BE224" i="218"/>
  <c r="K76" i="131"/>
  <c r="BE233" i="218"/>
  <c r="K86" i="131"/>
  <c r="BE243" i="218"/>
  <c r="K95" i="131"/>
  <c r="BE252" i="218"/>
  <c r="K104" i="131"/>
  <c r="E21" i="131" s="1"/>
  <c r="BE261" i="218"/>
  <c r="K116" i="131"/>
  <c r="E25" i="131" s="1"/>
  <c r="BE273" i="218"/>
  <c r="K21" i="132"/>
  <c r="BF178" i="218"/>
  <c r="K29" i="132"/>
  <c r="BF186" i="218"/>
  <c r="J37" i="132"/>
  <c r="BF194" i="218"/>
  <c r="K45" i="132"/>
  <c r="BF202" i="218"/>
  <c r="K53" i="132"/>
  <c r="BF210" i="218"/>
  <c r="J61" i="132"/>
  <c r="BF218" i="218"/>
  <c r="J69" i="132"/>
  <c r="BF226" i="218"/>
  <c r="K78" i="132"/>
  <c r="BF235" i="218"/>
  <c r="K89" i="132"/>
  <c r="BF246" i="218"/>
  <c r="K97" i="132"/>
  <c r="BF254" i="218"/>
  <c r="J107" i="132"/>
  <c r="BF264" i="218"/>
  <c r="K119" i="132"/>
  <c r="BF276" i="218"/>
  <c r="J31" i="133"/>
  <c r="BG188" i="218"/>
  <c r="K39" i="133"/>
  <c r="BG196" i="218"/>
  <c r="J55" i="133"/>
  <c r="BG212" i="218"/>
  <c r="K72" i="133"/>
  <c r="BG229" i="218"/>
  <c r="J91" i="133"/>
  <c r="BG248" i="218"/>
  <c r="J110" i="133"/>
  <c r="BG267" i="218"/>
  <c r="BG320" i="218"/>
  <c r="BG306" i="218"/>
  <c r="J17" i="134"/>
  <c r="BH174" i="218"/>
  <c r="K25" i="134"/>
  <c r="BH182" i="218"/>
  <c r="K49" i="134"/>
  <c r="BH206" i="218"/>
  <c r="K57" i="134"/>
  <c r="BH214" i="218"/>
  <c r="J93" i="134"/>
  <c r="BH250" i="218"/>
  <c r="K101" i="134"/>
  <c r="BH258" i="218"/>
  <c r="K112" i="134"/>
  <c r="BH269" i="218"/>
  <c r="K125" i="134"/>
  <c r="BH282" i="218"/>
  <c r="K27" i="135"/>
  <c r="BI184" i="218"/>
  <c r="K35" i="135"/>
  <c r="BI192" i="218"/>
  <c r="K43" i="135"/>
  <c r="BI200" i="218"/>
  <c r="K51" i="135"/>
  <c r="BI208" i="218"/>
  <c r="K59" i="135"/>
  <c r="BI216" i="218"/>
  <c r="K67" i="135"/>
  <c r="BI224" i="218"/>
  <c r="K76" i="135"/>
  <c r="BI233" i="218"/>
  <c r="K86" i="135"/>
  <c r="BI243" i="218"/>
  <c r="K95" i="135"/>
  <c r="BI252" i="218"/>
  <c r="K116" i="135"/>
  <c r="E25" i="135" s="1"/>
  <c r="BI273" i="218"/>
  <c r="K21" i="136"/>
  <c r="BJ178" i="218"/>
  <c r="J29" i="136"/>
  <c r="BJ186" i="218"/>
  <c r="K37" i="136"/>
  <c r="BJ194" i="218"/>
  <c r="K45" i="136"/>
  <c r="BJ202" i="218"/>
  <c r="K53" i="136"/>
  <c r="BJ210" i="218"/>
  <c r="K61" i="136"/>
  <c r="BJ218" i="218"/>
  <c r="J69" i="136"/>
  <c r="BJ226" i="218"/>
  <c r="K78" i="136"/>
  <c r="BJ235" i="218"/>
  <c r="K89" i="136"/>
  <c r="BJ246" i="218"/>
  <c r="J97" i="136"/>
  <c r="BJ254" i="218"/>
  <c r="J107" i="136"/>
  <c r="BJ264" i="218"/>
  <c r="K119" i="136"/>
  <c r="BJ276" i="218"/>
  <c r="K23" i="137"/>
  <c r="BK180" i="218"/>
  <c r="K31" i="137"/>
  <c r="BK188" i="218"/>
  <c r="K39" i="137"/>
  <c r="BK196" i="218"/>
  <c r="K47" i="137"/>
  <c r="BK204" i="218"/>
  <c r="K55" i="137"/>
  <c r="BK212" i="218"/>
  <c r="K63" i="137"/>
  <c r="BK220" i="218"/>
  <c r="K72" i="137"/>
  <c r="BK229" i="218"/>
  <c r="K80" i="137"/>
  <c r="BK237" i="218"/>
  <c r="K91" i="137"/>
  <c r="BK248" i="218"/>
  <c r="K99" i="137"/>
  <c r="BK256" i="218"/>
  <c r="K110" i="137"/>
  <c r="BK267" i="218"/>
  <c r="K122" i="137"/>
  <c r="E27" i="137" s="1"/>
  <c r="BK279" i="218"/>
  <c r="BK306" i="218"/>
  <c r="BK320" i="218"/>
  <c r="K17" i="138"/>
  <c r="BL174" i="218"/>
  <c r="K25" i="138"/>
  <c r="BL182" i="218"/>
  <c r="K33" i="138"/>
  <c r="BL190" i="218"/>
  <c r="J41" i="138"/>
  <c r="BL198" i="218"/>
  <c r="J49" i="138"/>
  <c r="BL206" i="218"/>
  <c r="K57" i="138"/>
  <c r="BL214" i="218"/>
  <c r="J65" i="138"/>
  <c r="BL222" i="218"/>
  <c r="J74" i="138"/>
  <c r="BL231" i="218"/>
  <c r="K82" i="138"/>
  <c r="BL239" i="218"/>
  <c r="K93" i="138"/>
  <c r="BL250" i="218"/>
  <c r="K101" i="138"/>
  <c r="BL258" i="218"/>
  <c r="J112" i="138"/>
  <c r="BL269" i="218"/>
  <c r="K19" i="139"/>
  <c r="BM176" i="218"/>
  <c r="K27" i="139"/>
  <c r="BM184" i="218"/>
  <c r="K35" i="139"/>
  <c r="BM192" i="218"/>
  <c r="K43" i="139"/>
  <c r="BM200" i="218"/>
  <c r="K51" i="139"/>
  <c r="BM208" i="218"/>
  <c r="K59" i="139"/>
  <c r="BM216" i="218"/>
  <c r="K67" i="139"/>
  <c r="BM224" i="218"/>
  <c r="K76" i="139"/>
  <c r="BM233" i="218"/>
  <c r="K86" i="139"/>
  <c r="BM243" i="218"/>
  <c r="K95" i="139"/>
  <c r="BM252" i="218"/>
  <c r="K104" i="139"/>
  <c r="E21" i="139" s="1"/>
  <c r="BM261" i="218"/>
  <c r="K116" i="139"/>
  <c r="E25" i="139" s="1"/>
  <c r="BM273" i="218"/>
  <c r="J21" i="140"/>
  <c r="BN178" i="218"/>
  <c r="K29" i="140"/>
  <c r="BN186" i="218"/>
  <c r="J37" i="140"/>
  <c r="BN194" i="218"/>
  <c r="K45" i="140"/>
  <c r="BN202" i="218"/>
  <c r="K53" i="140"/>
  <c r="BN210" i="218"/>
  <c r="J61" i="140"/>
  <c r="BN218" i="218"/>
  <c r="K69" i="140"/>
  <c r="BN226" i="218"/>
  <c r="K78" i="140"/>
  <c r="BN235" i="218"/>
  <c r="K89" i="140"/>
  <c r="BN246" i="218"/>
  <c r="K97" i="140"/>
  <c r="BN254" i="218"/>
  <c r="K107" i="140"/>
  <c r="BN264" i="218"/>
  <c r="K119" i="140"/>
  <c r="BN276" i="218"/>
  <c r="J23" i="141"/>
  <c r="BO180" i="218"/>
  <c r="J47" i="141"/>
  <c r="BO204" i="218"/>
  <c r="J72" i="141"/>
  <c r="BO229" i="218"/>
  <c r="J110" i="141"/>
  <c r="BO267" i="218"/>
  <c r="K122" i="141"/>
  <c r="E27" i="141" s="1"/>
  <c r="BO279" i="218"/>
  <c r="J17" i="142"/>
  <c r="BP174" i="218"/>
  <c r="J33" i="142"/>
  <c r="BP190" i="218"/>
  <c r="J57" i="142"/>
  <c r="BP214" i="218"/>
  <c r="J74" i="142"/>
  <c r="BP231" i="218"/>
  <c r="J82" i="142"/>
  <c r="BP239" i="218"/>
  <c r="J101" i="142"/>
  <c r="BP258" i="218"/>
  <c r="K19" i="143"/>
  <c r="BQ176" i="218"/>
  <c r="K27" i="143"/>
  <c r="BQ184" i="218"/>
  <c r="K35" i="143"/>
  <c r="BQ192" i="218"/>
  <c r="K43" i="143"/>
  <c r="BQ200" i="218"/>
  <c r="J51" i="143"/>
  <c r="BQ208" i="218"/>
  <c r="K59" i="143"/>
  <c r="BQ216" i="218"/>
  <c r="K67" i="143"/>
  <c r="BQ224" i="218"/>
  <c r="K76" i="143"/>
  <c r="BQ233" i="218"/>
  <c r="K86" i="143"/>
  <c r="BQ243" i="218"/>
  <c r="K95" i="143"/>
  <c r="BQ252" i="218"/>
  <c r="K104" i="143"/>
  <c r="E21" i="143" s="1"/>
  <c r="BQ261" i="218"/>
  <c r="K116" i="143"/>
  <c r="E25" i="143" s="1"/>
  <c r="BQ273" i="218"/>
  <c r="K21" i="144"/>
  <c r="BR178" i="218"/>
  <c r="K29" i="144"/>
  <c r="BR186" i="218"/>
  <c r="K37" i="144"/>
  <c r="BR194" i="218"/>
  <c r="K45" i="144"/>
  <c r="BR202" i="218"/>
  <c r="K53" i="144"/>
  <c r="BR210" i="218"/>
  <c r="K61" i="144"/>
  <c r="BR218" i="218"/>
  <c r="K69" i="144"/>
  <c r="BR226" i="218"/>
  <c r="K78" i="144"/>
  <c r="BR235" i="218"/>
  <c r="K89" i="144"/>
  <c r="BR246" i="218"/>
  <c r="K97" i="144"/>
  <c r="BR254" i="218"/>
  <c r="K107" i="144"/>
  <c r="BR264" i="218"/>
  <c r="K119" i="144"/>
  <c r="BR276" i="218"/>
  <c r="BR318" i="218"/>
  <c r="BR304" i="218"/>
  <c r="BR326" i="218"/>
  <c r="BR312" i="218"/>
  <c r="J39" i="145"/>
  <c r="BS196" i="218"/>
  <c r="K55" i="145"/>
  <c r="BS212" i="218"/>
  <c r="J72" i="145"/>
  <c r="BS229" i="218"/>
  <c r="J110" i="145"/>
  <c r="BS267" i="218"/>
  <c r="K125" i="146"/>
  <c r="BT282" i="218"/>
  <c r="AU178" i="218"/>
  <c r="AG216" i="218"/>
  <c r="K87" i="85"/>
  <c r="E19" i="85" s="1"/>
  <c r="K244" i="218"/>
  <c r="J96" i="85"/>
  <c r="K253" i="218"/>
  <c r="J106" i="85"/>
  <c r="K263" i="218"/>
  <c r="K118" i="85"/>
  <c r="K275" i="218"/>
  <c r="C43" i="85"/>
  <c r="K151" i="218" s="1"/>
  <c r="K157" i="218"/>
  <c r="K170" i="218" s="1"/>
  <c r="L319" i="218"/>
  <c r="L305" i="218"/>
  <c r="J24" i="87"/>
  <c r="M181" i="218"/>
  <c r="J32" i="87"/>
  <c r="M189" i="218"/>
  <c r="J40" i="87"/>
  <c r="M197" i="218"/>
  <c r="J48" i="87"/>
  <c r="M205" i="218"/>
  <c r="J56" i="87"/>
  <c r="M213" i="218"/>
  <c r="J64" i="87"/>
  <c r="M221" i="218"/>
  <c r="J73" i="87"/>
  <c r="M230" i="218"/>
  <c r="J81" i="87"/>
  <c r="M238" i="218"/>
  <c r="J92" i="87"/>
  <c r="M249" i="218"/>
  <c r="J100" i="87"/>
  <c r="M257" i="218"/>
  <c r="J111" i="87"/>
  <c r="M268" i="218"/>
  <c r="K124" i="87"/>
  <c r="M281" i="218"/>
  <c r="C43" i="89"/>
  <c r="O151" i="218" s="1"/>
  <c r="O157" i="218"/>
  <c r="J22" i="90"/>
  <c r="P179" i="218"/>
  <c r="K30" i="90"/>
  <c r="P187" i="218"/>
  <c r="K38" i="90"/>
  <c r="P195" i="218"/>
  <c r="K46" i="90"/>
  <c r="P203" i="218"/>
  <c r="J54" i="90"/>
  <c r="P211" i="218"/>
  <c r="J62" i="90"/>
  <c r="P219" i="218"/>
  <c r="K71" i="90"/>
  <c r="P228" i="218"/>
  <c r="K79" i="90"/>
  <c r="P236" i="218"/>
  <c r="J90" i="90"/>
  <c r="P247" i="218"/>
  <c r="J98" i="90"/>
  <c r="P255" i="218"/>
  <c r="K109" i="90"/>
  <c r="P266" i="218"/>
  <c r="J24" i="91"/>
  <c r="Q181" i="218"/>
  <c r="J32" i="91"/>
  <c r="Q189" i="218"/>
  <c r="J40" i="91"/>
  <c r="Q197" i="218"/>
  <c r="J48" i="91"/>
  <c r="Q205" i="218"/>
  <c r="J56" i="91"/>
  <c r="Q213" i="218"/>
  <c r="J64" i="91"/>
  <c r="Q221" i="218"/>
  <c r="J73" i="91"/>
  <c r="Q230" i="218"/>
  <c r="J81" i="91"/>
  <c r="Q238" i="218"/>
  <c r="J92" i="91"/>
  <c r="Q249" i="218"/>
  <c r="J100" i="91"/>
  <c r="Q257" i="218"/>
  <c r="J111" i="91"/>
  <c r="Q268" i="218"/>
  <c r="K124" i="91"/>
  <c r="Q281" i="218"/>
  <c r="J20" i="93"/>
  <c r="S177" i="218"/>
  <c r="J28" i="93"/>
  <c r="S185" i="218"/>
  <c r="K36" i="93"/>
  <c r="S193" i="218"/>
  <c r="K44" i="93"/>
  <c r="S201" i="218"/>
  <c r="K52" i="93"/>
  <c r="S209" i="218"/>
  <c r="K60" i="93"/>
  <c r="S217" i="218"/>
  <c r="J68" i="93"/>
  <c r="S225" i="218"/>
  <c r="K77" i="93"/>
  <c r="S234" i="218"/>
  <c r="K87" i="93"/>
  <c r="S244" i="218"/>
  <c r="K96" i="93"/>
  <c r="S253" i="218"/>
  <c r="J106" i="93"/>
  <c r="S263" i="218"/>
  <c r="K118" i="93"/>
  <c r="S275" i="218"/>
  <c r="C43" i="93"/>
  <c r="S151" i="218" s="1"/>
  <c r="S157" i="218"/>
  <c r="S317" i="218" s="1"/>
  <c r="K22" i="94"/>
  <c r="T179" i="218"/>
  <c r="K38" i="94"/>
  <c r="T195" i="218"/>
  <c r="K46" i="94"/>
  <c r="T203" i="218"/>
  <c r="J54" i="94"/>
  <c r="T211" i="218"/>
  <c r="J62" i="94"/>
  <c r="T219" i="218"/>
  <c r="J79" i="94"/>
  <c r="T236" i="218"/>
  <c r="K90" i="94"/>
  <c r="T247" i="218"/>
  <c r="K98" i="94"/>
  <c r="T255" i="218"/>
  <c r="K109" i="94"/>
  <c r="T266" i="218"/>
  <c r="J24" i="95"/>
  <c r="U181" i="218"/>
  <c r="J32" i="95"/>
  <c r="U189" i="218"/>
  <c r="J40" i="95"/>
  <c r="U197" i="218"/>
  <c r="J48" i="95"/>
  <c r="U205" i="218"/>
  <c r="J56" i="95"/>
  <c r="U213" i="218"/>
  <c r="J64" i="95"/>
  <c r="U221" i="218"/>
  <c r="J73" i="95"/>
  <c r="U230" i="218"/>
  <c r="J81" i="95"/>
  <c r="U238" i="218"/>
  <c r="J92" i="95"/>
  <c r="U249" i="218"/>
  <c r="J100" i="95"/>
  <c r="U257" i="218"/>
  <c r="J111" i="95"/>
  <c r="U268" i="218"/>
  <c r="K124" i="95"/>
  <c r="U281" i="218"/>
  <c r="V323" i="218"/>
  <c r="V309" i="218"/>
  <c r="K20" i="97"/>
  <c r="W177" i="218"/>
  <c r="J28" i="97"/>
  <c r="W185" i="218"/>
  <c r="K36" i="97"/>
  <c r="W193" i="218"/>
  <c r="K44" i="97"/>
  <c r="W201" i="218"/>
  <c r="J52" i="97"/>
  <c r="W209" i="218"/>
  <c r="J60" i="97"/>
  <c r="W217" i="218"/>
  <c r="K68" i="97"/>
  <c r="W225" i="218"/>
  <c r="K77" i="97"/>
  <c r="W234" i="218"/>
  <c r="K87" i="97"/>
  <c r="E19" i="97" s="1"/>
  <c r="W244" i="218"/>
  <c r="J96" i="97"/>
  <c r="W253" i="218"/>
  <c r="J106" i="97"/>
  <c r="W263" i="218"/>
  <c r="K118" i="97"/>
  <c r="W275" i="218"/>
  <c r="C43" i="97"/>
  <c r="W151" i="218" s="1"/>
  <c r="W157" i="218"/>
  <c r="W317" i="218" s="1"/>
  <c r="K22" i="98"/>
  <c r="X179" i="218"/>
  <c r="J30" i="98"/>
  <c r="X187" i="218"/>
  <c r="K38" i="98"/>
  <c r="X195" i="218"/>
  <c r="K46" i="98"/>
  <c r="X203" i="218"/>
  <c r="K54" i="98"/>
  <c r="X211" i="218"/>
  <c r="J62" i="98"/>
  <c r="X219" i="218"/>
  <c r="K71" i="98"/>
  <c r="X228" i="218"/>
  <c r="J79" i="98"/>
  <c r="X236" i="218"/>
  <c r="K90" i="98"/>
  <c r="X247" i="218"/>
  <c r="K98" i="98"/>
  <c r="X255" i="218"/>
  <c r="K109" i="98"/>
  <c r="X266" i="218"/>
  <c r="J24" i="99"/>
  <c r="Y181" i="218"/>
  <c r="J32" i="99"/>
  <c r="Y189" i="218"/>
  <c r="J40" i="99"/>
  <c r="Y197" i="218"/>
  <c r="J48" i="99"/>
  <c r="Y205" i="218"/>
  <c r="J56" i="99"/>
  <c r="Y213" i="218"/>
  <c r="J64" i="99"/>
  <c r="Y221" i="218"/>
  <c r="J73" i="99"/>
  <c r="Y230" i="218"/>
  <c r="J81" i="99"/>
  <c r="Y238" i="218"/>
  <c r="J92" i="99"/>
  <c r="Y249" i="218"/>
  <c r="J100" i="99"/>
  <c r="Y257" i="218"/>
  <c r="J111" i="99"/>
  <c r="Y268" i="218"/>
  <c r="K124" i="99"/>
  <c r="Y281" i="218"/>
  <c r="Y321" i="218"/>
  <c r="Y307" i="218"/>
  <c r="K20" i="101"/>
  <c r="AA177" i="218"/>
  <c r="K28" i="101"/>
  <c r="AA185" i="218"/>
  <c r="J36" i="101"/>
  <c r="AA193" i="218"/>
  <c r="J44" i="101"/>
  <c r="AA201" i="218"/>
  <c r="K52" i="101"/>
  <c r="AA209" i="218"/>
  <c r="K60" i="101"/>
  <c r="AA217" i="218"/>
  <c r="K68" i="101"/>
  <c r="AA225" i="218"/>
  <c r="J77" i="101"/>
  <c r="AA234" i="218"/>
  <c r="K87" i="101"/>
  <c r="AA244" i="218"/>
  <c r="K96" i="101"/>
  <c r="AA253" i="218"/>
  <c r="K106" i="101"/>
  <c r="AA263" i="218"/>
  <c r="K118" i="101"/>
  <c r="AA275" i="218"/>
  <c r="C43" i="101"/>
  <c r="AA151" i="218" s="1"/>
  <c r="AA157" i="218"/>
  <c r="J22" i="102"/>
  <c r="AB179" i="218"/>
  <c r="J30" i="102"/>
  <c r="AB187" i="218"/>
  <c r="J38" i="102"/>
  <c r="AB195" i="218"/>
  <c r="J46" i="102"/>
  <c r="AB203" i="218"/>
  <c r="J54" i="102"/>
  <c r="AB211" i="218"/>
  <c r="J62" i="102"/>
  <c r="AB219" i="218"/>
  <c r="K71" i="102"/>
  <c r="AB228" i="218"/>
  <c r="K79" i="102"/>
  <c r="AB236" i="218"/>
  <c r="J90" i="102"/>
  <c r="AB247" i="218"/>
  <c r="K98" i="102"/>
  <c r="AB255" i="218"/>
  <c r="J109" i="102"/>
  <c r="AB266" i="218"/>
  <c r="J24" i="103"/>
  <c r="AC181" i="218"/>
  <c r="J32" i="103"/>
  <c r="AC189" i="218"/>
  <c r="J40" i="103"/>
  <c r="AC197" i="218"/>
  <c r="J48" i="103"/>
  <c r="AC205" i="218"/>
  <c r="J56" i="103"/>
  <c r="AC213" i="218"/>
  <c r="J64" i="103"/>
  <c r="AC221" i="218"/>
  <c r="J73" i="103"/>
  <c r="AC230" i="218"/>
  <c r="J81" i="103"/>
  <c r="AC238" i="218"/>
  <c r="J92" i="103"/>
  <c r="AC249" i="218"/>
  <c r="J100" i="103"/>
  <c r="AC257" i="218"/>
  <c r="J111" i="103"/>
  <c r="AC268" i="218"/>
  <c r="AC307" i="218"/>
  <c r="AC321" i="218"/>
  <c r="J20" i="105"/>
  <c r="AE177" i="218"/>
  <c r="J28" i="105"/>
  <c r="AE185" i="218"/>
  <c r="K36" i="105"/>
  <c r="AE193" i="218"/>
  <c r="K44" i="105"/>
  <c r="AE201" i="218"/>
  <c r="J52" i="105"/>
  <c r="AE209" i="218"/>
  <c r="J60" i="105"/>
  <c r="AE217" i="218"/>
  <c r="K68" i="105"/>
  <c r="AE225" i="218"/>
  <c r="K77" i="105"/>
  <c r="AE234" i="218"/>
  <c r="J87" i="105"/>
  <c r="AE244" i="218"/>
  <c r="J96" i="105"/>
  <c r="AE253" i="218"/>
  <c r="K106" i="105"/>
  <c r="AE263" i="218"/>
  <c r="K118" i="105"/>
  <c r="AE275" i="218"/>
  <c r="C43" i="105"/>
  <c r="AE151" i="218" s="1"/>
  <c r="AE157" i="218"/>
  <c r="AE170" i="218" s="1"/>
  <c r="K30" i="106"/>
  <c r="AF187" i="218"/>
  <c r="K38" i="106"/>
  <c r="AF195" i="218"/>
  <c r="J54" i="106"/>
  <c r="AF211" i="218"/>
  <c r="K62" i="106"/>
  <c r="AF219" i="218"/>
  <c r="K71" i="106"/>
  <c r="AF228" i="218"/>
  <c r="K79" i="106"/>
  <c r="AF236" i="218"/>
  <c r="J90" i="106"/>
  <c r="AF247" i="218"/>
  <c r="K98" i="106"/>
  <c r="AF255" i="218"/>
  <c r="J109" i="106"/>
  <c r="AF266" i="218"/>
  <c r="J24" i="107"/>
  <c r="AG181" i="218"/>
  <c r="J32" i="107"/>
  <c r="AG189" i="218"/>
  <c r="J40" i="107"/>
  <c r="AG197" i="218"/>
  <c r="J48" i="107"/>
  <c r="AG205" i="218"/>
  <c r="J56" i="107"/>
  <c r="AG213" i="218"/>
  <c r="J64" i="107"/>
  <c r="AG221" i="218"/>
  <c r="J73" i="107"/>
  <c r="AG230" i="218"/>
  <c r="J81" i="107"/>
  <c r="AG238" i="218"/>
  <c r="J92" i="107"/>
  <c r="AG249" i="218"/>
  <c r="J100" i="107"/>
  <c r="AG257" i="218"/>
  <c r="J111" i="107"/>
  <c r="AG268" i="218"/>
  <c r="J20" i="109"/>
  <c r="AI177" i="218"/>
  <c r="J28" i="109"/>
  <c r="AI185" i="218"/>
  <c r="K36" i="109"/>
  <c r="AI193" i="218"/>
  <c r="J44" i="109"/>
  <c r="AI201" i="218"/>
  <c r="J52" i="109"/>
  <c r="AI209" i="218"/>
  <c r="K60" i="109"/>
  <c r="AI217" i="218"/>
  <c r="K68" i="109"/>
  <c r="AI225" i="218"/>
  <c r="K77" i="109"/>
  <c r="AI234" i="218"/>
  <c r="J87" i="109"/>
  <c r="AI244" i="218"/>
  <c r="J96" i="109"/>
  <c r="AI253" i="218"/>
  <c r="K106" i="109"/>
  <c r="AI263" i="218"/>
  <c r="K118" i="109"/>
  <c r="AI275" i="218"/>
  <c r="C43" i="109"/>
  <c r="AI151" i="218" s="1"/>
  <c r="AI157" i="218"/>
  <c r="AI170" i="218" s="1"/>
  <c r="J22" i="110"/>
  <c r="AJ179" i="218"/>
  <c r="K30" i="110"/>
  <c r="AJ187" i="218"/>
  <c r="K38" i="110"/>
  <c r="AJ195" i="218"/>
  <c r="K46" i="110"/>
  <c r="AJ203" i="218"/>
  <c r="J54" i="110"/>
  <c r="AJ211" i="218"/>
  <c r="K62" i="110"/>
  <c r="AJ219" i="218"/>
  <c r="J71" i="110"/>
  <c r="AJ228" i="218"/>
  <c r="K79" i="110"/>
  <c r="AJ236" i="218"/>
  <c r="J90" i="110"/>
  <c r="AJ247" i="218"/>
  <c r="K98" i="110"/>
  <c r="AJ255" i="218"/>
  <c r="J109" i="110"/>
  <c r="AJ266" i="218"/>
  <c r="AJ319" i="218"/>
  <c r="AJ305" i="218"/>
  <c r="J24" i="111"/>
  <c r="AK181" i="218"/>
  <c r="J40" i="111"/>
  <c r="AK197" i="218"/>
  <c r="J48" i="111"/>
  <c r="AK205" i="218"/>
  <c r="J56" i="111"/>
  <c r="AK213" i="218"/>
  <c r="J64" i="111"/>
  <c r="AK221" i="218"/>
  <c r="J73" i="111"/>
  <c r="AK230" i="218"/>
  <c r="J81" i="111"/>
  <c r="AK238" i="218"/>
  <c r="J92" i="111"/>
  <c r="AK249" i="218"/>
  <c r="J100" i="111"/>
  <c r="AK257" i="218"/>
  <c r="J111" i="111"/>
  <c r="AK268" i="218"/>
  <c r="K124" i="111"/>
  <c r="AK281" i="218"/>
  <c r="AL323" i="218"/>
  <c r="AL309" i="218"/>
  <c r="K20" i="113"/>
  <c r="AM177" i="218"/>
  <c r="K28" i="113"/>
  <c r="AM185" i="218"/>
  <c r="K36" i="113"/>
  <c r="AM193" i="218"/>
  <c r="K44" i="113"/>
  <c r="AM201" i="218"/>
  <c r="J52" i="113"/>
  <c r="AM209" i="218"/>
  <c r="K60" i="113"/>
  <c r="AM217" i="218"/>
  <c r="K68" i="113"/>
  <c r="AM225" i="218"/>
  <c r="J77" i="113"/>
  <c r="AM234" i="218"/>
  <c r="J87" i="113"/>
  <c r="AM244" i="218"/>
  <c r="K96" i="113"/>
  <c r="AM253" i="218"/>
  <c r="J106" i="113"/>
  <c r="AM263" i="218"/>
  <c r="K118" i="113"/>
  <c r="AM275" i="218"/>
  <c r="C43" i="113"/>
  <c r="AM151" i="218" s="1"/>
  <c r="AM157" i="218"/>
  <c r="AM170" i="218" s="1"/>
  <c r="J22" i="114"/>
  <c r="AN179" i="218"/>
  <c r="J30" i="114"/>
  <c r="AN187" i="218"/>
  <c r="J38" i="114"/>
  <c r="AN195" i="218"/>
  <c r="J46" i="114"/>
  <c r="AN203" i="218"/>
  <c r="J54" i="114"/>
  <c r="AN211" i="218"/>
  <c r="J62" i="114"/>
  <c r="AN219" i="218"/>
  <c r="J71" i="114"/>
  <c r="AN228" i="218"/>
  <c r="J79" i="114"/>
  <c r="AN236" i="218"/>
  <c r="J90" i="114"/>
  <c r="AN247" i="218"/>
  <c r="J98" i="114"/>
  <c r="AN255" i="218"/>
  <c r="J109" i="114"/>
  <c r="AN266" i="218"/>
  <c r="K24" i="115"/>
  <c r="AO181" i="218"/>
  <c r="K32" i="115"/>
  <c r="AO189" i="218"/>
  <c r="K40" i="115"/>
  <c r="AO197" i="218"/>
  <c r="K48" i="115"/>
  <c r="AO205" i="218"/>
  <c r="J56" i="115"/>
  <c r="AO213" i="218"/>
  <c r="K64" i="115"/>
  <c r="AO221" i="218"/>
  <c r="J73" i="115"/>
  <c r="AO230" i="218"/>
  <c r="K81" i="115"/>
  <c r="AO238" i="218"/>
  <c r="K92" i="115"/>
  <c r="AO249" i="218"/>
  <c r="K100" i="115"/>
  <c r="AO257" i="218"/>
  <c r="J111" i="115"/>
  <c r="AO268" i="218"/>
  <c r="K20" i="117"/>
  <c r="AQ177" i="218"/>
  <c r="J28" i="117"/>
  <c r="AQ185" i="218"/>
  <c r="K36" i="117"/>
  <c r="AQ193" i="218"/>
  <c r="K44" i="117"/>
  <c r="AQ201" i="218"/>
  <c r="J52" i="117"/>
  <c r="AQ209" i="218"/>
  <c r="J60" i="117"/>
  <c r="AQ217" i="218"/>
  <c r="K68" i="117"/>
  <c r="AQ225" i="218"/>
  <c r="K77" i="117"/>
  <c r="AQ234" i="218"/>
  <c r="K87" i="117"/>
  <c r="AQ244" i="218"/>
  <c r="J96" i="117"/>
  <c r="AQ253" i="218"/>
  <c r="K106" i="117"/>
  <c r="AQ263" i="218"/>
  <c r="K118" i="117"/>
  <c r="AQ275" i="218"/>
  <c r="C43" i="117"/>
  <c r="AQ151" i="218" s="1"/>
  <c r="AQ157" i="218"/>
  <c r="J22" i="118"/>
  <c r="AR179" i="218"/>
  <c r="J30" i="118"/>
  <c r="AR187" i="218"/>
  <c r="K38" i="118"/>
  <c r="AR195" i="218"/>
  <c r="K46" i="118"/>
  <c r="AR203" i="218"/>
  <c r="K54" i="118"/>
  <c r="AR211" i="218"/>
  <c r="K62" i="118"/>
  <c r="AR219" i="218"/>
  <c r="K71" i="118"/>
  <c r="AR228" i="218"/>
  <c r="J79" i="118"/>
  <c r="AR236" i="218"/>
  <c r="J90" i="118"/>
  <c r="AR247" i="218"/>
  <c r="K98" i="118"/>
  <c r="AR255" i="218"/>
  <c r="K109" i="118"/>
  <c r="AR266" i="218"/>
  <c r="K24" i="119"/>
  <c r="AS181" i="218"/>
  <c r="K32" i="119"/>
  <c r="AS189" i="218"/>
  <c r="J40" i="119"/>
  <c r="AS197" i="218"/>
  <c r="K48" i="119"/>
  <c r="AS205" i="218"/>
  <c r="K56" i="119"/>
  <c r="AS213" i="218"/>
  <c r="K64" i="119"/>
  <c r="AS221" i="218"/>
  <c r="K73" i="119"/>
  <c r="AS230" i="218"/>
  <c r="K81" i="119"/>
  <c r="AS238" i="218"/>
  <c r="K92" i="119"/>
  <c r="AS249" i="218"/>
  <c r="K100" i="119"/>
  <c r="AS257" i="218"/>
  <c r="K111" i="119"/>
  <c r="AS268" i="218"/>
  <c r="AS307" i="218"/>
  <c r="AS321" i="218"/>
  <c r="K28" i="121"/>
  <c r="AU185" i="218"/>
  <c r="J36" i="121"/>
  <c r="AU193" i="218"/>
  <c r="J44" i="121"/>
  <c r="AU201" i="218"/>
  <c r="K52" i="121"/>
  <c r="AU209" i="218"/>
  <c r="K60" i="121"/>
  <c r="AU217" i="218"/>
  <c r="J68" i="121"/>
  <c r="AU225" i="218"/>
  <c r="K77" i="121"/>
  <c r="AU234" i="218"/>
  <c r="K87" i="121"/>
  <c r="AU244" i="218"/>
  <c r="K96" i="121"/>
  <c r="AU253" i="218"/>
  <c r="J106" i="121"/>
  <c r="AU263" i="218"/>
  <c r="J118" i="121"/>
  <c r="AU275" i="218"/>
  <c r="C43" i="121"/>
  <c r="AU151" i="218" s="1"/>
  <c r="AU157" i="218"/>
  <c r="AU170" i="218" s="1"/>
  <c r="J22" i="122"/>
  <c r="AV179" i="218"/>
  <c r="K30" i="122"/>
  <c r="AV187" i="218"/>
  <c r="J38" i="122"/>
  <c r="AV195" i="218"/>
  <c r="K46" i="122"/>
  <c r="AV203" i="218"/>
  <c r="J54" i="122"/>
  <c r="AV211" i="218"/>
  <c r="K62" i="122"/>
  <c r="AV219" i="218"/>
  <c r="J71" i="122"/>
  <c r="AV228" i="218"/>
  <c r="K79" i="122"/>
  <c r="AV236" i="218"/>
  <c r="J90" i="122"/>
  <c r="AV247" i="218"/>
  <c r="K98" i="122"/>
  <c r="AV255" i="218"/>
  <c r="J109" i="122"/>
  <c r="AV266" i="218"/>
  <c r="J24" i="123"/>
  <c r="AW181" i="218"/>
  <c r="J40" i="123"/>
  <c r="AW197" i="218"/>
  <c r="J48" i="123"/>
  <c r="AW205" i="218"/>
  <c r="J56" i="123"/>
  <c r="AW213" i="218"/>
  <c r="J64" i="123"/>
  <c r="AW221" i="218"/>
  <c r="J73" i="123"/>
  <c r="AW230" i="218"/>
  <c r="J81" i="123"/>
  <c r="AW238" i="218"/>
  <c r="J92" i="123"/>
  <c r="AW249" i="218"/>
  <c r="J100" i="123"/>
  <c r="AW257" i="218"/>
  <c r="J111" i="123"/>
  <c r="AW268" i="218"/>
  <c r="K124" i="123"/>
  <c r="AW281" i="218"/>
  <c r="J20" i="125"/>
  <c r="AY177" i="218"/>
  <c r="J28" i="125"/>
  <c r="AY185" i="218"/>
  <c r="K36" i="125"/>
  <c r="AY193" i="218"/>
  <c r="K44" i="125"/>
  <c r="AY201" i="218"/>
  <c r="K52" i="125"/>
  <c r="AY209" i="218"/>
  <c r="J60" i="125"/>
  <c r="AY217" i="218"/>
  <c r="K68" i="125"/>
  <c r="AY225" i="218"/>
  <c r="K77" i="125"/>
  <c r="AY234" i="218"/>
  <c r="K87" i="125"/>
  <c r="E19" i="125" s="1"/>
  <c r="AY244" i="218"/>
  <c r="K96" i="125"/>
  <c r="AY253" i="218"/>
  <c r="K106" i="125"/>
  <c r="AY263" i="218"/>
  <c r="K118" i="125"/>
  <c r="AY275" i="218"/>
  <c r="C43" i="125"/>
  <c r="AY151" i="218" s="1"/>
  <c r="AY157" i="218"/>
  <c r="J22" i="126"/>
  <c r="AZ179" i="218"/>
  <c r="J30" i="126"/>
  <c r="AZ187" i="218"/>
  <c r="J38" i="126"/>
  <c r="AZ195" i="218"/>
  <c r="K46" i="126"/>
  <c r="AZ203" i="218"/>
  <c r="J54" i="126"/>
  <c r="AZ211" i="218"/>
  <c r="K62" i="126"/>
  <c r="AZ219" i="218"/>
  <c r="K71" i="126"/>
  <c r="AZ228" i="218"/>
  <c r="J79" i="126"/>
  <c r="AZ236" i="218"/>
  <c r="J90" i="126"/>
  <c r="AZ247" i="218"/>
  <c r="K98" i="126"/>
  <c r="AZ255" i="218"/>
  <c r="K109" i="126"/>
  <c r="AZ266" i="218"/>
  <c r="K24" i="127"/>
  <c r="BA181" i="218"/>
  <c r="J32" i="127"/>
  <c r="BA189" i="218"/>
  <c r="J40" i="127"/>
  <c r="BA197" i="218"/>
  <c r="K48" i="127"/>
  <c r="BA205" i="218"/>
  <c r="K56" i="127"/>
  <c r="BA213" i="218"/>
  <c r="J64" i="127"/>
  <c r="BA221" i="218"/>
  <c r="J73" i="127"/>
  <c r="BA230" i="218"/>
  <c r="K81" i="127"/>
  <c r="BA238" i="218"/>
  <c r="K92" i="127"/>
  <c r="BA249" i="218"/>
  <c r="K100" i="127"/>
  <c r="BA257" i="218"/>
  <c r="J111" i="127"/>
  <c r="BA268" i="218"/>
  <c r="K124" i="127"/>
  <c r="BA281" i="218"/>
  <c r="K20" i="129"/>
  <c r="BC177" i="218"/>
  <c r="K36" i="129"/>
  <c r="BC193" i="218"/>
  <c r="J44" i="129"/>
  <c r="BC201" i="218"/>
  <c r="J52" i="129"/>
  <c r="BC209" i="218"/>
  <c r="K60" i="129"/>
  <c r="BC217" i="218"/>
  <c r="K68" i="129"/>
  <c r="BC225" i="218"/>
  <c r="K77" i="129"/>
  <c r="BC234" i="218"/>
  <c r="K87" i="129"/>
  <c r="BC244" i="218"/>
  <c r="K96" i="129"/>
  <c r="BC253" i="218"/>
  <c r="J106" i="129"/>
  <c r="BC263" i="218"/>
  <c r="K118" i="129"/>
  <c r="BC275" i="218"/>
  <c r="C43" i="129"/>
  <c r="BC151" i="218" s="1"/>
  <c r="BC157" i="218"/>
  <c r="BC170" i="218" s="1"/>
  <c r="J22" i="130"/>
  <c r="BD179" i="218"/>
  <c r="K30" i="130"/>
  <c r="BD187" i="218"/>
  <c r="J46" i="130"/>
  <c r="BD203" i="218"/>
  <c r="J54" i="130"/>
  <c r="BD211" i="218"/>
  <c r="K62" i="130"/>
  <c r="BD219" i="218"/>
  <c r="K71" i="130"/>
  <c r="BD228" i="218"/>
  <c r="J79" i="130"/>
  <c r="BD236" i="218"/>
  <c r="J90" i="130"/>
  <c r="BD247" i="218"/>
  <c r="K98" i="130"/>
  <c r="BD255" i="218"/>
  <c r="J109" i="130"/>
  <c r="BD266" i="218"/>
  <c r="J24" i="131"/>
  <c r="BE181" i="218"/>
  <c r="J32" i="131"/>
  <c r="BE189" i="218"/>
  <c r="J40" i="131"/>
  <c r="BE197" i="218"/>
  <c r="J48" i="131"/>
  <c r="BE205" i="218"/>
  <c r="J56" i="131"/>
  <c r="BE213" i="218"/>
  <c r="J64" i="131"/>
  <c r="BE221" i="218"/>
  <c r="J73" i="131"/>
  <c r="BE230" i="218"/>
  <c r="J81" i="131"/>
  <c r="BE238" i="218"/>
  <c r="J92" i="131"/>
  <c r="BE249" i="218"/>
  <c r="J100" i="131"/>
  <c r="BE257" i="218"/>
  <c r="J111" i="131"/>
  <c r="BE268" i="218"/>
  <c r="K124" i="131"/>
  <c r="BE281" i="218"/>
  <c r="BE321" i="218"/>
  <c r="BE307" i="218"/>
  <c r="K20" i="133"/>
  <c r="BG177" i="218"/>
  <c r="K28" i="133"/>
  <c r="BG185" i="218"/>
  <c r="K36" i="133"/>
  <c r="BG193" i="218"/>
  <c r="K44" i="133"/>
  <c r="BG201" i="218"/>
  <c r="K52" i="133"/>
  <c r="BG209" i="218"/>
  <c r="K60" i="133"/>
  <c r="BG217" i="218"/>
  <c r="J68" i="133"/>
  <c r="BG225" i="218"/>
  <c r="J77" i="133"/>
  <c r="BG234" i="218"/>
  <c r="K87" i="133"/>
  <c r="BG244" i="218"/>
  <c r="K96" i="133"/>
  <c r="BG253" i="218"/>
  <c r="K106" i="133"/>
  <c r="BG263" i="218"/>
  <c r="K118" i="133"/>
  <c r="BG275" i="218"/>
  <c r="C43" i="133"/>
  <c r="BG151" i="218" s="1"/>
  <c r="BG157" i="218"/>
  <c r="BG317" i="218" s="1"/>
  <c r="J22" i="134"/>
  <c r="BH179" i="218"/>
  <c r="K30" i="134"/>
  <c r="BH187" i="218"/>
  <c r="J38" i="134"/>
  <c r="BH195" i="218"/>
  <c r="J46" i="134"/>
  <c r="BH203" i="218"/>
  <c r="J54" i="134"/>
  <c r="BH211" i="218"/>
  <c r="K62" i="134"/>
  <c r="BH219" i="218"/>
  <c r="J71" i="134"/>
  <c r="BH228" i="218"/>
  <c r="K79" i="134"/>
  <c r="BH236" i="218"/>
  <c r="J90" i="134"/>
  <c r="BH247" i="218"/>
  <c r="K98" i="134"/>
  <c r="BH255" i="218"/>
  <c r="J109" i="134"/>
  <c r="BH266" i="218"/>
  <c r="BH319" i="218"/>
  <c r="BH305" i="218"/>
  <c r="J24" i="135"/>
  <c r="BI181" i="218"/>
  <c r="J32" i="135"/>
  <c r="BI189" i="218"/>
  <c r="J40" i="135"/>
  <c r="BI197" i="218"/>
  <c r="J48" i="135"/>
  <c r="BI205" i="218"/>
  <c r="J56" i="135"/>
  <c r="BI213" i="218"/>
  <c r="J64" i="135"/>
  <c r="BI221" i="218"/>
  <c r="J73" i="135"/>
  <c r="BI230" i="218"/>
  <c r="J81" i="135"/>
  <c r="BI238" i="218"/>
  <c r="J92" i="135"/>
  <c r="BI249" i="218"/>
  <c r="J100" i="135"/>
  <c r="BI257" i="218"/>
  <c r="J111" i="135"/>
  <c r="BI268" i="218"/>
  <c r="K124" i="135"/>
  <c r="BI281" i="218"/>
  <c r="K20" i="137"/>
  <c r="BK177" i="218"/>
  <c r="J28" i="137"/>
  <c r="BK185" i="218"/>
  <c r="J36" i="137"/>
  <c r="BK193" i="218"/>
  <c r="K44" i="137"/>
  <c r="BK201" i="218"/>
  <c r="J52" i="137"/>
  <c r="BK209" i="218"/>
  <c r="J60" i="137"/>
  <c r="BK217" i="218"/>
  <c r="K68" i="137"/>
  <c r="BK225" i="218"/>
  <c r="K77" i="137"/>
  <c r="BK234" i="218"/>
  <c r="J87" i="137"/>
  <c r="BK244" i="218"/>
  <c r="J96" i="137"/>
  <c r="BK253" i="218"/>
  <c r="K106" i="137"/>
  <c r="BK263" i="218"/>
  <c r="K118" i="137"/>
  <c r="BK275" i="218"/>
  <c r="C43" i="137"/>
  <c r="BK151" i="218" s="1"/>
  <c r="BK157" i="218"/>
  <c r="BK317" i="218" s="1"/>
  <c r="J22" i="138"/>
  <c r="BL179" i="218"/>
  <c r="J30" i="138"/>
  <c r="BL187" i="218"/>
  <c r="J38" i="138"/>
  <c r="BL195" i="218"/>
  <c r="J46" i="138"/>
  <c r="BL203" i="218"/>
  <c r="J54" i="138"/>
  <c r="BL211" i="218"/>
  <c r="J62" i="138"/>
  <c r="BL219" i="218"/>
  <c r="J71" i="138"/>
  <c r="BL228" i="218"/>
  <c r="J79" i="138"/>
  <c r="BL236" i="218"/>
  <c r="J90" i="138"/>
  <c r="BL247" i="218"/>
  <c r="J98" i="138"/>
  <c r="BL255" i="218"/>
  <c r="J109" i="138"/>
  <c r="BL266" i="218"/>
  <c r="J24" i="139"/>
  <c r="BM181" i="218"/>
  <c r="J32" i="139"/>
  <c r="BM189" i="218"/>
  <c r="J40" i="139"/>
  <c r="BM197" i="218"/>
  <c r="J48" i="139"/>
  <c r="BM205" i="218"/>
  <c r="J56" i="139"/>
  <c r="BM213" i="218"/>
  <c r="J64" i="139"/>
  <c r="BM221" i="218"/>
  <c r="J73" i="139"/>
  <c r="BM230" i="218"/>
  <c r="J81" i="139"/>
  <c r="BM238" i="218"/>
  <c r="J92" i="139"/>
  <c r="BM249" i="218"/>
  <c r="J100" i="139"/>
  <c r="BM257" i="218"/>
  <c r="J111" i="139"/>
  <c r="BM268" i="218"/>
  <c r="K124" i="139"/>
  <c r="BM281" i="218"/>
  <c r="K20" i="141"/>
  <c r="BO177" i="218"/>
  <c r="K28" i="141"/>
  <c r="BO185" i="218"/>
  <c r="J36" i="141"/>
  <c r="BO193" i="218"/>
  <c r="J44" i="141"/>
  <c r="BO201" i="218"/>
  <c r="K52" i="141"/>
  <c r="BO209" i="218"/>
  <c r="J60" i="141"/>
  <c r="BO217" i="218"/>
  <c r="J68" i="141"/>
  <c r="BO225" i="218"/>
  <c r="K77" i="141"/>
  <c r="BO234" i="218"/>
  <c r="K87" i="141"/>
  <c r="E19" i="141" s="1"/>
  <c r="BO244" i="218"/>
  <c r="J96" i="141"/>
  <c r="BO253" i="218"/>
  <c r="K106" i="141"/>
  <c r="BO263" i="218"/>
  <c r="K118" i="141"/>
  <c r="BO275" i="218"/>
  <c r="C43" i="141"/>
  <c r="BO151" i="218" s="1"/>
  <c r="BO157" i="218"/>
  <c r="BO317" i="218" s="1"/>
  <c r="K22" i="142"/>
  <c r="BP179" i="218"/>
  <c r="J30" i="142"/>
  <c r="BP187" i="218"/>
  <c r="K38" i="142"/>
  <c r="BP195" i="218"/>
  <c r="J46" i="142"/>
  <c r="BP203" i="218"/>
  <c r="K54" i="142"/>
  <c r="BP211" i="218"/>
  <c r="K62" i="142"/>
  <c r="BP219" i="218"/>
  <c r="K71" i="142"/>
  <c r="BP228" i="218"/>
  <c r="J79" i="142"/>
  <c r="BP236" i="218"/>
  <c r="J90" i="142"/>
  <c r="BP247" i="218"/>
  <c r="K98" i="142"/>
  <c r="BP255" i="218"/>
  <c r="J109" i="142"/>
  <c r="BP266" i="218"/>
  <c r="BP319" i="218"/>
  <c r="BP305" i="218"/>
  <c r="J24" i="143"/>
  <c r="BQ181" i="218"/>
  <c r="J32" i="143"/>
  <c r="BQ189" i="218"/>
  <c r="K40" i="143"/>
  <c r="BQ197" i="218"/>
  <c r="J48" i="143"/>
  <c r="BQ205" i="218"/>
  <c r="J56" i="143"/>
  <c r="BQ213" i="218"/>
  <c r="J64" i="143"/>
  <c r="BQ221" i="218"/>
  <c r="J73" i="143"/>
  <c r="BQ230" i="218"/>
  <c r="J81" i="143"/>
  <c r="BQ238" i="218"/>
  <c r="K92" i="143"/>
  <c r="BQ249" i="218"/>
  <c r="J100" i="143"/>
  <c r="BQ257" i="218"/>
  <c r="J111" i="143"/>
  <c r="BQ268" i="218"/>
  <c r="BR309" i="218"/>
  <c r="BR323" i="218"/>
  <c r="K20" i="145"/>
  <c r="BS177" i="218"/>
  <c r="K28" i="145"/>
  <c r="BS185" i="218"/>
  <c r="K36" i="145"/>
  <c r="BS193" i="218"/>
  <c r="K44" i="145"/>
  <c r="BS201" i="218"/>
  <c r="J52" i="145"/>
  <c r="BS209" i="218"/>
  <c r="J60" i="145"/>
  <c r="BS217" i="218"/>
  <c r="K68" i="145"/>
  <c r="BS225" i="218"/>
  <c r="J77" i="145"/>
  <c r="BS234" i="218"/>
  <c r="J87" i="145"/>
  <c r="BS244" i="218"/>
  <c r="K96" i="145"/>
  <c r="BS253" i="218"/>
  <c r="K106" i="145"/>
  <c r="BS263" i="218"/>
  <c r="J118" i="145"/>
  <c r="BS275" i="218"/>
  <c r="C43" i="145"/>
  <c r="BS151" i="218" s="1"/>
  <c r="BS157" i="218"/>
  <c r="BS317" i="218" s="1"/>
  <c r="BS325" i="218"/>
  <c r="BS311" i="218"/>
  <c r="J22" i="146"/>
  <c r="BT179" i="218"/>
  <c r="J30" i="146"/>
  <c r="BT187" i="218"/>
  <c r="K38" i="146"/>
  <c r="BT195" i="218"/>
  <c r="K46" i="146"/>
  <c r="BT203" i="218"/>
  <c r="J54" i="146"/>
  <c r="BT211" i="218"/>
  <c r="J62" i="146"/>
  <c r="BT219" i="218"/>
  <c r="K71" i="146"/>
  <c r="BT228" i="218"/>
  <c r="K79" i="146"/>
  <c r="BT236" i="218"/>
  <c r="J90" i="146"/>
  <c r="BT247" i="218"/>
  <c r="J98" i="146"/>
  <c r="BT255" i="218"/>
  <c r="J109" i="146"/>
  <c r="BT266" i="218"/>
  <c r="J120" i="146"/>
  <c r="BT277" i="218"/>
  <c r="BW277" i="218" s="1"/>
  <c r="BX277" i="218" s="1"/>
  <c r="BR176" i="218"/>
  <c r="BJ184" i="218"/>
  <c r="AW189" i="218"/>
  <c r="BD195" i="218"/>
  <c r="BS202" i="218"/>
  <c r="J69" i="85"/>
  <c r="K226" i="218"/>
  <c r="J78" i="85"/>
  <c r="K235" i="218"/>
  <c r="J89" i="85"/>
  <c r="K246" i="218"/>
  <c r="K97" i="85"/>
  <c r="K254" i="218"/>
  <c r="K107" i="85"/>
  <c r="K264" i="218"/>
  <c r="K119" i="85"/>
  <c r="K276" i="218"/>
  <c r="K23" i="86"/>
  <c r="L180" i="218"/>
  <c r="K31" i="86"/>
  <c r="L188" i="218"/>
  <c r="K39" i="86"/>
  <c r="L196" i="218"/>
  <c r="K47" i="86"/>
  <c r="L204" i="218"/>
  <c r="K55" i="86"/>
  <c r="L212" i="218"/>
  <c r="K63" i="86"/>
  <c r="L220" i="218"/>
  <c r="K72" i="86"/>
  <c r="L229" i="218"/>
  <c r="K80" i="86"/>
  <c r="L237" i="218"/>
  <c r="K91" i="86"/>
  <c r="L248" i="218"/>
  <c r="K99" i="86"/>
  <c r="L256" i="218"/>
  <c r="K110" i="86"/>
  <c r="L267" i="218"/>
  <c r="K122" i="86"/>
  <c r="E27" i="86" s="1"/>
  <c r="L279" i="218"/>
  <c r="L320" i="218"/>
  <c r="L306" i="218"/>
  <c r="L314" i="218"/>
  <c r="L328" i="218"/>
  <c r="J17" i="87"/>
  <c r="M174" i="218"/>
  <c r="J65" i="87"/>
  <c r="M222" i="218"/>
  <c r="J74" i="87"/>
  <c r="M231" i="218"/>
  <c r="J82" i="87"/>
  <c r="M239" i="218"/>
  <c r="K125" i="87"/>
  <c r="M282" i="218"/>
  <c r="K19" i="88"/>
  <c r="N176" i="218"/>
  <c r="K27" i="88"/>
  <c r="N184" i="218"/>
  <c r="K35" i="88"/>
  <c r="N192" i="218"/>
  <c r="K43" i="88"/>
  <c r="N200" i="218"/>
  <c r="K51" i="88"/>
  <c r="N208" i="218"/>
  <c r="K59" i="88"/>
  <c r="N216" i="218"/>
  <c r="K67" i="88"/>
  <c r="N224" i="218"/>
  <c r="K76" i="88"/>
  <c r="N233" i="218"/>
  <c r="K86" i="88"/>
  <c r="N243" i="218"/>
  <c r="K95" i="88"/>
  <c r="N252" i="218"/>
  <c r="K104" i="88"/>
  <c r="E21" i="88" s="1"/>
  <c r="N261" i="218"/>
  <c r="K116" i="88"/>
  <c r="E25" i="88" s="1"/>
  <c r="N273" i="218"/>
  <c r="J21" i="89"/>
  <c r="O178" i="218"/>
  <c r="K29" i="89"/>
  <c r="O186" i="218"/>
  <c r="K37" i="89"/>
  <c r="O194" i="218"/>
  <c r="K45" i="89"/>
  <c r="O202" i="218"/>
  <c r="K53" i="89"/>
  <c r="O210" i="218"/>
  <c r="K61" i="89"/>
  <c r="O218" i="218"/>
  <c r="J69" i="89"/>
  <c r="O226" i="218"/>
  <c r="J78" i="89"/>
  <c r="O235" i="218"/>
  <c r="K89" i="89"/>
  <c r="O246" i="218"/>
  <c r="J97" i="89"/>
  <c r="O254" i="218"/>
  <c r="J107" i="89"/>
  <c r="O264" i="218"/>
  <c r="K119" i="89"/>
  <c r="O276" i="218"/>
  <c r="O304" i="218"/>
  <c r="O318" i="218"/>
  <c r="K31" i="90"/>
  <c r="P188" i="218"/>
  <c r="J47" i="90"/>
  <c r="P204" i="218"/>
  <c r="K63" i="90"/>
  <c r="P220" i="218"/>
  <c r="J80" i="90"/>
  <c r="P237" i="218"/>
  <c r="K99" i="90"/>
  <c r="P256" i="218"/>
  <c r="J110" i="90"/>
  <c r="P267" i="218"/>
  <c r="J122" i="90"/>
  <c r="D27" i="90" s="1"/>
  <c r="P279" i="218"/>
  <c r="P328" i="218"/>
  <c r="P314" i="218"/>
  <c r="J17" i="91"/>
  <c r="Q174" i="218"/>
  <c r="K19" i="92"/>
  <c r="R176" i="218"/>
  <c r="K27" i="92"/>
  <c r="R184" i="218"/>
  <c r="K35" i="92"/>
  <c r="R192" i="218"/>
  <c r="K43" i="92"/>
  <c r="R200" i="218"/>
  <c r="K51" i="92"/>
  <c r="R208" i="218"/>
  <c r="K59" i="92"/>
  <c r="R216" i="218"/>
  <c r="K67" i="92"/>
  <c r="R224" i="218"/>
  <c r="K76" i="92"/>
  <c r="R233" i="218"/>
  <c r="K86" i="92"/>
  <c r="R243" i="218"/>
  <c r="K95" i="92"/>
  <c r="R252" i="218"/>
  <c r="K104" i="92"/>
  <c r="E21" i="92" s="1"/>
  <c r="R261" i="218"/>
  <c r="K116" i="92"/>
  <c r="E25" i="92" s="1"/>
  <c r="R273" i="218"/>
  <c r="J21" i="93"/>
  <c r="S178" i="218"/>
  <c r="J29" i="93"/>
  <c r="S186" i="218"/>
  <c r="J37" i="93"/>
  <c r="S194" i="218"/>
  <c r="J45" i="93"/>
  <c r="S202" i="218"/>
  <c r="K53" i="93"/>
  <c r="S210" i="218"/>
  <c r="K61" i="93"/>
  <c r="S218" i="218"/>
  <c r="J69" i="93"/>
  <c r="S226" i="218"/>
  <c r="J78" i="93"/>
  <c r="S235" i="218"/>
  <c r="K89" i="93"/>
  <c r="S246" i="218"/>
  <c r="K97" i="93"/>
  <c r="S254" i="218"/>
  <c r="K107" i="93"/>
  <c r="S264" i="218"/>
  <c r="J119" i="93"/>
  <c r="S276" i="218"/>
  <c r="J23" i="94"/>
  <c r="T180" i="218"/>
  <c r="J39" i="94"/>
  <c r="T196" i="218"/>
  <c r="K47" i="94"/>
  <c r="T204" i="218"/>
  <c r="J55" i="94"/>
  <c r="T212" i="218"/>
  <c r="J72" i="94"/>
  <c r="T229" i="218"/>
  <c r="K80" i="94"/>
  <c r="T237" i="218"/>
  <c r="J99" i="94"/>
  <c r="T256" i="218"/>
  <c r="J110" i="94"/>
  <c r="T267" i="218"/>
  <c r="K19" i="96"/>
  <c r="V176" i="218"/>
  <c r="K27" i="96"/>
  <c r="V184" i="218"/>
  <c r="K35" i="96"/>
  <c r="V192" i="218"/>
  <c r="K43" i="96"/>
  <c r="V200" i="218"/>
  <c r="K51" i="96"/>
  <c r="V208" i="218"/>
  <c r="K59" i="96"/>
  <c r="V216" i="218"/>
  <c r="K67" i="96"/>
  <c r="V224" i="218"/>
  <c r="K76" i="96"/>
  <c r="V233" i="218"/>
  <c r="K86" i="96"/>
  <c r="V243" i="218"/>
  <c r="K95" i="96"/>
  <c r="V252" i="218"/>
  <c r="K104" i="96"/>
  <c r="E21" i="96" s="1"/>
  <c r="V261" i="218"/>
  <c r="K116" i="96"/>
  <c r="E25" i="96" s="1"/>
  <c r="V273" i="218"/>
  <c r="K21" i="97"/>
  <c r="W178" i="218"/>
  <c r="K29" i="97"/>
  <c r="W186" i="218"/>
  <c r="J37" i="97"/>
  <c r="W194" i="218"/>
  <c r="K45" i="97"/>
  <c r="W202" i="218"/>
  <c r="K53" i="97"/>
  <c r="W210" i="218"/>
  <c r="K61" i="97"/>
  <c r="W218" i="218"/>
  <c r="K69" i="97"/>
  <c r="W226" i="218"/>
  <c r="K78" i="97"/>
  <c r="W235" i="218"/>
  <c r="K89" i="97"/>
  <c r="W246" i="218"/>
  <c r="K97" i="97"/>
  <c r="W254" i="218"/>
  <c r="J107" i="97"/>
  <c r="W264" i="218"/>
  <c r="J119" i="97"/>
  <c r="W276" i="218"/>
  <c r="J99" i="98"/>
  <c r="X256" i="218"/>
  <c r="K122" i="98"/>
  <c r="E27" i="98" s="1"/>
  <c r="X279" i="218"/>
  <c r="X320" i="218"/>
  <c r="X306" i="218"/>
  <c r="K25" i="99"/>
  <c r="Y182" i="218"/>
  <c r="K49" i="99"/>
  <c r="Y206" i="218"/>
  <c r="K57" i="99"/>
  <c r="Y214" i="218"/>
  <c r="K65" i="99"/>
  <c r="Y222" i="218"/>
  <c r="J74" i="99"/>
  <c r="Y231" i="218"/>
  <c r="K93" i="99"/>
  <c r="Y250" i="218"/>
  <c r="K101" i="99"/>
  <c r="Y258" i="218"/>
  <c r="K125" i="99"/>
  <c r="Y282" i="218"/>
  <c r="K19" i="100"/>
  <c r="Z176" i="218"/>
  <c r="K27" i="100"/>
  <c r="Z184" i="218"/>
  <c r="K43" i="100"/>
  <c r="Z200" i="218"/>
  <c r="K59" i="100"/>
  <c r="Z216" i="218"/>
  <c r="K76" i="100"/>
  <c r="Z233" i="218"/>
  <c r="K95" i="100"/>
  <c r="Z252" i="218"/>
  <c r="K104" i="100"/>
  <c r="E21" i="100" s="1"/>
  <c r="Z261" i="218"/>
  <c r="K21" i="101"/>
  <c r="AA178" i="218"/>
  <c r="K29" i="101"/>
  <c r="AA186" i="218"/>
  <c r="J37" i="101"/>
  <c r="AA194" i="218"/>
  <c r="K45" i="101"/>
  <c r="AA202" i="218"/>
  <c r="K53" i="101"/>
  <c r="AA210" i="218"/>
  <c r="K61" i="101"/>
  <c r="AA218" i="218"/>
  <c r="J69" i="101"/>
  <c r="AA226" i="218"/>
  <c r="K78" i="101"/>
  <c r="AA235" i="218"/>
  <c r="K89" i="101"/>
  <c r="AA246" i="218"/>
  <c r="K97" i="101"/>
  <c r="AA254" i="218"/>
  <c r="J107" i="101"/>
  <c r="AA264" i="218"/>
  <c r="K119" i="101"/>
  <c r="AA276" i="218"/>
  <c r="J110" i="102"/>
  <c r="AB267" i="218"/>
  <c r="J122" i="102"/>
  <c r="D27" i="102" s="1"/>
  <c r="AB279" i="218"/>
  <c r="K17" i="103"/>
  <c r="AC174" i="218"/>
  <c r="K25" i="103"/>
  <c r="AC182" i="218"/>
  <c r="K49" i="103"/>
  <c r="AC206" i="218"/>
  <c r="J57" i="103"/>
  <c r="AC214" i="218"/>
  <c r="J74" i="103"/>
  <c r="AC231" i="218"/>
  <c r="K82" i="103"/>
  <c r="AC239" i="218"/>
  <c r="K93" i="103"/>
  <c r="AC250" i="218"/>
  <c r="J101" i="103"/>
  <c r="AC258" i="218"/>
  <c r="K112" i="103"/>
  <c r="AC269" i="218"/>
  <c r="K125" i="103"/>
  <c r="AC282" i="218"/>
  <c r="AC322" i="218"/>
  <c r="AC308" i="218"/>
  <c r="K19" i="104"/>
  <c r="AD176" i="218"/>
  <c r="K27" i="104"/>
  <c r="AD184" i="218"/>
  <c r="K35" i="104"/>
  <c r="AD192" i="218"/>
  <c r="K43" i="104"/>
  <c r="AD200" i="218"/>
  <c r="K51" i="104"/>
  <c r="AD208" i="218"/>
  <c r="K59" i="104"/>
  <c r="AD216" i="218"/>
  <c r="K67" i="104"/>
  <c r="AD224" i="218"/>
  <c r="K76" i="104"/>
  <c r="AD233" i="218"/>
  <c r="K86" i="104"/>
  <c r="AD243" i="218"/>
  <c r="K95" i="104"/>
  <c r="AD252" i="218"/>
  <c r="K104" i="104"/>
  <c r="E21" i="104" s="1"/>
  <c r="AD261" i="218"/>
  <c r="K116" i="104"/>
  <c r="E25" i="104" s="1"/>
  <c r="AD273" i="218"/>
  <c r="K21" i="105"/>
  <c r="AE178" i="218"/>
  <c r="J29" i="105"/>
  <c r="AE186" i="218"/>
  <c r="K37" i="105"/>
  <c r="AE194" i="218"/>
  <c r="K45" i="105"/>
  <c r="AE202" i="218"/>
  <c r="K53" i="105"/>
  <c r="AE210" i="218"/>
  <c r="J61" i="105"/>
  <c r="AE218" i="218"/>
  <c r="K69" i="105"/>
  <c r="AE226" i="218"/>
  <c r="K78" i="105"/>
  <c r="AE235" i="218"/>
  <c r="K89" i="105"/>
  <c r="AE246" i="218"/>
  <c r="J97" i="105"/>
  <c r="AE254" i="218"/>
  <c r="K107" i="105"/>
  <c r="AE264" i="218"/>
  <c r="K119" i="105"/>
  <c r="AE276" i="218"/>
  <c r="K91" i="106"/>
  <c r="AF248" i="218"/>
  <c r="K110" i="106"/>
  <c r="AF267" i="218"/>
  <c r="J122" i="106"/>
  <c r="D27" i="106" s="1"/>
  <c r="AF279" i="218"/>
  <c r="J17" i="107"/>
  <c r="AG174" i="218"/>
  <c r="K25" i="107"/>
  <c r="AG182" i="218"/>
  <c r="K93" i="107"/>
  <c r="AG250" i="218"/>
  <c r="K101" i="107"/>
  <c r="AG258" i="218"/>
  <c r="K125" i="107"/>
  <c r="AG282" i="218"/>
  <c r="K27" i="108"/>
  <c r="AH184" i="218"/>
  <c r="K35" i="108"/>
  <c r="AH192" i="218"/>
  <c r="K43" i="108"/>
  <c r="AH200" i="218"/>
  <c r="K51" i="108"/>
  <c r="AH208" i="218"/>
  <c r="K59" i="108"/>
  <c r="AH216" i="218"/>
  <c r="K67" i="108"/>
  <c r="AH224" i="218"/>
  <c r="K76" i="108"/>
  <c r="AH233" i="218"/>
  <c r="K95" i="108"/>
  <c r="AH252" i="218"/>
  <c r="K104" i="108"/>
  <c r="E21" i="108" s="1"/>
  <c r="AH261" i="218"/>
  <c r="K116" i="108"/>
  <c r="E25" i="108" s="1"/>
  <c r="AH273" i="218"/>
  <c r="K21" i="109"/>
  <c r="AI178" i="218"/>
  <c r="K29" i="109"/>
  <c r="AI186" i="218"/>
  <c r="K37" i="109"/>
  <c r="AI194" i="218"/>
  <c r="K45" i="109"/>
  <c r="AI202" i="218"/>
  <c r="K53" i="109"/>
  <c r="AI210" i="218"/>
  <c r="K61" i="109"/>
  <c r="AI218" i="218"/>
  <c r="J69" i="109"/>
  <c r="AI226" i="218"/>
  <c r="K78" i="109"/>
  <c r="AI235" i="218"/>
  <c r="K89" i="109"/>
  <c r="AI246" i="218"/>
  <c r="K97" i="109"/>
  <c r="AI254" i="218"/>
  <c r="K107" i="109"/>
  <c r="AI264" i="218"/>
  <c r="AI318" i="218"/>
  <c r="AI304" i="218"/>
  <c r="K99" i="110"/>
  <c r="AJ256" i="218"/>
  <c r="J122" i="110"/>
  <c r="D27" i="110" s="1"/>
  <c r="AJ279" i="218"/>
  <c r="K125" i="111"/>
  <c r="AK282" i="218"/>
  <c r="K19" i="112"/>
  <c r="AL176" i="218"/>
  <c r="K27" i="112"/>
  <c r="AL184" i="218"/>
  <c r="K35" i="112"/>
  <c r="AL192" i="218"/>
  <c r="K43" i="112"/>
  <c r="AL200" i="218"/>
  <c r="K51" i="112"/>
  <c r="AL208" i="218"/>
  <c r="K67" i="112"/>
  <c r="AL224" i="218"/>
  <c r="K86" i="112"/>
  <c r="AL243" i="218"/>
  <c r="K95" i="112"/>
  <c r="AL252" i="218"/>
  <c r="K104" i="112"/>
  <c r="E21" i="112" s="1"/>
  <c r="AL261" i="218"/>
  <c r="K21" i="113"/>
  <c r="AM178" i="218"/>
  <c r="J29" i="113"/>
  <c r="AM186" i="218"/>
  <c r="J37" i="113"/>
  <c r="AM194" i="218"/>
  <c r="K45" i="113"/>
  <c r="AM202" i="218"/>
  <c r="K53" i="113"/>
  <c r="AM210" i="218"/>
  <c r="K61" i="113"/>
  <c r="AM218" i="218"/>
  <c r="J69" i="113"/>
  <c r="AM226" i="218"/>
  <c r="K78" i="113"/>
  <c r="AM235" i="218"/>
  <c r="K89" i="113"/>
  <c r="AM246" i="218"/>
  <c r="K97" i="113"/>
  <c r="AM254" i="218"/>
  <c r="J107" i="113"/>
  <c r="D22" i="113" s="1"/>
  <c r="AM264" i="218"/>
  <c r="K119" i="113"/>
  <c r="AM276" i="218"/>
  <c r="AM318" i="218"/>
  <c r="AM304" i="218"/>
  <c r="J31" i="114"/>
  <c r="AN188" i="218"/>
  <c r="J39" i="114"/>
  <c r="AN196" i="218"/>
  <c r="J55" i="114"/>
  <c r="AN212" i="218"/>
  <c r="J63" i="114"/>
  <c r="AN220" i="218"/>
  <c r="J91" i="114"/>
  <c r="AN248" i="218"/>
  <c r="J110" i="114"/>
  <c r="AN267" i="218"/>
  <c r="J122" i="114"/>
  <c r="D27" i="114" s="1"/>
  <c r="AN279" i="218"/>
  <c r="AN328" i="218"/>
  <c r="AN314" i="218"/>
  <c r="K25" i="115"/>
  <c r="AO182" i="218"/>
  <c r="K33" i="115"/>
  <c r="AO190" i="218"/>
  <c r="J41" i="115"/>
  <c r="AO198" i="218"/>
  <c r="J49" i="115"/>
  <c r="AO206" i="218"/>
  <c r="K57" i="115"/>
  <c r="AO214" i="218"/>
  <c r="K65" i="115"/>
  <c r="AO222" i="218"/>
  <c r="K74" i="115"/>
  <c r="AO231" i="218"/>
  <c r="K82" i="115"/>
  <c r="AO239" i="218"/>
  <c r="K93" i="115"/>
  <c r="AO250" i="218"/>
  <c r="K125" i="115"/>
  <c r="AO282" i="218"/>
  <c r="K19" i="116"/>
  <c r="AP176" i="218"/>
  <c r="K27" i="116"/>
  <c r="AP184" i="218"/>
  <c r="K35" i="116"/>
  <c r="AP192" i="218"/>
  <c r="K43" i="116"/>
  <c r="AP200" i="218"/>
  <c r="K51" i="116"/>
  <c r="AP208" i="218"/>
  <c r="K59" i="116"/>
  <c r="AP216" i="218"/>
  <c r="K67" i="116"/>
  <c r="AP224" i="218"/>
  <c r="K76" i="116"/>
  <c r="AP233" i="218"/>
  <c r="K86" i="116"/>
  <c r="AP243" i="218"/>
  <c r="K95" i="116"/>
  <c r="AP252" i="218"/>
  <c r="K104" i="116"/>
  <c r="E21" i="116" s="1"/>
  <c r="AP261" i="218"/>
  <c r="K116" i="116"/>
  <c r="E25" i="116" s="1"/>
  <c r="AP273" i="218"/>
  <c r="K21" i="117"/>
  <c r="AQ178" i="218"/>
  <c r="K29" i="117"/>
  <c r="AQ186" i="218"/>
  <c r="K37" i="117"/>
  <c r="AQ194" i="218"/>
  <c r="K45" i="117"/>
  <c r="AQ202" i="218"/>
  <c r="K53" i="117"/>
  <c r="AQ210" i="218"/>
  <c r="K61" i="117"/>
  <c r="AQ218" i="218"/>
  <c r="K69" i="117"/>
  <c r="AQ226" i="218"/>
  <c r="K78" i="117"/>
  <c r="AQ235" i="218"/>
  <c r="K89" i="117"/>
  <c r="AQ246" i="218"/>
  <c r="K97" i="117"/>
  <c r="AQ254" i="218"/>
  <c r="K107" i="117"/>
  <c r="AQ264" i="218"/>
  <c r="K119" i="117"/>
  <c r="AQ276" i="218"/>
  <c r="K91" i="118"/>
  <c r="AR248" i="218"/>
  <c r="J110" i="118"/>
  <c r="AR267" i="218"/>
  <c r="J17" i="119"/>
  <c r="AS174" i="218"/>
  <c r="J25" i="119"/>
  <c r="AS182" i="218"/>
  <c r="J33" i="119"/>
  <c r="AS190" i="218"/>
  <c r="J41" i="119"/>
  <c r="AS198" i="218"/>
  <c r="J49" i="119"/>
  <c r="AS206" i="218"/>
  <c r="J57" i="119"/>
  <c r="AS214" i="218"/>
  <c r="J65" i="119"/>
  <c r="AS222" i="218"/>
  <c r="J74" i="119"/>
  <c r="AS231" i="218"/>
  <c r="J82" i="119"/>
  <c r="AS239" i="218"/>
  <c r="J93" i="119"/>
  <c r="AS250" i="218"/>
  <c r="J101" i="119"/>
  <c r="AS258" i="218"/>
  <c r="J112" i="119"/>
  <c r="AS269" i="218"/>
  <c r="K19" i="120"/>
  <c r="AT176" i="218"/>
  <c r="K27" i="120"/>
  <c r="AT184" i="218"/>
  <c r="K35" i="120"/>
  <c r="AT192" i="218"/>
  <c r="K43" i="120"/>
  <c r="AT200" i="218"/>
  <c r="K51" i="120"/>
  <c r="AT208" i="218"/>
  <c r="K59" i="120"/>
  <c r="AT216" i="218"/>
  <c r="K67" i="120"/>
  <c r="AT224" i="218"/>
  <c r="K76" i="120"/>
  <c r="AT233" i="218"/>
  <c r="K86" i="120"/>
  <c r="AT243" i="218"/>
  <c r="K95" i="120"/>
  <c r="AT252" i="218"/>
  <c r="K116" i="120"/>
  <c r="E25" i="120" s="1"/>
  <c r="AT273" i="218"/>
  <c r="J29" i="121"/>
  <c r="AU186" i="218"/>
  <c r="K37" i="121"/>
  <c r="AU194" i="218"/>
  <c r="K45" i="121"/>
  <c r="AU202" i="218"/>
  <c r="K53" i="121"/>
  <c r="AU210" i="218"/>
  <c r="K61" i="121"/>
  <c r="AU218" i="218"/>
  <c r="K69" i="121"/>
  <c r="AU226" i="218"/>
  <c r="J78" i="121"/>
  <c r="AU235" i="218"/>
  <c r="K89" i="121"/>
  <c r="AU246" i="218"/>
  <c r="K97" i="121"/>
  <c r="AU254" i="218"/>
  <c r="J107" i="121"/>
  <c r="AU264" i="218"/>
  <c r="J119" i="121"/>
  <c r="AU276" i="218"/>
  <c r="AU318" i="218"/>
  <c r="AU304" i="218"/>
  <c r="K99" i="122"/>
  <c r="AV256" i="218"/>
  <c r="J110" i="122"/>
  <c r="AV267" i="218"/>
  <c r="J122" i="122"/>
  <c r="D27" i="122" s="1"/>
  <c r="AV279" i="218"/>
  <c r="AV320" i="218"/>
  <c r="AV306" i="218"/>
  <c r="AV328" i="218"/>
  <c r="AV314" i="218"/>
  <c r="K125" i="123"/>
  <c r="AW282" i="218"/>
  <c r="J19" i="124"/>
  <c r="AX176" i="218"/>
  <c r="J27" i="124"/>
  <c r="AX184" i="218"/>
  <c r="K35" i="124"/>
  <c r="AX192" i="218"/>
  <c r="J43" i="124"/>
  <c r="AX200" i="218"/>
  <c r="K51" i="124"/>
  <c r="AX208" i="218"/>
  <c r="J59" i="124"/>
  <c r="AX216" i="218"/>
  <c r="J67" i="124"/>
  <c r="AX224" i="218"/>
  <c r="J76" i="124"/>
  <c r="AX233" i="218"/>
  <c r="J86" i="124"/>
  <c r="AX243" i="218"/>
  <c r="K95" i="124"/>
  <c r="AX252" i="218"/>
  <c r="K104" i="124"/>
  <c r="E21" i="124" s="1"/>
  <c r="AX261" i="218"/>
  <c r="J116" i="124"/>
  <c r="D25" i="124" s="1"/>
  <c r="AX273" i="218"/>
  <c r="J21" i="125"/>
  <c r="AY178" i="218"/>
  <c r="J29" i="125"/>
  <c r="AY186" i="218"/>
  <c r="J37" i="125"/>
  <c r="AY194" i="218"/>
  <c r="J45" i="125"/>
  <c r="AY202" i="218"/>
  <c r="J53" i="125"/>
  <c r="AY210" i="218"/>
  <c r="J61" i="125"/>
  <c r="AY218" i="218"/>
  <c r="J69" i="125"/>
  <c r="AY226" i="218"/>
  <c r="J78" i="125"/>
  <c r="AY235" i="218"/>
  <c r="J89" i="125"/>
  <c r="AY246" i="218"/>
  <c r="J97" i="125"/>
  <c r="AY254" i="218"/>
  <c r="J107" i="125"/>
  <c r="AY264" i="218"/>
  <c r="J119" i="125"/>
  <c r="AY276" i="218"/>
  <c r="K110" i="126"/>
  <c r="AZ267" i="218"/>
  <c r="J122" i="126"/>
  <c r="D27" i="126" s="1"/>
  <c r="AZ279" i="218"/>
  <c r="J17" i="127"/>
  <c r="BA174" i="218"/>
  <c r="J25" i="127"/>
  <c r="BA182" i="218"/>
  <c r="J33" i="127"/>
  <c r="BA190" i="218"/>
  <c r="J41" i="127"/>
  <c r="BA198" i="218"/>
  <c r="J49" i="127"/>
  <c r="BA206" i="218"/>
  <c r="J57" i="127"/>
  <c r="BA214" i="218"/>
  <c r="J65" i="127"/>
  <c r="BA222" i="218"/>
  <c r="J74" i="127"/>
  <c r="BA231" i="218"/>
  <c r="J82" i="127"/>
  <c r="BA239" i="218"/>
  <c r="J93" i="127"/>
  <c r="BA250" i="218"/>
  <c r="J101" i="127"/>
  <c r="BA258" i="218"/>
  <c r="J112" i="127"/>
  <c r="BA269" i="218"/>
  <c r="K27" i="128"/>
  <c r="BB184" i="218"/>
  <c r="K35" i="128"/>
  <c r="BB192" i="218"/>
  <c r="K43" i="128"/>
  <c r="BB200" i="218"/>
  <c r="K59" i="128"/>
  <c r="BB216" i="218"/>
  <c r="K67" i="128"/>
  <c r="BB224" i="218"/>
  <c r="K95" i="128"/>
  <c r="BB252" i="218"/>
  <c r="K104" i="128"/>
  <c r="E21" i="128" s="1"/>
  <c r="BB261" i="218"/>
  <c r="K116" i="128"/>
  <c r="E25" i="128" s="1"/>
  <c r="BB273" i="218"/>
  <c r="BB324" i="218"/>
  <c r="BB310" i="218"/>
  <c r="K21" i="129"/>
  <c r="BC178" i="218"/>
  <c r="K29" i="129"/>
  <c r="BC186" i="218"/>
  <c r="K37" i="129"/>
  <c r="BC194" i="218"/>
  <c r="K45" i="129"/>
  <c r="BC202" i="218"/>
  <c r="K53" i="129"/>
  <c r="BC210" i="218"/>
  <c r="K61" i="129"/>
  <c r="BC218" i="218"/>
  <c r="K69" i="129"/>
  <c r="BC226" i="218"/>
  <c r="K78" i="129"/>
  <c r="BC235" i="218"/>
  <c r="K89" i="129"/>
  <c r="BC246" i="218"/>
  <c r="K97" i="129"/>
  <c r="BC254" i="218"/>
  <c r="K107" i="129"/>
  <c r="BC264" i="218"/>
  <c r="K119" i="129"/>
  <c r="BC276" i="218"/>
  <c r="BC318" i="218"/>
  <c r="BC304" i="218"/>
  <c r="J31" i="130"/>
  <c r="BD188" i="218"/>
  <c r="K55" i="130"/>
  <c r="BD212" i="218"/>
  <c r="K63" i="130"/>
  <c r="BD220" i="218"/>
  <c r="J91" i="130"/>
  <c r="BD248" i="218"/>
  <c r="J99" i="130"/>
  <c r="BD256" i="218"/>
  <c r="K110" i="130"/>
  <c r="BD267" i="218"/>
  <c r="K19" i="132"/>
  <c r="BF176" i="218"/>
  <c r="K27" i="132"/>
  <c r="BF184" i="218"/>
  <c r="K35" i="132"/>
  <c r="BF192" i="218"/>
  <c r="K43" i="132"/>
  <c r="BF200" i="218"/>
  <c r="K51" i="132"/>
  <c r="BF208" i="218"/>
  <c r="K59" i="132"/>
  <c r="BF216" i="218"/>
  <c r="K67" i="132"/>
  <c r="BF224" i="218"/>
  <c r="K76" i="132"/>
  <c r="BF233" i="218"/>
  <c r="K86" i="132"/>
  <c r="BF243" i="218"/>
  <c r="K95" i="132"/>
  <c r="BF252" i="218"/>
  <c r="K104" i="132"/>
  <c r="E21" i="132" s="1"/>
  <c r="BF261" i="218"/>
  <c r="K116" i="132"/>
  <c r="E25" i="132" s="1"/>
  <c r="BF273" i="218"/>
  <c r="K21" i="133"/>
  <c r="BG178" i="218"/>
  <c r="K29" i="133"/>
  <c r="BG186" i="218"/>
  <c r="J37" i="133"/>
  <c r="BG194" i="218"/>
  <c r="K45" i="133"/>
  <c r="BG202" i="218"/>
  <c r="K53" i="133"/>
  <c r="BG210" i="218"/>
  <c r="K61" i="133"/>
  <c r="BG218" i="218"/>
  <c r="K69" i="133"/>
  <c r="BG226" i="218"/>
  <c r="K78" i="133"/>
  <c r="BG235" i="218"/>
  <c r="K89" i="133"/>
  <c r="BG246" i="218"/>
  <c r="K97" i="133"/>
  <c r="BG254" i="218"/>
  <c r="J107" i="133"/>
  <c r="BG264" i="218"/>
  <c r="K119" i="133"/>
  <c r="BG276" i="218"/>
  <c r="K31" i="134"/>
  <c r="BH188" i="218"/>
  <c r="J39" i="134"/>
  <c r="BH196" i="218"/>
  <c r="J63" i="134"/>
  <c r="BH220" i="218"/>
  <c r="J72" i="134"/>
  <c r="BH229" i="218"/>
  <c r="K99" i="134"/>
  <c r="BH256" i="218"/>
  <c r="K110" i="134"/>
  <c r="BH267" i="218"/>
  <c r="J25" i="135"/>
  <c r="BI182" i="218"/>
  <c r="J41" i="135"/>
  <c r="BI198" i="218"/>
  <c r="J57" i="135"/>
  <c r="BI214" i="218"/>
  <c r="J74" i="135"/>
  <c r="BI231" i="218"/>
  <c r="K125" i="135"/>
  <c r="BI282" i="218"/>
  <c r="K19" i="136"/>
  <c r="BJ176" i="218"/>
  <c r="K35" i="136"/>
  <c r="BJ192" i="218"/>
  <c r="K43" i="136"/>
  <c r="BJ200" i="218"/>
  <c r="K51" i="136"/>
  <c r="BJ208" i="218"/>
  <c r="K67" i="136"/>
  <c r="BJ224" i="218"/>
  <c r="K76" i="136"/>
  <c r="BJ233" i="218"/>
  <c r="K86" i="136"/>
  <c r="BJ243" i="218"/>
  <c r="K95" i="136"/>
  <c r="BJ252" i="218"/>
  <c r="K104" i="136"/>
  <c r="E21" i="136" s="1"/>
  <c r="BJ261" i="218"/>
  <c r="K116" i="136"/>
  <c r="E25" i="136" s="1"/>
  <c r="BJ273" i="218"/>
  <c r="J21" i="137"/>
  <c r="BK178" i="218"/>
  <c r="K29" i="137"/>
  <c r="BK186" i="218"/>
  <c r="K37" i="137"/>
  <c r="BK194" i="218"/>
  <c r="K45" i="137"/>
  <c r="BK202" i="218"/>
  <c r="K53" i="137"/>
  <c r="BK210" i="218"/>
  <c r="K61" i="137"/>
  <c r="BK218" i="218"/>
  <c r="K69" i="137"/>
  <c r="BK226" i="218"/>
  <c r="K78" i="137"/>
  <c r="BK235" i="218"/>
  <c r="K89" i="137"/>
  <c r="BK246" i="218"/>
  <c r="K97" i="137"/>
  <c r="BK254" i="218"/>
  <c r="K107" i="137"/>
  <c r="BK264" i="218"/>
  <c r="K119" i="137"/>
  <c r="BK276" i="218"/>
  <c r="J23" i="138"/>
  <c r="BL180" i="218"/>
  <c r="J31" i="138"/>
  <c r="BL188" i="218"/>
  <c r="J47" i="138"/>
  <c r="BL204" i="218"/>
  <c r="J72" i="138"/>
  <c r="BL229" i="218"/>
  <c r="K91" i="138"/>
  <c r="BL248" i="218"/>
  <c r="J110" i="138"/>
  <c r="BL267" i="218"/>
  <c r="BL320" i="218"/>
  <c r="BL306" i="218"/>
  <c r="K125" i="139"/>
  <c r="BM282" i="218"/>
  <c r="K19" i="140"/>
  <c r="BN176" i="218"/>
  <c r="K27" i="140"/>
  <c r="BN184" i="218"/>
  <c r="K35" i="140"/>
  <c r="BN192" i="218"/>
  <c r="K43" i="140"/>
  <c r="BN200" i="218"/>
  <c r="K51" i="140"/>
  <c r="BN208" i="218"/>
  <c r="K59" i="140"/>
  <c r="BN216" i="218"/>
  <c r="K67" i="140"/>
  <c r="BN224" i="218"/>
  <c r="K76" i="140"/>
  <c r="BN233" i="218"/>
  <c r="K86" i="140"/>
  <c r="BN243" i="218"/>
  <c r="K95" i="140"/>
  <c r="BN252" i="218"/>
  <c r="K104" i="140"/>
  <c r="E21" i="140" s="1"/>
  <c r="BN261" i="218"/>
  <c r="K116" i="140"/>
  <c r="E25" i="140" s="1"/>
  <c r="BN273" i="218"/>
  <c r="K21" i="141"/>
  <c r="BO178" i="218"/>
  <c r="K29" i="141"/>
  <c r="BO186" i="218"/>
  <c r="K37" i="141"/>
  <c r="BO194" i="218"/>
  <c r="K45" i="141"/>
  <c r="BO202" i="218"/>
  <c r="K53" i="141"/>
  <c r="BO210" i="218"/>
  <c r="K61" i="141"/>
  <c r="BO218" i="218"/>
  <c r="K69" i="141"/>
  <c r="BO226" i="218"/>
  <c r="K78" i="141"/>
  <c r="BO235" i="218"/>
  <c r="K89" i="141"/>
  <c r="BO246" i="218"/>
  <c r="K97" i="141"/>
  <c r="BO254" i="218"/>
  <c r="K107" i="141"/>
  <c r="BO264" i="218"/>
  <c r="K119" i="141"/>
  <c r="BO276" i="218"/>
  <c r="J31" i="142"/>
  <c r="BP188" i="218"/>
  <c r="J55" i="142"/>
  <c r="BP212" i="218"/>
  <c r="J72" i="142"/>
  <c r="BP229" i="218"/>
  <c r="J80" i="142"/>
  <c r="BP237" i="218"/>
  <c r="K91" i="142"/>
  <c r="BP248" i="218"/>
  <c r="K122" i="142"/>
  <c r="E27" i="142" s="1"/>
  <c r="BP279" i="218"/>
  <c r="K17" i="143"/>
  <c r="BQ174" i="218"/>
  <c r="J57" i="143"/>
  <c r="BQ214" i="218"/>
  <c r="J65" i="143"/>
  <c r="BQ222" i="218"/>
  <c r="J74" i="143"/>
  <c r="BQ231" i="218"/>
  <c r="J101" i="143"/>
  <c r="BQ258" i="218"/>
  <c r="J112" i="143"/>
  <c r="BQ269" i="218"/>
  <c r="K27" i="144"/>
  <c r="BR184" i="218"/>
  <c r="K35" i="144"/>
  <c r="BR192" i="218"/>
  <c r="K43" i="144"/>
  <c r="BR200" i="218"/>
  <c r="K51" i="144"/>
  <c r="BR208" i="218"/>
  <c r="K59" i="144"/>
  <c r="BR216" i="218"/>
  <c r="K67" i="144"/>
  <c r="BR224" i="218"/>
  <c r="K76" i="144"/>
  <c r="BR233" i="218"/>
  <c r="K86" i="144"/>
  <c r="BR243" i="218"/>
  <c r="K95" i="144"/>
  <c r="BR252" i="218"/>
  <c r="K116" i="144"/>
  <c r="E25" i="144" s="1"/>
  <c r="BR273" i="218"/>
  <c r="BR324" i="218"/>
  <c r="BR310" i="218"/>
  <c r="K21" i="145"/>
  <c r="BS178" i="218"/>
  <c r="K29" i="145"/>
  <c r="BS186" i="218"/>
  <c r="K37" i="145"/>
  <c r="BS194" i="218"/>
  <c r="K53" i="145"/>
  <c r="BS210" i="218"/>
  <c r="K61" i="145"/>
  <c r="BS218" i="218"/>
  <c r="K69" i="145"/>
  <c r="BS226" i="218"/>
  <c r="K78" i="145"/>
  <c r="BS235" i="218"/>
  <c r="K89" i="145"/>
  <c r="BS246" i="218"/>
  <c r="K97" i="145"/>
  <c r="BS254" i="218"/>
  <c r="K107" i="145"/>
  <c r="BS264" i="218"/>
  <c r="K119" i="145"/>
  <c r="BS276" i="218"/>
  <c r="BS318" i="218"/>
  <c r="BS304" i="218"/>
  <c r="K23" i="146"/>
  <c r="BT180" i="218"/>
  <c r="J39" i="146"/>
  <c r="BT196" i="218"/>
  <c r="J55" i="146"/>
  <c r="BT212" i="218"/>
  <c r="J72" i="146"/>
  <c r="BT229" i="218"/>
  <c r="J80" i="146"/>
  <c r="BT237" i="218"/>
  <c r="K91" i="146"/>
  <c r="BT248" i="218"/>
  <c r="J122" i="146"/>
  <c r="D27" i="146" s="1"/>
  <c r="BT279" i="218"/>
  <c r="BT328" i="218"/>
  <c r="BT314" i="218"/>
  <c r="AF203" i="218"/>
  <c r="K100" i="86"/>
  <c r="L257" i="218"/>
  <c r="K111" i="86"/>
  <c r="L268" i="218"/>
  <c r="K124" i="86"/>
  <c r="L281" i="218"/>
  <c r="J20" i="88"/>
  <c r="N177" i="218"/>
  <c r="K28" i="88"/>
  <c r="N185" i="218"/>
  <c r="K36" i="88"/>
  <c r="N193" i="218"/>
  <c r="K44" i="88"/>
  <c r="N201" i="218"/>
  <c r="K52" i="88"/>
  <c r="N209" i="218"/>
  <c r="K60" i="88"/>
  <c r="N217" i="218"/>
  <c r="K68" i="88"/>
  <c r="N225" i="218"/>
  <c r="K77" i="88"/>
  <c r="N234" i="218"/>
  <c r="J87" i="88"/>
  <c r="N244" i="218"/>
  <c r="J96" i="88"/>
  <c r="N253" i="218"/>
  <c r="J106" i="88"/>
  <c r="N263" i="218"/>
  <c r="K118" i="88"/>
  <c r="N275" i="218"/>
  <c r="C43" i="88"/>
  <c r="N151" i="218" s="1"/>
  <c r="N157" i="218"/>
  <c r="N170" i="218" s="1"/>
  <c r="K22" i="89"/>
  <c r="O179" i="218"/>
  <c r="K30" i="89"/>
  <c r="O187" i="218"/>
  <c r="J38" i="89"/>
  <c r="O195" i="218"/>
  <c r="K46" i="89"/>
  <c r="O203" i="218"/>
  <c r="K54" i="89"/>
  <c r="O211" i="218"/>
  <c r="J62" i="89"/>
  <c r="O219" i="218"/>
  <c r="K71" i="89"/>
  <c r="O228" i="218"/>
  <c r="K79" i="89"/>
  <c r="O236" i="218"/>
  <c r="K90" i="89"/>
  <c r="O247" i="218"/>
  <c r="K98" i="89"/>
  <c r="O255" i="218"/>
  <c r="K109" i="89"/>
  <c r="O266" i="218"/>
  <c r="J24" i="90"/>
  <c r="P181" i="218"/>
  <c r="J40" i="90"/>
  <c r="P197" i="218"/>
  <c r="J48" i="90"/>
  <c r="P205" i="218"/>
  <c r="J73" i="90"/>
  <c r="P230" i="218"/>
  <c r="J81" i="90"/>
  <c r="P238" i="218"/>
  <c r="J111" i="90"/>
  <c r="P268" i="218"/>
  <c r="K124" i="90"/>
  <c r="P281" i="218"/>
  <c r="K20" i="92"/>
  <c r="R177" i="218"/>
  <c r="K28" i="92"/>
  <c r="R185" i="218"/>
  <c r="J36" i="92"/>
  <c r="R193" i="218"/>
  <c r="J44" i="92"/>
  <c r="R201" i="218"/>
  <c r="K52" i="92"/>
  <c r="R209" i="218"/>
  <c r="J60" i="92"/>
  <c r="R217" i="218"/>
  <c r="J68" i="92"/>
  <c r="R225" i="218"/>
  <c r="J77" i="92"/>
  <c r="R234" i="218"/>
  <c r="K87" i="92"/>
  <c r="E19" i="92" s="1"/>
  <c r="R244" i="218"/>
  <c r="J96" i="92"/>
  <c r="R253" i="218"/>
  <c r="K106" i="92"/>
  <c r="R263" i="218"/>
  <c r="J118" i="92"/>
  <c r="R275" i="218"/>
  <c r="C43" i="92"/>
  <c r="R151" i="218" s="1"/>
  <c r="R157" i="218"/>
  <c r="R325" i="218"/>
  <c r="R311" i="218"/>
  <c r="J22" i="93"/>
  <c r="S179" i="218"/>
  <c r="J30" i="93"/>
  <c r="S187" i="218"/>
  <c r="K38" i="93"/>
  <c r="S195" i="218"/>
  <c r="J46" i="93"/>
  <c r="S203" i="218"/>
  <c r="J54" i="93"/>
  <c r="S211" i="218"/>
  <c r="J62" i="93"/>
  <c r="S219" i="218"/>
  <c r="K71" i="93"/>
  <c r="S228" i="218"/>
  <c r="J79" i="93"/>
  <c r="S236" i="218"/>
  <c r="K90" i="93"/>
  <c r="S247" i="218"/>
  <c r="J98" i="93"/>
  <c r="S255" i="218"/>
  <c r="K109" i="93"/>
  <c r="S266" i="218"/>
  <c r="S319" i="218"/>
  <c r="S305" i="218"/>
  <c r="J24" i="94"/>
  <c r="T181" i="218"/>
  <c r="J32" i="94"/>
  <c r="T189" i="218"/>
  <c r="J40" i="94"/>
  <c r="T197" i="218"/>
  <c r="J48" i="94"/>
  <c r="T205" i="218"/>
  <c r="J56" i="94"/>
  <c r="T213" i="218"/>
  <c r="J64" i="94"/>
  <c r="T221" i="218"/>
  <c r="J73" i="94"/>
  <c r="T230" i="218"/>
  <c r="J81" i="94"/>
  <c r="T238" i="218"/>
  <c r="J92" i="94"/>
  <c r="T249" i="218"/>
  <c r="J100" i="94"/>
  <c r="T257" i="218"/>
  <c r="J111" i="94"/>
  <c r="T268" i="218"/>
  <c r="K124" i="94"/>
  <c r="T281" i="218"/>
  <c r="T321" i="218"/>
  <c r="T307" i="218"/>
  <c r="J20" i="96"/>
  <c r="V177" i="218"/>
  <c r="K28" i="96"/>
  <c r="V185" i="218"/>
  <c r="K36" i="96"/>
  <c r="V193" i="218"/>
  <c r="K44" i="96"/>
  <c r="V201" i="218"/>
  <c r="J52" i="96"/>
  <c r="V209" i="218"/>
  <c r="K60" i="96"/>
  <c r="V217" i="218"/>
  <c r="K68" i="96"/>
  <c r="V225" i="218"/>
  <c r="K77" i="96"/>
  <c r="V234" i="218"/>
  <c r="K87" i="96"/>
  <c r="V244" i="218"/>
  <c r="K96" i="96"/>
  <c r="V253" i="218"/>
  <c r="J106" i="96"/>
  <c r="V263" i="218"/>
  <c r="K118" i="96"/>
  <c r="V275" i="218"/>
  <c r="C43" i="96"/>
  <c r="V151" i="218" s="1"/>
  <c r="V157" i="218"/>
  <c r="V170" i="218" s="1"/>
  <c r="V325" i="218"/>
  <c r="V311" i="218"/>
  <c r="K22" i="97"/>
  <c r="W179" i="218"/>
  <c r="J30" i="97"/>
  <c r="W187" i="218"/>
  <c r="J38" i="97"/>
  <c r="W195" i="218"/>
  <c r="J46" i="97"/>
  <c r="W203" i="218"/>
  <c r="K54" i="97"/>
  <c r="W211" i="218"/>
  <c r="J62" i="97"/>
  <c r="W219" i="218"/>
  <c r="J71" i="97"/>
  <c r="W228" i="218"/>
  <c r="K79" i="97"/>
  <c r="W236" i="218"/>
  <c r="K90" i="97"/>
  <c r="W247" i="218"/>
  <c r="J98" i="97"/>
  <c r="W255" i="218"/>
  <c r="J109" i="97"/>
  <c r="W266" i="218"/>
  <c r="J24" i="98"/>
  <c r="X181" i="218"/>
  <c r="J32" i="98"/>
  <c r="X189" i="218"/>
  <c r="J40" i="98"/>
  <c r="X197" i="218"/>
  <c r="J48" i="98"/>
  <c r="X205" i="218"/>
  <c r="J56" i="98"/>
  <c r="X213" i="218"/>
  <c r="J64" i="98"/>
  <c r="X221" i="218"/>
  <c r="J73" i="98"/>
  <c r="X230" i="218"/>
  <c r="J81" i="98"/>
  <c r="X238" i="218"/>
  <c r="J92" i="98"/>
  <c r="X249" i="218"/>
  <c r="J100" i="98"/>
  <c r="X257" i="218"/>
  <c r="J111" i="98"/>
  <c r="X268" i="218"/>
  <c r="J20" i="100"/>
  <c r="Z177" i="218"/>
  <c r="K28" i="100"/>
  <c r="Z185" i="218"/>
  <c r="J36" i="100"/>
  <c r="Z193" i="218"/>
  <c r="K44" i="100"/>
  <c r="Z201" i="218"/>
  <c r="K52" i="100"/>
  <c r="Z209" i="218"/>
  <c r="K60" i="100"/>
  <c r="Z217" i="218"/>
  <c r="J68" i="100"/>
  <c r="Z225" i="218"/>
  <c r="J77" i="100"/>
  <c r="Z234" i="218"/>
  <c r="K87" i="100"/>
  <c r="Z244" i="218"/>
  <c r="K96" i="100"/>
  <c r="Z253" i="218"/>
  <c r="K106" i="100"/>
  <c r="Z263" i="218"/>
  <c r="K118" i="100"/>
  <c r="Z275" i="218"/>
  <c r="C43" i="100"/>
  <c r="Z151" i="218" s="1"/>
  <c r="Z157" i="218"/>
  <c r="Z170" i="218" s="1"/>
  <c r="J22" i="101"/>
  <c r="AA179" i="218"/>
  <c r="J30" i="101"/>
  <c r="AA187" i="218"/>
  <c r="J38" i="101"/>
  <c r="AA195" i="218"/>
  <c r="J46" i="101"/>
  <c r="AA203" i="218"/>
  <c r="J54" i="101"/>
  <c r="AA211" i="218"/>
  <c r="J62" i="101"/>
  <c r="AA219" i="218"/>
  <c r="K71" i="101"/>
  <c r="AA228" i="218"/>
  <c r="K79" i="101"/>
  <c r="AA236" i="218"/>
  <c r="J90" i="101"/>
  <c r="AA247" i="218"/>
  <c r="J98" i="101"/>
  <c r="AA255" i="218"/>
  <c r="J109" i="101"/>
  <c r="AA266" i="218"/>
  <c r="J24" i="102"/>
  <c r="AB181" i="218"/>
  <c r="J32" i="102"/>
  <c r="AB189" i="218"/>
  <c r="J40" i="102"/>
  <c r="AB197" i="218"/>
  <c r="J48" i="102"/>
  <c r="AB205" i="218"/>
  <c r="J64" i="102"/>
  <c r="AB221" i="218"/>
  <c r="J73" i="102"/>
  <c r="AB230" i="218"/>
  <c r="J81" i="102"/>
  <c r="AB238" i="218"/>
  <c r="J92" i="102"/>
  <c r="AB249" i="218"/>
  <c r="J100" i="102"/>
  <c r="AB257" i="218"/>
  <c r="J111" i="102"/>
  <c r="AB268" i="218"/>
  <c r="J20" i="104"/>
  <c r="AD177" i="218"/>
  <c r="J28" i="104"/>
  <c r="AD185" i="218"/>
  <c r="J36" i="104"/>
  <c r="AD193" i="218"/>
  <c r="K44" i="104"/>
  <c r="AD201" i="218"/>
  <c r="K52" i="104"/>
  <c r="AD209" i="218"/>
  <c r="J60" i="104"/>
  <c r="AD217" i="218"/>
  <c r="J68" i="104"/>
  <c r="AD225" i="218"/>
  <c r="K77" i="104"/>
  <c r="AD234" i="218"/>
  <c r="K87" i="104"/>
  <c r="AD244" i="218"/>
  <c r="J96" i="104"/>
  <c r="AD253" i="218"/>
  <c r="J106" i="104"/>
  <c r="AD263" i="218"/>
  <c r="J118" i="104"/>
  <c r="AD275" i="218"/>
  <c r="C43" i="104"/>
  <c r="AD151" i="218" s="1"/>
  <c r="AD157" i="218"/>
  <c r="AD170" i="218" s="1"/>
  <c r="J22" i="105"/>
  <c r="AE179" i="218"/>
  <c r="J30" i="105"/>
  <c r="AE187" i="218"/>
  <c r="J38" i="105"/>
  <c r="AE195" i="218"/>
  <c r="J46" i="105"/>
  <c r="AE203" i="218"/>
  <c r="J54" i="105"/>
  <c r="AE211" i="218"/>
  <c r="J62" i="105"/>
  <c r="AE219" i="218"/>
  <c r="J71" i="105"/>
  <c r="AE228" i="218"/>
  <c r="K79" i="105"/>
  <c r="AE236" i="218"/>
  <c r="J90" i="105"/>
  <c r="AE247" i="218"/>
  <c r="J98" i="105"/>
  <c r="AE255" i="218"/>
  <c r="K109" i="105"/>
  <c r="AE266" i="218"/>
  <c r="J40" i="106"/>
  <c r="AF197" i="218"/>
  <c r="J48" i="106"/>
  <c r="AF205" i="218"/>
  <c r="J56" i="106"/>
  <c r="AF213" i="218"/>
  <c r="J73" i="106"/>
  <c r="AF230" i="218"/>
  <c r="J81" i="106"/>
  <c r="AF238" i="218"/>
  <c r="J100" i="106"/>
  <c r="AF257" i="218"/>
  <c r="J111" i="106"/>
  <c r="AF268" i="218"/>
  <c r="K20" i="108"/>
  <c r="AH177" i="218"/>
  <c r="K28" i="108"/>
  <c r="AH185" i="218"/>
  <c r="K36" i="108"/>
  <c r="AH193" i="218"/>
  <c r="K44" i="108"/>
  <c r="AH201" i="218"/>
  <c r="K52" i="108"/>
  <c r="AH209" i="218"/>
  <c r="J60" i="108"/>
  <c r="AH217" i="218"/>
  <c r="J68" i="108"/>
  <c r="AH225" i="218"/>
  <c r="K77" i="108"/>
  <c r="AH234" i="218"/>
  <c r="K87" i="108"/>
  <c r="AH244" i="218"/>
  <c r="K96" i="108"/>
  <c r="AH253" i="218"/>
  <c r="K106" i="108"/>
  <c r="AH263" i="218"/>
  <c r="K118" i="108"/>
  <c r="AH275" i="218"/>
  <c r="C43" i="108"/>
  <c r="AH151" i="218" s="1"/>
  <c r="AH157" i="218"/>
  <c r="AH170" i="218" s="1"/>
  <c r="J22" i="109"/>
  <c r="AI179" i="218"/>
  <c r="J30" i="109"/>
  <c r="AI187" i="218"/>
  <c r="J38" i="109"/>
  <c r="AI195" i="218"/>
  <c r="K46" i="109"/>
  <c r="AI203" i="218"/>
  <c r="J54" i="109"/>
  <c r="AI211" i="218"/>
  <c r="J62" i="109"/>
  <c r="AI219" i="218"/>
  <c r="J71" i="109"/>
  <c r="AI228" i="218"/>
  <c r="K79" i="109"/>
  <c r="AI236" i="218"/>
  <c r="J90" i="109"/>
  <c r="AI247" i="218"/>
  <c r="J98" i="109"/>
  <c r="AI255" i="218"/>
  <c r="J109" i="109"/>
  <c r="AI266" i="218"/>
  <c r="AI319" i="218"/>
  <c r="AI305" i="218"/>
  <c r="J32" i="110"/>
  <c r="AJ189" i="218"/>
  <c r="J40" i="110"/>
  <c r="AJ197" i="218"/>
  <c r="J48" i="110"/>
  <c r="AJ205" i="218"/>
  <c r="J64" i="110"/>
  <c r="AJ221" i="218"/>
  <c r="J73" i="110"/>
  <c r="AJ230" i="218"/>
  <c r="J81" i="110"/>
  <c r="AJ238" i="218"/>
  <c r="J100" i="110"/>
  <c r="AJ257" i="218"/>
  <c r="J111" i="110"/>
  <c r="AJ268" i="218"/>
  <c r="AJ321" i="218"/>
  <c r="AJ307" i="218"/>
  <c r="K20" i="112"/>
  <c r="AL177" i="218"/>
  <c r="K28" i="112"/>
  <c r="AL185" i="218"/>
  <c r="J44" i="112"/>
  <c r="AL201" i="218"/>
  <c r="K52" i="112"/>
  <c r="AL209" i="218"/>
  <c r="K60" i="112"/>
  <c r="AL217" i="218"/>
  <c r="J68" i="112"/>
  <c r="AL225" i="218"/>
  <c r="K77" i="112"/>
  <c r="AL234" i="218"/>
  <c r="K87" i="112"/>
  <c r="AL244" i="218"/>
  <c r="K96" i="112"/>
  <c r="AL253" i="218"/>
  <c r="J106" i="112"/>
  <c r="AL263" i="218"/>
  <c r="K118" i="112"/>
  <c r="AL275" i="218"/>
  <c r="C43" i="112"/>
  <c r="AL151" i="218" s="1"/>
  <c r="AL157" i="218"/>
  <c r="AL170" i="218" s="1"/>
  <c r="AL325" i="218"/>
  <c r="AL311" i="218"/>
  <c r="J22" i="113"/>
  <c r="AM179" i="218"/>
  <c r="J30" i="113"/>
  <c r="AM187" i="218"/>
  <c r="K46" i="113"/>
  <c r="AM203" i="218"/>
  <c r="J54" i="113"/>
  <c r="AM211" i="218"/>
  <c r="K62" i="113"/>
  <c r="AM219" i="218"/>
  <c r="J71" i="113"/>
  <c r="AM228" i="218"/>
  <c r="K79" i="113"/>
  <c r="AM236" i="218"/>
  <c r="J90" i="113"/>
  <c r="AM247" i="218"/>
  <c r="K98" i="113"/>
  <c r="AM255" i="218"/>
  <c r="J109" i="113"/>
  <c r="D23" i="113" s="1"/>
  <c r="AM266" i="218"/>
  <c r="J24" i="114"/>
  <c r="AN181" i="218"/>
  <c r="K32" i="114"/>
  <c r="AN189" i="218"/>
  <c r="J40" i="114"/>
  <c r="AN197" i="218"/>
  <c r="K48" i="114"/>
  <c r="AN205" i="218"/>
  <c r="J56" i="114"/>
  <c r="AN213" i="218"/>
  <c r="K64" i="114"/>
  <c r="AN221" i="218"/>
  <c r="J73" i="114"/>
  <c r="AN230" i="218"/>
  <c r="K81" i="114"/>
  <c r="AN238" i="218"/>
  <c r="J92" i="114"/>
  <c r="AN249" i="218"/>
  <c r="J100" i="114"/>
  <c r="AN257" i="218"/>
  <c r="K111" i="114"/>
  <c r="AN268" i="218"/>
  <c r="K124" i="114"/>
  <c r="AN281" i="218"/>
  <c r="K18" i="115"/>
  <c r="AO175" i="218"/>
  <c r="K26" i="115"/>
  <c r="AO183" i="218"/>
  <c r="K34" i="115"/>
  <c r="AO191" i="218"/>
  <c r="K42" i="115"/>
  <c r="AO199" i="218"/>
  <c r="K50" i="115"/>
  <c r="AO207" i="218"/>
  <c r="K58" i="115"/>
  <c r="AO215" i="218"/>
  <c r="J20" i="116"/>
  <c r="AP177" i="218"/>
  <c r="K28" i="116"/>
  <c r="AP185" i="218"/>
  <c r="K36" i="116"/>
  <c r="AP193" i="218"/>
  <c r="K44" i="116"/>
  <c r="AP201" i="218"/>
  <c r="J52" i="116"/>
  <c r="AP209" i="218"/>
  <c r="J60" i="116"/>
  <c r="AP217" i="218"/>
  <c r="K68" i="116"/>
  <c r="AP225" i="218"/>
  <c r="K77" i="116"/>
  <c r="AP234" i="218"/>
  <c r="K87" i="116"/>
  <c r="AP244" i="218"/>
  <c r="K96" i="116"/>
  <c r="AP253" i="218"/>
  <c r="K106" i="116"/>
  <c r="AP263" i="218"/>
  <c r="J118" i="116"/>
  <c r="AP275" i="218"/>
  <c r="C43" i="116"/>
  <c r="AP151" i="218" s="1"/>
  <c r="AP157" i="218"/>
  <c r="AP170" i="218" s="1"/>
  <c r="AP325" i="218"/>
  <c r="AP311" i="218"/>
  <c r="K22" i="117"/>
  <c r="AQ179" i="218"/>
  <c r="J30" i="117"/>
  <c r="AQ187" i="218"/>
  <c r="K38" i="117"/>
  <c r="AQ195" i="218"/>
  <c r="J46" i="117"/>
  <c r="AQ203" i="218"/>
  <c r="K54" i="117"/>
  <c r="AQ211" i="218"/>
  <c r="J62" i="117"/>
  <c r="AQ219" i="218"/>
  <c r="K71" i="117"/>
  <c r="AQ228" i="218"/>
  <c r="J79" i="117"/>
  <c r="AQ236" i="218"/>
  <c r="K90" i="117"/>
  <c r="AQ247" i="218"/>
  <c r="J98" i="117"/>
  <c r="AQ255" i="218"/>
  <c r="K109" i="117"/>
  <c r="AQ266" i="218"/>
  <c r="J24" i="118"/>
  <c r="AR181" i="218"/>
  <c r="J32" i="118"/>
  <c r="AR189" i="218"/>
  <c r="J40" i="118"/>
  <c r="AR197" i="218"/>
  <c r="J48" i="118"/>
  <c r="AR205" i="218"/>
  <c r="J56" i="118"/>
  <c r="AR213" i="218"/>
  <c r="J64" i="118"/>
  <c r="AR221" i="218"/>
  <c r="J73" i="118"/>
  <c r="AR230" i="218"/>
  <c r="J81" i="118"/>
  <c r="AR238" i="218"/>
  <c r="J92" i="118"/>
  <c r="AR249" i="218"/>
  <c r="J100" i="118"/>
  <c r="AR257" i="218"/>
  <c r="J111" i="118"/>
  <c r="AR268" i="218"/>
  <c r="K124" i="118"/>
  <c r="AR281" i="218"/>
  <c r="AR321" i="218"/>
  <c r="AR307" i="218"/>
  <c r="K20" i="120"/>
  <c r="AT177" i="218"/>
  <c r="K28" i="120"/>
  <c r="AT185" i="218"/>
  <c r="J36" i="120"/>
  <c r="AT193" i="218"/>
  <c r="K44" i="120"/>
  <c r="AT201" i="218"/>
  <c r="K52" i="120"/>
  <c r="AT209" i="218"/>
  <c r="K60" i="120"/>
  <c r="AT217" i="218"/>
  <c r="J68" i="120"/>
  <c r="AT225" i="218"/>
  <c r="K77" i="120"/>
  <c r="AT234" i="218"/>
  <c r="J87" i="120"/>
  <c r="AT244" i="218"/>
  <c r="K96" i="120"/>
  <c r="AT253" i="218"/>
  <c r="K106" i="120"/>
  <c r="AT263" i="218"/>
  <c r="K118" i="120"/>
  <c r="AT275" i="218"/>
  <c r="C43" i="120"/>
  <c r="AT151" i="218" s="1"/>
  <c r="AT157" i="218"/>
  <c r="AT317" i="218" s="1"/>
  <c r="J24" i="122"/>
  <c r="AV181" i="218"/>
  <c r="J32" i="122"/>
  <c r="AV189" i="218"/>
  <c r="J40" i="122"/>
  <c r="AV197" i="218"/>
  <c r="J48" i="122"/>
  <c r="AV205" i="218"/>
  <c r="J56" i="122"/>
  <c r="AV213" i="218"/>
  <c r="J64" i="122"/>
  <c r="AV221" i="218"/>
  <c r="J73" i="122"/>
  <c r="AV230" i="218"/>
  <c r="J81" i="122"/>
  <c r="AV238" i="218"/>
  <c r="J92" i="122"/>
  <c r="AV249" i="218"/>
  <c r="J100" i="122"/>
  <c r="AV257" i="218"/>
  <c r="J111" i="122"/>
  <c r="AV268" i="218"/>
  <c r="K20" i="124"/>
  <c r="AX177" i="218"/>
  <c r="K28" i="124"/>
  <c r="AX185" i="218"/>
  <c r="J36" i="124"/>
  <c r="AX193" i="218"/>
  <c r="K44" i="124"/>
  <c r="AX201" i="218"/>
  <c r="K52" i="124"/>
  <c r="AX209" i="218"/>
  <c r="K60" i="124"/>
  <c r="AX217" i="218"/>
  <c r="J68" i="124"/>
  <c r="AX225" i="218"/>
  <c r="K77" i="124"/>
  <c r="AX234" i="218"/>
  <c r="K87" i="124"/>
  <c r="AX244" i="218"/>
  <c r="K96" i="124"/>
  <c r="AX253" i="218"/>
  <c r="J106" i="124"/>
  <c r="D22" i="124" s="1"/>
  <c r="AX263" i="218"/>
  <c r="K118" i="124"/>
  <c r="AX275" i="218"/>
  <c r="C43" i="124"/>
  <c r="AX151" i="218" s="1"/>
  <c r="AX157" i="218"/>
  <c r="AX317" i="218" s="1"/>
  <c r="K22" i="125"/>
  <c r="AY179" i="218"/>
  <c r="J30" i="125"/>
  <c r="AY187" i="218"/>
  <c r="K38" i="125"/>
  <c r="AY195" i="218"/>
  <c r="J46" i="125"/>
  <c r="AY203" i="218"/>
  <c r="K54" i="125"/>
  <c r="AY211" i="218"/>
  <c r="K62" i="125"/>
  <c r="AY219" i="218"/>
  <c r="K71" i="125"/>
  <c r="AY228" i="218"/>
  <c r="K79" i="125"/>
  <c r="AY236" i="218"/>
  <c r="J90" i="125"/>
  <c r="AY247" i="218"/>
  <c r="J98" i="125"/>
  <c r="AY255" i="218"/>
  <c r="K109" i="125"/>
  <c r="AY266" i="218"/>
  <c r="J40" i="126"/>
  <c r="AZ197" i="218"/>
  <c r="J48" i="126"/>
  <c r="AZ205" i="218"/>
  <c r="J73" i="126"/>
  <c r="AZ230" i="218"/>
  <c r="J81" i="126"/>
  <c r="AZ238" i="218"/>
  <c r="J92" i="126"/>
  <c r="AZ249" i="218"/>
  <c r="J111" i="126"/>
  <c r="AZ268" i="218"/>
  <c r="K124" i="126"/>
  <c r="AZ281" i="218"/>
  <c r="K20" i="128"/>
  <c r="BB177" i="218"/>
  <c r="K28" i="128"/>
  <c r="BB185" i="218"/>
  <c r="K36" i="128"/>
  <c r="BB193" i="218"/>
  <c r="J44" i="128"/>
  <c r="BB201" i="218"/>
  <c r="K52" i="128"/>
  <c r="BB209" i="218"/>
  <c r="K60" i="128"/>
  <c r="BB217" i="218"/>
  <c r="K68" i="128"/>
  <c r="BB225" i="218"/>
  <c r="K77" i="128"/>
  <c r="BB234" i="218"/>
  <c r="K87" i="128"/>
  <c r="BB244" i="218"/>
  <c r="K96" i="128"/>
  <c r="BB253" i="218"/>
  <c r="K106" i="128"/>
  <c r="BB263" i="218"/>
  <c r="J118" i="128"/>
  <c r="BB275" i="218"/>
  <c r="C43" i="128"/>
  <c r="BB151" i="218" s="1"/>
  <c r="BV151" i="218" s="1"/>
  <c r="BB157" i="218"/>
  <c r="BB170" i="218" s="1"/>
  <c r="J22" i="129"/>
  <c r="BC179" i="218"/>
  <c r="J30" i="129"/>
  <c r="BC187" i="218"/>
  <c r="J38" i="129"/>
  <c r="BC195" i="218"/>
  <c r="J46" i="129"/>
  <c r="BC203" i="218"/>
  <c r="J54" i="129"/>
  <c r="BC211" i="218"/>
  <c r="J62" i="129"/>
  <c r="BC219" i="218"/>
  <c r="J71" i="129"/>
  <c r="BC228" i="218"/>
  <c r="J79" i="129"/>
  <c r="BC236" i="218"/>
  <c r="J90" i="129"/>
  <c r="BC247" i="218"/>
  <c r="J98" i="129"/>
  <c r="BC255" i="218"/>
  <c r="J109" i="129"/>
  <c r="BC266" i="218"/>
  <c r="J24" i="130"/>
  <c r="BD181" i="218"/>
  <c r="J32" i="130"/>
  <c r="BD189" i="218"/>
  <c r="J40" i="130"/>
  <c r="BD197" i="218"/>
  <c r="J48" i="130"/>
  <c r="BD205" i="218"/>
  <c r="J56" i="130"/>
  <c r="BD213" i="218"/>
  <c r="J64" i="130"/>
  <c r="BD221" i="218"/>
  <c r="J73" i="130"/>
  <c r="BD230" i="218"/>
  <c r="J81" i="130"/>
  <c r="BD238" i="218"/>
  <c r="J92" i="130"/>
  <c r="BD249" i="218"/>
  <c r="J100" i="130"/>
  <c r="BD257" i="218"/>
  <c r="J111" i="130"/>
  <c r="BD268" i="218"/>
  <c r="K20" i="132"/>
  <c r="BF177" i="218"/>
  <c r="K28" i="132"/>
  <c r="BF185" i="218"/>
  <c r="K36" i="132"/>
  <c r="BF193" i="218"/>
  <c r="K44" i="132"/>
  <c r="BF201" i="218"/>
  <c r="K52" i="132"/>
  <c r="BF209" i="218"/>
  <c r="K60" i="132"/>
  <c r="BF217" i="218"/>
  <c r="J68" i="132"/>
  <c r="BF225" i="218"/>
  <c r="K77" i="132"/>
  <c r="BF234" i="218"/>
  <c r="K87" i="132"/>
  <c r="BF244" i="218"/>
  <c r="K96" i="132"/>
  <c r="BF253" i="218"/>
  <c r="K106" i="132"/>
  <c r="BF263" i="218"/>
  <c r="K118" i="132"/>
  <c r="BF275" i="218"/>
  <c r="C43" i="132"/>
  <c r="BF151" i="218" s="1"/>
  <c r="BF157" i="218"/>
  <c r="BF317" i="218" s="1"/>
  <c r="J22" i="133"/>
  <c r="BG179" i="218"/>
  <c r="K30" i="133"/>
  <c r="BG187" i="218"/>
  <c r="J38" i="133"/>
  <c r="BG195" i="218"/>
  <c r="K46" i="133"/>
  <c r="BG203" i="218"/>
  <c r="J54" i="133"/>
  <c r="BG211" i="218"/>
  <c r="K62" i="133"/>
  <c r="BG219" i="218"/>
  <c r="J71" i="133"/>
  <c r="BG228" i="218"/>
  <c r="K79" i="133"/>
  <c r="BG236" i="218"/>
  <c r="J90" i="133"/>
  <c r="BG247" i="218"/>
  <c r="K98" i="133"/>
  <c r="BG255" i="218"/>
  <c r="J109" i="133"/>
  <c r="BG266" i="218"/>
  <c r="BG319" i="218"/>
  <c r="BG305" i="218"/>
  <c r="J24" i="134"/>
  <c r="BH181" i="218"/>
  <c r="J32" i="134"/>
  <c r="BH189" i="218"/>
  <c r="J40" i="134"/>
  <c r="BH197" i="218"/>
  <c r="J48" i="134"/>
  <c r="BH205" i="218"/>
  <c r="J56" i="134"/>
  <c r="BH213" i="218"/>
  <c r="J64" i="134"/>
  <c r="BH221" i="218"/>
  <c r="J73" i="134"/>
  <c r="BH230" i="218"/>
  <c r="J81" i="134"/>
  <c r="BH238" i="218"/>
  <c r="J92" i="134"/>
  <c r="BH249" i="218"/>
  <c r="J100" i="134"/>
  <c r="BH257" i="218"/>
  <c r="J111" i="134"/>
  <c r="BH268" i="218"/>
  <c r="J20" i="136"/>
  <c r="BJ177" i="218"/>
  <c r="K28" i="136"/>
  <c r="BJ185" i="218"/>
  <c r="K36" i="136"/>
  <c r="BJ193" i="218"/>
  <c r="K44" i="136"/>
  <c r="BJ201" i="218"/>
  <c r="J52" i="136"/>
  <c r="BJ209" i="218"/>
  <c r="J60" i="136"/>
  <c r="BJ217" i="218"/>
  <c r="K68" i="136"/>
  <c r="BJ225" i="218"/>
  <c r="K77" i="136"/>
  <c r="BJ234" i="218"/>
  <c r="J87" i="136"/>
  <c r="BJ244" i="218"/>
  <c r="J96" i="136"/>
  <c r="BJ253" i="218"/>
  <c r="J106" i="136"/>
  <c r="D22" i="136" s="1"/>
  <c r="BJ263" i="218"/>
  <c r="K118" i="136"/>
  <c r="BJ275" i="218"/>
  <c r="C43" i="136"/>
  <c r="BJ151" i="218" s="1"/>
  <c r="BJ157" i="218"/>
  <c r="BJ317" i="218" s="1"/>
  <c r="J98" i="137"/>
  <c r="BK255" i="218"/>
  <c r="J24" i="138"/>
  <c r="BL181" i="218"/>
  <c r="K32" i="138"/>
  <c r="BL189" i="218"/>
  <c r="K40" i="138"/>
  <c r="BL197" i="218"/>
  <c r="K48" i="138"/>
  <c r="BL205" i="218"/>
  <c r="K56" i="138"/>
  <c r="BL213" i="218"/>
  <c r="J64" i="138"/>
  <c r="BL221" i="218"/>
  <c r="J73" i="138"/>
  <c r="BL230" i="218"/>
  <c r="J81" i="138"/>
  <c r="BL238" i="218"/>
  <c r="K92" i="138"/>
  <c r="BL249" i="218"/>
  <c r="J100" i="138"/>
  <c r="BL257" i="218"/>
  <c r="K111" i="138"/>
  <c r="BL268" i="218"/>
  <c r="K124" i="138"/>
  <c r="BL281" i="218"/>
  <c r="K96" i="140"/>
  <c r="BN253" i="218"/>
  <c r="K106" i="140"/>
  <c r="BN263" i="218"/>
  <c r="K118" i="140"/>
  <c r="BN275" i="218"/>
  <c r="C43" i="140"/>
  <c r="BN151" i="218" s="1"/>
  <c r="BN157" i="218"/>
  <c r="BN317" i="218" s="1"/>
  <c r="J22" i="141"/>
  <c r="BO179" i="218"/>
  <c r="J30" i="141"/>
  <c r="BO187" i="218"/>
  <c r="J38" i="141"/>
  <c r="BO195" i="218"/>
  <c r="J46" i="141"/>
  <c r="BO203" i="218"/>
  <c r="J54" i="141"/>
  <c r="BO211" i="218"/>
  <c r="J62" i="141"/>
  <c r="BO219" i="218"/>
  <c r="J71" i="141"/>
  <c r="BO228" i="218"/>
  <c r="J79" i="141"/>
  <c r="BO236" i="218"/>
  <c r="J90" i="141"/>
  <c r="BO247" i="218"/>
  <c r="J98" i="141"/>
  <c r="BO255" i="218"/>
  <c r="J109" i="141"/>
  <c r="BO266" i="218"/>
  <c r="J24" i="142"/>
  <c r="BP181" i="218"/>
  <c r="J32" i="142"/>
  <c r="BP189" i="218"/>
  <c r="J40" i="142"/>
  <c r="BP197" i="218"/>
  <c r="J48" i="142"/>
  <c r="BP205" i="218"/>
  <c r="J56" i="142"/>
  <c r="BP213" i="218"/>
  <c r="J64" i="142"/>
  <c r="BP221" i="218"/>
  <c r="J73" i="142"/>
  <c r="BP230" i="218"/>
  <c r="J81" i="142"/>
  <c r="BP238" i="218"/>
  <c r="J92" i="142"/>
  <c r="BP249" i="218"/>
  <c r="J100" i="142"/>
  <c r="BP257" i="218"/>
  <c r="J111" i="142"/>
  <c r="BP268" i="218"/>
  <c r="K124" i="142"/>
  <c r="BP281" i="218"/>
  <c r="J20" i="144"/>
  <c r="BR177" i="218"/>
  <c r="J28" i="144"/>
  <c r="BR185" i="218"/>
  <c r="J36" i="144"/>
  <c r="BR193" i="218"/>
  <c r="K44" i="144"/>
  <c r="BR201" i="218"/>
  <c r="K52" i="144"/>
  <c r="BR209" i="218"/>
  <c r="J60" i="144"/>
  <c r="BR217" i="218"/>
  <c r="K68" i="144"/>
  <c r="BR225" i="218"/>
  <c r="K77" i="144"/>
  <c r="BR234" i="218"/>
  <c r="K87" i="144"/>
  <c r="E19" i="144" s="1"/>
  <c r="BR244" i="218"/>
  <c r="K96" i="144"/>
  <c r="BR253" i="218"/>
  <c r="J106" i="144"/>
  <c r="BR263" i="218"/>
  <c r="J118" i="144"/>
  <c r="BR275" i="218"/>
  <c r="C43" i="144"/>
  <c r="BR151" i="218" s="1"/>
  <c r="BR157" i="218"/>
  <c r="J22" i="145"/>
  <c r="BS179" i="218"/>
  <c r="J30" i="145"/>
  <c r="BS187" i="218"/>
  <c r="J38" i="145"/>
  <c r="BS195" i="218"/>
  <c r="J46" i="145"/>
  <c r="BS203" i="218"/>
  <c r="J54" i="145"/>
  <c r="BS211" i="218"/>
  <c r="J62" i="145"/>
  <c r="BS219" i="218"/>
  <c r="J71" i="145"/>
  <c r="BS228" i="218"/>
  <c r="J79" i="145"/>
  <c r="BS236" i="218"/>
  <c r="J90" i="145"/>
  <c r="BS247" i="218"/>
  <c r="J98" i="145"/>
  <c r="BS255" i="218"/>
  <c r="J109" i="145"/>
  <c r="BS266" i="218"/>
  <c r="BS170" i="218"/>
  <c r="J24" i="146"/>
  <c r="BT181" i="218"/>
  <c r="J32" i="146"/>
  <c r="BT189" i="218"/>
  <c r="J40" i="146"/>
  <c r="BT197" i="218"/>
  <c r="J48" i="146"/>
  <c r="BT205" i="218"/>
  <c r="J56" i="146"/>
  <c r="BT213" i="218"/>
  <c r="J64" i="146"/>
  <c r="BT221" i="218"/>
  <c r="J73" i="146"/>
  <c r="BT230" i="218"/>
  <c r="J81" i="146"/>
  <c r="BT238" i="218"/>
  <c r="J92" i="146"/>
  <c r="BT249" i="218"/>
  <c r="J100" i="146"/>
  <c r="BT257" i="218"/>
  <c r="J111" i="146"/>
  <c r="BT268" i="218"/>
  <c r="K124" i="146"/>
  <c r="BT281" i="218"/>
  <c r="AU177" i="218"/>
  <c r="BC185" i="218"/>
  <c r="BL212" i="218"/>
  <c r="O319" i="218"/>
  <c r="O305" i="218"/>
  <c r="AM319" i="218"/>
  <c r="AM305" i="218"/>
  <c r="BK319" i="218"/>
  <c r="BK305" i="218"/>
  <c r="BE324" i="218"/>
  <c r="BE310" i="218"/>
  <c r="R326" i="218"/>
  <c r="R312" i="218"/>
  <c r="AX326" i="218"/>
  <c r="AX312" i="218"/>
  <c r="AF319" i="218"/>
  <c r="P321" i="218"/>
  <c r="P307" i="218"/>
  <c r="AV321" i="218"/>
  <c r="AV307" i="218"/>
  <c r="BT321" i="218"/>
  <c r="BT307" i="218"/>
  <c r="C312" i="218"/>
  <c r="C326" i="218"/>
  <c r="AA326" i="218"/>
  <c r="AA312" i="218"/>
  <c r="BG326" i="218"/>
  <c r="BG312" i="218"/>
  <c r="C318" i="218"/>
  <c r="C304" i="218"/>
  <c r="AA318" i="218"/>
  <c r="AA304" i="218"/>
  <c r="BG318" i="218"/>
  <c r="BG304" i="218"/>
  <c r="Q319" i="218"/>
  <c r="Q305" i="218"/>
  <c r="AO319" i="218"/>
  <c r="AO305" i="218"/>
  <c r="K323" i="218"/>
  <c r="K309" i="218"/>
  <c r="D326" i="218"/>
  <c r="D312" i="218"/>
  <c r="AJ326" i="218"/>
  <c r="AJ312" i="218"/>
  <c r="BP326" i="218"/>
  <c r="BP312" i="218"/>
  <c r="E320" i="218"/>
  <c r="E306" i="218"/>
  <c r="BU160" i="218"/>
  <c r="M320" i="218"/>
  <c r="M306" i="218"/>
  <c r="AC320" i="218"/>
  <c r="AC306" i="218"/>
  <c r="AS320" i="218"/>
  <c r="AS306" i="218"/>
  <c r="BA320" i="218"/>
  <c r="BA306" i="218"/>
  <c r="BI320" i="218"/>
  <c r="BI306" i="218"/>
  <c r="BQ320" i="218"/>
  <c r="BQ306" i="218"/>
  <c r="F322" i="218"/>
  <c r="F308" i="218"/>
  <c r="N322" i="218"/>
  <c r="N308" i="218"/>
  <c r="V322" i="218"/>
  <c r="V308" i="218"/>
  <c r="AD308" i="218"/>
  <c r="AD322" i="218"/>
  <c r="AL322" i="218"/>
  <c r="AL308" i="218"/>
  <c r="BB322" i="218"/>
  <c r="BB308" i="218"/>
  <c r="BJ322" i="218"/>
  <c r="BJ308" i="218"/>
  <c r="BW283" i="218"/>
  <c r="BX283" i="218" s="1"/>
  <c r="T304" i="218"/>
  <c r="G319" i="218"/>
  <c r="G305" i="218"/>
  <c r="W319" i="218"/>
  <c r="W305" i="218"/>
  <c r="BC319" i="218"/>
  <c r="BC305" i="218"/>
  <c r="Q324" i="218"/>
  <c r="Q310" i="218"/>
  <c r="AW324" i="218"/>
  <c r="AW310" i="218"/>
  <c r="B312" i="218"/>
  <c r="B326" i="218"/>
  <c r="BV166" i="218"/>
  <c r="AH326" i="218"/>
  <c r="AH312" i="218"/>
  <c r="BF326" i="218"/>
  <c r="BF312" i="218"/>
  <c r="J318" i="218"/>
  <c r="J304" i="218"/>
  <c r="X319" i="218"/>
  <c r="X305" i="218"/>
  <c r="S326" i="218"/>
  <c r="S312" i="218"/>
  <c r="AQ326" i="218"/>
  <c r="AQ312" i="218"/>
  <c r="BO326" i="218"/>
  <c r="BO312" i="218"/>
  <c r="BU158" i="218"/>
  <c r="AW319" i="218"/>
  <c r="AW305" i="218"/>
  <c r="AA323" i="218"/>
  <c r="AA309" i="218"/>
  <c r="AY323" i="218"/>
  <c r="AY309" i="218"/>
  <c r="T326" i="218"/>
  <c r="T312" i="218"/>
  <c r="AZ326" i="218"/>
  <c r="AZ312" i="218"/>
  <c r="BV299" i="218"/>
  <c r="BU299" i="218"/>
  <c r="D318" i="218"/>
  <c r="D304" i="218"/>
  <c r="L318" i="218"/>
  <c r="L304" i="218"/>
  <c r="AB318" i="218"/>
  <c r="AB304" i="218"/>
  <c r="AJ318" i="218"/>
  <c r="AJ304" i="218"/>
  <c r="AZ318" i="218"/>
  <c r="AZ304" i="218"/>
  <c r="BH318" i="218"/>
  <c r="BH304" i="218"/>
  <c r="D325" i="218"/>
  <c r="D311" i="218"/>
  <c r="BU165" i="218"/>
  <c r="L325" i="218"/>
  <c r="L311" i="218"/>
  <c r="T325" i="218"/>
  <c r="T311" i="218"/>
  <c r="AB325" i="218"/>
  <c r="AB311" i="218"/>
  <c r="AJ325" i="218"/>
  <c r="AJ311" i="218"/>
  <c r="AR325" i="218"/>
  <c r="AR311" i="218"/>
  <c r="AZ325" i="218"/>
  <c r="AZ311" i="218"/>
  <c r="BH325" i="218"/>
  <c r="BH311" i="218"/>
  <c r="BP325" i="218"/>
  <c r="BP311" i="218"/>
  <c r="BF304" i="218"/>
  <c r="U306" i="218"/>
  <c r="AS308" i="218"/>
  <c r="BD319" i="218"/>
  <c r="AE319" i="218"/>
  <c r="AE305" i="218"/>
  <c r="AG324" i="218"/>
  <c r="AG310" i="218"/>
  <c r="Z326" i="218"/>
  <c r="Z312" i="218"/>
  <c r="BU291" i="218"/>
  <c r="BV291" i="218"/>
  <c r="R318" i="218"/>
  <c r="R304" i="218"/>
  <c r="AP318" i="218"/>
  <c r="AP304" i="218"/>
  <c r="AN319" i="218"/>
  <c r="AN305" i="218"/>
  <c r="BL319" i="218"/>
  <c r="BL305" i="218"/>
  <c r="H321" i="218"/>
  <c r="H307" i="218"/>
  <c r="BV161" i="218"/>
  <c r="AF321" i="218"/>
  <c r="AF307" i="218"/>
  <c r="BD321" i="218"/>
  <c r="BD307" i="218"/>
  <c r="AI326" i="218"/>
  <c r="AI312" i="218"/>
  <c r="BV290" i="218"/>
  <c r="BU290" i="218"/>
  <c r="BW292" i="218"/>
  <c r="BX292" i="218" s="1"/>
  <c r="BU294" i="218"/>
  <c r="BU300" i="218"/>
  <c r="BV300" i="218"/>
  <c r="K318" i="218"/>
  <c r="K304" i="218"/>
  <c r="AQ318" i="218"/>
  <c r="AQ304" i="218"/>
  <c r="I319" i="218"/>
  <c r="I305" i="218"/>
  <c r="AG319" i="218"/>
  <c r="AG305" i="218"/>
  <c r="BM319" i="218"/>
  <c r="BM305" i="218"/>
  <c r="S323" i="218"/>
  <c r="S309" i="218"/>
  <c r="BG323" i="218"/>
  <c r="BG309" i="218"/>
  <c r="L326" i="218"/>
  <c r="L312" i="218"/>
  <c r="AR326" i="218"/>
  <c r="AR312" i="218"/>
  <c r="L170" i="218"/>
  <c r="AJ170" i="218"/>
  <c r="AR303" i="218"/>
  <c r="E323" i="218"/>
  <c r="E309" i="218"/>
  <c r="M323" i="218"/>
  <c r="M309" i="218"/>
  <c r="U323" i="218"/>
  <c r="U309" i="218"/>
  <c r="AC323" i="218"/>
  <c r="AC309" i="218"/>
  <c r="AK309" i="218"/>
  <c r="AK323" i="218"/>
  <c r="AS323" i="218"/>
  <c r="AS309" i="218"/>
  <c r="BA323" i="218"/>
  <c r="BA309" i="218"/>
  <c r="BI323" i="218"/>
  <c r="BI309" i="218"/>
  <c r="BQ323" i="218"/>
  <c r="BQ309" i="218"/>
  <c r="BV183" i="218"/>
  <c r="BU296" i="218"/>
  <c r="AR304" i="218"/>
  <c r="BN304" i="218"/>
  <c r="AF305" i="218"/>
  <c r="Y310" i="218"/>
  <c r="BU271" i="218"/>
  <c r="BS305" i="218"/>
  <c r="BS319" i="218"/>
  <c r="I324" i="218"/>
  <c r="I310" i="218"/>
  <c r="AO324" i="218"/>
  <c r="AO310" i="218"/>
  <c r="BM324" i="218"/>
  <c r="BM310" i="218"/>
  <c r="J312" i="218"/>
  <c r="J326" i="218"/>
  <c r="AP326" i="218"/>
  <c r="AP312" i="218"/>
  <c r="BN326" i="218"/>
  <c r="BN312" i="218"/>
  <c r="B318" i="218"/>
  <c r="BV158" i="218"/>
  <c r="AH318" i="218"/>
  <c r="AH304" i="218"/>
  <c r="AX318" i="218"/>
  <c r="AX304" i="218"/>
  <c r="P319" i="218"/>
  <c r="P305" i="218"/>
  <c r="AV305" i="218"/>
  <c r="AV319" i="218"/>
  <c r="BT319" i="218"/>
  <c r="BT305" i="218"/>
  <c r="X321" i="218"/>
  <c r="X307" i="218"/>
  <c r="AN321" i="218"/>
  <c r="AN307" i="218"/>
  <c r="BL321" i="218"/>
  <c r="BL307" i="218"/>
  <c r="K326" i="218"/>
  <c r="K312" i="218"/>
  <c r="AY326" i="218"/>
  <c r="AY312" i="218"/>
  <c r="BU166" i="218"/>
  <c r="AY318" i="218"/>
  <c r="AY304" i="218"/>
  <c r="BO318" i="218"/>
  <c r="BO304" i="218"/>
  <c r="Y319" i="218"/>
  <c r="Y305" i="218"/>
  <c r="BE319" i="218"/>
  <c r="BE305" i="218"/>
  <c r="C309" i="218"/>
  <c r="C323" i="218"/>
  <c r="AI323" i="218"/>
  <c r="AI309" i="218"/>
  <c r="BO323" i="218"/>
  <c r="BO309" i="218"/>
  <c r="AB326" i="218"/>
  <c r="AB312" i="218"/>
  <c r="BH326" i="218"/>
  <c r="BH312" i="218"/>
  <c r="AU319" i="218"/>
  <c r="E322" i="218"/>
  <c r="E308" i="218"/>
  <c r="M322" i="218"/>
  <c r="M308" i="218"/>
  <c r="U322" i="218"/>
  <c r="U308" i="218"/>
  <c r="AK308" i="218"/>
  <c r="AK322" i="218"/>
  <c r="BA322" i="218"/>
  <c r="BA308" i="218"/>
  <c r="BQ322" i="218"/>
  <c r="BQ308" i="218"/>
  <c r="E328" i="218"/>
  <c r="E314" i="218"/>
  <c r="BU168" i="218"/>
  <c r="M314" i="218"/>
  <c r="M328" i="218"/>
  <c r="U328" i="218"/>
  <c r="U314" i="218"/>
  <c r="AC328" i="218"/>
  <c r="AC314" i="218"/>
  <c r="AK328" i="218"/>
  <c r="AK314" i="218"/>
  <c r="AS328" i="218"/>
  <c r="AS314" i="218"/>
  <c r="BA314" i="218"/>
  <c r="BA328" i="218"/>
  <c r="BI328" i="218"/>
  <c r="BI314" i="218"/>
  <c r="BQ328" i="218"/>
  <c r="BQ314" i="218"/>
  <c r="BA170" i="218"/>
  <c r="S304" i="218"/>
  <c r="AQ309" i="218"/>
  <c r="I170" i="218"/>
  <c r="AG318" i="218"/>
  <c r="AG304" i="218"/>
  <c r="AO304" i="218"/>
  <c r="AO318" i="218"/>
  <c r="AW318" i="218"/>
  <c r="AW304" i="218"/>
  <c r="BM318" i="218"/>
  <c r="BM304" i="218"/>
  <c r="N319" i="218"/>
  <c r="N305" i="218"/>
  <c r="V305" i="218"/>
  <c r="V319" i="218"/>
  <c r="AD319" i="218"/>
  <c r="AD305" i="218"/>
  <c r="AL319" i="218"/>
  <c r="AL305" i="218"/>
  <c r="AT305" i="218"/>
  <c r="AT319" i="218"/>
  <c r="BB319" i="218"/>
  <c r="BB305" i="218"/>
  <c r="BJ305" i="218"/>
  <c r="BJ319" i="218"/>
  <c r="F306" i="218"/>
  <c r="F320" i="218"/>
  <c r="V320" i="218"/>
  <c r="V306" i="218"/>
  <c r="AD320" i="218"/>
  <c r="AD306" i="218"/>
  <c r="BB320" i="218"/>
  <c r="BB306" i="218"/>
  <c r="BR306" i="218"/>
  <c r="BR320" i="218"/>
  <c r="L323" i="218"/>
  <c r="L309" i="218"/>
  <c r="AB323" i="218"/>
  <c r="AB309" i="218"/>
  <c r="BH323" i="218"/>
  <c r="BH309" i="218"/>
  <c r="BP323" i="218"/>
  <c r="BP309" i="218"/>
  <c r="B324" i="218"/>
  <c r="B310" i="218"/>
  <c r="BU164" i="218"/>
  <c r="J324" i="218"/>
  <c r="J310" i="218"/>
  <c r="R324" i="218"/>
  <c r="R310" i="218"/>
  <c r="Z324" i="218"/>
  <c r="Z310" i="218"/>
  <c r="AH324" i="218"/>
  <c r="AH310" i="218"/>
  <c r="AP324" i="218"/>
  <c r="AP310" i="218"/>
  <c r="AX324" i="218"/>
  <c r="AX310" i="218"/>
  <c r="BF324" i="218"/>
  <c r="BF310" i="218"/>
  <c r="BN324" i="218"/>
  <c r="BN310" i="218"/>
  <c r="BW164" i="218"/>
  <c r="BX164" i="218" s="1"/>
  <c r="I326" i="218"/>
  <c r="I312" i="218"/>
  <c r="Y326" i="218"/>
  <c r="Y312" i="218"/>
  <c r="AG326" i="218"/>
  <c r="AG312" i="218"/>
  <c r="AO312" i="218"/>
  <c r="AO326" i="218"/>
  <c r="BE312" i="218"/>
  <c r="BE326" i="218"/>
  <c r="F328" i="218"/>
  <c r="F314" i="218"/>
  <c r="N328" i="218"/>
  <c r="N314" i="218"/>
  <c r="V328" i="218"/>
  <c r="V314" i="218"/>
  <c r="AD328" i="218"/>
  <c r="AD314" i="218"/>
  <c r="AL328" i="218"/>
  <c r="AL314" i="218"/>
  <c r="AT328" i="218"/>
  <c r="AT314" i="218"/>
  <c r="BB328" i="218"/>
  <c r="BB314" i="218"/>
  <c r="BJ328" i="218"/>
  <c r="BJ314" i="218"/>
  <c r="BR328" i="218"/>
  <c r="BR314" i="218"/>
  <c r="BR170" i="218"/>
  <c r="BU277" i="218"/>
  <c r="BU289" i="218"/>
  <c r="BW290" i="218"/>
  <c r="BX290" i="218" s="1"/>
  <c r="BU298" i="218"/>
  <c r="BW299" i="218"/>
  <c r="BX299" i="218" s="1"/>
  <c r="BA303" i="218"/>
  <c r="BS303" i="218"/>
  <c r="K306" i="218"/>
  <c r="AI306" i="218"/>
  <c r="BJ306" i="218"/>
  <c r="BF307" i="218"/>
  <c r="BK311" i="218"/>
  <c r="BO314" i="218"/>
  <c r="AI321" i="218"/>
  <c r="AZ323" i="218"/>
  <c r="I307" i="218"/>
  <c r="I321" i="218"/>
  <c r="Q321" i="218"/>
  <c r="Q307" i="218"/>
  <c r="AG321" i="218"/>
  <c r="AG307" i="218"/>
  <c r="AO321" i="218"/>
  <c r="AO307" i="218"/>
  <c r="AW321" i="218"/>
  <c r="AW307" i="218"/>
  <c r="BM307" i="218"/>
  <c r="BM321" i="218"/>
  <c r="O322" i="218"/>
  <c r="O308" i="218"/>
  <c r="W322" i="218"/>
  <c r="W308" i="218"/>
  <c r="AM322" i="218"/>
  <c r="AM308" i="218"/>
  <c r="BC322" i="218"/>
  <c r="BC308" i="218"/>
  <c r="M325" i="218"/>
  <c r="M311" i="218"/>
  <c r="U325" i="218"/>
  <c r="U311" i="218"/>
  <c r="AC325" i="218"/>
  <c r="AC311" i="218"/>
  <c r="AK325" i="218"/>
  <c r="AK311" i="218"/>
  <c r="BA325" i="218"/>
  <c r="BA311" i="218"/>
  <c r="AT170" i="218"/>
  <c r="BU286" i="218"/>
  <c r="BW286" i="218"/>
  <c r="BX286" i="218" s="1"/>
  <c r="BV288" i="218"/>
  <c r="BU295" i="218"/>
  <c r="BW295" i="218"/>
  <c r="BX295" i="218" s="1"/>
  <c r="BV297" i="218"/>
  <c r="I304" i="218"/>
  <c r="G308" i="218"/>
  <c r="Q312" i="218"/>
  <c r="AI314" i="218"/>
  <c r="BC325" i="218"/>
  <c r="AD303" i="218"/>
  <c r="AL317" i="218"/>
  <c r="AL303" i="218"/>
  <c r="C320" i="218"/>
  <c r="BV160" i="218"/>
  <c r="C306" i="218"/>
  <c r="S320" i="218"/>
  <c r="S306" i="218"/>
  <c r="AA320" i="218"/>
  <c r="AA306" i="218"/>
  <c r="AQ320" i="218"/>
  <c r="AQ306" i="218"/>
  <c r="BO320" i="218"/>
  <c r="BO306" i="218"/>
  <c r="B321" i="218"/>
  <c r="BU161" i="218"/>
  <c r="B307" i="218"/>
  <c r="R321" i="218"/>
  <c r="R307" i="218"/>
  <c r="AH321" i="218"/>
  <c r="AH307" i="218"/>
  <c r="AX321" i="218"/>
  <c r="AX307" i="218"/>
  <c r="BN321" i="218"/>
  <c r="BN307" i="218"/>
  <c r="BW161" i="218"/>
  <c r="BX161" i="218" s="1"/>
  <c r="H322" i="218"/>
  <c r="H308" i="218"/>
  <c r="P322" i="218"/>
  <c r="P308" i="218"/>
  <c r="X322" i="218"/>
  <c r="X308" i="218"/>
  <c r="AF322" i="218"/>
  <c r="AF308" i="218"/>
  <c r="AV308" i="218"/>
  <c r="AV322" i="218"/>
  <c r="BL308" i="218"/>
  <c r="BL322" i="218"/>
  <c r="G324" i="218"/>
  <c r="G310" i="218"/>
  <c r="O324" i="218"/>
  <c r="O310" i="218"/>
  <c r="W324" i="218"/>
  <c r="W310" i="218"/>
  <c r="AM324" i="218"/>
  <c r="AM310" i="218"/>
  <c r="BC324" i="218"/>
  <c r="BC310" i="218"/>
  <c r="BK324" i="218"/>
  <c r="BK310" i="218"/>
  <c r="BS324" i="218"/>
  <c r="BS310" i="218"/>
  <c r="F325" i="218"/>
  <c r="F311" i="218"/>
  <c r="N325" i="218"/>
  <c r="N311" i="218"/>
  <c r="AD325" i="218"/>
  <c r="AD311" i="218"/>
  <c r="AT325" i="218"/>
  <c r="AT311" i="218"/>
  <c r="BB325" i="218"/>
  <c r="BB311" i="218"/>
  <c r="BJ325" i="218"/>
  <c r="BJ311" i="218"/>
  <c r="BR325" i="218"/>
  <c r="BR311" i="218"/>
  <c r="C328" i="218"/>
  <c r="BV168" i="218"/>
  <c r="K328" i="218"/>
  <c r="K314" i="218"/>
  <c r="S328" i="218"/>
  <c r="S314" i="218"/>
  <c r="AA328" i="218"/>
  <c r="AA314" i="218"/>
  <c r="AQ328" i="218"/>
  <c r="AQ314" i="218"/>
  <c r="AY328" i="218"/>
  <c r="AY314" i="218"/>
  <c r="BG328" i="218"/>
  <c r="BG314" i="218"/>
  <c r="BU169" i="218"/>
  <c r="BW169" i="218"/>
  <c r="BX169" i="218" s="1"/>
  <c r="O170" i="218"/>
  <c r="BK170" i="218"/>
  <c r="BW287" i="218"/>
  <c r="BX287" i="218" s="1"/>
  <c r="BW296" i="218"/>
  <c r="BX296" i="218" s="1"/>
  <c r="BK303" i="218"/>
  <c r="AP307" i="218"/>
  <c r="T309" i="218"/>
  <c r="AE310" i="218"/>
  <c r="F319" i="218"/>
  <c r="AU322" i="218"/>
  <c r="AE317" i="218"/>
  <c r="AE303" i="218"/>
  <c r="AU317" i="218"/>
  <c r="AU303" i="218"/>
  <c r="D320" i="218"/>
  <c r="D306" i="218"/>
  <c r="T320" i="218"/>
  <c r="T306" i="218"/>
  <c r="AB320" i="218"/>
  <c r="AB306" i="218"/>
  <c r="AJ320" i="218"/>
  <c r="AJ306" i="218"/>
  <c r="AR320" i="218"/>
  <c r="AR306" i="218"/>
  <c r="AZ320" i="218"/>
  <c r="AZ306" i="218"/>
  <c r="BH320" i="218"/>
  <c r="BH306" i="218"/>
  <c r="BP320" i="218"/>
  <c r="BP306" i="218"/>
  <c r="K321" i="218"/>
  <c r="K307" i="218"/>
  <c r="S321" i="218"/>
  <c r="S307" i="218"/>
  <c r="AA307" i="218"/>
  <c r="AA321" i="218"/>
  <c r="AQ321" i="218"/>
  <c r="AQ307" i="218"/>
  <c r="AY321" i="218"/>
  <c r="AY307" i="218"/>
  <c r="BO321" i="218"/>
  <c r="BO307" i="218"/>
  <c r="B323" i="218"/>
  <c r="B309" i="218"/>
  <c r="BV163" i="218"/>
  <c r="J323" i="218"/>
  <c r="J309" i="218"/>
  <c r="R323" i="218"/>
  <c r="R309" i="218"/>
  <c r="Z323" i="218"/>
  <c r="Z309" i="218"/>
  <c r="AH323" i="218"/>
  <c r="AH309" i="218"/>
  <c r="AP323" i="218"/>
  <c r="AP309" i="218"/>
  <c r="AX323" i="218"/>
  <c r="AX309" i="218"/>
  <c r="BF323" i="218"/>
  <c r="BF309" i="218"/>
  <c r="BN323" i="218"/>
  <c r="BN309" i="218"/>
  <c r="H324" i="218"/>
  <c r="H310" i="218"/>
  <c r="P310" i="218"/>
  <c r="P324" i="218"/>
  <c r="X324" i="218"/>
  <c r="X310" i="218"/>
  <c r="AF324" i="218"/>
  <c r="AF310" i="218"/>
  <c r="AN324" i="218"/>
  <c r="AN310" i="218"/>
  <c r="AV324" i="218"/>
  <c r="AV310" i="218"/>
  <c r="BD324" i="218"/>
  <c r="BD310" i="218"/>
  <c r="BL324" i="218"/>
  <c r="BL310" i="218"/>
  <c r="BT310" i="218"/>
  <c r="BT324" i="218"/>
  <c r="G325" i="218"/>
  <c r="G311" i="218"/>
  <c r="O325" i="218"/>
  <c r="O311" i="218"/>
  <c r="W325" i="218"/>
  <c r="W311" i="218"/>
  <c r="AE325" i="218"/>
  <c r="AE311" i="218"/>
  <c r="AM325" i="218"/>
  <c r="AM311" i="218"/>
  <c r="AU325" i="218"/>
  <c r="AU311" i="218"/>
  <c r="D328" i="218"/>
  <c r="D314" i="218"/>
  <c r="T314" i="218"/>
  <c r="T328" i="218"/>
  <c r="AB328" i="218"/>
  <c r="AB314" i="218"/>
  <c r="AJ328" i="218"/>
  <c r="AJ314" i="218"/>
  <c r="AR328" i="218"/>
  <c r="AR314" i="218"/>
  <c r="AZ328" i="218"/>
  <c r="AZ314" i="218"/>
  <c r="BH328" i="218"/>
  <c r="BH314" i="218"/>
  <c r="BP328" i="218"/>
  <c r="BP314" i="218"/>
  <c r="AT303" i="218"/>
  <c r="AY306" i="218"/>
  <c r="J307" i="218"/>
  <c r="E311" i="218"/>
  <c r="BL318" i="218"/>
  <c r="BL304" i="218"/>
  <c r="AC319" i="218"/>
  <c r="AC305" i="218"/>
  <c r="BI319" i="218"/>
  <c r="BI305" i="218"/>
  <c r="R320" i="218"/>
  <c r="R306" i="218"/>
  <c r="AX320" i="218"/>
  <c r="AX306" i="218"/>
  <c r="BN320" i="218"/>
  <c r="BN306" i="218"/>
  <c r="BW160" i="218"/>
  <c r="BX160" i="218" s="1"/>
  <c r="BC307" i="218"/>
  <c r="BC321" i="218"/>
  <c r="AB322" i="218"/>
  <c r="AB308" i="218"/>
  <c r="BH322" i="218"/>
  <c r="BH308" i="218"/>
  <c r="BU162" i="218"/>
  <c r="I323" i="218"/>
  <c r="I309" i="218"/>
  <c r="Q323" i="218"/>
  <c r="Q309" i="218"/>
  <c r="Y309" i="218"/>
  <c r="Y323" i="218"/>
  <c r="AG323" i="218"/>
  <c r="AG309" i="218"/>
  <c r="AO323" i="218"/>
  <c r="AO309" i="218"/>
  <c r="AW323" i="218"/>
  <c r="AW309" i="218"/>
  <c r="BE323" i="218"/>
  <c r="BE309" i="218"/>
  <c r="BM323" i="218"/>
  <c r="BM309" i="218"/>
  <c r="N324" i="218"/>
  <c r="N310" i="218"/>
  <c r="AD324" i="218"/>
  <c r="AD310" i="218"/>
  <c r="AT324" i="218"/>
  <c r="AT310" i="218"/>
  <c r="C325" i="218"/>
  <c r="C311" i="218"/>
  <c r="K325" i="218"/>
  <c r="K311" i="218"/>
  <c r="S325" i="218"/>
  <c r="S311" i="218"/>
  <c r="AA325" i="218"/>
  <c r="AA311" i="218"/>
  <c r="AI325" i="218"/>
  <c r="AI311" i="218"/>
  <c r="AQ325" i="218"/>
  <c r="AQ311" i="218"/>
  <c r="AY325" i="218"/>
  <c r="AY311" i="218"/>
  <c r="BG325" i="218"/>
  <c r="BG311" i="218"/>
  <c r="BO325" i="218"/>
  <c r="BO311" i="218"/>
  <c r="J328" i="218"/>
  <c r="J314" i="218"/>
  <c r="Z328" i="218"/>
  <c r="Z314" i="218"/>
  <c r="AP328" i="218"/>
  <c r="AP314" i="218"/>
  <c r="BF328" i="218"/>
  <c r="BF314" i="218"/>
  <c r="BW168" i="218"/>
  <c r="BX168" i="218" s="1"/>
  <c r="BU292" i="218"/>
  <c r="AX303" i="218"/>
  <c r="G304" i="218"/>
  <c r="P304" i="218"/>
  <c r="BB304" i="218"/>
  <c r="E305" i="218"/>
  <c r="AP305" i="218"/>
  <c r="BO305" i="218"/>
  <c r="H306" i="218"/>
  <c r="BF306" i="218"/>
  <c r="AZ307" i="218"/>
  <c r="AF309" i="218"/>
  <c r="BB309" i="218"/>
  <c r="D310" i="218"/>
  <c r="AS310" i="218"/>
  <c r="AH311" i="218"/>
  <c r="BD311" i="218"/>
  <c r="N312" i="218"/>
  <c r="AL312" i="218"/>
  <c r="BL312" i="218"/>
  <c r="AF314" i="218"/>
  <c r="BL314" i="218"/>
  <c r="M318" i="218"/>
  <c r="BK318" i="218"/>
  <c r="AE320" i="218"/>
  <c r="E304" i="218"/>
  <c r="E318" i="218"/>
  <c r="U318" i="218"/>
  <c r="U304" i="218"/>
  <c r="AC304" i="218"/>
  <c r="AC318" i="218"/>
  <c r="AK318" i="218"/>
  <c r="AK304" i="218"/>
  <c r="AS318" i="218"/>
  <c r="AS304" i="218"/>
  <c r="BA304" i="218"/>
  <c r="BA318" i="218"/>
  <c r="BI318" i="218"/>
  <c r="BI304" i="218"/>
  <c r="B319" i="218"/>
  <c r="B305" i="218"/>
  <c r="AH319" i="218"/>
  <c r="AH305" i="218"/>
  <c r="BN319" i="218"/>
  <c r="BN305" i="218"/>
  <c r="BW159" i="218"/>
  <c r="BX159" i="218" s="1"/>
  <c r="G320" i="218"/>
  <c r="G306" i="218"/>
  <c r="W320" i="218"/>
  <c r="W306" i="218"/>
  <c r="AM320" i="218"/>
  <c r="AM306" i="218"/>
  <c r="BC320" i="218"/>
  <c r="BC306" i="218"/>
  <c r="BS320" i="218"/>
  <c r="BS306" i="218"/>
  <c r="BH321" i="218"/>
  <c r="BH307" i="218"/>
  <c r="I322" i="218"/>
  <c r="I308" i="218"/>
  <c r="Q322" i="218"/>
  <c r="Q308" i="218"/>
  <c r="Y322" i="218"/>
  <c r="Y308" i="218"/>
  <c r="AG322" i="218"/>
  <c r="AG308" i="218"/>
  <c r="AW322" i="218"/>
  <c r="AW308" i="218"/>
  <c r="BE322" i="218"/>
  <c r="BE308" i="218"/>
  <c r="BM322" i="218"/>
  <c r="BM308" i="218"/>
  <c r="N323" i="218"/>
  <c r="N309" i="218"/>
  <c r="AT323" i="218"/>
  <c r="AT309" i="218"/>
  <c r="BJ323" i="218"/>
  <c r="BJ309" i="218"/>
  <c r="C324" i="218"/>
  <c r="C310" i="218"/>
  <c r="K324" i="218"/>
  <c r="K310" i="218"/>
  <c r="S324" i="218"/>
  <c r="S310" i="218"/>
  <c r="AA324" i="218"/>
  <c r="AA310" i="218"/>
  <c r="AI324" i="218"/>
  <c r="AI310" i="218"/>
  <c r="AY324" i="218"/>
  <c r="AY310" i="218"/>
  <c r="BG324" i="218"/>
  <c r="BG310" i="218"/>
  <c r="BO324" i="218"/>
  <c r="BO310" i="218"/>
  <c r="AF325" i="218"/>
  <c r="AF311" i="218"/>
  <c r="AV325" i="218"/>
  <c r="AV311" i="218"/>
  <c r="BL325" i="218"/>
  <c r="BL311" i="218"/>
  <c r="E312" i="218"/>
  <c r="E326" i="218"/>
  <c r="M326" i="218"/>
  <c r="M312" i="218"/>
  <c r="U312" i="218"/>
  <c r="U326" i="218"/>
  <c r="AC326" i="218"/>
  <c r="AC312" i="218"/>
  <c r="AK326" i="218"/>
  <c r="AK312" i="218"/>
  <c r="AS326" i="218"/>
  <c r="AS312" i="218"/>
  <c r="BA326" i="218"/>
  <c r="BA312" i="218"/>
  <c r="BI326" i="218"/>
  <c r="BI312" i="218"/>
  <c r="BQ326" i="218"/>
  <c r="BQ312" i="218"/>
  <c r="BW167" i="218"/>
  <c r="BX167" i="218" s="1"/>
  <c r="G328" i="218"/>
  <c r="G314" i="218"/>
  <c r="O328" i="218"/>
  <c r="O314" i="218"/>
  <c r="W328" i="218"/>
  <c r="W314" i="218"/>
  <c r="AE328" i="218"/>
  <c r="AE314" i="218"/>
  <c r="AM328" i="218"/>
  <c r="AM314" i="218"/>
  <c r="AU328" i="218"/>
  <c r="AU314" i="218"/>
  <c r="BS328" i="218"/>
  <c r="BS314" i="218"/>
  <c r="AO170" i="218"/>
  <c r="AW170" i="218"/>
  <c r="BW289" i="218"/>
  <c r="BX289" i="218" s="1"/>
  <c r="BV292" i="218"/>
  <c r="BW298" i="218"/>
  <c r="BX298" i="218" s="1"/>
  <c r="J303" i="218"/>
  <c r="S303" i="218"/>
  <c r="V304" i="218"/>
  <c r="AE304" i="218"/>
  <c r="AN304" i="218"/>
  <c r="BT304" i="218"/>
  <c r="M305" i="218"/>
  <c r="Z305" i="218"/>
  <c r="AK305" i="218"/>
  <c r="AX305" i="218"/>
  <c r="P306" i="218"/>
  <c r="AN306" i="218"/>
  <c r="L307" i="218"/>
  <c r="AB307" i="218"/>
  <c r="AT307" i="218"/>
  <c r="AJ308" i="218"/>
  <c r="AK310" i="218"/>
  <c r="BT311" i="218"/>
  <c r="AD312" i="218"/>
  <c r="BB312" i="218"/>
  <c r="R314" i="218"/>
  <c r="AX314" i="218"/>
  <c r="AQ324" i="218"/>
  <c r="AU326" i="218"/>
  <c r="BK328" i="218"/>
  <c r="K319" i="218"/>
  <c r="K305" i="218"/>
  <c r="AQ319" i="218"/>
  <c r="AQ305" i="218"/>
  <c r="AF320" i="218"/>
  <c r="AF306" i="218"/>
  <c r="BD320" i="218"/>
  <c r="BD306" i="218"/>
  <c r="BT320" i="218"/>
  <c r="BT306" i="218"/>
  <c r="E321" i="218"/>
  <c r="E307" i="218"/>
  <c r="M321" i="218"/>
  <c r="M307" i="218"/>
  <c r="U321" i="218"/>
  <c r="U307" i="218"/>
  <c r="AK321" i="218"/>
  <c r="AK307" i="218"/>
  <c r="BA307" i="218"/>
  <c r="BA321" i="218"/>
  <c r="BI321" i="218"/>
  <c r="BI307" i="218"/>
  <c r="BQ321" i="218"/>
  <c r="BQ307" i="218"/>
  <c r="J322" i="218"/>
  <c r="J308" i="218"/>
  <c r="AP322" i="218"/>
  <c r="AP308" i="218"/>
  <c r="BF322" i="218"/>
  <c r="BF308" i="218"/>
  <c r="BW162" i="218"/>
  <c r="BX162" i="218" s="1"/>
  <c r="G323" i="218"/>
  <c r="G309" i="218"/>
  <c r="O323" i="218"/>
  <c r="O309" i="218"/>
  <c r="W323" i="218"/>
  <c r="W309" i="218"/>
  <c r="AE323" i="218"/>
  <c r="AE309" i="218"/>
  <c r="AM323" i="218"/>
  <c r="AM309" i="218"/>
  <c r="AU323" i="218"/>
  <c r="AU309" i="218"/>
  <c r="BC323" i="218"/>
  <c r="BC309" i="218"/>
  <c r="BK323" i="218"/>
  <c r="BK309" i="218"/>
  <c r="BS309" i="218"/>
  <c r="BS323" i="218"/>
  <c r="AB324" i="218"/>
  <c r="AB310" i="218"/>
  <c r="AR324" i="218"/>
  <c r="AR310" i="218"/>
  <c r="BH324" i="218"/>
  <c r="BH310" i="218"/>
  <c r="I325" i="218"/>
  <c r="I311" i="218"/>
  <c r="Q325" i="218"/>
  <c r="Q311" i="218"/>
  <c r="Y325" i="218"/>
  <c r="Y311" i="218"/>
  <c r="AG325" i="218"/>
  <c r="AG311" i="218"/>
  <c r="AO325" i="218"/>
  <c r="AO311" i="218"/>
  <c r="AW325" i="218"/>
  <c r="AW311" i="218"/>
  <c r="BE325" i="218"/>
  <c r="BE311" i="218"/>
  <c r="BM325" i="218"/>
  <c r="BM311" i="218"/>
  <c r="BV165" i="218"/>
  <c r="R170" i="218"/>
  <c r="AX170" i="218"/>
  <c r="BV287" i="218"/>
  <c r="BV296" i="218"/>
  <c r="B303" i="218"/>
  <c r="AV303" i="218"/>
  <c r="N304" i="218"/>
  <c r="W304" i="218"/>
  <c r="AF304" i="218"/>
  <c r="BJ304" i="218"/>
  <c r="C305" i="218"/>
  <c r="AA305" i="218"/>
  <c r="AY305" i="218"/>
  <c r="Q306" i="218"/>
  <c r="AP306" i="218"/>
  <c r="N307" i="218"/>
  <c r="AE307" i="218"/>
  <c r="AU307" i="218"/>
  <c r="BP307" i="218"/>
  <c r="R308" i="218"/>
  <c r="BG308" i="218"/>
  <c r="F309" i="218"/>
  <c r="AV309" i="218"/>
  <c r="T310" i="218"/>
  <c r="AL310" i="218"/>
  <c r="BI310" i="218"/>
  <c r="H311" i="218"/>
  <c r="F312" i="218"/>
  <c r="AF312" i="218"/>
  <c r="BD312" i="218"/>
  <c r="BS321" i="218"/>
  <c r="BA324" i="218"/>
  <c r="T319" i="218"/>
  <c r="T305" i="218"/>
  <c r="AZ319" i="218"/>
  <c r="AZ305" i="218"/>
  <c r="BU159" i="218"/>
  <c r="I320" i="218"/>
  <c r="I306" i="218"/>
  <c r="AO320" i="218"/>
  <c r="AO306" i="218"/>
  <c r="F321" i="218"/>
  <c r="F307" i="218"/>
  <c r="V321" i="218"/>
  <c r="V307" i="218"/>
  <c r="AD321" i="218"/>
  <c r="AD307" i="218"/>
  <c r="AL321" i="218"/>
  <c r="AL307" i="218"/>
  <c r="BB321" i="218"/>
  <c r="BB307" i="218"/>
  <c r="C322" i="218"/>
  <c r="C308" i="218"/>
  <c r="S322" i="218"/>
  <c r="S308" i="218"/>
  <c r="AI322" i="218"/>
  <c r="AI308" i="218"/>
  <c r="BO308" i="218"/>
  <c r="BO322" i="218"/>
  <c r="H323" i="218"/>
  <c r="H309" i="218"/>
  <c r="X323" i="218"/>
  <c r="X309" i="218"/>
  <c r="AN323" i="218"/>
  <c r="AN309" i="218"/>
  <c r="BT323" i="218"/>
  <c r="BT309" i="218"/>
  <c r="E324" i="218"/>
  <c r="E310" i="218"/>
  <c r="U324" i="218"/>
  <c r="U310" i="218"/>
  <c r="BQ324" i="218"/>
  <c r="BQ310" i="218"/>
  <c r="J325" i="218"/>
  <c r="J311" i="218"/>
  <c r="Z325" i="218"/>
  <c r="Z311" i="218"/>
  <c r="AX325" i="218"/>
  <c r="AX311" i="218"/>
  <c r="BF325" i="218"/>
  <c r="BF311" i="218"/>
  <c r="BN325" i="218"/>
  <c r="BN311" i="218"/>
  <c r="BW165" i="218"/>
  <c r="BX165" i="218" s="1"/>
  <c r="G326" i="218"/>
  <c r="G312" i="218"/>
  <c r="O326" i="218"/>
  <c r="O312" i="218"/>
  <c r="W326" i="218"/>
  <c r="W312" i="218"/>
  <c r="AE326" i="218"/>
  <c r="AE312" i="218"/>
  <c r="AM326" i="218"/>
  <c r="AM312" i="218"/>
  <c r="BC326" i="218"/>
  <c r="BC312" i="218"/>
  <c r="BK326" i="218"/>
  <c r="BK312" i="218"/>
  <c r="BS326" i="218"/>
  <c r="BS312" i="218"/>
  <c r="BU167" i="218"/>
  <c r="I328" i="218"/>
  <c r="I314" i="218"/>
  <c r="Q328" i="218"/>
  <c r="Q314" i="218"/>
  <c r="Y328" i="218"/>
  <c r="Y314" i="218"/>
  <c r="AG328" i="218"/>
  <c r="AG314" i="218"/>
  <c r="AO328" i="218"/>
  <c r="AO314" i="218"/>
  <c r="AW328" i="218"/>
  <c r="AW314" i="218"/>
  <c r="BE328" i="218"/>
  <c r="BE314" i="218"/>
  <c r="BM328" i="218"/>
  <c r="BM314" i="218"/>
  <c r="C170" i="218"/>
  <c r="S170" i="218"/>
  <c r="AA170" i="218"/>
  <c r="AQ170" i="218"/>
  <c r="AY170" i="218"/>
  <c r="BO170" i="218"/>
  <c r="C303" i="218"/>
  <c r="AW303" i="218"/>
  <c r="BO303" i="218"/>
  <c r="F304" i="218"/>
  <c r="X304" i="218"/>
  <c r="D305" i="218"/>
  <c r="AB305" i="218"/>
  <c r="BA305" i="218"/>
  <c r="BE306" i="218"/>
  <c r="O307" i="218"/>
  <c r="BR307" i="218"/>
  <c r="T308" i="218"/>
  <c r="AD309" i="218"/>
  <c r="V310" i="218"/>
  <c r="BJ310" i="218"/>
  <c r="H312" i="218"/>
  <c r="BJ312" i="218"/>
  <c r="X314" i="218"/>
  <c r="BD314" i="218"/>
  <c r="O320" i="218"/>
  <c r="J120" i="145"/>
  <c r="J45" i="146"/>
  <c r="K30" i="146"/>
  <c r="J37" i="146"/>
  <c r="J107" i="146"/>
  <c r="K98" i="146"/>
  <c r="K90" i="146"/>
  <c r="K54" i="146"/>
  <c r="J119" i="146"/>
  <c r="K62" i="146"/>
  <c r="K69" i="146"/>
  <c r="K22" i="146"/>
  <c r="J78" i="146"/>
  <c r="K104" i="146"/>
  <c r="E21" i="146" s="1"/>
  <c r="J79" i="146"/>
  <c r="K120" i="146"/>
  <c r="K29" i="146"/>
  <c r="J38" i="146"/>
  <c r="B29" i="146"/>
  <c r="C41" i="146"/>
  <c r="BT149" i="218" s="1"/>
  <c r="J46" i="146"/>
  <c r="J61" i="146"/>
  <c r="J71" i="146"/>
  <c r="C44" i="146"/>
  <c r="BT152" i="218" s="1"/>
  <c r="J21" i="146"/>
  <c r="J53" i="146"/>
  <c r="J89" i="146"/>
  <c r="K109" i="146"/>
  <c r="J97" i="146"/>
  <c r="C40" i="146"/>
  <c r="BT148" i="218" s="1"/>
  <c r="C45" i="146"/>
  <c r="BT153" i="218" s="1"/>
  <c r="J41" i="146"/>
  <c r="K41" i="146"/>
  <c r="K74" i="146"/>
  <c r="J74" i="146"/>
  <c r="J112" i="146"/>
  <c r="K112" i="146"/>
  <c r="I126" i="146"/>
  <c r="BT137" i="218" s="1"/>
  <c r="J33" i="146"/>
  <c r="K33" i="146"/>
  <c r="K65" i="146"/>
  <c r="J65" i="146"/>
  <c r="K25" i="146"/>
  <c r="J25" i="146"/>
  <c r="K57" i="146"/>
  <c r="J57" i="146"/>
  <c r="K93" i="146"/>
  <c r="J93" i="146"/>
  <c r="I124" i="146"/>
  <c r="BT135" i="218" s="1"/>
  <c r="J101" i="146"/>
  <c r="K101" i="146"/>
  <c r="H127" i="146"/>
  <c r="J17" i="146"/>
  <c r="K17" i="146"/>
  <c r="K49" i="146"/>
  <c r="J49" i="146"/>
  <c r="K82" i="146"/>
  <c r="J82" i="146"/>
  <c r="I125" i="146"/>
  <c r="BT136" i="218" s="1"/>
  <c r="J36" i="146"/>
  <c r="J44" i="146"/>
  <c r="J52" i="146"/>
  <c r="J118" i="146"/>
  <c r="K126" i="146"/>
  <c r="K87" i="146"/>
  <c r="E19" i="146" s="1"/>
  <c r="J91" i="146"/>
  <c r="K96" i="146"/>
  <c r="J99" i="146"/>
  <c r="J110" i="146"/>
  <c r="J19" i="146"/>
  <c r="K24" i="146"/>
  <c r="J27" i="146"/>
  <c r="K32" i="146"/>
  <c r="J35" i="146"/>
  <c r="K40" i="146"/>
  <c r="J43" i="146"/>
  <c r="K48" i="146"/>
  <c r="J51" i="146"/>
  <c r="K56" i="146"/>
  <c r="J59" i="146"/>
  <c r="K64" i="146"/>
  <c r="J67" i="146"/>
  <c r="K73" i="146"/>
  <c r="J76" i="146"/>
  <c r="K81" i="146"/>
  <c r="J86" i="146"/>
  <c r="K92" i="146"/>
  <c r="J95" i="146"/>
  <c r="K100" i="146"/>
  <c r="J104" i="146"/>
  <c r="D21" i="146" s="1"/>
  <c r="K111" i="146"/>
  <c r="J116" i="146"/>
  <c r="D25" i="146" s="1"/>
  <c r="K20" i="146"/>
  <c r="J23" i="146"/>
  <c r="K28" i="146"/>
  <c r="J18" i="146"/>
  <c r="J26" i="146"/>
  <c r="K31" i="146"/>
  <c r="J34" i="146"/>
  <c r="K39" i="146"/>
  <c r="J42" i="146"/>
  <c r="K47" i="146"/>
  <c r="J50" i="146"/>
  <c r="K55" i="146"/>
  <c r="J58" i="146"/>
  <c r="K63" i="146"/>
  <c r="J66" i="146"/>
  <c r="K72" i="146"/>
  <c r="J75" i="146"/>
  <c r="K80" i="146"/>
  <c r="J84" i="146"/>
  <c r="D18" i="146" s="1"/>
  <c r="J94" i="146"/>
  <c r="K99" i="146"/>
  <c r="J102" i="146"/>
  <c r="K110" i="146"/>
  <c r="J114" i="146"/>
  <c r="D24" i="146" s="1"/>
  <c r="K122" i="146"/>
  <c r="E27" i="146" s="1"/>
  <c r="C42" i="146"/>
  <c r="BT150" i="218" s="1"/>
  <c r="C46" i="146"/>
  <c r="BT154" i="218" s="1"/>
  <c r="J106" i="146"/>
  <c r="J47" i="146"/>
  <c r="K18" i="146"/>
  <c r="K26" i="146"/>
  <c r="K34" i="146"/>
  <c r="K42" i="146"/>
  <c r="K50" i="146"/>
  <c r="K58" i="146"/>
  <c r="K66" i="146"/>
  <c r="K75" i="146"/>
  <c r="K84" i="146"/>
  <c r="E18" i="146" s="1"/>
  <c r="K94" i="146"/>
  <c r="K102" i="146"/>
  <c r="K114" i="146"/>
  <c r="E24" i="146" s="1"/>
  <c r="J60" i="146"/>
  <c r="J68" i="146"/>
  <c r="J77" i="146"/>
  <c r="J31" i="146"/>
  <c r="J63" i="146"/>
  <c r="J120" i="144"/>
  <c r="C41" i="145"/>
  <c r="BS149" i="218" s="1"/>
  <c r="J19" i="145"/>
  <c r="J27" i="145"/>
  <c r="J86" i="145"/>
  <c r="J95" i="145"/>
  <c r="J104" i="145"/>
  <c r="D21" i="145" s="1"/>
  <c r="J92" i="145"/>
  <c r="K81" i="145"/>
  <c r="I125" i="145"/>
  <c r="BS136" i="218" s="1"/>
  <c r="K22" i="145"/>
  <c r="K30" i="145"/>
  <c r="K38" i="145"/>
  <c r="K46" i="145"/>
  <c r="K54" i="145"/>
  <c r="K62" i="145"/>
  <c r="K71" i="145"/>
  <c r="K79" i="145"/>
  <c r="K90" i="145"/>
  <c r="K98" i="145"/>
  <c r="K109" i="145"/>
  <c r="K120" i="145"/>
  <c r="J35" i="145"/>
  <c r="J67" i="145"/>
  <c r="J76" i="145"/>
  <c r="J116" i="145"/>
  <c r="D25" i="145" s="1"/>
  <c r="J24" i="145"/>
  <c r="J56" i="145"/>
  <c r="J21" i="145"/>
  <c r="J29" i="145"/>
  <c r="J37" i="145"/>
  <c r="J45" i="145"/>
  <c r="J53" i="145"/>
  <c r="J61" i="145"/>
  <c r="J69" i="145"/>
  <c r="J78" i="145"/>
  <c r="J89" i="145"/>
  <c r="J97" i="145"/>
  <c r="J107" i="145"/>
  <c r="J119" i="145"/>
  <c r="I126" i="145"/>
  <c r="BS137" i="218" s="1"/>
  <c r="J32" i="145"/>
  <c r="J40" i="145"/>
  <c r="J64" i="145"/>
  <c r="J100" i="145"/>
  <c r="J111" i="145"/>
  <c r="J17" i="145"/>
  <c r="J25" i="145"/>
  <c r="J33" i="145"/>
  <c r="J41" i="145"/>
  <c r="J49" i="145"/>
  <c r="J57" i="145"/>
  <c r="J65" i="145"/>
  <c r="J74" i="145"/>
  <c r="J82" i="145"/>
  <c r="J93" i="145"/>
  <c r="J101" i="145"/>
  <c r="J112" i="145"/>
  <c r="C45" i="145"/>
  <c r="BS153" i="218" s="1"/>
  <c r="J43" i="145"/>
  <c r="J51" i="145"/>
  <c r="J59" i="145"/>
  <c r="I124" i="145"/>
  <c r="BS135" i="218" s="1"/>
  <c r="J48" i="145"/>
  <c r="J73" i="145"/>
  <c r="K124" i="145"/>
  <c r="K125" i="145"/>
  <c r="B29" i="145"/>
  <c r="C40" i="145"/>
  <c r="BS148" i="218" s="1"/>
  <c r="C44" i="145"/>
  <c r="BS152" i="218" s="1"/>
  <c r="J28" i="145"/>
  <c r="J36" i="145"/>
  <c r="J96" i="145"/>
  <c r="K126" i="145"/>
  <c r="J31" i="145"/>
  <c r="K52" i="145"/>
  <c r="J55" i="145"/>
  <c r="K60" i="145"/>
  <c r="K77" i="145"/>
  <c r="J80" i="145"/>
  <c r="K87" i="145"/>
  <c r="J91" i="145"/>
  <c r="J122" i="145"/>
  <c r="D27" i="145" s="1"/>
  <c r="J18" i="145"/>
  <c r="K23" i="145"/>
  <c r="J26" i="145"/>
  <c r="K31" i="145"/>
  <c r="J34" i="145"/>
  <c r="K39" i="145"/>
  <c r="J42" i="145"/>
  <c r="K47" i="145"/>
  <c r="J50" i="145"/>
  <c r="J58" i="145"/>
  <c r="K63" i="145"/>
  <c r="J66" i="145"/>
  <c r="K72" i="145"/>
  <c r="J75" i="145"/>
  <c r="K80" i="145"/>
  <c r="J84" i="145"/>
  <c r="D18" i="145" s="1"/>
  <c r="K91" i="145"/>
  <c r="J94" i="145"/>
  <c r="K99" i="145"/>
  <c r="J102" i="145"/>
  <c r="K110" i="145"/>
  <c r="J114" i="145"/>
  <c r="D24" i="145" s="1"/>
  <c r="K122" i="145"/>
  <c r="E27" i="145" s="1"/>
  <c r="C42" i="145"/>
  <c r="BS150" i="218" s="1"/>
  <c r="C46" i="145"/>
  <c r="BS154" i="218" s="1"/>
  <c r="J20" i="145"/>
  <c r="J44" i="145"/>
  <c r="J68" i="145"/>
  <c r="J106" i="145"/>
  <c r="J23" i="145"/>
  <c r="J47" i="145"/>
  <c r="J99" i="145"/>
  <c r="K118" i="145"/>
  <c r="K18" i="145"/>
  <c r="K26" i="145"/>
  <c r="K34" i="145"/>
  <c r="K42" i="145"/>
  <c r="K50" i="145"/>
  <c r="K58" i="145"/>
  <c r="K66" i="145"/>
  <c r="K75" i="145"/>
  <c r="K84" i="145"/>
  <c r="E18" i="145" s="1"/>
  <c r="K94" i="145"/>
  <c r="K102" i="145"/>
  <c r="K114" i="145"/>
  <c r="E24" i="145" s="1"/>
  <c r="J63" i="145"/>
  <c r="H127" i="145"/>
  <c r="BS9" i="218" s="1"/>
  <c r="BS327" i="218" s="1"/>
  <c r="J120" i="142"/>
  <c r="K104" i="144"/>
  <c r="E21" i="144" s="1"/>
  <c r="K57" i="144"/>
  <c r="C41" i="144"/>
  <c r="BR149" i="218" s="1"/>
  <c r="J82" i="144"/>
  <c r="K25" i="144"/>
  <c r="J49" i="144"/>
  <c r="K93" i="144"/>
  <c r="K33" i="144"/>
  <c r="J41" i="144"/>
  <c r="J101" i="144"/>
  <c r="K74" i="144"/>
  <c r="K112" i="144"/>
  <c r="J65" i="144"/>
  <c r="K17" i="144"/>
  <c r="J43" i="144"/>
  <c r="J86" i="144"/>
  <c r="J32" i="144"/>
  <c r="J92" i="144"/>
  <c r="J100" i="144"/>
  <c r="K22" i="144"/>
  <c r="K30" i="144"/>
  <c r="K38" i="144"/>
  <c r="K46" i="144"/>
  <c r="K54" i="144"/>
  <c r="K62" i="144"/>
  <c r="K71" i="144"/>
  <c r="K79" i="144"/>
  <c r="K90" i="144"/>
  <c r="K98" i="144"/>
  <c r="K109" i="144"/>
  <c r="K120" i="144"/>
  <c r="J19" i="144"/>
  <c r="J27" i="144"/>
  <c r="J116" i="144"/>
  <c r="D25" i="144" s="1"/>
  <c r="J40" i="144"/>
  <c r="J48" i="144"/>
  <c r="K64" i="144"/>
  <c r="K81" i="144"/>
  <c r="J21" i="144"/>
  <c r="J29" i="144"/>
  <c r="J37" i="144"/>
  <c r="J45" i="144"/>
  <c r="J53" i="144"/>
  <c r="J61" i="144"/>
  <c r="J69" i="144"/>
  <c r="J78" i="144"/>
  <c r="J89" i="144"/>
  <c r="J97" i="144"/>
  <c r="J107" i="144"/>
  <c r="D22" i="144" s="1"/>
  <c r="J119" i="144"/>
  <c r="I126" i="144"/>
  <c r="BR137" i="218" s="1"/>
  <c r="J51" i="144"/>
  <c r="J59" i="144"/>
  <c r="J95" i="144"/>
  <c r="J104" i="144"/>
  <c r="D21" i="144" s="1"/>
  <c r="J73" i="144"/>
  <c r="K24" i="144"/>
  <c r="K56" i="144"/>
  <c r="K111" i="144"/>
  <c r="I125" i="144"/>
  <c r="BR136" i="218" s="1"/>
  <c r="C45" i="144"/>
  <c r="BR153" i="218" s="1"/>
  <c r="J35" i="144"/>
  <c r="J67" i="144"/>
  <c r="J76" i="144"/>
  <c r="I124" i="144"/>
  <c r="BR135" i="218" s="1"/>
  <c r="K125" i="144"/>
  <c r="B29" i="144"/>
  <c r="C40" i="144"/>
  <c r="BR148" i="218" s="1"/>
  <c r="C44" i="144"/>
  <c r="BR152" i="218" s="1"/>
  <c r="J68" i="144"/>
  <c r="J77" i="144"/>
  <c r="J87" i="144"/>
  <c r="K36" i="144"/>
  <c r="J39" i="144"/>
  <c r="K60" i="144"/>
  <c r="J63" i="144"/>
  <c r="J91" i="144"/>
  <c r="J110" i="144"/>
  <c r="K118" i="144"/>
  <c r="J18" i="144"/>
  <c r="K23" i="144"/>
  <c r="J26" i="144"/>
  <c r="K31" i="144"/>
  <c r="J34" i="144"/>
  <c r="J42" i="144"/>
  <c r="K47" i="144"/>
  <c r="J50" i="144"/>
  <c r="K55" i="144"/>
  <c r="J58" i="144"/>
  <c r="K63" i="144"/>
  <c r="J66" i="144"/>
  <c r="K72" i="144"/>
  <c r="J75" i="144"/>
  <c r="K80" i="144"/>
  <c r="J84" i="144"/>
  <c r="D18" i="144" s="1"/>
  <c r="K91" i="144"/>
  <c r="J94" i="144"/>
  <c r="K99" i="144"/>
  <c r="J102" i="144"/>
  <c r="K110" i="144"/>
  <c r="J114" i="144"/>
  <c r="D24" i="144" s="1"/>
  <c r="K122" i="144"/>
  <c r="E27" i="144" s="1"/>
  <c r="C42" i="144"/>
  <c r="BR150" i="218" s="1"/>
  <c r="C46" i="144"/>
  <c r="BR154" i="218" s="1"/>
  <c r="J44" i="144"/>
  <c r="J52" i="144"/>
  <c r="J96" i="144"/>
  <c r="K126" i="144"/>
  <c r="K20" i="144"/>
  <c r="J23" i="144"/>
  <c r="K28" i="144"/>
  <c r="J31" i="144"/>
  <c r="J72" i="144"/>
  <c r="J99" i="144"/>
  <c r="K106" i="144"/>
  <c r="H127" i="144"/>
  <c r="K18" i="144"/>
  <c r="K26" i="144"/>
  <c r="K34" i="144"/>
  <c r="K42" i="144"/>
  <c r="K50" i="144"/>
  <c r="K58" i="144"/>
  <c r="K66" i="144"/>
  <c r="K75" i="144"/>
  <c r="K84" i="144"/>
  <c r="E18" i="144" s="1"/>
  <c r="K94" i="144"/>
  <c r="K102" i="144"/>
  <c r="K114" i="144"/>
  <c r="E24" i="144" s="1"/>
  <c r="J47" i="144"/>
  <c r="J120" i="141"/>
  <c r="K73" i="143"/>
  <c r="J89" i="143"/>
  <c r="K51" i="143"/>
  <c r="J120" i="143"/>
  <c r="K21" i="143"/>
  <c r="C44" i="143"/>
  <c r="BQ152" i="218" s="1"/>
  <c r="C41" i="143"/>
  <c r="BQ149" i="218" s="1"/>
  <c r="K81" i="143"/>
  <c r="K64" i="143"/>
  <c r="K111" i="143"/>
  <c r="J35" i="143"/>
  <c r="J69" i="143"/>
  <c r="J19" i="143"/>
  <c r="K48" i="143"/>
  <c r="J53" i="143"/>
  <c r="J86" i="143"/>
  <c r="J104" i="143"/>
  <c r="D21" i="143" s="1"/>
  <c r="K32" i="143"/>
  <c r="J37" i="143"/>
  <c r="J67" i="143"/>
  <c r="K100" i="143"/>
  <c r="J107" i="143"/>
  <c r="D22" i="143" s="1"/>
  <c r="B29" i="143"/>
  <c r="J40" i="143"/>
  <c r="I126" i="143"/>
  <c r="BQ137" i="218" s="1"/>
  <c r="J27" i="143"/>
  <c r="J45" i="143"/>
  <c r="J59" i="143"/>
  <c r="J78" i="143"/>
  <c r="J95" i="143"/>
  <c r="J119" i="143"/>
  <c r="J92" i="143"/>
  <c r="K24" i="143"/>
  <c r="J29" i="143"/>
  <c r="J43" i="143"/>
  <c r="K56" i="143"/>
  <c r="J61" i="143"/>
  <c r="J76" i="143"/>
  <c r="J97" i="143"/>
  <c r="J116" i="143"/>
  <c r="D25" i="143" s="1"/>
  <c r="I124" i="143"/>
  <c r="BQ135" i="218" s="1"/>
  <c r="K124" i="143"/>
  <c r="C40" i="143"/>
  <c r="BQ148" i="218" s="1"/>
  <c r="C45" i="143"/>
  <c r="BQ153" i="218" s="1"/>
  <c r="I125" i="143"/>
  <c r="BQ136" i="218" s="1"/>
  <c r="J17" i="143"/>
  <c r="K22" i="143"/>
  <c r="J25" i="143"/>
  <c r="K30" i="143"/>
  <c r="J33" i="143"/>
  <c r="K38" i="143"/>
  <c r="J41" i="143"/>
  <c r="K46" i="143"/>
  <c r="K71" i="143"/>
  <c r="K79" i="143"/>
  <c r="K109" i="143"/>
  <c r="K120" i="143"/>
  <c r="K25" i="143"/>
  <c r="J28" i="143"/>
  <c r="K33" i="143"/>
  <c r="J60" i="143"/>
  <c r="K65" i="143"/>
  <c r="J96" i="143"/>
  <c r="K101" i="143"/>
  <c r="K112" i="143"/>
  <c r="J118" i="143"/>
  <c r="K20" i="143"/>
  <c r="J23" i="143"/>
  <c r="J31" i="143"/>
  <c r="K36" i="143"/>
  <c r="J39" i="143"/>
  <c r="K44" i="143"/>
  <c r="J47" i="143"/>
  <c r="K52" i="143"/>
  <c r="J55" i="143"/>
  <c r="J63" i="143"/>
  <c r="K68" i="143"/>
  <c r="J72" i="143"/>
  <c r="K77" i="143"/>
  <c r="J80" i="143"/>
  <c r="K87" i="143"/>
  <c r="J91" i="143"/>
  <c r="J99" i="143"/>
  <c r="K106" i="143"/>
  <c r="E22" i="143" s="1"/>
  <c r="J110" i="143"/>
  <c r="J122" i="143"/>
  <c r="D27" i="143" s="1"/>
  <c r="H127" i="143"/>
  <c r="J90" i="143"/>
  <c r="K125" i="143"/>
  <c r="J93" i="143"/>
  <c r="K41" i="143"/>
  <c r="K74" i="143"/>
  <c r="K126" i="143"/>
  <c r="J18" i="143"/>
  <c r="J26" i="143"/>
  <c r="J34" i="143"/>
  <c r="J42" i="143"/>
  <c r="J50" i="143"/>
  <c r="J58" i="143"/>
  <c r="J66" i="143"/>
  <c r="J75" i="143"/>
  <c r="J84" i="143"/>
  <c r="D18" i="143" s="1"/>
  <c r="J94" i="143"/>
  <c r="J102" i="143"/>
  <c r="J114" i="143"/>
  <c r="D24" i="143" s="1"/>
  <c r="C42" i="143"/>
  <c r="BQ150" i="218" s="1"/>
  <c r="C46" i="143"/>
  <c r="BQ154" i="218" s="1"/>
  <c r="J54" i="143"/>
  <c r="J49" i="143"/>
  <c r="J82" i="143"/>
  <c r="K90" i="143"/>
  <c r="K49" i="143"/>
  <c r="K57" i="143"/>
  <c r="K82" i="143"/>
  <c r="K93" i="143"/>
  <c r="K18" i="143"/>
  <c r="K26" i="143"/>
  <c r="K34" i="143"/>
  <c r="K42" i="143"/>
  <c r="K50" i="143"/>
  <c r="K58" i="143"/>
  <c r="K66" i="143"/>
  <c r="K75" i="143"/>
  <c r="K84" i="143"/>
  <c r="E18" i="143" s="1"/>
  <c r="K94" i="143"/>
  <c r="K102" i="143"/>
  <c r="K114" i="143"/>
  <c r="E24" i="143" s="1"/>
  <c r="J62" i="143"/>
  <c r="J98" i="143"/>
  <c r="K125" i="142"/>
  <c r="K61" i="142"/>
  <c r="J78" i="142"/>
  <c r="K107" i="142"/>
  <c r="K104" i="142"/>
  <c r="E21" i="142" s="1"/>
  <c r="J54" i="142"/>
  <c r="K46" i="142"/>
  <c r="K79" i="142"/>
  <c r="K29" i="142"/>
  <c r="J38" i="142"/>
  <c r="J71" i="142"/>
  <c r="J53" i="142"/>
  <c r="K30" i="142"/>
  <c r="J62" i="142"/>
  <c r="C44" i="142"/>
  <c r="BP152" i="218" s="1"/>
  <c r="K37" i="142"/>
  <c r="K69" i="142"/>
  <c r="K90" i="142"/>
  <c r="K119" i="142"/>
  <c r="B29" i="142"/>
  <c r="C41" i="142"/>
  <c r="BP149" i="218" s="1"/>
  <c r="K21" i="142"/>
  <c r="K97" i="142"/>
  <c r="K120" i="142"/>
  <c r="J22" i="142"/>
  <c r="J45" i="142"/>
  <c r="K89" i="142"/>
  <c r="J98" i="142"/>
  <c r="K109" i="142"/>
  <c r="C40" i="142"/>
  <c r="BP148" i="218" s="1"/>
  <c r="C45" i="142"/>
  <c r="BP153" i="218" s="1"/>
  <c r="K52" i="142"/>
  <c r="J52" i="142"/>
  <c r="K74" i="142"/>
  <c r="K44" i="142"/>
  <c r="J44" i="142"/>
  <c r="K118" i="142"/>
  <c r="J118" i="142"/>
  <c r="K49" i="142"/>
  <c r="I125" i="142"/>
  <c r="BP136" i="218" s="1"/>
  <c r="K20" i="142"/>
  <c r="J20" i="142"/>
  <c r="K41" i="142"/>
  <c r="J49" i="142"/>
  <c r="J87" i="142"/>
  <c r="K87" i="142"/>
  <c r="K112" i="142"/>
  <c r="K33" i="142"/>
  <c r="J41" i="142"/>
  <c r="K77" i="142"/>
  <c r="J77" i="142"/>
  <c r="K101" i="142"/>
  <c r="J112" i="142"/>
  <c r="I126" i="142"/>
  <c r="BP137" i="218" s="1"/>
  <c r="K126" i="142"/>
  <c r="K65" i="142"/>
  <c r="I124" i="142"/>
  <c r="BP135" i="218" s="1"/>
  <c r="K36" i="142"/>
  <c r="J36" i="142"/>
  <c r="K57" i="142"/>
  <c r="J65" i="142"/>
  <c r="J106" i="142"/>
  <c r="K106" i="142"/>
  <c r="J28" i="142"/>
  <c r="K28" i="142"/>
  <c r="J96" i="142"/>
  <c r="K96" i="142"/>
  <c r="K25" i="142"/>
  <c r="K68" i="142"/>
  <c r="J68" i="142"/>
  <c r="K93" i="142"/>
  <c r="H127" i="142"/>
  <c r="K17" i="142"/>
  <c r="J25" i="142"/>
  <c r="K60" i="142"/>
  <c r="J60" i="142"/>
  <c r="K82" i="142"/>
  <c r="J93" i="142"/>
  <c r="J47" i="142"/>
  <c r="J91" i="142"/>
  <c r="J99" i="142"/>
  <c r="J110" i="142"/>
  <c r="J19" i="142"/>
  <c r="K24" i="142"/>
  <c r="J27" i="142"/>
  <c r="K32" i="142"/>
  <c r="J35" i="142"/>
  <c r="K40" i="142"/>
  <c r="J43" i="142"/>
  <c r="K48" i="142"/>
  <c r="J51" i="142"/>
  <c r="K56" i="142"/>
  <c r="J59" i="142"/>
  <c r="K64" i="142"/>
  <c r="J67" i="142"/>
  <c r="K73" i="142"/>
  <c r="J76" i="142"/>
  <c r="K81" i="142"/>
  <c r="J86" i="142"/>
  <c r="K92" i="142"/>
  <c r="J95" i="142"/>
  <c r="K100" i="142"/>
  <c r="J104" i="142"/>
  <c r="D21" i="142" s="1"/>
  <c r="K111" i="142"/>
  <c r="J116" i="142"/>
  <c r="D25" i="142" s="1"/>
  <c r="J39" i="142"/>
  <c r="J122" i="142"/>
  <c r="D27" i="142" s="1"/>
  <c r="J18" i="142"/>
  <c r="K23" i="142"/>
  <c r="J26" i="142"/>
  <c r="K31" i="142"/>
  <c r="J34" i="142"/>
  <c r="K39" i="142"/>
  <c r="J42" i="142"/>
  <c r="K47" i="142"/>
  <c r="J50" i="142"/>
  <c r="K55" i="142"/>
  <c r="J58" i="142"/>
  <c r="K63" i="142"/>
  <c r="J66" i="142"/>
  <c r="K72" i="142"/>
  <c r="J75" i="142"/>
  <c r="K80" i="142"/>
  <c r="J84" i="142"/>
  <c r="D18" i="142" s="1"/>
  <c r="J94" i="142"/>
  <c r="K99" i="142"/>
  <c r="J102" i="142"/>
  <c r="K110" i="142"/>
  <c r="J114" i="142"/>
  <c r="D24" i="142" s="1"/>
  <c r="C42" i="142"/>
  <c r="BP150" i="218" s="1"/>
  <c r="C46" i="142"/>
  <c r="BP154" i="218" s="1"/>
  <c r="J63" i="142"/>
  <c r="K18" i="142"/>
  <c r="K26" i="142"/>
  <c r="K34" i="142"/>
  <c r="K42" i="142"/>
  <c r="K50" i="142"/>
  <c r="K58" i="142"/>
  <c r="K66" i="142"/>
  <c r="K75" i="142"/>
  <c r="K84" i="142"/>
  <c r="E18" i="142" s="1"/>
  <c r="K94" i="142"/>
  <c r="K102" i="142"/>
  <c r="K114" i="142"/>
  <c r="E24" i="142" s="1"/>
  <c r="J23" i="142"/>
  <c r="K120" i="140"/>
  <c r="J56" i="141"/>
  <c r="K92" i="141"/>
  <c r="J111" i="141"/>
  <c r="J48" i="141"/>
  <c r="J24" i="141"/>
  <c r="K101" i="141"/>
  <c r="K25" i="141"/>
  <c r="K65" i="141"/>
  <c r="J73" i="141"/>
  <c r="K93" i="141"/>
  <c r="K33" i="141"/>
  <c r="J40" i="141"/>
  <c r="K57" i="141"/>
  <c r="J81" i="141"/>
  <c r="K30" i="141"/>
  <c r="J43" i="141"/>
  <c r="K62" i="141"/>
  <c r="J76" i="141"/>
  <c r="K98" i="141"/>
  <c r="J116" i="141"/>
  <c r="D25" i="141" s="1"/>
  <c r="I125" i="141"/>
  <c r="BO136" i="218" s="1"/>
  <c r="C42" i="141"/>
  <c r="BO150" i="218" s="1"/>
  <c r="J35" i="141"/>
  <c r="J67" i="141"/>
  <c r="J104" i="141"/>
  <c r="D21" i="141" s="1"/>
  <c r="K17" i="141"/>
  <c r="J32" i="141"/>
  <c r="K49" i="141"/>
  <c r="J64" i="141"/>
  <c r="K82" i="141"/>
  <c r="J100" i="141"/>
  <c r="J27" i="141"/>
  <c r="J41" i="141"/>
  <c r="K46" i="141"/>
  <c r="J59" i="141"/>
  <c r="J74" i="141"/>
  <c r="K79" i="141"/>
  <c r="J95" i="141"/>
  <c r="J112" i="141"/>
  <c r="K120" i="141"/>
  <c r="C45" i="141"/>
  <c r="BO153" i="218" s="1"/>
  <c r="K54" i="141"/>
  <c r="K90" i="141"/>
  <c r="I126" i="141"/>
  <c r="BO137" i="218" s="1"/>
  <c r="K22" i="141"/>
  <c r="J19" i="141"/>
  <c r="K38" i="141"/>
  <c r="J51" i="141"/>
  <c r="K71" i="141"/>
  <c r="J86" i="141"/>
  <c r="K109" i="141"/>
  <c r="I124" i="141"/>
  <c r="BO135" i="218" s="1"/>
  <c r="C41" i="141"/>
  <c r="BO149" i="218" s="1"/>
  <c r="C46" i="141"/>
  <c r="BO154" i="218" s="1"/>
  <c r="K125" i="141"/>
  <c r="B29" i="141"/>
  <c r="C40" i="141"/>
  <c r="BO148" i="218" s="1"/>
  <c r="C44" i="141"/>
  <c r="BO152" i="218" s="1"/>
  <c r="J20" i="141"/>
  <c r="J77" i="141"/>
  <c r="J87" i="141"/>
  <c r="K60" i="141"/>
  <c r="J63" i="141"/>
  <c r="J91" i="141"/>
  <c r="J122" i="141"/>
  <c r="D27" i="141" s="1"/>
  <c r="J18" i="141"/>
  <c r="K23" i="141"/>
  <c r="J26" i="141"/>
  <c r="K31" i="141"/>
  <c r="J34" i="141"/>
  <c r="K39" i="141"/>
  <c r="J42" i="141"/>
  <c r="K47" i="141"/>
  <c r="J50" i="141"/>
  <c r="K55" i="141"/>
  <c r="J58" i="141"/>
  <c r="K63" i="141"/>
  <c r="J66" i="141"/>
  <c r="K72" i="141"/>
  <c r="J75" i="141"/>
  <c r="K80" i="141"/>
  <c r="J84" i="141"/>
  <c r="D18" i="141" s="1"/>
  <c r="K91" i="141"/>
  <c r="J94" i="141"/>
  <c r="K99" i="141"/>
  <c r="J102" i="141"/>
  <c r="K110" i="141"/>
  <c r="J114" i="141"/>
  <c r="D24" i="141" s="1"/>
  <c r="J28" i="141"/>
  <c r="J52" i="141"/>
  <c r="J106" i="141"/>
  <c r="J118" i="141"/>
  <c r="K36" i="141"/>
  <c r="J39" i="141"/>
  <c r="K44" i="141"/>
  <c r="K68" i="141"/>
  <c r="K96" i="141"/>
  <c r="J99" i="141"/>
  <c r="H127" i="141"/>
  <c r="K18" i="141"/>
  <c r="J21" i="141"/>
  <c r="K26" i="141"/>
  <c r="J29" i="141"/>
  <c r="K34" i="141"/>
  <c r="J37" i="141"/>
  <c r="K42" i="141"/>
  <c r="J45" i="141"/>
  <c r="K50" i="141"/>
  <c r="J53" i="141"/>
  <c r="K58" i="141"/>
  <c r="J61" i="141"/>
  <c r="K66" i="141"/>
  <c r="J69" i="141"/>
  <c r="K75" i="141"/>
  <c r="J78" i="141"/>
  <c r="K84" i="141"/>
  <c r="E18" i="141" s="1"/>
  <c r="J89" i="141"/>
  <c r="K94" i="141"/>
  <c r="J97" i="141"/>
  <c r="K102" i="141"/>
  <c r="J107" i="141"/>
  <c r="K114" i="141"/>
  <c r="E24" i="141" s="1"/>
  <c r="J119" i="141"/>
  <c r="K126" i="141"/>
  <c r="J31" i="141"/>
  <c r="J55" i="141"/>
  <c r="J80" i="141"/>
  <c r="K90" i="140"/>
  <c r="J107" i="140"/>
  <c r="J119" i="140"/>
  <c r="K37" i="140"/>
  <c r="K54" i="140"/>
  <c r="J69" i="140"/>
  <c r="J22" i="140"/>
  <c r="J45" i="140"/>
  <c r="J78" i="140"/>
  <c r="J46" i="140"/>
  <c r="J97" i="140"/>
  <c r="K61" i="140"/>
  <c r="J109" i="140"/>
  <c r="B29" i="140"/>
  <c r="C41" i="140"/>
  <c r="BN149" i="218" s="1"/>
  <c r="J29" i="140"/>
  <c r="J71" i="140"/>
  <c r="C44" i="140"/>
  <c r="BN152" i="218" s="1"/>
  <c r="K21" i="140"/>
  <c r="J30" i="140"/>
  <c r="J53" i="140"/>
  <c r="J89" i="140"/>
  <c r="J79" i="140"/>
  <c r="K38" i="140"/>
  <c r="J62" i="140"/>
  <c r="J98" i="140"/>
  <c r="C40" i="140"/>
  <c r="BN148" i="218" s="1"/>
  <c r="C45" i="140"/>
  <c r="BN153" i="218" s="1"/>
  <c r="J120" i="140"/>
  <c r="E22" i="140"/>
  <c r="J60" i="140"/>
  <c r="K60" i="140"/>
  <c r="K20" i="140"/>
  <c r="J20" i="140"/>
  <c r="K41" i="140"/>
  <c r="J87" i="140"/>
  <c r="K87" i="140"/>
  <c r="K101" i="140"/>
  <c r="J101" i="140"/>
  <c r="K77" i="140"/>
  <c r="J77" i="140"/>
  <c r="K93" i="140"/>
  <c r="J93" i="140"/>
  <c r="I124" i="140"/>
  <c r="BN135" i="218" s="1"/>
  <c r="H127" i="140"/>
  <c r="K17" i="140"/>
  <c r="K52" i="140"/>
  <c r="J52" i="140"/>
  <c r="I125" i="140"/>
  <c r="BN136" i="218" s="1"/>
  <c r="K44" i="140"/>
  <c r="J44" i="140"/>
  <c r="K65" i="140"/>
  <c r="K25" i="140"/>
  <c r="J25" i="140"/>
  <c r="J17" i="140"/>
  <c r="K74" i="140"/>
  <c r="K36" i="140"/>
  <c r="J36" i="140"/>
  <c r="K57" i="140"/>
  <c r="J65" i="140"/>
  <c r="K112" i="140"/>
  <c r="J112" i="140"/>
  <c r="I126" i="140"/>
  <c r="BN137" i="218" s="1"/>
  <c r="K33" i="140"/>
  <c r="K68" i="140"/>
  <c r="J68" i="140"/>
  <c r="K82" i="140"/>
  <c r="J28" i="140"/>
  <c r="K28" i="140"/>
  <c r="K49" i="140"/>
  <c r="J57" i="140"/>
  <c r="J118" i="140"/>
  <c r="J23" i="140"/>
  <c r="J80" i="140"/>
  <c r="J122" i="140"/>
  <c r="D27" i="140" s="1"/>
  <c r="J19" i="140"/>
  <c r="K24" i="140"/>
  <c r="J27" i="140"/>
  <c r="K32" i="140"/>
  <c r="J35" i="140"/>
  <c r="K40" i="140"/>
  <c r="J43" i="140"/>
  <c r="K48" i="140"/>
  <c r="J51" i="140"/>
  <c r="K56" i="140"/>
  <c r="J59" i="140"/>
  <c r="K64" i="140"/>
  <c r="J67" i="140"/>
  <c r="K73" i="140"/>
  <c r="J76" i="140"/>
  <c r="K81" i="140"/>
  <c r="J86" i="140"/>
  <c r="K92" i="140"/>
  <c r="J95" i="140"/>
  <c r="K100" i="140"/>
  <c r="J104" i="140"/>
  <c r="D21" i="140" s="1"/>
  <c r="K111" i="140"/>
  <c r="J116" i="140"/>
  <c r="D25" i="140" s="1"/>
  <c r="J96" i="140"/>
  <c r="J106" i="140"/>
  <c r="K126" i="140"/>
  <c r="J47" i="140"/>
  <c r="J55" i="140"/>
  <c r="J91" i="140"/>
  <c r="J99" i="140"/>
  <c r="J110" i="140"/>
  <c r="J18" i="140"/>
  <c r="J26" i="140"/>
  <c r="K31" i="140"/>
  <c r="J34" i="140"/>
  <c r="K39" i="140"/>
  <c r="J42" i="140"/>
  <c r="K47" i="140"/>
  <c r="J50" i="140"/>
  <c r="J58" i="140"/>
  <c r="K63" i="140"/>
  <c r="J66" i="140"/>
  <c r="K72" i="140"/>
  <c r="J75" i="140"/>
  <c r="K80" i="140"/>
  <c r="J84" i="140"/>
  <c r="D18" i="140" s="1"/>
  <c r="J94" i="140"/>
  <c r="K99" i="140"/>
  <c r="J102" i="140"/>
  <c r="K110" i="140"/>
  <c r="J114" i="140"/>
  <c r="D24" i="140" s="1"/>
  <c r="C42" i="140"/>
  <c r="BN150" i="218" s="1"/>
  <c r="C46" i="140"/>
  <c r="BN154" i="218" s="1"/>
  <c r="J39" i="140"/>
  <c r="J72" i="140"/>
  <c r="K18" i="140"/>
  <c r="K26" i="140"/>
  <c r="K34" i="140"/>
  <c r="K42" i="140"/>
  <c r="K50" i="140"/>
  <c r="K58" i="140"/>
  <c r="K66" i="140"/>
  <c r="K75" i="140"/>
  <c r="K84" i="140"/>
  <c r="E18" i="140" s="1"/>
  <c r="K94" i="140"/>
  <c r="K102" i="140"/>
  <c r="K114" i="140"/>
  <c r="E24" i="140" s="1"/>
  <c r="J120" i="138"/>
  <c r="K69" i="139"/>
  <c r="J62" i="139"/>
  <c r="J30" i="139"/>
  <c r="J98" i="139"/>
  <c r="K107" i="139"/>
  <c r="K22" i="139"/>
  <c r="K120" i="139"/>
  <c r="K90" i="139"/>
  <c r="J37" i="139"/>
  <c r="K54" i="139"/>
  <c r="J46" i="139"/>
  <c r="J79" i="139"/>
  <c r="K45" i="139"/>
  <c r="K78" i="139"/>
  <c r="K119" i="139"/>
  <c r="B29" i="139"/>
  <c r="C41" i="139"/>
  <c r="BM149" i="218" s="1"/>
  <c r="J21" i="139"/>
  <c r="K38" i="139"/>
  <c r="J53" i="139"/>
  <c r="K71" i="139"/>
  <c r="J89" i="139"/>
  <c r="K109" i="139"/>
  <c r="J120" i="139"/>
  <c r="J97" i="139"/>
  <c r="K29" i="139"/>
  <c r="K61" i="139"/>
  <c r="C44" i="139"/>
  <c r="BM152" i="218" s="1"/>
  <c r="C40" i="139"/>
  <c r="BM148" i="218" s="1"/>
  <c r="C45" i="139"/>
  <c r="BM153" i="218" s="1"/>
  <c r="D22" i="139"/>
  <c r="K41" i="139"/>
  <c r="J41" i="139"/>
  <c r="K74" i="139"/>
  <c r="J74" i="139"/>
  <c r="K112" i="139"/>
  <c r="J112" i="139"/>
  <c r="I126" i="139"/>
  <c r="BM137" i="218" s="1"/>
  <c r="K33" i="139"/>
  <c r="J33" i="139"/>
  <c r="K65" i="139"/>
  <c r="J65" i="139"/>
  <c r="K101" i="139"/>
  <c r="J101" i="139"/>
  <c r="J25" i="139"/>
  <c r="K25" i="139"/>
  <c r="K57" i="139"/>
  <c r="J57" i="139"/>
  <c r="K93" i="139"/>
  <c r="J93" i="139"/>
  <c r="I124" i="139"/>
  <c r="BM135" i="218" s="1"/>
  <c r="H127" i="139"/>
  <c r="K17" i="139"/>
  <c r="J17" i="139"/>
  <c r="K49" i="139"/>
  <c r="J49" i="139"/>
  <c r="K82" i="139"/>
  <c r="J82" i="139"/>
  <c r="I125" i="139"/>
  <c r="BM136" i="218" s="1"/>
  <c r="J44" i="139"/>
  <c r="J96" i="139"/>
  <c r="J31" i="139"/>
  <c r="K36" i="139"/>
  <c r="J63" i="139"/>
  <c r="K68" i="139"/>
  <c r="J99" i="139"/>
  <c r="J110" i="139"/>
  <c r="J19" i="139"/>
  <c r="K24" i="139"/>
  <c r="J27" i="139"/>
  <c r="K32" i="139"/>
  <c r="J35" i="139"/>
  <c r="K40" i="139"/>
  <c r="J43" i="139"/>
  <c r="K48" i="139"/>
  <c r="J51" i="139"/>
  <c r="K56" i="139"/>
  <c r="J59" i="139"/>
  <c r="K64" i="139"/>
  <c r="J67" i="139"/>
  <c r="K73" i="139"/>
  <c r="J76" i="139"/>
  <c r="K81" i="139"/>
  <c r="J86" i="139"/>
  <c r="K92" i="139"/>
  <c r="J95" i="139"/>
  <c r="K100" i="139"/>
  <c r="J104" i="139"/>
  <c r="D21" i="139" s="1"/>
  <c r="K111" i="139"/>
  <c r="J116" i="139"/>
  <c r="D25" i="139" s="1"/>
  <c r="J20" i="139"/>
  <c r="J28" i="139"/>
  <c r="J60" i="139"/>
  <c r="J77" i="139"/>
  <c r="J118" i="139"/>
  <c r="J23" i="139"/>
  <c r="K52" i="139"/>
  <c r="J55" i="139"/>
  <c r="K87" i="139"/>
  <c r="J91" i="139"/>
  <c r="K106" i="139"/>
  <c r="J18" i="139"/>
  <c r="K23" i="139"/>
  <c r="J26" i="139"/>
  <c r="K31" i="139"/>
  <c r="J34" i="139"/>
  <c r="K39" i="139"/>
  <c r="J42" i="139"/>
  <c r="K47" i="139"/>
  <c r="J50" i="139"/>
  <c r="K55" i="139"/>
  <c r="J58" i="139"/>
  <c r="K63" i="139"/>
  <c r="J66" i="139"/>
  <c r="K72" i="139"/>
  <c r="J75" i="139"/>
  <c r="K80" i="139"/>
  <c r="J84" i="139"/>
  <c r="D18" i="139" s="1"/>
  <c r="J94" i="139"/>
  <c r="K99" i="139"/>
  <c r="J102" i="139"/>
  <c r="K110" i="139"/>
  <c r="J114" i="139"/>
  <c r="D24" i="139" s="1"/>
  <c r="K122" i="139"/>
  <c r="E27" i="139" s="1"/>
  <c r="C42" i="139"/>
  <c r="BM150" i="218" s="1"/>
  <c r="C46" i="139"/>
  <c r="BM154" i="218" s="1"/>
  <c r="K126" i="139"/>
  <c r="K18" i="139"/>
  <c r="K26" i="139"/>
  <c r="K34" i="139"/>
  <c r="K42" i="139"/>
  <c r="K50" i="139"/>
  <c r="K58" i="139"/>
  <c r="K66" i="139"/>
  <c r="K75" i="139"/>
  <c r="K84" i="139"/>
  <c r="E18" i="139" s="1"/>
  <c r="K94" i="139"/>
  <c r="K102" i="139"/>
  <c r="K114" i="139"/>
  <c r="E24" i="139" s="1"/>
  <c r="K120" i="137"/>
  <c r="K49" i="138"/>
  <c r="K41" i="138"/>
  <c r="J97" i="138"/>
  <c r="J19" i="138"/>
  <c r="K45" i="138"/>
  <c r="J29" i="138"/>
  <c r="K53" i="138"/>
  <c r="K73" i="138"/>
  <c r="K112" i="138"/>
  <c r="J25" i="138"/>
  <c r="K64" i="138"/>
  <c r="J86" i="138"/>
  <c r="J93" i="138"/>
  <c r="K30" i="138"/>
  <c r="K71" i="138"/>
  <c r="K76" i="138"/>
  <c r="K98" i="138"/>
  <c r="J48" i="138"/>
  <c r="J59" i="138"/>
  <c r="J27" i="138"/>
  <c r="J57" i="138"/>
  <c r="J61" i="138"/>
  <c r="K120" i="138"/>
  <c r="K46" i="138"/>
  <c r="J32" i="138"/>
  <c r="J43" i="138"/>
  <c r="K65" i="138"/>
  <c r="J78" i="138"/>
  <c r="J17" i="138"/>
  <c r="J21" i="138"/>
  <c r="J40" i="138"/>
  <c r="J51" i="138"/>
  <c r="K62" i="138"/>
  <c r="K74" i="138"/>
  <c r="J82" i="138"/>
  <c r="J89" i="138"/>
  <c r="K100" i="138"/>
  <c r="J111" i="138"/>
  <c r="D23" i="138" s="1"/>
  <c r="J35" i="138"/>
  <c r="K81" i="138"/>
  <c r="J92" i="138"/>
  <c r="K95" i="138"/>
  <c r="I124" i="138"/>
  <c r="BL135" i="218" s="1"/>
  <c r="I125" i="138"/>
  <c r="BL136" i="218" s="1"/>
  <c r="J69" i="138"/>
  <c r="J104" i="138"/>
  <c r="D21" i="138" s="1"/>
  <c r="K24" i="138"/>
  <c r="K54" i="138"/>
  <c r="J33" i="138"/>
  <c r="J37" i="138"/>
  <c r="J56" i="138"/>
  <c r="J67" i="138"/>
  <c r="K79" i="138"/>
  <c r="J101" i="138"/>
  <c r="J107" i="138"/>
  <c r="D22" i="138" s="1"/>
  <c r="J119" i="138"/>
  <c r="I126" i="138"/>
  <c r="BL137" i="218" s="1"/>
  <c r="C45" i="138"/>
  <c r="BL153" i="218" s="1"/>
  <c r="K38" i="138"/>
  <c r="K109" i="138"/>
  <c r="C41" i="138"/>
  <c r="BL149" i="218" s="1"/>
  <c r="J116" i="138"/>
  <c r="D25" i="138" s="1"/>
  <c r="K22" i="138"/>
  <c r="K90" i="138"/>
  <c r="K125" i="138"/>
  <c r="B29" i="138"/>
  <c r="C40" i="138"/>
  <c r="BL148" i="218" s="1"/>
  <c r="C44" i="138"/>
  <c r="BL152" i="218" s="1"/>
  <c r="J87" i="138"/>
  <c r="K20" i="138"/>
  <c r="K36" i="138"/>
  <c r="J39" i="138"/>
  <c r="K60" i="138"/>
  <c r="J63" i="138"/>
  <c r="J91" i="138"/>
  <c r="J18" i="138"/>
  <c r="K23" i="138"/>
  <c r="J26" i="138"/>
  <c r="K31" i="138"/>
  <c r="J34" i="138"/>
  <c r="K39" i="138"/>
  <c r="J42" i="138"/>
  <c r="K47" i="138"/>
  <c r="J50" i="138"/>
  <c r="K55" i="138"/>
  <c r="J58" i="138"/>
  <c r="K63" i="138"/>
  <c r="J66" i="138"/>
  <c r="K72" i="138"/>
  <c r="J75" i="138"/>
  <c r="K80" i="138"/>
  <c r="J84" i="138"/>
  <c r="D18" i="138" s="1"/>
  <c r="J94" i="138"/>
  <c r="K99" i="138"/>
  <c r="J102" i="138"/>
  <c r="K110" i="138"/>
  <c r="J114" i="138"/>
  <c r="D24" i="138" s="1"/>
  <c r="K122" i="138"/>
  <c r="E27" i="138" s="1"/>
  <c r="C42" i="138"/>
  <c r="BL150" i="218" s="1"/>
  <c r="C46" i="138"/>
  <c r="BL154" i="218" s="1"/>
  <c r="J28" i="138"/>
  <c r="J68" i="138"/>
  <c r="J96" i="138"/>
  <c r="J118" i="138"/>
  <c r="K126" i="138"/>
  <c r="J80" i="138"/>
  <c r="K106" i="138"/>
  <c r="J122" i="138"/>
  <c r="D27" i="138" s="1"/>
  <c r="K18" i="138"/>
  <c r="K26" i="138"/>
  <c r="K34" i="138"/>
  <c r="K42" i="138"/>
  <c r="K50" i="138"/>
  <c r="K58" i="138"/>
  <c r="K66" i="138"/>
  <c r="K75" i="138"/>
  <c r="K84" i="138"/>
  <c r="E18" i="138" s="1"/>
  <c r="K94" i="138"/>
  <c r="K102" i="138"/>
  <c r="K114" i="138"/>
  <c r="E24" i="138" s="1"/>
  <c r="J44" i="138"/>
  <c r="J52" i="138"/>
  <c r="J77" i="138"/>
  <c r="J99" i="138"/>
  <c r="H127" i="138"/>
  <c r="K120" i="136"/>
  <c r="E26" i="136" s="1"/>
  <c r="J104" i="137"/>
  <c r="D21" i="137" s="1"/>
  <c r="J73" i="137"/>
  <c r="J89" i="137"/>
  <c r="C41" i="137"/>
  <c r="BK149" i="218" s="1"/>
  <c r="K21" i="137"/>
  <c r="K81" i="137"/>
  <c r="K51" i="137"/>
  <c r="K111" i="137"/>
  <c r="K64" i="137"/>
  <c r="J69" i="137"/>
  <c r="K35" i="137"/>
  <c r="J40" i="137"/>
  <c r="K104" i="137"/>
  <c r="E21" i="137" s="1"/>
  <c r="E22" i="137"/>
  <c r="J19" i="137"/>
  <c r="K48" i="137"/>
  <c r="J53" i="137"/>
  <c r="J86" i="137"/>
  <c r="C44" i="137"/>
  <c r="BK152" i="218" s="1"/>
  <c r="K32" i="137"/>
  <c r="J37" i="137"/>
  <c r="J67" i="137"/>
  <c r="K100" i="137"/>
  <c r="J107" i="137"/>
  <c r="B29" i="137"/>
  <c r="J27" i="137"/>
  <c r="J45" i="137"/>
  <c r="J59" i="137"/>
  <c r="J78" i="137"/>
  <c r="J95" i="137"/>
  <c r="J119" i="137"/>
  <c r="J24" i="137"/>
  <c r="J56" i="137"/>
  <c r="J92" i="137"/>
  <c r="J29" i="137"/>
  <c r="J43" i="137"/>
  <c r="J61" i="137"/>
  <c r="J76" i="137"/>
  <c r="J97" i="137"/>
  <c r="J116" i="137"/>
  <c r="D25" i="137" s="1"/>
  <c r="I124" i="137"/>
  <c r="BK135" i="218" s="1"/>
  <c r="K124" i="137"/>
  <c r="C40" i="137"/>
  <c r="BK148" i="218" s="1"/>
  <c r="C45" i="137"/>
  <c r="BK153" i="218" s="1"/>
  <c r="I126" i="137"/>
  <c r="BK137" i="218" s="1"/>
  <c r="I125" i="137"/>
  <c r="BK136" i="218" s="1"/>
  <c r="J22" i="137"/>
  <c r="J30" i="137"/>
  <c r="J54" i="137"/>
  <c r="J109" i="137"/>
  <c r="J120" i="137"/>
  <c r="J25" i="137"/>
  <c r="K30" i="137"/>
  <c r="J57" i="137"/>
  <c r="K17" i="137"/>
  <c r="J20" i="137"/>
  <c r="K41" i="137"/>
  <c r="J44" i="137"/>
  <c r="K49" i="137"/>
  <c r="K65" i="137"/>
  <c r="J68" i="137"/>
  <c r="K74" i="137"/>
  <c r="J77" i="137"/>
  <c r="K82" i="137"/>
  <c r="K101" i="137"/>
  <c r="J106" i="137"/>
  <c r="K112" i="137"/>
  <c r="J118" i="137"/>
  <c r="J23" i="137"/>
  <c r="K28" i="137"/>
  <c r="J31" i="137"/>
  <c r="K36" i="137"/>
  <c r="J39" i="137"/>
  <c r="J47" i="137"/>
  <c r="K52" i="137"/>
  <c r="J55" i="137"/>
  <c r="K60" i="137"/>
  <c r="J63" i="137"/>
  <c r="J72" i="137"/>
  <c r="J80" i="137"/>
  <c r="K87" i="137"/>
  <c r="J91" i="137"/>
  <c r="K96" i="137"/>
  <c r="J99" i="137"/>
  <c r="J110" i="137"/>
  <c r="J122" i="137"/>
  <c r="D27" i="137" s="1"/>
  <c r="H127" i="137"/>
  <c r="J38" i="137"/>
  <c r="J46" i="137"/>
  <c r="J79" i="137"/>
  <c r="K125" i="137"/>
  <c r="J33" i="137"/>
  <c r="K62" i="137"/>
  <c r="J65" i="137"/>
  <c r="K71" i="137"/>
  <c r="K98" i="137"/>
  <c r="J101" i="137"/>
  <c r="K109" i="137"/>
  <c r="J18" i="137"/>
  <c r="J26" i="137"/>
  <c r="J34" i="137"/>
  <c r="J42" i="137"/>
  <c r="J50" i="137"/>
  <c r="J58" i="137"/>
  <c r="J66" i="137"/>
  <c r="J75" i="137"/>
  <c r="J84" i="137"/>
  <c r="D18" i="137" s="1"/>
  <c r="J94" i="137"/>
  <c r="J102" i="137"/>
  <c r="J114" i="137"/>
  <c r="D24" i="137" s="1"/>
  <c r="C42" i="137"/>
  <c r="BK150" i="218" s="1"/>
  <c r="C46" i="137"/>
  <c r="BK154" i="218" s="1"/>
  <c r="J62" i="137"/>
  <c r="J71" i="137"/>
  <c r="K38" i="137"/>
  <c r="J41" i="137"/>
  <c r="K46" i="137"/>
  <c r="J74" i="137"/>
  <c r="K79" i="137"/>
  <c r="J112" i="137"/>
  <c r="K25" i="137"/>
  <c r="K33" i="137"/>
  <c r="K57" i="137"/>
  <c r="K18" i="137"/>
  <c r="K26" i="137"/>
  <c r="K34" i="137"/>
  <c r="K42" i="137"/>
  <c r="K50" i="137"/>
  <c r="K58" i="137"/>
  <c r="K66" i="137"/>
  <c r="K75" i="137"/>
  <c r="K84" i="137"/>
  <c r="E18" i="137" s="1"/>
  <c r="K94" i="137"/>
  <c r="K102" i="137"/>
  <c r="K114" i="137"/>
  <c r="E24" i="137" s="1"/>
  <c r="J90" i="137"/>
  <c r="K22" i="137"/>
  <c r="K54" i="137"/>
  <c r="K90" i="137"/>
  <c r="J93" i="137"/>
  <c r="K126" i="137"/>
  <c r="J120" i="135"/>
  <c r="K107" i="136"/>
  <c r="J119" i="136"/>
  <c r="J45" i="136"/>
  <c r="K98" i="136"/>
  <c r="K62" i="136"/>
  <c r="K22" i="136"/>
  <c r="J78" i="136"/>
  <c r="K69" i="136"/>
  <c r="K30" i="136"/>
  <c r="J37" i="136"/>
  <c r="K54" i="136"/>
  <c r="K90" i="136"/>
  <c r="J120" i="136"/>
  <c r="K46" i="136"/>
  <c r="K79" i="136"/>
  <c r="K97" i="136"/>
  <c r="J109" i="136"/>
  <c r="B29" i="136"/>
  <c r="C41" i="136"/>
  <c r="BJ149" i="218" s="1"/>
  <c r="J38" i="136"/>
  <c r="J71" i="136"/>
  <c r="C44" i="136"/>
  <c r="BJ152" i="218" s="1"/>
  <c r="J21" i="136"/>
  <c r="J53" i="136"/>
  <c r="J89" i="136"/>
  <c r="I124" i="136"/>
  <c r="BJ135" i="218" s="1"/>
  <c r="J61" i="136"/>
  <c r="K29" i="136"/>
  <c r="C40" i="136"/>
  <c r="BJ148" i="218" s="1"/>
  <c r="C45" i="136"/>
  <c r="BJ153" i="218" s="1"/>
  <c r="I126" i="136"/>
  <c r="BJ137" i="218" s="1"/>
  <c r="I125" i="136"/>
  <c r="BJ136" i="218" s="1"/>
  <c r="J74" i="136"/>
  <c r="J44" i="136"/>
  <c r="K49" i="136"/>
  <c r="J77" i="136"/>
  <c r="J118" i="136"/>
  <c r="J23" i="136"/>
  <c r="K52" i="136"/>
  <c r="J55" i="136"/>
  <c r="K60" i="136"/>
  <c r="K87" i="136"/>
  <c r="J91" i="136"/>
  <c r="K96" i="136"/>
  <c r="H127" i="136"/>
  <c r="J19" i="136"/>
  <c r="K24" i="136"/>
  <c r="J27" i="136"/>
  <c r="K32" i="136"/>
  <c r="J35" i="136"/>
  <c r="K40" i="136"/>
  <c r="J43" i="136"/>
  <c r="K48" i="136"/>
  <c r="J51" i="136"/>
  <c r="K56" i="136"/>
  <c r="J59" i="136"/>
  <c r="K64" i="136"/>
  <c r="J67" i="136"/>
  <c r="K73" i="136"/>
  <c r="J76" i="136"/>
  <c r="K81" i="136"/>
  <c r="J86" i="136"/>
  <c r="K92" i="136"/>
  <c r="J95" i="136"/>
  <c r="K100" i="136"/>
  <c r="J104" i="136"/>
  <c r="D21" i="136" s="1"/>
  <c r="K111" i="136"/>
  <c r="J116" i="136"/>
  <c r="D25" i="136" s="1"/>
  <c r="J17" i="136"/>
  <c r="J25" i="136"/>
  <c r="J33" i="136"/>
  <c r="J65" i="136"/>
  <c r="J101" i="136"/>
  <c r="K33" i="136"/>
  <c r="K41" i="136"/>
  <c r="J68" i="136"/>
  <c r="K74" i="136"/>
  <c r="K112" i="136"/>
  <c r="K20" i="136"/>
  <c r="J47" i="136"/>
  <c r="J99" i="136"/>
  <c r="K106" i="136"/>
  <c r="J18" i="136"/>
  <c r="K23" i="136"/>
  <c r="J26" i="136"/>
  <c r="K31" i="136"/>
  <c r="J34" i="136"/>
  <c r="K39" i="136"/>
  <c r="J42" i="136"/>
  <c r="K47" i="136"/>
  <c r="J50" i="136"/>
  <c r="K55" i="136"/>
  <c r="J58" i="136"/>
  <c r="K63" i="136"/>
  <c r="J66" i="136"/>
  <c r="K72" i="136"/>
  <c r="J75" i="136"/>
  <c r="K80" i="136"/>
  <c r="J84" i="136"/>
  <c r="D18" i="136" s="1"/>
  <c r="J94" i="136"/>
  <c r="K99" i="136"/>
  <c r="J102" i="136"/>
  <c r="K110" i="136"/>
  <c r="J114" i="136"/>
  <c r="D24" i="136" s="1"/>
  <c r="K122" i="136"/>
  <c r="E27" i="136" s="1"/>
  <c r="C42" i="136"/>
  <c r="BJ150" i="218" s="1"/>
  <c r="C46" i="136"/>
  <c r="BJ154" i="218" s="1"/>
  <c r="J49" i="136"/>
  <c r="J57" i="136"/>
  <c r="J82" i="136"/>
  <c r="J112" i="136"/>
  <c r="K17" i="136"/>
  <c r="K25" i="136"/>
  <c r="J28" i="136"/>
  <c r="J36" i="136"/>
  <c r="K65" i="136"/>
  <c r="K126" i="136"/>
  <c r="J39" i="136"/>
  <c r="J63" i="136"/>
  <c r="J80" i="136"/>
  <c r="K18" i="136"/>
  <c r="K26" i="136"/>
  <c r="K34" i="136"/>
  <c r="K42" i="136"/>
  <c r="K50" i="136"/>
  <c r="K58" i="136"/>
  <c r="K66" i="136"/>
  <c r="K75" i="136"/>
  <c r="K84" i="136"/>
  <c r="E18" i="136" s="1"/>
  <c r="K94" i="136"/>
  <c r="K102" i="136"/>
  <c r="K114" i="136"/>
  <c r="E24" i="136" s="1"/>
  <c r="J93" i="136"/>
  <c r="J31" i="136"/>
  <c r="J72" i="136"/>
  <c r="J110" i="136"/>
  <c r="K120" i="134"/>
  <c r="K104" i="135"/>
  <c r="E21" i="135" s="1"/>
  <c r="K90" i="135"/>
  <c r="J107" i="135"/>
  <c r="J119" i="135"/>
  <c r="K69" i="135"/>
  <c r="K38" i="135"/>
  <c r="K46" i="135"/>
  <c r="K29" i="135"/>
  <c r="J78" i="135"/>
  <c r="J61" i="135"/>
  <c r="J79" i="135"/>
  <c r="J30" i="135"/>
  <c r="J71" i="135"/>
  <c r="K120" i="135"/>
  <c r="K53" i="135"/>
  <c r="B29" i="135"/>
  <c r="C41" i="135"/>
  <c r="BI149" i="218" s="1"/>
  <c r="J97" i="135"/>
  <c r="J109" i="135"/>
  <c r="C44" i="135"/>
  <c r="BI152" i="218" s="1"/>
  <c r="J22" i="135"/>
  <c r="J45" i="135"/>
  <c r="J62" i="135"/>
  <c r="J89" i="135"/>
  <c r="J21" i="135"/>
  <c r="J37" i="135"/>
  <c r="J54" i="135"/>
  <c r="J98" i="135"/>
  <c r="C40" i="135"/>
  <c r="BI148" i="218" s="1"/>
  <c r="C45" i="135"/>
  <c r="BI153" i="218" s="1"/>
  <c r="K33" i="135"/>
  <c r="K68" i="135"/>
  <c r="J68" i="135"/>
  <c r="K17" i="135"/>
  <c r="H127" i="135"/>
  <c r="K28" i="135"/>
  <c r="J28" i="135"/>
  <c r="K49" i="135"/>
  <c r="K87" i="135"/>
  <c r="J87" i="135"/>
  <c r="J101" i="135"/>
  <c r="K101" i="135"/>
  <c r="K20" i="135"/>
  <c r="J20" i="135"/>
  <c r="K41" i="135"/>
  <c r="J49" i="135"/>
  <c r="K93" i="135"/>
  <c r="J93" i="135"/>
  <c r="J17" i="135"/>
  <c r="J52" i="135"/>
  <c r="K52" i="135"/>
  <c r="K74" i="135"/>
  <c r="J77" i="135"/>
  <c r="K77" i="135"/>
  <c r="J33" i="135"/>
  <c r="K82" i="135"/>
  <c r="J82" i="135"/>
  <c r="J44" i="135"/>
  <c r="K44" i="135"/>
  <c r="K65" i="135"/>
  <c r="K112" i="135"/>
  <c r="J112" i="135"/>
  <c r="I126" i="135"/>
  <c r="BI137" i="218" s="1"/>
  <c r="I124" i="135"/>
  <c r="BI135" i="218" s="1"/>
  <c r="K25" i="135"/>
  <c r="J60" i="135"/>
  <c r="K60" i="135"/>
  <c r="I125" i="135"/>
  <c r="BI136" i="218" s="1"/>
  <c r="K36" i="135"/>
  <c r="J36" i="135"/>
  <c r="K57" i="135"/>
  <c r="J65" i="135"/>
  <c r="J39" i="135"/>
  <c r="J47" i="135"/>
  <c r="J80" i="135"/>
  <c r="K118" i="135"/>
  <c r="J122" i="135"/>
  <c r="D27" i="135" s="1"/>
  <c r="J19" i="135"/>
  <c r="K24" i="135"/>
  <c r="J27" i="135"/>
  <c r="K32" i="135"/>
  <c r="J35" i="135"/>
  <c r="K40" i="135"/>
  <c r="J43" i="135"/>
  <c r="K48" i="135"/>
  <c r="J51" i="135"/>
  <c r="K56" i="135"/>
  <c r="J59" i="135"/>
  <c r="K64" i="135"/>
  <c r="J67" i="135"/>
  <c r="K73" i="135"/>
  <c r="J76" i="135"/>
  <c r="K81" i="135"/>
  <c r="J86" i="135"/>
  <c r="K92" i="135"/>
  <c r="J95" i="135"/>
  <c r="K100" i="135"/>
  <c r="J104" i="135"/>
  <c r="D21" i="135" s="1"/>
  <c r="K111" i="135"/>
  <c r="J116" i="135"/>
  <c r="D25" i="135" s="1"/>
  <c r="J106" i="135"/>
  <c r="K126" i="135"/>
  <c r="J23" i="135"/>
  <c r="J31" i="135"/>
  <c r="J55" i="135"/>
  <c r="J91" i="135"/>
  <c r="K96" i="135"/>
  <c r="J18" i="135"/>
  <c r="K23" i="135"/>
  <c r="J26" i="135"/>
  <c r="J34" i="135"/>
  <c r="J42" i="135"/>
  <c r="K47" i="135"/>
  <c r="J50" i="135"/>
  <c r="K55" i="135"/>
  <c r="J58" i="135"/>
  <c r="K63" i="135"/>
  <c r="J66" i="135"/>
  <c r="K72" i="135"/>
  <c r="J75" i="135"/>
  <c r="K80" i="135"/>
  <c r="J84" i="135"/>
  <c r="D18" i="135" s="1"/>
  <c r="J94" i="135"/>
  <c r="K99" i="135"/>
  <c r="J102" i="135"/>
  <c r="K110" i="135"/>
  <c r="J114" i="135"/>
  <c r="D24" i="135" s="1"/>
  <c r="C42" i="135"/>
  <c r="BI150" i="218" s="1"/>
  <c r="C46" i="135"/>
  <c r="BI154" i="218" s="1"/>
  <c r="J99" i="135"/>
  <c r="J110" i="135"/>
  <c r="K18" i="135"/>
  <c r="K26" i="135"/>
  <c r="K34" i="135"/>
  <c r="K42" i="135"/>
  <c r="K50" i="135"/>
  <c r="K58" i="135"/>
  <c r="K66" i="135"/>
  <c r="K75" i="135"/>
  <c r="K84" i="135"/>
  <c r="E18" i="135" s="1"/>
  <c r="K94" i="135"/>
  <c r="K102" i="135"/>
  <c r="K114" i="135"/>
  <c r="E24" i="135" s="1"/>
  <c r="K120" i="133"/>
  <c r="J119" i="134"/>
  <c r="J45" i="134"/>
  <c r="K69" i="134"/>
  <c r="K37" i="134"/>
  <c r="K107" i="134"/>
  <c r="E22" i="134" s="1"/>
  <c r="J78" i="134"/>
  <c r="K54" i="134"/>
  <c r="K22" i="134"/>
  <c r="K90" i="134"/>
  <c r="J29" i="134"/>
  <c r="K46" i="134"/>
  <c r="C44" i="134"/>
  <c r="BH152" i="218" s="1"/>
  <c r="B29" i="134"/>
  <c r="C41" i="134"/>
  <c r="BH149" i="218" s="1"/>
  <c r="J79" i="134"/>
  <c r="J120" i="134"/>
  <c r="J21" i="134"/>
  <c r="K38" i="134"/>
  <c r="J53" i="134"/>
  <c r="K71" i="134"/>
  <c r="J89" i="134"/>
  <c r="K109" i="134"/>
  <c r="I124" i="134"/>
  <c r="BH135" i="218" s="1"/>
  <c r="I126" i="134"/>
  <c r="BH137" i="218" s="1"/>
  <c r="J61" i="134"/>
  <c r="J30" i="134"/>
  <c r="J62" i="134"/>
  <c r="J98" i="134"/>
  <c r="K124" i="134"/>
  <c r="C40" i="134"/>
  <c r="BH148" i="218" s="1"/>
  <c r="C45" i="134"/>
  <c r="BH153" i="218" s="1"/>
  <c r="J97" i="134"/>
  <c r="I125" i="134"/>
  <c r="BH136" i="218" s="1"/>
  <c r="J25" i="134"/>
  <c r="J49" i="134"/>
  <c r="J57" i="134"/>
  <c r="J65" i="134"/>
  <c r="J74" i="134"/>
  <c r="J82" i="134"/>
  <c r="K17" i="134"/>
  <c r="K41" i="134"/>
  <c r="J44" i="134"/>
  <c r="J77" i="134"/>
  <c r="J118" i="134"/>
  <c r="J23" i="134"/>
  <c r="J31" i="134"/>
  <c r="J55" i="134"/>
  <c r="K60" i="134"/>
  <c r="K87" i="134"/>
  <c r="E19" i="134" s="1"/>
  <c r="J91" i="134"/>
  <c r="J99" i="134"/>
  <c r="J110" i="134"/>
  <c r="J19" i="134"/>
  <c r="K24" i="134"/>
  <c r="J27" i="134"/>
  <c r="K32" i="134"/>
  <c r="J35" i="134"/>
  <c r="K40" i="134"/>
  <c r="J43" i="134"/>
  <c r="K48" i="134"/>
  <c r="J51" i="134"/>
  <c r="K56" i="134"/>
  <c r="J59" i="134"/>
  <c r="K64" i="134"/>
  <c r="J67" i="134"/>
  <c r="K73" i="134"/>
  <c r="J76" i="134"/>
  <c r="K81" i="134"/>
  <c r="J86" i="134"/>
  <c r="D19" i="134" s="1"/>
  <c r="K92" i="134"/>
  <c r="J95" i="134"/>
  <c r="K100" i="134"/>
  <c r="J104" i="134"/>
  <c r="D21" i="134" s="1"/>
  <c r="K111" i="134"/>
  <c r="J116" i="134"/>
  <c r="D25" i="134" s="1"/>
  <c r="J41" i="134"/>
  <c r="J101" i="134"/>
  <c r="J112" i="134"/>
  <c r="J28" i="134"/>
  <c r="K33" i="134"/>
  <c r="K65" i="134"/>
  <c r="K74" i="134"/>
  <c r="K20" i="134"/>
  <c r="J47" i="134"/>
  <c r="K52" i="134"/>
  <c r="J80" i="134"/>
  <c r="J122" i="134"/>
  <c r="D27" i="134" s="1"/>
  <c r="H127" i="134"/>
  <c r="J18" i="134"/>
  <c r="K23" i="134"/>
  <c r="J26" i="134"/>
  <c r="J34" i="134"/>
  <c r="K39" i="134"/>
  <c r="J42" i="134"/>
  <c r="K47" i="134"/>
  <c r="J50" i="134"/>
  <c r="K55" i="134"/>
  <c r="J58" i="134"/>
  <c r="K63" i="134"/>
  <c r="J66" i="134"/>
  <c r="K72" i="134"/>
  <c r="J75" i="134"/>
  <c r="K80" i="134"/>
  <c r="J84" i="134"/>
  <c r="D18" i="134" s="1"/>
  <c r="K91" i="134"/>
  <c r="J94" i="134"/>
  <c r="J102" i="134"/>
  <c r="J114" i="134"/>
  <c r="D24" i="134" s="1"/>
  <c r="K122" i="134"/>
  <c r="E27" i="134" s="1"/>
  <c r="C42" i="134"/>
  <c r="BH150" i="218" s="1"/>
  <c r="C46" i="134"/>
  <c r="BH154" i="218" s="1"/>
  <c r="J33" i="134"/>
  <c r="J36" i="134"/>
  <c r="K82" i="134"/>
  <c r="K93" i="134"/>
  <c r="J106" i="134"/>
  <c r="D22" i="134" s="1"/>
  <c r="K126" i="134"/>
  <c r="K68" i="134"/>
  <c r="K18" i="134"/>
  <c r="K26" i="134"/>
  <c r="K34" i="134"/>
  <c r="K42" i="134"/>
  <c r="K50" i="134"/>
  <c r="K58" i="134"/>
  <c r="K66" i="134"/>
  <c r="K75" i="134"/>
  <c r="K84" i="134"/>
  <c r="E18" i="134" s="1"/>
  <c r="K94" i="134"/>
  <c r="K102" i="134"/>
  <c r="K114" i="134"/>
  <c r="E24" i="134" s="1"/>
  <c r="J96" i="134"/>
  <c r="K120" i="132"/>
  <c r="J78" i="133"/>
  <c r="K107" i="133"/>
  <c r="E22" i="133" s="1"/>
  <c r="K37" i="133"/>
  <c r="K90" i="133"/>
  <c r="K22" i="133"/>
  <c r="J119" i="133"/>
  <c r="K54" i="133"/>
  <c r="J69" i="133"/>
  <c r="J45" i="133"/>
  <c r="J46" i="133"/>
  <c r="J79" i="133"/>
  <c r="B29" i="133"/>
  <c r="C41" i="133"/>
  <c r="BG149" i="218" s="1"/>
  <c r="J61" i="133"/>
  <c r="J21" i="133"/>
  <c r="K38" i="133"/>
  <c r="J53" i="133"/>
  <c r="K71" i="133"/>
  <c r="J89" i="133"/>
  <c r="K109" i="133"/>
  <c r="I124" i="133"/>
  <c r="BG135" i="218" s="1"/>
  <c r="J29" i="133"/>
  <c r="J97" i="133"/>
  <c r="C44" i="133"/>
  <c r="BG152" i="218" s="1"/>
  <c r="J30" i="133"/>
  <c r="J62" i="133"/>
  <c r="J98" i="133"/>
  <c r="K124" i="133"/>
  <c r="C40" i="133"/>
  <c r="BG148" i="218" s="1"/>
  <c r="C45" i="133"/>
  <c r="BG153" i="218" s="1"/>
  <c r="I126" i="133"/>
  <c r="BG137" i="218" s="1"/>
  <c r="J120" i="133"/>
  <c r="I125" i="133"/>
  <c r="BG136" i="218" s="1"/>
  <c r="J25" i="133"/>
  <c r="J65" i="133"/>
  <c r="J74" i="133"/>
  <c r="J101" i="133"/>
  <c r="J112" i="133"/>
  <c r="K17" i="133"/>
  <c r="J44" i="133"/>
  <c r="J96" i="133"/>
  <c r="J106" i="133"/>
  <c r="J118" i="133"/>
  <c r="J39" i="133"/>
  <c r="K68" i="133"/>
  <c r="J72" i="133"/>
  <c r="K77" i="133"/>
  <c r="J80" i="133"/>
  <c r="J122" i="133"/>
  <c r="D27" i="133" s="1"/>
  <c r="H127" i="133"/>
  <c r="J19" i="133"/>
  <c r="K24" i="133"/>
  <c r="J27" i="133"/>
  <c r="K32" i="133"/>
  <c r="J35" i="133"/>
  <c r="K40" i="133"/>
  <c r="J43" i="133"/>
  <c r="K48" i="133"/>
  <c r="J51" i="133"/>
  <c r="K56" i="133"/>
  <c r="J59" i="133"/>
  <c r="K64" i="133"/>
  <c r="J67" i="133"/>
  <c r="K73" i="133"/>
  <c r="J76" i="133"/>
  <c r="K81" i="133"/>
  <c r="J86" i="133"/>
  <c r="K92" i="133"/>
  <c r="J95" i="133"/>
  <c r="K100" i="133"/>
  <c r="J104" i="133"/>
  <c r="D21" i="133" s="1"/>
  <c r="K111" i="133"/>
  <c r="J116" i="133"/>
  <c r="D25" i="133" s="1"/>
  <c r="J17" i="133"/>
  <c r="J41" i="133"/>
  <c r="J49" i="133"/>
  <c r="J57" i="133"/>
  <c r="J82" i="133"/>
  <c r="J93" i="133"/>
  <c r="J28" i="133"/>
  <c r="K33" i="133"/>
  <c r="J36" i="133"/>
  <c r="J60" i="133"/>
  <c r="K65" i="133"/>
  <c r="J18" i="133"/>
  <c r="K23" i="133"/>
  <c r="J26" i="133"/>
  <c r="K31" i="133"/>
  <c r="J34" i="133"/>
  <c r="J42" i="133"/>
  <c r="K47" i="133"/>
  <c r="J50" i="133"/>
  <c r="K55" i="133"/>
  <c r="J58" i="133"/>
  <c r="K63" i="133"/>
  <c r="J66" i="133"/>
  <c r="J75" i="133"/>
  <c r="K80" i="133"/>
  <c r="J84" i="133"/>
  <c r="D18" i="133" s="1"/>
  <c r="K91" i="133"/>
  <c r="J94" i="133"/>
  <c r="K99" i="133"/>
  <c r="J102" i="133"/>
  <c r="K110" i="133"/>
  <c r="J114" i="133"/>
  <c r="D24" i="133" s="1"/>
  <c r="K122" i="133"/>
  <c r="E27" i="133" s="1"/>
  <c r="C42" i="133"/>
  <c r="BG150" i="218" s="1"/>
  <c r="C46" i="133"/>
  <c r="BG154" i="218" s="1"/>
  <c r="J33" i="133"/>
  <c r="K41" i="133"/>
  <c r="K74" i="133"/>
  <c r="K126" i="133"/>
  <c r="J23" i="133"/>
  <c r="J63" i="133"/>
  <c r="J99" i="133"/>
  <c r="K18" i="133"/>
  <c r="K26" i="133"/>
  <c r="K34" i="133"/>
  <c r="K42" i="133"/>
  <c r="K50" i="133"/>
  <c r="K58" i="133"/>
  <c r="K66" i="133"/>
  <c r="K75" i="133"/>
  <c r="K84" i="133"/>
  <c r="E18" i="133" s="1"/>
  <c r="K94" i="133"/>
  <c r="K102" i="133"/>
  <c r="K114" i="133"/>
  <c r="E24" i="133" s="1"/>
  <c r="J20" i="133"/>
  <c r="J52" i="133"/>
  <c r="J87" i="133"/>
  <c r="J47" i="133"/>
  <c r="K120" i="131"/>
  <c r="K46" i="132"/>
  <c r="K69" i="132"/>
  <c r="J78" i="132"/>
  <c r="J119" i="132"/>
  <c r="K30" i="132"/>
  <c r="K37" i="132"/>
  <c r="J54" i="132"/>
  <c r="J120" i="132"/>
  <c r="J79" i="132"/>
  <c r="J90" i="132"/>
  <c r="J22" i="132"/>
  <c r="K62" i="132"/>
  <c r="K107" i="132"/>
  <c r="E22" i="132" s="1"/>
  <c r="J98" i="132"/>
  <c r="J45" i="132"/>
  <c r="B29" i="132"/>
  <c r="C41" i="132"/>
  <c r="BF149" i="218" s="1"/>
  <c r="I126" i="132"/>
  <c r="BF137" i="218" s="1"/>
  <c r="J29" i="132"/>
  <c r="J38" i="132"/>
  <c r="K61" i="132"/>
  <c r="C44" i="132"/>
  <c r="BF152" i="218" s="1"/>
  <c r="J21" i="132"/>
  <c r="J53" i="132"/>
  <c r="K71" i="132"/>
  <c r="J89" i="132"/>
  <c r="K109" i="132"/>
  <c r="I124" i="132"/>
  <c r="BF135" i="218" s="1"/>
  <c r="J97" i="132"/>
  <c r="C40" i="132"/>
  <c r="BF148" i="218" s="1"/>
  <c r="C45" i="132"/>
  <c r="BF153" i="218" s="1"/>
  <c r="I125" i="132"/>
  <c r="BF136" i="218" s="1"/>
  <c r="J41" i="132"/>
  <c r="J74" i="132"/>
  <c r="K41" i="132"/>
  <c r="K49" i="132"/>
  <c r="J77" i="132"/>
  <c r="J106" i="132"/>
  <c r="K112" i="132"/>
  <c r="J47" i="132"/>
  <c r="K68" i="132"/>
  <c r="J99" i="132"/>
  <c r="J19" i="132"/>
  <c r="K24" i="132"/>
  <c r="J27" i="132"/>
  <c r="K32" i="132"/>
  <c r="J35" i="132"/>
  <c r="K40" i="132"/>
  <c r="J43" i="132"/>
  <c r="K48" i="132"/>
  <c r="J51" i="132"/>
  <c r="K56" i="132"/>
  <c r="J59" i="132"/>
  <c r="K64" i="132"/>
  <c r="J67" i="132"/>
  <c r="K73" i="132"/>
  <c r="J76" i="132"/>
  <c r="K81" i="132"/>
  <c r="J86" i="132"/>
  <c r="K92" i="132"/>
  <c r="J95" i="132"/>
  <c r="K100" i="132"/>
  <c r="J104" i="132"/>
  <c r="D21" i="132" s="1"/>
  <c r="K111" i="132"/>
  <c r="J116" i="132"/>
  <c r="D25" i="132" s="1"/>
  <c r="J25" i="132"/>
  <c r="J49" i="132"/>
  <c r="J57" i="132"/>
  <c r="J101" i="132"/>
  <c r="J112" i="132"/>
  <c r="K33" i="132"/>
  <c r="J36" i="132"/>
  <c r="J44" i="132"/>
  <c r="K65" i="132"/>
  <c r="K74" i="132"/>
  <c r="K82" i="132"/>
  <c r="J118" i="132"/>
  <c r="K126" i="132"/>
  <c r="J55" i="132"/>
  <c r="J80" i="132"/>
  <c r="J110" i="132"/>
  <c r="J18" i="132"/>
  <c r="K23" i="132"/>
  <c r="J26" i="132"/>
  <c r="K31" i="132"/>
  <c r="J34" i="132"/>
  <c r="K39" i="132"/>
  <c r="J42" i="132"/>
  <c r="J50" i="132"/>
  <c r="K55" i="132"/>
  <c r="J58" i="132"/>
  <c r="K63" i="132"/>
  <c r="J66" i="132"/>
  <c r="K72" i="132"/>
  <c r="J75" i="132"/>
  <c r="J84" i="132"/>
  <c r="D18" i="132" s="1"/>
  <c r="K91" i="132"/>
  <c r="J94" i="132"/>
  <c r="J102" i="132"/>
  <c r="J114" i="132"/>
  <c r="D24" i="132" s="1"/>
  <c r="K122" i="132"/>
  <c r="E27" i="132" s="1"/>
  <c r="C42" i="132"/>
  <c r="BF150" i="218" s="1"/>
  <c r="C46" i="132"/>
  <c r="BF154" i="218" s="1"/>
  <c r="J17" i="132"/>
  <c r="J33" i="132"/>
  <c r="J65" i="132"/>
  <c r="J93" i="132"/>
  <c r="K17" i="132"/>
  <c r="J20" i="132"/>
  <c r="K25" i="132"/>
  <c r="J28" i="132"/>
  <c r="K57" i="132"/>
  <c r="J60" i="132"/>
  <c r="K93" i="132"/>
  <c r="J96" i="132"/>
  <c r="K101" i="132"/>
  <c r="J63" i="132"/>
  <c r="J122" i="132"/>
  <c r="D27" i="132" s="1"/>
  <c r="H127" i="132"/>
  <c r="K18" i="132"/>
  <c r="K26" i="132"/>
  <c r="K34" i="132"/>
  <c r="K42" i="132"/>
  <c r="K50" i="132"/>
  <c r="K58" i="132"/>
  <c r="K66" i="132"/>
  <c r="K75" i="132"/>
  <c r="K84" i="132"/>
  <c r="E18" i="132" s="1"/>
  <c r="K94" i="132"/>
  <c r="K102" i="132"/>
  <c r="K114" i="132"/>
  <c r="E24" i="132" s="1"/>
  <c r="J52" i="132"/>
  <c r="J87" i="132"/>
  <c r="J23" i="132"/>
  <c r="J91" i="132"/>
  <c r="J120" i="130"/>
  <c r="K21" i="131"/>
  <c r="K125" i="131"/>
  <c r="J54" i="131"/>
  <c r="K22" i="131"/>
  <c r="K78" i="131"/>
  <c r="K90" i="131"/>
  <c r="J89" i="131"/>
  <c r="K45" i="131"/>
  <c r="K119" i="131"/>
  <c r="J53" i="131"/>
  <c r="B29" i="131"/>
  <c r="J37" i="131"/>
  <c r="J46" i="131"/>
  <c r="K30" i="131"/>
  <c r="K62" i="131"/>
  <c r="K98" i="131"/>
  <c r="C41" i="131"/>
  <c r="BE149" i="218" s="1"/>
  <c r="J120" i="131"/>
  <c r="J29" i="131"/>
  <c r="J61" i="131"/>
  <c r="K79" i="131"/>
  <c r="J97" i="131"/>
  <c r="C44" i="131"/>
  <c r="BE152" i="218" s="1"/>
  <c r="J38" i="131"/>
  <c r="J71" i="131"/>
  <c r="J109" i="131"/>
  <c r="K107" i="131"/>
  <c r="C40" i="131"/>
  <c r="BE148" i="218" s="1"/>
  <c r="C45" i="131"/>
  <c r="BE153" i="218" s="1"/>
  <c r="J69" i="131"/>
  <c r="J33" i="131"/>
  <c r="K33" i="131"/>
  <c r="K93" i="131"/>
  <c r="J93" i="131"/>
  <c r="K65" i="131"/>
  <c r="J65" i="131"/>
  <c r="J57" i="131"/>
  <c r="K57" i="131"/>
  <c r="K17" i="131"/>
  <c r="J17" i="131"/>
  <c r="H127" i="131"/>
  <c r="K49" i="131"/>
  <c r="J49" i="131"/>
  <c r="K82" i="131"/>
  <c r="J82" i="131"/>
  <c r="I125" i="131"/>
  <c r="BE136" i="218" s="1"/>
  <c r="J101" i="131"/>
  <c r="K101" i="131"/>
  <c r="K25" i="131"/>
  <c r="J25" i="131"/>
  <c r="I124" i="131"/>
  <c r="BE135" i="218" s="1"/>
  <c r="K41" i="131"/>
  <c r="J41" i="131"/>
  <c r="K74" i="131"/>
  <c r="J74" i="131"/>
  <c r="K112" i="131"/>
  <c r="J112" i="131"/>
  <c r="I126" i="131"/>
  <c r="BE137" i="218" s="1"/>
  <c r="J20" i="131"/>
  <c r="J106" i="131"/>
  <c r="K44" i="131"/>
  <c r="J47" i="131"/>
  <c r="K77" i="131"/>
  <c r="J80" i="131"/>
  <c r="K118" i="131"/>
  <c r="J122" i="131"/>
  <c r="D27" i="131" s="1"/>
  <c r="J19" i="131"/>
  <c r="K24" i="131"/>
  <c r="J27" i="131"/>
  <c r="K32" i="131"/>
  <c r="J35" i="131"/>
  <c r="K40" i="131"/>
  <c r="J43" i="131"/>
  <c r="K48" i="131"/>
  <c r="J51" i="131"/>
  <c r="K56" i="131"/>
  <c r="J59" i="131"/>
  <c r="K64" i="131"/>
  <c r="J67" i="131"/>
  <c r="K73" i="131"/>
  <c r="J76" i="131"/>
  <c r="K81" i="131"/>
  <c r="J86" i="131"/>
  <c r="D19" i="131" s="1"/>
  <c r="K92" i="131"/>
  <c r="J95" i="131"/>
  <c r="K100" i="131"/>
  <c r="J104" i="131"/>
  <c r="D21" i="131" s="1"/>
  <c r="K111" i="131"/>
  <c r="J116" i="131"/>
  <c r="D25" i="131" s="1"/>
  <c r="J28" i="131"/>
  <c r="J60" i="131"/>
  <c r="J96" i="131"/>
  <c r="J23" i="131"/>
  <c r="K52" i="131"/>
  <c r="J55" i="131"/>
  <c r="J63" i="131"/>
  <c r="K87" i="131"/>
  <c r="E19" i="131" s="1"/>
  <c r="J91" i="131"/>
  <c r="J99" i="131"/>
  <c r="J110" i="131"/>
  <c r="J18" i="131"/>
  <c r="J26" i="131"/>
  <c r="K31" i="131"/>
  <c r="J34" i="131"/>
  <c r="K39" i="131"/>
  <c r="J42" i="131"/>
  <c r="K47" i="131"/>
  <c r="J50" i="131"/>
  <c r="K55" i="131"/>
  <c r="J58" i="131"/>
  <c r="K63" i="131"/>
  <c r="J66" i="131"/>
  <c r="K72" i="131"/>
  <c r="J75" i="131"/>
  <c r="K80" i="131"/>
  <c r="J84" i="131"/>
  <c r="D18" i="131" s="1"/>
  <c r="K91" i="131"/>
  <c r="J94" i="131"/>
  <c r="K99" i="131"/>
  <c r="J102" i="131"/>
  <c r="J114" i="131"/>
  <c r="D24" i="131" s="1"/>
  <c r="C42" i="131"/>
  <c r="BE150" i="218" s="1"/>
  <c r="C46" i="131"/>
  <c r="BE154" i="218" s="1"/>
  <c r="J39" i="131"/>
  <c r="K68" i="131"/>
  <c r="K18" i="131"/>
  <c r="K26" i="131"/>
  <c r="K34" i="131"/>
  <c r="K42" i="131"/>
  <c r="K50" i="131"/>
  <c r="K58" i="131"/>
  <c r="K66" i="131"/>
  <c r="K75" i="131"/>
  <c r="K84" i="131"/>
  <c r="E18" i="131" s="1"/>
  <c r="K94" i="131"/>
  <c r="K102" i="131"/>
  <c r="K114" i="131"/>
  <c r="E24" i="131" s="1"/>
  <c r="J36" i="131"/>
  <c r="K126" i="131"/>
  <c r="J72" i="131"/>
  <c r="J120" i="129"/>
  <c r="K37" i="130"/>
  <c r="K104" i="130"/>
  <c r="E21" i="130" s="1"/>
  <c r="K22" i="130"/>
  <c r="K90" i="130"/>
  <c r="J107" i="130"/>
  <c r="K54" i="130"/>
  <c r="J69" i="130"/>
  <c r="I126" i="130"/>
  <c r="BD137" i="218" s="1"/>
  <c r="K46" i="130"/>
  <c r="K97" i="130"/>
  <c r="K45" i="130"/>
  <c r="K78" i="130"/>
  <c r="K119" i="130"/>
  <c r="B29" i="130"/>
  <c r="C41" i="130"/>
  <c r="BD149" i="218" s="1"/>
  <c r="J61" i="130"/>
  <c r="K79" i="130"/>
  <c r="K120" i="130"/>
  <c r="K29" i="130"/>
  <c r="J71" i="130"/>
  <c r="C44" i="130"/>
  <c r="BD152" i="218" s="1"/>
  <c r="J21" i="130"/>
  <c r="K38" i="130"/>
  <c r="J53" i="130"/>
  <c r="J89" i="130"/>
  <c r="K109" i="130"/>
  <c r="I124" i="130"/>
  <c r="BD135" i="218" s="1"/>
  <c r="J30" i="130"/>
  <c r="J62" i="130"/>
  <c r="J98" i="130"/>
  <c r="K124" i="130"/>
  <c r="C40" i="130"/>
  <c r="BD148" i="218" s="1"/>
  <c r="C45" i="130"/>
  <c r="BD153" i="218" s="1"/>
  <c r="I125" i="130"/>
  <c r="BD136" i="218" s="1"/>
  <c r="J25" i="130"/>
  <c r="J33" i="130"/>
  <c r="K25" i="130"/>
  <c r="K33" i="130"/>
  <c r="K49" i="130"/>
  <c r="J52" i="130"/>
  <c r="K57" i="130"/>
  <c r="K82" i="130"/>
  <c r="J87" i="130"/>
  <c r="K93" i="130"/>
  <c r="J106" i="130"/>
  <c r="K60" i="130"/>
  <c r="J63" i="130"/>
  <c r="K68" i="130"/>
  <c r="J72" i="130"/>
  <c r="K77" i="130"/>
  <c r="J80" i="130"/>
  <c r="K118" i="130"/>
  <c r="J122" i="130"/>
  <c r="D27" i="130" s="1"/>
  <c r="H127" i="130"/>
  <c r="J19" i="130"/>
  <c r="K24" i="130"/>
  <c r="J27" i="130"/>
  <c r="K32" i="130"/>
  <c r="J35" i="130"/>
  <c r="K40" i="130"/>
  <c r="J43" i="130"/>
  <c r="K48" i="130"/>
  <c r="J51" i="130"/>
  <c r="K56" i="130"/>
  <c r="J59" i="130"/>
  <c r="K64" i="130"/>
  <c r="J67" i="130"/>
  <c r="K73" i="130"/>
  <c r="J76" i="130"/>
  <c r="K81" i="130"/>
  <c r="J86" i="130"/>
  <c r="K92" i="130"/>
  <c r="J95" i="130"/>
  <c r="K100" i="130"/>
  <c r="J104" i="130"/>
  <c r="D21" i="130" s="1"/>
  <c r="K111" i="130"/>
  <c r="J116" i="130"/>
  <c r="D25" i="130" s="1"/>
  <c r="J74" i="130"/>
  <c r="J82" i="130"/>
  <c r="J93" i="130"/>
  <c r="K17" i="130"/>
  <c r="J20" i="130"/>
  <c r="J28" i="130"/>
  <c r="K41" i="130"/>
  <c r="J55" i="130"/>
  <c r="J110" i="130"/>
  <c r="J18" i="130"/>
  <c r="K23" i="130"/>
  <c r="J26" i="130"/>
  <c r="K31" i="130"/>
  <c r="J34" i="130"/>
  <c r="K39" i="130"/>
  <c r="J42" i="130"/>
  <c r="K47" i="130"/>
  <c r="J50" i="130"/>
  <c r="J58" i="130"/>
  <c r="J66" i="130"/>
  <c r="K72" i="130"/>
  <c r="J75" i="130"/>
  <c r="K80" i="130"/>
  <c r="J84" i="130"/>
  <c r="D18" i="130" s="1"/>
  <c r="K91" i="130"/>
  <c r="J94" i="130"/>
  <c r="K99" i="130"/>
  <c r="J102" i="130"/>
  <c r="J114" i="130"/>
  <c r="D24" i="130" s="1"/>
  <c r="K122" i="130"/>
  <c r="E27" i="130" s="1"/>
  <c r="C42" i="130"/>
  <c r="BD150" i="218" s="1"/>
  <c r="C46" i="130"/>
  <c r="BD154" i="218" s="1"/>
  <c r="J17" i="130"/>
  <c r="J41" i="130"/>
  <c r="J49" i="130"/>
  <c r="J57" i="130"/>
  <c r="J65" i="130"/>
  <c r="J101" i="130"/>
  <c r="J44" i="130"/>
  <c r="K74" i="130"/>
  <c r="K101" i="130"/>
  <c r="K112" i="130"/>
  <c r="J39" i="130"/>
  <c r="K96" i="130"/>
  <c r="K18" i="130"/>
  <c r="K26" i="130"/>
  <c r="K34" i="130"/>
  <c r="K42" i="130"/>
  <c r="K50" i="130"/>
  <c r="K58" i="130"/>
  <c r="K66" i="130"/>
  <c r="K75" i="130"/>
  <c r="K84" i="130"/>
  <c r="E18" i="130" s="1"/>
  <c r="K94" i="130"/>
  <c r="K102" i="130"/>
  <c r="K114" i="130"/>
  <c r="E24" i="130" s="1"/>
  <c r="J36" i="130"/>
  <c r="K126" i="130"/>
  <c r="J23" i="130"/>
  <c r="J47" i="130"/>
  <c r="K120" i="128"/>
  <c r="J33" i="129"/>
  <c r="J65" i="129"/>
  <c r="J101" i="129"/>
  <c r="J43" i="129"/>
  <c r="K49" i="129"/>
  <c r="J27" i="129"/>
  <c r="J59" i="129"/>
  <c r="J95" i="129"/>
  <c r="K54" i="129"/>
  <c r="J76" i="129"/>
  <c r="K82" i="129"/>
  <c r="K25" i="129"/>
  <c r="J19" i="129"/>
  <c r="K38" i="129"/>
  <c r="K71" i="129"/>
  <c r="K109" i="129"/>
  <c r="K90" i="129"/>
  <c r="J116" i="129"/>
  <c r="D25" i="129" s="1"/>
  <c r="K30" i="129"/>
  <c r="J35" i="129"/>
  <c r="J41" i="129"/>
  <c r="K46" i="129"/>
  <c r="J51" i="129"/>
  <c r="J57" i="129"/>
  <c r="K62" i="129"/>
  <c r="J67" i="129"/>
  <c r="J74" i="129"/>
  <c r="K79" i="129"/>
  <c r="J86" i="129"/>
  <c r="J93" i="129"/>
  <c r="K98" i="129"/>
  <c r="J104" i="129"/>
  <c r="D21" i="129" s="1"/>
  <c r="J112" i="129"/>
  <c r="K120" i="129"/>
  <c r="E26" i="129" s="1"/>
  <c r="K17" i="129"/>
  <c r="K22" i="129"/>
  <c r="C41" i="129"/>
  <c r="BC149" i="218" s="1"/>
  <c r="J40" i="129"/>
  <c r="J64" i="129"/>
  <c r="J111" i="129"/>
  <c r="K24" i="129"/>
  <c r="K56" i="129"/>
  <c r="K73" i="129"/>
  <c r="K92" i="129"/>
  <c r="J21" i="129"/>
  <c r="J29" i="129"/>
  <c r="J37" i="129"/>
  <c r="J45" i="129"/>
  <c r="J53" i="129"/>
  <c r="J61" i="129"/>
  <c r="J69" i="129"/>
  <c r="J78" i="129"/>
  <c r="J89" i="129"/>
  <c r="J97" i="129"/>
  <c r="J107" i="129"/>
  <c r="D22" i="129" s="1"/>
  <c r="J119" i="129"/>
  <c r="I126" i="129"/>
  <c r="BC137" i="218" s="1"/>
  <c r="J32" i="129"/>
  <c r="J81" i="129"/>
  <c r="K48" i="129"/>
  <c r="K100" i="129"/>
  <c r="I125" i="129"/>
  <c r="BC136" i="218" s="1"/>
  <c r="C45" i="129"/>
  <c r="BC153" i="218" s="1"/>
  <c r="I124" i="129"/>
  <c r="BC135" i="218" s="1"/>
  <c r="K125" i="129"/>
  <c r="B29" i="129"/>
  <c r="C40" i="129"/>
  <c r="BC148" i="218" s="1"/>
  <c r="C44" i="129"/>
  <c r="BC152" i="218" s="1"/>
  <c r="J28" i="129"/>
  <c r="J36" i="129"/>
  <c r="J96" i="129"/>
  <c r="J39" i="129"/>
  <c r="J63" i="129"/>
  <c r="J91" i="129"/>
  <c r="J122" i="129"/>
  <c r="D27" i="129" s="1"/>
  <c r="J18" i="129"/>
  <c r="K23" i="129"/>
  <c r="J26" i="129"/>
  <c r="K31" i="129"/>
  <c r="J34" i="129"/>
  <c r="J42" i="129"/>
  <c r="K47" i="129"/>
  <c r="J50" i="129"/>
  <c r="K55" i="129"/>
  <c r="J58" i="129"/>
  <c r="J66" i="129"/>
  <c r="K72" i="129"/>
  <c r="J75" i="129"/>
  <c r="K80" i="129"/>
  <c r="J84" i="129"/>
  <c r="D18" i="129" s="1"/>
  <c r="J94" i="129"/>
  <c r="K99" i="129"/>
  <c r="J102" i="129"/>
  <c r="K110" i="129"/>
  <c r="J114" i="129"/>
  <c r="D24" i="129" s="1"/>
  <c r="C42" i="129"/>
  <c r="BC150" i="218" s="1"/>
  <c r="C46" i="129"/>
  <c r="BC154" i="218" s="1"/>
  <c r="J68" i="129"/>
  <c r="J77" i="129"/>
  <c r="J87" i="129"/>
  <c r="J118" i="129"/>
  <c r="K44" i="129"/>
  <c r="J47" i="129"/>
  <c r="K52" i="129"/>
  <c r="J72" i="129"/>
  <c r="J80" i="129"/>
  <c r="J99" i="129"/>
  <c r="K106" i="129"/>
  <c r="E22" i="129" s="1"/>
  <c r="H127" i="129"/>
  <c r="K18" i="129"/>
  <c r="K26" i="129"/>
  <c r="K34" i="129"/>
  <c r="K42" i="129"/>
  <c r="K50" i="129"/>
  <c r="K58" i="129"/>
  <c r="K66" i="129"/>
  <c r="K75" i="129"/>
  <c r="K84" i="129"/>
  <c r="E18" i="129" s="1"/>
  <c r="K94" i="129"/>
  <c r="K102" i="129"/>
  <c r="K114" i="129"/>
  <c r="E24" i="129" s="1"/>
  <c r="J20" i="129"/>
  <c r="J60" i="129"/>
  <c r="K126" i="129"/>
  <c r="J31" i="129"/>
  <c r="J55" i="129"/>
  <c r="J120" i="127"/>
  <c r="K30" i="128"/>
  <c r="K119" i="128"/>
  <c r="K90" i="128"/>
  <c r="K29" i="128"/>
  <c r="K54" i="128"/>
  <c r="K61" i="128"/>
  <c r="C41" i="128"/>
  <c r="BB149" i="218" s="1"/>
  <c r="K79" i="128"/>
  <c r="J120" i="128"/>
  <c r="J97" i="128"/>
  <c r="K45" i="128"/>
  <c r="K62" i="128"/>
  <c r="J22" i="128"/>
  <c r="J78" i="128"/>
  <c r="K46" i="128"/>
  <c r="K98" i="128"/>
  <c r="B29" i="128"/>
  <c r="J37" i="128"/>
  <c r="J69" i="128"/>
  <c r="J107" i="128"/>
  <c r="I126" i="128"/>
  <c r="BB137" i="218" s="1"/>
  <c r="K19" i="128"/>
  <c r="J32" i="128"/>
  <c r="K51" i="128"/>
  <c r="J64" i="128"/>
  <c r="K86" i="128"/>
  <c r="J100" i="128"/>
  <c r="J38" i="128"/>
  <c r="J56" i="128"/>
  <c r="J109" i="128"/>
  <c r="C44" i="128"/>
  <c r="BB152" i="218" s="1"/>
  <c r="J21" i="128"/>
  <c r="J53" i="128"/>
  <c r="K71" i="128"/>
  <c r="J89" i="128"/>
  <c r="I124" i="128"/>
  <c r="BB135" i="218" s="1"/>
  <c r="J24" i="128"/>
  <c r="K76" i="128"/>
  <c r="J92" i="128"/>
  <c r="K124" i="128"/>
  <c r="C40" i="128"/>
  <c r="BB148" i="218" s="1"/>
  <c r="C45" i="128"/>
  <c r="BB153" i="218" s="1"/>
  <c r="H127" i="128"/>
  <c r="E22" i="128"/>
  <c r="I125" i="128"/>
  <c r="BB136" i="218" s="1"/>
  <c r="J25" i="128"/>
  <c r="J65" i="128"/>
  <c r="J101" i="128"/>
  <c r="K33" i="128"/>
  <c r="J36" i="128"/>
  <c r="J68" i="128"/>
  <c r="K74" i="128"/>
  <c r="J106" i="128"/>
  <c r="K112" i="128"/>
  <c r="J31" i="128"/>
  <c r="K44" i="128"/>
  <c r="J72" i="128"/>
  <c r="J99" i="128"/>
  <c r="K118" i="128"/>
  <c r="J19" i="128"/>
  <c r="K24" i="128"/>
  <c r="J27" i="128"/>
  <c r="K32" i="128"/>
  <c r="J35" i="128"/>
  <c r="K40" i="128"/>
  <c r="J43" i="128"/>
  <c r="K48" i="128"/>
  <c r="J51" i="128"/>
  <c r="K56" i="128"/>
  <c r="J59" i="128"/>
  <c r="K64" i="128"/>
  <c r="J67" i="128"/>
  <c r="K73" i="128"/>
  <c r="J76" i="128"/>
  <c r="K81" i="128"/>
  <c r="J86" i="128"/>
  <c r="K92" i="128"/>
  <c r="J95" i="128"/>
  <c r="K100" i="128"/>
  <c r="J104" i="128"/>
  <c r="D21" i="128" s="1"/>
  <c r="K111" i="128"/>
  <c r="J116" i="128"/>
  <c r="D25" i="128" s="1"/>
  <c r="J33" i="128"/>
  <c r="J57" i="128"/>
  <c r="K17" i="128"/>
  <c r="K25" i="128"/>
  <c r="J77" i="128"/>
  <c r="J39" i="128"/>
  <c r="J63" i="128"/>
  <c r="J110" i="128"/>
  <c r="J122" i="128"/>
  <c r="D27" i="128" s="1"/>
  <c r="J18" i="128"/>
  <c r="K23" i="128"/>
  <c r="J26" i="128"/>
  <c r="K31" i="128"/>
  <c r="J34" i="128"/>
  <c r="K39" i="128"/>
  <c r="J42" i="128"/>
  <c r="K47" i="128"/>
  <c r="J50" i="128"/>
  <c r="K55" i="128"/>
  <c r="J58" i="128"/>
  <c r="K63" i="128"/>
  <c r="J66" i="128"/>
  <c r="K72" i="128"/>
  <c r="J75" i="128"/>
  <c r="K80" i="128"/>
  <c r="J84" i="128"/>
  <c r="D18" i="128" s="1"/>
  <c r="K91" i="128"/>
  <c r="J94" i="128"/>
  <c r="J102" i="128"/>
  <c r="K110" i="128"/>
  <c r="J114" i="128"/>
  <c r="D24" i="128" s="1"/>
  <c r="K122" i="128"/>
  <c r="E27" i="128" s="1"/>
  <c r="C42" i="128"/>
  <c r="BB150" i="218" s="1"/>
  <c r="C46" i="128"/>
  <c r="BB154" i="218" s="1"/>
  <c r="J17" i="128"/>
  <c r="J41" i="128"/>
  <c r="J74" i="128"/>
  <c r="J82" i="128"/>
  <c r="J93" i="128"/>
  <c r="J20" i="128"/>
  <c r="J28" i="128"/>
  <c r="K82" i="128"/>
  <c r="J87" i="128"/>
  <c r="J96" i="128"/>
  <c r="J47" i="128"/>
  <c r="J80" i="128"/>
  <c r="K18" i="128"/>
  <c r="K26" i="128"/>
  <c r="K34" i="128"/>
  <c r="K42" i="128"/>
  <c r="K50" i="128"/>
  <c r="K58" i="128"/>
  <c r="K66" i="128"/>
  <c r="K75" i="128"/>
  <c r="K84" i="128"/>
  <c r="E18" i="128" s="1"/>
  <c r="K94" i="128"/>
  <c r="K102" i="128"/>
  <c r="K114" i="128"/>
  <c r="E24" i="128" s="1"/>
  <c r="J49" i="128"/>
  <c r="J52" i="128"/>
  <c r="J60" i="128"/>
  <c r="K126" i="128"/>
  <c r="J23" i="128"/>
  <c r="J55" i="128"/>
  <c r="K120" i="126"/>
  <c r="E26" i="126" s="1"/>
  <c r="K79" i="127"/>
  <c r="K30" i="127"/>
  <c r="K98" i="127"/>
  <c r="K46" i="127"/>
  <c r="K22" i="127"/>
  <c r="K90" i="127"/>
  <c r="K62" i="127"/>
  <c r="K120" i="127"/>
  <c r="K54" i="127"/>
  <c r="K71" i="127"/>
  <c r="K38" i="127"/>
  <c r="K109" i="127"/>
  <c r="C41" i="127"/>
  <c r="BA149" i="218" s="1"/>
  <c r="J43" i="127"/>
  <c r="J51" i="127"/>
  <c r="J48" i="127"/>
  <c r="J56" i="127"/>
  <c r="J81" i="127"/>
  <c r="K17" i="127"/>
  <c r="K25" i="127"/>
  <c r="K33" i="127"/>
  <c r="K41" i="127"/>
  <c r="K49" i="127"/>
  <c r="K57" i="127"/>
  <c r="K65" i="127"/>
  <c r="K74" i="127"/>
  <c r="K82" i="127"/>
  <c r="K93" i="127"/>
  <c r="K101" i="127"/>
  <c r="K112" i="127"/>
  <c r="J59" i="127"/>
  <c r="J67" i="127"/>
  <c r="J76" i="127"/>
  <c r="J95" i="127"/>
  <c r="J104" i="127"/>
  <c r="D21" i="127" s="1"/>
  <c r="J116" i="127"/>
  <c r="D25" i="127" s="1"/>
  <c r="J24" i="127"/>
  <c r="J92" i="127"/>
  <c r="J100" i="127"/>
  <c r="K32" i="127"/>
  <c r="K40" i="127"/>
  <c r="K64" i="127"/>
  <c r="K73" i="127"/>
  <c r="K111" i="127"/>
  <c r="I125" i="127"/>
  <c r="BA136" i="218" s="1"/>
  <c r="J27" i="127"/>
  <c r="J35" i="127"/>
  <c r="J21" i="127"/>
  <c r="J29" i="127"/>
  <c r="J37" i="127"/>
  <c r="J45" i="127"/>
  <c r="J53" i="127"/>
  <c r="J61" i="127"/>
  <c r="J69" i="127"/>
  <c r="J78" i="127"/>
  <c r="J89" i="127"/>
  <c r="J97" i="127"/>
  <c r="J107" i="127"/>
  <c r="J119" i="127"/>
  <c r="I126" i="127"/>
  <c r="BA137" i="218" s="1"/>
  <c r="C45" i="127"/>
  <c r="BA153" i="218" s="1"/>
  <c r="J19" i="127"/>
  <c r="J86" i="127"/>
  <c r="D19" i="127" s="1"/>
  <c r="I124" i="127"/>
  <c r="BA135" i="218" s="1"/>
  <c r="K125" i="127"/>
  <c r="B29" i="127"/>
  <c r="C40" i="127"/>
  <c r="BA148" i="218" s="1"/>
  <c r="C44" i="127"/>
  <c r="BA152" i="218" s="1"/>
  <c r="J28" i="127"/>
  <c r="J36" i="127"/>
  <c r="J96" i="127"/>
  <c r="J106" i="127"/>
  <c r="J31" i="127"/>
  <c r="K52" i="127"/>
  <c r="J55" i="127"/>
  <c r="K60" i="127"/>
  <c r="J80" i="127"/>
  <c r="K87" i="127"/>
  <c r="E19" i="127" s="1"/>
  <c r="J110" i="127"/>
  <c r="D23" i="127" s="1"/>
  <c r="H127" i="127"/>
  <c r="J18" i="127"/>
  <c r="K23" i="127"/>
  <c r="J26" i="127"/>
  <c r="K31" i="127"/>
  <c r="J34" i="127"/>
  <c r="K39" i="127"/>
  <c r="J42" i="127"/>
  <c r="K47" i="127"/>
  <c r="J50" i="127"/>
  <c r="J58" i="127"/>
  <c r="K63" i="127"/>
  <c r="J66" i="127"/>
  <c r="K72" i="127"/>
  <c r="J75" i="127"/>
  <c r="K80" i="127"/>
  <c r="J84" i="127"/>
  <c r="D18" i="127" s="1"/>
  <c r="K91" i="127"/>
  <c r="J94" i="127"/>
  <c r="K99" i="127"/>
  <c r="J102" i="127"/>
  <c r="K110" i="127"/>
  <c r="J114" i="127"/>
  <c r="D24" i="127" s="1"/>
  <c r="K122" i="127"/>
  <c r="E27" i="127" s="1"/>
  <c r="C42" i="127"/>
  <c r="BA150" i="218" s="1"/>
  <c r="C46" i="127"/>
  <c r="BA154" i="218" s="1"/>
  <c r="J20" i="127"/>
  <c r="J44" i="127"/>
  <c r="J68" i="127"/>
  <c r="J77" i="127"/>
  <c r="K126" i="127"/>
  <c r="J63" i="127"/>
  <c r="K118" i="127"/>
  <c r="K18" i="127"/>
  <c r="K26" i="127"/>
  <c r="K34" i="127"/>
  <c r="K42" i="127"/>
  <c r="K50" i="127"/>
  <c r="K58" i="127"/>
  <c r="K66" i="127"/>
  <c r="K75" i="127"/>
  <c r="K84" i="127"/>
  <c r="E18" i="127" s="1"/>
  <c r="K94" i="127"/>
  <c r="K102" i="127"/>
  <c r="K114" i="127"/>
  <c r="E24" i="127" s="1"/>
  <c r="J99" i="127"/>
  <c r="J120" i="125"/>
  <c r="K37" i="126"/>
  <c r="K69" i="126"/>
  <c r="K104" i="126"/>
  <c r="E21" i="126" s="1"/>
  <c r="K22" i="126"/>
  <c r="J98" i="126"/>
  <c r="J107" i="126"/>
  <c r="J62" i="126"/>
  <c r="J45" i="126"/>
  <c r="J78" i="126"/>
  <c r="J119" i="126"/>
  <c r="K54" i="126"/>
  <c r="K90" i="126"/>
  <c r="K30" i="126"/>
  <c r="J46" i="126"/>
  <c r="K79" i="126"/>
  <c r="J56" i="126"/>
  <c r="J109" i="126"/>
  <c r="B29" i="126"/>
  <c r="C41" i="126"/>
  <c r="AZ149" i="218" s="1"/>
  <c r="J100" i="126"/>
  <c r="J97" i="126"/>
  <c r="J71" i="126"/>
  <c r="K76" i="126"/>
  <c r="C44" i="126"/>
  <c r="AZ152" i="218" s="1"/>
  <c r="J21" i="126"/>
  <c r="K38" i="126"/>
  <c r="J53" i="126"/>
  <c r="J89" i="126"/>
  <c r="I124" i="126"/>
  <c r="AZ135" i="218" s="1"/>
  <c r="K19" i="126"/>
  <c r="J64" i="126"/>
  <c r="J120" i="126"/>
  <c r="J61" i="126"/>
  <c r="K29" i="126"/>
  <c r="C40" i="126"/>
  <c r="AZ148" i="218" s="1"/>
  <c r="C45" i="126"/>
  <c r="AZ153" i="218" s="1"/>
  <c r="I126" i="126"/>
  <c r="AZ137" i="218" s="1"/>
  <c r="J32" i="126"/>
  <c r="J24" i="126"/>
  <c r="K116" i="126"/>
  <c r="E25" i="126" s="1"/>
  <c r="H127" i="126"/>
  <c r="I125" i="126"/>
  <c r="AZ136" i="218" s="1"/>
  <c r="J33" i="126"/>
  <c r="J41" i="126"/>
  <c r="J93" i="126"/>
  <c r="K41" i="126"/>
  <c r="J44" i="126"/>
  <c r="J77" i="126"/>
  <c r="J118" i="126"/>
  <c r="J23" i="126"/>
  <c r="J47" i="126"/>
  <c r="K52" i="126"/>
  <c r="J55" i="126"/>
  <c r="K60" i="126"/>
  <c r="J72" i="126"/>
  <c r="J19" i="126"/>
  <c r="K24" i="126"/>
  <c r="J27" i="126"/>
  <c r="K32" i="126"/>
  <c r="J35" i="126"/>
  <c r="K40" i="126"/>
  <c r="J43" i="126"/>
  <c r="K48" i="126"/>
  <c r="J51" i="126"/>
  <c r="K56" i="126"/>
  <c r="J59" i="126"/>
  <c r="K64" i="126"/>
  <c r="J67" i="126"/>
  <c r="K73" i="126"/>
  <c r="J76" i="126"/>
  <c r="K81" i="126"/>
  <c r="J86" i="126"/>
  <c r="K92" i="126"/>
  <c r="J95" i="126"/>
  <c r="K100" i="126"/>
  <c r="J104" i="126"/>
  <c r="D21" i="126" s="1"/>
  <c r="K111" i="126"/>
  <c r="J116" i="126"/>
  <c r="D25" i="126" s="1"/>
  <c r="J25" i="126"/>
  <c r="J57" i="126"/>
  <c r="J65" i="126"/>
  <c r="J112" i="126"/>
  <c r="K17" i="126"/>
  <c r="J20" i="126"/>
  <c r="J28" i="126"/>
  <c r="K49" i="126"/>
  <c r="K82" i="126"/>
  <c r="J87" i="126"/>
  <c r="K93" i="126"/>
  <c r="J96" i="126"/>
  <c r="K101" i="126"/>
  <c r="K112" i="126"/>
  <c r="J39" i="126"/>
  <c r="K68" i="126"/>
  <c r="J99" i="126"/>
  <c r="J110" i="126"/>
  <c r="J18" i="126"/>
  <c r="K23" i="126"/>
  <c r="J26" i="126"/>
  <c r="K31" i="126"/>
  <c r="J34" i="126"/>
  <c r="K39" i="126"/>
  <c r="J42" i="126"/>
  <c r="K47" i="126"/>
  <c r="J50" i="126"/>
  <c r="K55" i="126"/>
  <c r="J58" i="126"/>
  <c r="K63" i="126"/>
  <c r="J66" i="126"/>
  <c r="K72" i="126"/>
  <c r="J75" i="126"/>
  <c r="K80" i="126"/>
  <c r="J84" i="126"/>
  <c r="D18" i="126" s="1"/>
  <c r="K91" i="126"/>
  <c r="J94" i="126"/>
  <c r="K99" i="126"/>
  <c r="J102" i="126"/>
  <c r="J114" i="126"/>
  <c r="D24" i="126" s="1"/>
  <c r="K122" i="126"/>
  <c r="E27" i="126" s="1"/>
  <c r="C42" i="126"/>
  <c r="AZ150" i="218" s="1"/>
  <c r="C46" i="126"/>
  <c r="AZ154" i="218" s="1"/>
  <c r="J49" i="126"/>
  <c r="J82" i="126"/>
  <c r="J36" i="126"/>
  <c r="K74" i="126"/>
  <c r="K126" i="126"/>
  <c r="J31" i="126"/>
  <c r="J63" i="126"/>
  <c r="J91" i="126"/>
  <c r="K106" i="126"/>
  <c r="K18" i="126"/>
  <c r="K26" i="126"/>
  <c r="K34" i="126"/>
  <c r="K42" i="126"/>
  <c r="K50" i="126"/>
  <c r="K58" i="126"/>
  <c r="K66" i="126"/>
  <c r="K75" i="126"/>
  <c r="K84" i="126"/>
  <c r="E18" i="126" s="1"/>
  <c r="K94" i="126"/>
  <c r="K102" i="126"/>
  <c r="K114" i="126"/>
  <c r="E24" i="126" s="1"/>
  <c r="J17" i="126"/>
  <c r="J80" i="126"/>
  <c r="J54" i="125"/>
  <c r="K125" i="125"/>
  <c r="K98" i="125"/>
  <c r="K30" i="125"/>
  <c r="K89" i="125"/>
  <c r="K69" i="125"/>
  <c r="K21" i="125"/>
  <c r="J71" i="125"/>
  <c r="J22" i="125"/>
  <c r="K120" i="125"/>
  <c r="J62" i="125"/>
  <c r="K78" i="125"/>
  <c r="K45" i="125"/>
  <c r="K119" i="125"/>
  <c r="B29" i="125"/>
  <c r="C41" i="125"/>
  <c r="AY149" i="218" s="1"/>
  <c r="K37" i="125"/>
  <c r="K46" i="125"/>
  <c r="K90" i="125"/>
  <c r="J38" i="125"/>
  <c r="K53" i="125"/>
  <c r="J109" i="125"/>
  <c r="I124" i="125"/>
  <c r="AY135" i="218" s="1"/>
  <c r="C44" i="125"/>
  <c r="AY152" i="218" s="1"/>
  <c r="K29" i="125"/>
  <c r="J79" i="125"/>
  <c r="K97" i="125"/>
  <c r="K124" i="125"/>
  <c r="C40" i="125"/>
  <c r="AY148" i="218" s="1"/>
  <c r="C45" i="125"/>
  <c r="AY153" i="218" s="1"/>
  <c r="I126" i="125"/>
  <c r="AY137" i="218" s="1"/>
  <c r="K61" i="125"/>
  <c r="K107" i="125"/>
  <c r="I125" i="125"/>
  <c r="AY136" i="218" s="1"/>
  <c r="J41" i="125"/>
  <c r="J49" i="125"/>
  <c r="J57" i="125"/>
  <c r="J82" i="125"/>
  <c r="J93" i="125"/>
  <c r="K49" i="125"/>
  <c r="J52" i="125"/>
  <c r="K57" i="125"/>
  <c r="K82" i="125"/>
  <c r="J87" i="125"/>
  <c r="J96" i="125"/>
  <c r="K20" i="125"/>
  <c r="J23" i="125"/>
  <c r="K28" i="125"/>
  <c r="J55" i="125"/>
  <c r="J91" i="125"/>
  <c r="J19" i="125"/>
  <c r="K24" i="125"/>
  <c r="J27" i="125"/>
  <c r="K32" i="125"/>
  <c r="J35" i="125"/>
  <c r="K40" i="125"/>
  <c r="J43" i="125"/>
  <c r="K48" i="125"/>
  <c r="J51" i="125"/>
  <c r="K56" i="125"/>
  <c r="J59" i="125"/>
  <c r="K64" i="125"/>
  <c r="J67" i="125"/>
  <c r="K73" i="125"/>
  <c r="J76" i="125"/>
  <c r="K81" i="125"/>
  <c r="J86" i="125"/>
  <c r="K92" i="125"/>
  <c r="J95" i="125"/>
  <c r="K100" i="125"/>
  <c r="J104" i="125"/>
  <c r="D21" i="125" s="1"/>
  <c r="K111" i="125"/>
  <c r="J116" i="125"/>
  <c r="D25" i="125" s="1"/>
  <c r="J25" i="125"/>
  <c r="J33" i="125"/>
  <c r="J44" i="125"/>
  <c r="J77" i="125"/>
  <c r="J118" i="125"/>
  <c r="J99" i="125"/>
  <c r="J18" i="125"/>
  <c r="K23" i="125"/>
  <c r="J26" i="125"/>
  <c r="K31" i="125"/>
  <c r="J34" i="125"/>
  <c r="K39" i="125"/>
  <c r="J42" i="125"/>
  <c r="K47" i="125"/>
  <c r="J50" i="125"/>
  <c r="K55" i="125"/>
  <c r="J58" i="125"/>
  <c r="K63" i="125"/>
  <c r="J66" i="125"/>
  <c r="K72" i="125"/>
  <c r="J75" i="125"/>
  <c r="K80" i="125"/>
  <c r="J84" i="125"/>
  <c r="D18" i="125" s="1"/>
  <c r="J94" i="125"/>
  <c r="K99" i="125"/>
  <c r="J102" i="125"/>
  <c r="K110" i="125"/>
  <c r="J114" i="125"/>
  <c r="D24" i="125" s="1"/>
  <c r="K122" i="125"/>
  <c r="E27" i="125" s="1"/>
  <c r="C42" i="125"/>
  <c r="AY150" i="218" s="1"/>
  <c r="C46" i="125"/>
  <c r="AY154" i="218" s="1"/>
  <c r="J65" i="125"/>
  <c r="J74" i="125"/>
  <c r="J112" i="125"/>
  <c r="J36" i="125"/>
  <c r="K41" i="125"/>
  <c r="J68" i="125"/>
  <c r="K74" i="125"/>
  <c r="J106" i="125"/>
  <c r="K112" i="125"/>
  <c r="J31" i="125"/>
  <c r="K60" i="125"/>
  <c r="J63" i="125"/>
  <c r="J72" i="125"/>
  <c r="H127" i="125"/>
  <c r="K18" i="125"/>
  <c r="K26" i="125"/>
  <c r="K34" i="125"/>
  <c r="K42" i="125"/>
  <c r="K50" i="125"/>
  <c r="K58" i="125"/>
  <c r="K66" i="125"/>
  <c r="K75" i="125"/>
  <c r="K84" i="125"/>
  <c r="E18" i="125" s="1"/>
  <c r="K94" i="125"/>
  <c r="K102" i="125"/>
  <c r="K114" i="125"/>
  <c r="E24" i="125" s="1"/>
  <c r="J17" i="125"/>
  <c r="J101" i="125"/>
  <c r="K126" i="125"/>
  <c r="J39" i="125"/>
  <c r="J47" i="125"/>
  <c r="J80" i="125"/>
  <c r="J120" i="123"/>
  <c r="J69" i="124"/>
  <c r="J118" i="124"/>
  <c r="K40" i="124"/>
  <c r="K78" i="124"/>
  <c r="K116" i="124"/>
  <c r="E25" i="124" s="1"/>
  <c r="K59" i="124"/>
  <c r="J100" i="124"/>
  <c r="K24" i="124"/>
  <c r="K89" i="124"/>
  <c r="K111" i="124"/>
  <c r="K48" i="124"/>
  <c r="K61" i="124"/>
  <c r="K67" i="124"/>
  <c r="J28" i="124"/>
  <c r="J51" i="124"/>
  <c r="K36" i="124"/>
  <c r="J21" i="124"/>
  <c r="J32" i="124"/>
  <c r="J44" i="124"/>
  <c r="C44" i="124"/>
  <c r="AX152" i="218" s="1"/>
  <c r="K43" i="124"/>
  <c r="J96" i="124"/>
  <c r="K106" i="124"/>
  <c r="J29" i="124"/>
  <c r="J97" i="124"/>
  <c r="K101" i="124"/>
  <c r="I126" i="124"/>
  <c r="AX137" i="218" s="1"/>
  <c r="J45" i="124"/>
  <c r="K86" i="124"/>
  <c r="E19" i="124" s="1"/>
  <c r="J95" i="124"/>
  <c r="I124" i="124"/>
  <c r="AX135" i="218" s="1"/>
  <c r="C41" i="124"/>
  <c r="AX149" i="218" s="1"/>
  <c r="J52" i="124"/>
  <c r="J56" i="124"/>
  <c r="I125" i="124"/>
  <c r="AX136" i="218" s="1"/>
  <c r="K56" i="124"/>
  <c r="J60" i="124"/>
  <c r="J64" i="124"/>
  <c r="K76" i="124"/>
  <c r="K64" i="124"/>
  <c r="J73" i="124"/>
  <c r="J119" i="124"/>
  <c r="K126" i="124"/>
  <c r="K27" i="124"/>
  <c r="J35" i="124"/>
  <c r="J53" i="124"/>
  <c r="K68" i="124"/>
  <c r="K73" i="124"/>
  <c r="J77" i="124"/>
  <c r="J81" i="124"/>
  <c r="J104" i="124"/>
  <c r="D21" i="124" s="1"/>
  <c r="J37" i="124"/>
  <c r="K19" i="124"/>
  <c r="K49" i="124"/>
  <c r="K107" i="124"/>
  <c r="J20" i="124"/>
  <c r="J87" i="124"/>
  <c r="J92" i="124"/>
  <c r="C40" i="124"/>
  <c r="AX148" i="218" s="1"/>
  <c r="C45" i="124"/>
  <c r="AX153" i="218" s="1"/>
  <c r="K33" i="124"/>
  <c r="H127" i="124"/>
  <c r="J22" i="124"/>
  <c r="J30" i="124"/>
  <c r="J38" i="124"/>
  <c r="J46" i="124"/>
  <c r="J54" i="124"/>
  <c r="J62" i="124"/>
  <c r="J71" i="124"/>
  <c r="J79" i="124"/>
  <c r="J90" i="124"/>
  <c r="J98" i="124"/>
  <c r="J109" i="124"/>
  <c r="J120" i="124"/>
  <c r="K125" i="124"/>
  <c r="B29" i="124"/>
  <c r="J17" i="124"/>
  <c r="K22" i="124"/>
  <c r="J25" i="124"/>
  <c r="K30" i="124"/>
  <c r="J33" i="124"/>
  <c r="K38" i="124"/>
  <c r="J41" i="124"/>
  <c r="K46" i="124"/>
  <c r="J49" i="124"/>
  <c r="K54" i="124"/>
  <c r="J57" i="124"/>
  <c r="K62" i="124"/>
  <c r="J65" i="124"/>
  <c r="K71" i="124"/>
  <c r="J74" i="124"/>
  <c r="K79" i="124"/>
  <c r="J82" i="124"/>
  <c r="K90" i="124"/>
  <c r="J93" i="124"/>
  <c r="K98" i="124"/>
  <c r="J101" i="124"/>
  <c r="K109" i="124"/>
  <c r="J112" i="124"/>
  <c r="K120" i="124"/>
  <c r="J63" i="124"/>
  <c r="J80" i="124"/>
  <c r="J91" i="124"/>
  <c r="J122" i="124"/>
  <c r="D27" i="124" s="1"/>
  <c r="J18" i="124"/>
  <c r="K23" i="124"/>
  <c r="J26" i="124"/>
  <c r="K31" i="124"/>
  <c r="J34" i="124"/>
  <c r="K39" i="124"/>
  <c r="J42" i="124"/>
  <c r="K47" i="124"/>
  <c r="J50" i="124"/>
  <c r="K55" i="124"/>
  <c r="J58" i="124"/>
  <c r="J66" i="124"/>
  <c r="K72" i="124"/>
  <c r="J75" i="124"/>
  <c r="K80" i="124"/>
  <c r="J84" i="124"/>
  <c r="D18" i="124" s="1"/>
  <c r="J94" i="124"/>
  <c r="K99" i="124"/>
  <c r="J102" i="124"/>
  <c r="K110" i="124"/>
  <c r="J114" i="124"/>
  <c r="D24" i="124" s="1"/>
  <c r="C42" i="124"/>
  <c r="AX150" i="218" s="1"/>
  <c r="C46" i="124"/>
  <c r="AX154" i="218" s="1"/>
  <c r="J23" i="124"/>
  <c r="J31" i="124"/>
  <c r="J72" i="124"/>
  <c r="J99" i="124"/>
  <c r="K18" i="124"/>
  <c r="K26" i="124"/>
  <c r="K34" i="124"/>
  <c r="K42" i="124"/>
  <c r="K50" i="124"/>
  <c r="K58" i="124"/>
  <c r="K66" i="124"/>
  <c r="K75" i="124"/>
  <c r="K84" i="124"/>
  <c r="E18" i="124" s="1"/>
  <c r="K94" i="124"/>
  <c r="K102" i="124"/>
  <c r="K114" i="124"/>
  <c r="E24" i="124" s="1"/>
  <c r="J47" i="124"/>
  <c r="K120" i="122"/>
  <c r="K90" i="123"/>
  <c r="K22" i="123"/>
  <c r="J54" i="123"/>
  <c r="J21" i="123"/>
  <c r="K119" i="123"/>
  <c r="K45" i="123"/>
  <c r="K78" i="123"/>
  <c r="J53" i="123"/>
  <c r="B29" i="123"/>
  <c r="J89" i="123"/>
  <c r="J69" i="123"/>
  <c r="J107" i="123"/>
  <c r="K46" i="123"/>
  <c r="J61" i="123"/>
  <c r="K30" i="123"/>
  <c r="K62" i="123"/>
  <c r="K98" i="123"/>
  <c r="C41" i="123"/>
  <c r="AW149" i="218" s="1"/>
  <c r="J79" i="123"/>
  <c r="J29" i="123"/>
  <c r="J97" i="123"/>
  <c r="C44" i="123"/>
  <c r="AW152" i="218" s="1"/>
  <c r="J38" i="123"/>
  <c r="J71" i="123"/>
  <c r="J109" i="123"/>
  <c r="K37" i="123"/>
  <c r="K120" i="123"/>
  <c r="C40" i="123"/>
  <c r="AW148" i="218" s="1"/>
  <c r="C45" i="123"/>
  <c r="AW153" i="218" s="1"/>
  <c r="K17" i="123"/>
  <c r="J17" i="123"/>
  <c r="H127" i="123"/>
  <c r="K49" i="123"/>
  <c r="J49" i="123"/>
  <c r="K82" i="123"/>
  <c r="J82" i="123"/>
  <c r="I125" i="123"/>
  <c r="AW136" i="218" s="1"/>
  <c r="J112" i="123"/>
  <c r="K112" i="123"/>
  <c r="J33" i="123"/>
  <c r="K33" i="123"/>
  <c r="J65" i="123"/>
  <c r="K65" i="123"/>
  <c r="K101" i="123"/>
  <c r="J101" i="123"/>
  <c r="K74" i="123"/>
  <c r="J74" i="123"/>
  <c r="J25" i="123"/>
  <c r="K25" i="123"/>
  <c r="J57" i="123"/>
  <c r="K57" i="123"/>
  <c r="K93" i="123"/>
  <c r="J93" i="123"/>
  <c r="I124" i="123"/>
  <c r="AW135" i="218" s="1"/>
  <c r="K41" i="123"/>
  <c r="J41" i="123"/>
  <c r="I126" i="123"/>
  <c r="AW137" i="218" s="1"/>
  <c r="J44" i="123"/>
  <c r="J77" i="123"/>
  <c r="J118" i="123"/>
  <c r="J39" i="123"/>
  <c r="J47" i="123"/>
  <c r="J80" i="123"/>
  <c r="J122" i="123"/>
  <c r="D27" i="123" s="1"/>
  <c r="J19" i="123"/>
  <c r="K24" i="123"/>
  <c r="J27" i="123"/>
  <c r="K32" i="123"/>
  <c r="J35" i="123"/>
  <c r="K40" i="123"/>
  <c r="J43" i="123"/>
  <c r="K48" i="123"/>
  <c r="J51" i="123"/>
  <c r="K56" i="123"/>
  <c r="J59" i="123"/>
  <c r="K64" i="123"/>
  <c r="J67" i="123"/>
  <c r="K73" i="123"/>
  <c r="J76" i="123"/>
  <c r="K81" i="123"/>
  <c r="J86" i="123"/>
  <c r="D19" i="123" s="1"/>
  <c r="K92" i="123"/>
  <c r="J95" i="123"/>
  <c r="K100" i="123"/>
  <c r="J104" i="123"/>
  <c r="D21" i="123" s="1"/>
  <c r="K111" i="123"/>
  <c r="J116" i="123"/>
  <c r="D25" i="123" s="1"/>
  <c r="J28" i="123"/>
  <c r="J36" i="123"/>
  <c r="J31" i="123"/>
  <c r="K60" i="123"/>
  <c r="K68" i="123"/>
  <c r="K106" i="123"/>
  <c r="E22" i="123" s="1"/>
  <c r="J18" i="123"/>
  <c r="K23" i="123"/>
  <c r="J26" i="123"/>
  <c r="J34" i="123"/>
  <c r="J42" i="123"/>
  <c r="K47" i="123"/>
  <c r="J50" i="123"/>
  <c r="K55" i="123"/>
  <c r="J58" i="123"/>
  <c r="K63" i="123"/>
  <c r="J66" i="123"/>
  <c r="K72" i="123"/>
  <c r="J75" i="123"/>
  <c r="K80" i="123"/>
  <c r="J84" i="123"/>
  <c r="D18" i="123" s="1"/>
  <c r="K91" i="123"/>
  <c r="J94" i="123"/>
  <c r="K99" i="123"/>
  <c r="J102" i="123"/>
  <c r="K110" i="123"/>
  <c r="J114" i="123"/>
  <c r="D24" i="123" s="1"/>
  <c r="K122" i="123"/>
  <c r="E27" i="123" s="1"/>
  <c r="C42" i="123"/>
  <c r="AW150" i="218" s="1"/>
  <c r="C46" i="123"/>
  <c r="AW154" i="218" s="1"/>
  <c r="J96" i="123"/>
  <c r="K126" i="123"/>
  <c r="K20" i="123"/>
  <c r="J23" i="123"/>
  <c r="K52" i="123"/>
  <c r="J55" i="123"/>
  <c r="K87" i="123"/>
  <c r="J110" i="123"/>
  <c r="K18" i="123"/>
  <c r="K26" i="123"/>
  <c r="K34" i="123"/>
  <c r="K42" i="123"/>
  <c r="K50" i="123"/>
  <c r="K58" i="123"/>
  <c r="K66" i="123"/>
  <c r="K75" i="123"/>
  <c r="K84" i="123"/>
  <c r="E18" i="123" s="1"/>
  <c r="K94" i="123"/>
  <c r="K102" i="123"/>
  <c r="K114" i="123"/>
  <c r="E24" i="123" s="1"/>
  <c r="J72" i="123"/>
  <c r="K22" i="122"/>
  <c r="J37" i="122"/>
  <c r="K90" i="122"/>
  <c r="J107" i="122"/>
  <c r="J45" i="122"/>
  <c r="J119" i="122"/>
  <c r="K54" i="122"/>
  <c r="J69" i="122"/>
  <c r="J78" i="122"/>
  <c r="J120" i="122"/>
  <c r="J97" i="122"/>
  <c r="B29" i="122"/>
  <c r="C41" i="122"/>
  <c r="AV149" i="218" s="1"/>
  <c r="J46" i="122"/>
  <c r="J79" i="122"/>
  <c r="J21" i="122"/>
  <c r="K38" i="122"/>
  <c r="J53" i="122"/>
  <c r="K71" i="122"/>
  <c r="J89" i="122"/>
  <c r="K109" i="122"/>
  <c r="I124" i="122"/>
  <c r="AV135" i="218" s="1"/>
  <c r="I126" i="122"/>
  <c r="AV137" i="218" s="1"/>
  <c r="J30" i="122"/>
  <c r="J62" i="122"/>
  <c r="J98" i="122"/>
  <c r="K124" i="122"/>
  <c r="C40" i="122"/>
  <c r="AV148" i="218" s="1"/>
  <c r="C45" i="122"/>
  <c r="AV153" i="218" s="1"/>
  <c r="J29" i="122"/>
  <c r="J61" i="122"/>
  <c r="C44" i="122"/>
  <c r="AV152" i="218" s="1"/>
  <c r="I125" i="122"/>
  <c r="AV136" i="218" s="1"/>
  <c r="J17" i="122"/>
  <c r="J25" i="122"/>
  <c r="J93" i="122"/>
  <c r="J101" i="122"/>
  <c r="J112" i="122"/>
  <c r="J28" i="122"/>
  <c r="K33" i="122"/>
  <c r="K41" i="122"/>
  <c r="K82" i="122"/>
  <c r="J87" i="122"/>
  <c r="K93" i="122"/>
  <c r="J106" i="122"/>
  <c r="J118" i="122"/>
  <c r="J31" i="122"/>
  <c r="J63" i="122"/>
  <c r="J99" i="122"/>
  <c r="J19" i="122"/>
  <c r="K24" i="122"/>
  <c r="J27" i="122"/>
  <c r="K32" i="122"/>
  <c r="J35" i="122"/>
  <c r="K40" i="122"/>
  <c r="J43" i="122"/>
  <c r="K48" i="122"/>
  <c r="J51" i="122"/>
  <c r="K56" i="122"/>
  <c r="J59" i="122"/>
  <c r="K64" i="122"/>
  <c r="J67" i="122"/>
  <c r="K73" i="122"/>
  <c r="J76" i="122"/>
  <c r="K81" i="122"/>
  <c r="J86" i="122"/>
  <c r="K92" i="122"/>
  <c r="J95" i="122"/>
  <c r="K100" i="122"/>
  <c r="J104" i="122"/>
  <c r="D21" i="122" s="1"/>
  <c r="K111" i="122"/>
  <c r="J116" i="122"/>
  <c r="D25" i="122" s="1"/>
  <c r="J41" i="122"/>
  <c r="J57" i="122"/>
  <c r="J82" i="122"/>
  <c r="K49" i="122"/>
  <c r="J52" i="122"/>
  <c r="J60" i="122"/>
  <c r="J68" i="122"/>
  <c r="K74" i="122"/>
  <c r="K126" i="122"/>
  <c r="K20" i="122"/>
  <c r="J23" i="122"/>
  <c r="J80" i="122"/>
  <c r="H127" i="122"/>
  <c r="J18" i="122"/>
  <c r="K23" i="122"/>
  <c r="J26" i="122"/>
  <c r="K31" i="122"/>
  <c r="J34" i="122"/>
  <c r="K39" i="122"/>
  <c r="J42" i="122"/>
  <c r="K47" i="122"/>
  <c r="J50" i="122"/>
  <c r="K55" i="122"/>
  <c r="J58" i="122"/>
  <c r="K63" i="122"/>
  <c r="J66" i="122"/>
  <c r="K72" i="122"/>
  <c r="J75" i="122"/>
  <c r="K80" i="122"/>
  <c r="J84" i="122"/>
  <c r="D18" i="122" s="1"/>
  <c r="K91" i="122"/>
  <c r="J94" i="122"/>
  <c r="J102" i="122"/>
  <c r="K110" i="122"/>
  <c r="J114" i="122"/>
  <c r="D24" i="122" s="1"/>
  <c r="K122" i="122"/>
  <c r="E27" i="122" s="1"/>
  <c r="C42" i="122"/>
  <c r="AV150" i="218" s="1"/>
  <c r="C46" i="122"/>
  <c r="AV154" i="218" s="1"/>
  <c r="J49" i="122"/>
  <c r="J74" i="122"/>
  <c r="K17" i="122"/>
  <c r="K25" i="122"/>
  <c r="J36" i="122"/>
  <c r="K57" i="122"/>
  <c r="K65" i="122"/>
  <c r="J77" i="122"/>
  <c r="J39" i="122"/>
  <c r="K44" i="122"/>
  <c r="J47" i="122"/>
  <c r="J55" i="122"/>
  <c r="J91" i="122"/>
  <c r="K96" i="122"/>
  <c r="K18" i="122"/>
  <c r="K26" i="122"/>
  <c r="K34" i="122"/>
  <c r="K42" i="122"/>
  <c r="K50" i="122"/>
  <c r="K58" i="122"/>
  <c r="K66" i="122"/>
  <c r="K75" i="122"/>
  <c r="K84" i="122"/>
  <c r="E18" i="122" s="1"/>
  <c r="K94" i="122"/>
  <c r="K102" i="122"/>
  <c r="K114" i="122"/>
  <c r="E24" i="122" s="1"/>
  <c r="J72" i="122"/>
  <c r="K120" i="120"/>
  <c r="K51" i="121"/>
  <c r="K44" i="121"/>
  <c r="K40" i="121"/>
  <c r="K21" i="121"/>
  <c r="K118" i="121"/>
  <c r="J28" i="121"/>
  <c r="J100" i="121"/>
  <c r="J89" i="121"/>
  <c r="J67" i="121"/>
  <c r="J69" i="121"/>
  <c r="K59" i="121"/>
  <c r="K48" i="121"/>
  <c r="J96" i="121"/>
  <c r="C44" i="121"/>
  <c r="AU152" i="218" s="1"/>
  <c r="K78" i="121"/>
  <c r="K36" i="121"/>
  <c r="K111" i="121"/>
  <c r="J32" i="121"/>
  <c r="K106" i="121"/>
  <c r="J56" i="121"/>
  <c r="I125" i="121"/>
  <c r="AU136" i="218" s="1"/>
  <c r="K29" i="121"/>
  <c r="J37" i="121"/>
  <c r="K76" i="121"/>
  <c r="K19" i="121"/>
  <c r="J45" i="121"/>
  <c r="J73" i="121"/>
  <c r="I124" i="121"/>
  <c r="AU135" i="218" s="1"/>
  <c r="C41" i="121"/>
  <c r="AU149" i="218" s="1"/>
  <c r="J60" i="121"/>
  <c r="J86" i="121"/>
  <c r="J27" i="121"/>
  <c r="J35" i="121"/>
  <c r="J53" i="121"/>
  <c r="K68" i="121"/>
  <c r="J77" i="121"/>
  <c r="J81" i="121"/>
  <c r="K95" i="121"/>
  <c r="J104" i="121"/>
  <c r="D21" i="121" s="1"/>
  <c r="K119" i="121"/>
  <c r="J52" i="121"/>
  <c r="J97" i="121"/>
  <c r="J64" i="121"/>
  <c r="K107" i="121"/>
  <c r="J20" i="121"/>
  <c r="J24" i="121"/>
  <c r="J43" i="121"/>
  <c r="J61" i="121"/>
  <c r="J87" i="121"/>
  <c r="J92" i="121"/>
  <c r="J116" i="121"/>
  <c r="D25" i="121" s="1"/>
  <c r="C40" i="121"/>
  <c r="AU148" i="218" s="1"/>
  <c r="C45" i="121"/>
  <c r="AU153" i="218" s="1"/>
  <c r="I126" i="121"/>
  <c r="AU137" i="218" s="1"/>
  <c r="K126" i="121"/>
  <c r="J22" i="121"/>
  <c r="J30" i="121"/>
  <c r="J38" i="121"/>
  <c r="J46" i="121"/>
  <c r="J54" i="121"/>
  <c r="J62" i="121"/>
  <c r="J71" i="121"/>
  <c r="J79" i="121"/>
  <c r="J90" i="121"/>
  <c r="J98" i="121"/>
  <c r="J109" i="121"/>
  <c r="J120" i="121"/>
  <c r="K125" i="121"/>
  <c r="B29" i="121"/>
  <c r="J17" i="121"/>
  <c r="K22" i="121"/>
  <c r="J25" i="121"/>
  <c r="K30" i="121"/>
  <c r="J33" i="121"/>
  <c r="K38" i="121"/>
  <c r="J41" i="121"/>
  <c r="K46" i="121"/>
  <c r="J49" i="121"/>
  <c r="K54" i="121"/>
  <c r="J57" i="121"/>
  <c r="K62" i="121"/>
  <c r="J65" i="121"/>
  <c r="K71" i="121"/>
  <c r="J74" i="121"/>
  <c r="K79" i="121"/>
  <c r="J82" i="121"/>
  <c r="K90" i="121"/>
  <c r="J93" i="121"/>
  <c r="K98" i="121"/>
  <c r="J101" i="121"/>
  <c r="K109" i="121"/>
  <c r="J112" i="121"/>
  <c r="K120" i="121"/>
  <c r="J55" i="121"/>
  <c r="J91" i="121"/>
  <c r="J110" i="121"/>
  <c r="J18" i="121"/>
  <c r="K23" i="121"/>
  <c r="J26" i="121"/>
  <c r="K31" i="121"/>
  <c r="J34" i="121"/>
  <c r="K39" i="121"/>
  <c r="J42" i="121"/>
  <c r="K47" i="121"/>
  <c r="J50" i="121"/>
  <c r="J58" i="121"/>
  <c r="K63" i="121"/>
  <c r="J66" i="121"/>
  <c r="K72" i="121"/>
  <c r="J75" i="121"/>
  <c r="K80" i="121"/>
  <c r="J84" i="121"/>
  <c r="D18" i="121" s="1"/>
  <c r="J94" i="121"/>
  <c r="K99" i="121"/>
  <c r="J102" i="121"/>
  <c r="K110" i="121"/>
  <c r="J114" i="121"/>
  <c r="D24" i="121" s="1"/>
  <c r="K122" i="121"/>
  <c r="E27" i="121" s="1"/>
  <c r="C42" i="121"/>
  <c r="AU150" i="218" s="1"/>
  <c r="C46" i="121"/>
  <c r="AU154" i="218" s="1"/>
  <c r="J47" i="121"/>
  <c r="J63" i="121"/>
  <c r="J99" i="121"/>
  <c r="H127" i="121"/>
  <c r="K18" i="121"/>
  <c r="K26" i="121"/>
  <c r="K34" i="121"/>
  <c r="K42" i="121"/>
  <c r="K50" i="121"/>
  <c r="K58" i="121"/>
  <c r="K66" i="121"/>
  <c r="K75" i="121"/>
  <c r="K84" i="121"/>
  <c r="E18" i="121" s="1"/>
  <c r="K94" i="121"/>
  <c r="K102" i="121"/>
  <c r="K114" i="121"/>
  <c r="E24" i="121" s="1"/>
  <c r="J120" i="119"/>
  <c r="K104" i="120"/>
  <c r="E21" i="120" s="1"/>
  <c r="J78" i="120"/>
  <c r="K22" i="120"/>
  <c r="J37" i="120"/>
  <c r="K90" i="120"/>
  <c r="K107" i="120"/>
  <c r="J119" i="120"/>
  <c r="K54" i="120"/>
  <c r="J69" i="120"/>
  <c r="J45" i="120"/>
  <c r="I126" i="120"/>
  <c r="AT137" i="218" s="1"/>
  <c r="J79" i="120"/>
  <c r="J120" i="120"/>
  <c r="K46" i="120"/>
  <c r="J61" i="120"/>
  <c r="B29" i="120"/>
  <c r="C41" i="120"/>
  <c r="AT149" i="218" s="1"/>
  <c r="C44" i="120"/>
  <c r="AT152" i="218" s="1"/>
  <c r="J21" i="120"/>
  <c r="K38" i="120"/>
  <c r="J53" i="120"/>
  <c r="K71" i="120"/>
  <c r="J89" i="120"/>
  <c r="K109" i="120"/>
  <c r="I124" i="120"/>
  <c r="AT135" i="218" s="1"/>
  <c r="J97" i="120"/>
  <c r="J30" i="120"/>
  <c r="J62" i="120"/>
  <c r="J98" i="120"/>
  <c r="K124" i="120"/>
  <c r="C40" i="120"/>
  <c r="AT148" i="218" s="1"/>
  <c r="C45" i="120"/>
  <c r="AT153" i="218" s="1"/>
  <c r="J29" i="120"/>
  <c r="I125" i="120"/>
  <c r="AT136" i="218" s="1"/>
  <c r="J17" i="120"/>
  <c r="J41" i="120"/>
  <c r="J49" i="120"/>
  <c r="J74" i="120"/>
  <c r="J82" i="120"/>
  <c r="J112" i="120"/>
  <c r="K17" i="120"/>
  <c r="J44" i="120"/>
  <c r="K49" i="120"/>
  <c r="J52" i="120"/>
  <c r="J118" i="120"/>
  <c r="J55" i="120"/>
  <c r="K87" i="120"/>
  <c r="J91" i="120"/>
  <c r="J19" i="120"/>
  <c r="K24" i="120"/>
  <c r="J27" i="120"/>
  <c r="K32" i="120"/>
  <c r="J35" i="120"/>
  <c r="K40" i="120"/>
  <c r="J43" i="120"/>
  <c r="K48" i="120"/>
  <c r="J51" i="120"/>
  <c r="K56" i="120"/>
  <c r="J59" i="120"/>
  <c r="K64" i="120"/>
  <c r="J67" i="120"/>
  <c r="K73" i="120"/>
  <c r="J76" i="120"/>
  <c r="K81" i="120"/>
  <c r="J86" i="120"/>
  <c r="K92" i="120"/>
  <c r="J95" i="120"/>
  <c r="K100" i="120"/>
  <c r="J104" i="120"/>
  <c r="D21" i="120" s="1"/>
  <c r="K111" i="120"/>
  <c r="J116" i="120"/>
  <c r="D25" i="120" s="1"/>
  <c r="J25" i="120"/>
  <c r="K25" i="120"/>
  <c r="J28" i="120"/>
  <c r="K33" i="120"/>
  <c r="K57" i="120"/>
  <c r="J60" i="120"/>
  <c r="K65" i="120"/>
  <c r="K93" i="120"/>
  <c r="J96" i="120"/>
  <c r="K101" i="120"/>
  <c r="J106" i="120"/>
  <c r="D22" i="120" s="1"/>
  <c r="K112" i="120"/>
  <c r="J110" i="120"/>
  <c r="H127" i="120"/>
  <c r="J18" i="120"/>
  <c r="K23" i="120"/>
  <c r="J26" i="120"/>
  <c r="K31" i="120"/>
  <c r="J34" i="120"/>
  <c r="K39" i="120"/>
  <c r="J42" i="120"/>
  <c r="K47" i="120"/>
  <c r="J50" i="120"/>
  <c r="K55" i="120"/>
  <c r="J58" i="120"/>
  <c r="K63" i="120"/>
  <c r="J66" i="120"/>
  <c r="K72" i="120"/>
  <c r="J75" i="120"/>
  <c r="K80" i="120"/>
  <c r="J84" i="120"/>
  <c r="D18" i="120" s="1"/>
  <c r="K91" i="120"/>
  <c r="J94" i="120"/>
  <c r="K99" i="120"/>
  <c r="J102" i="120"/>
  <c r="K110" i="120"/>
  <c r="J114" i="120"/>
  <c r="D24" i="120" s="1"/>
  <c r="K122" i="120"/>
  <c r="E27" i="120" s="1"/>
  <c r="C42" i="120"/>
  <c r="AT150" i="218" s="1"/>
  <c r="C46" i="120"/>
  <c r="AT154" i="218" s="1"/>
  <c r="J33" i="120"/>
  <c r="J65" i="120"/>
  <c r="J101" i="120"/>
  <c r="J20" i="120"/>
  <c r="K74" i="120"/>
  <c r="J77" i="120"/>
  <c r="K82" i="120"/>
  <c r="K36" i="120"/>
  <c r="J47" i="120"/>
  <c r="K68" i="120"/>
  <c r="J72" i="120"/>
  <c r="J80" i="120"/>
  <c r="K18" i="120"/>
  <c r="K26" i="120"/>
  <c r="K34" i="120"/>
  <c r="K42" i="120"/>
  <c r="K50" i="120"/>
  <c r="K58" i="120"/>
  <c r="K66" i="120"/>
  <c r="K75" i="120"/>
  <c r="K84" i="120"/>
  <c r="E18" i="120" s="1"/>
  <c r="K94" i="120"/>
  <c r="K102" i="120"/>
  <c r="K114" i="120"/>
  <c r="E24" i="120" s="1"/>
  <c r="K126" i="120"/>
  <c r="J23" i="120"/>
  <c r="J31" i="120"/>
  <c r="J39" i="120"/>
  <c r="J63" i="120"/>
  <c r="K120" i="118"/>
  <c r="K97" i="119"/>
  <c r="J37" i="119"/>
  <c r="K17" i="119"/>
  <c r="K78" i="119"/>
  <c r="J53" i="119"/>
  <c r="J29" i="119"/>
  <c r="K41" i="119"/>
  <c r="K112" i="119"/>
  <c r="K25" i="119"/>
  <c r="K82" i="119"/>
  <c r="J107" i="119"/>
  <c r="K93" i="119"/>
  <c r="K61" i="119"/>
  <c r="K33" i="119"/>
  <c r="J45" i="119"/>
  <c r="K101" i="119"/>
  <c r="K65" i="119"/>
  <c r="K74" i="119"/>
  <c r="K89" i="119"/>
  <c r="K57" i="119"/>
  <c r="J69" i="119"/>
  <c r="K119" i="119"/>
  <c r="K49" i="119"/>
  <c r="J21" i="119"/>
  <c r="K22" i="119"/>
  <c r="K30" i="119"/>
  <c r="K38" i="119"/>
  <c r="K46" i="119"/>
  <c r="K54" i="119"/>
  <c r="K62" i="119"/>
  <c r="K71" i="119"/>
  <c r="K79" i="119"/>
  <c r="K90" i="119"/>
  <c r="K98" i="119"/>
  <c r="K109" i="119"/>
  <c r="K120" i="119"/>
  <c r="C41" i="119"/>
  <c r="AS149" i="218" s="1"/>
  <c r="J35" i="119"/>
  <c r="J43" i="119"/>
  <c r="J86" i="119"/>
  <c r="J95" i="119"/>
  <c r="I124" i="119"/>
  <c r="AS135" i="218" s="1"/>
  <c r="J24" i="119"/>
  <c r="J32" i="119"/>
  <c r="J48" i="119"/>
  <c r="J56" i="119"/>
  <c r="J64" i="119"/>
  <c r="J73" i="119"/>
  <c r="J81" i="119"/>
  <c r="J92" i="119"/>
  <c r="J100" i="119"/>
  <c r="J111" i="119"/>
  <c r="K124" i="119"/>
  <c r="K40" i="119"/>
  <c r="J27" i="119"/>
  <c r="J51" i="119"/>
  <c r="J76" i="119"/>
  <c r="J104" i="119"/>
  <c r="D21" i="119" s="1"/>
  <c r="C45" i="119"/>
  <c r="AS153" i="218" s="1"/>
  <c r="J19" i="119"/>
  <c r="J59" i="119"/>
  <c r="J67" i="119"/>
  <c r="J116" i="119"/>
  <c r="D25" i="119" s="1"/>
  <c r="K20" i="119"/>
  <c r="J20" i="119"/>
  <c r="J28" i="119"/>
  <c r="K28" i="119"/>
  <c r="K36" i="119"/>
  <c r="J36" i="119"/>
  <c r="J44" i="119"/>
  <c r="K44" i="119"/>
  <c r="K52" i="119"/>
  <c r="J52" i="119"/>
  <c r="K60" i="119"/>
  <c r="J60" i="119"/>
  <c r="K68" i="119"/>
  <c r="J68" i="119"/>
  <c r="J77" i="119"/>
  <c r="K77" i="119"/>
  <c r="K87" i="119"/>
  <c r="J87" i="119"/>
  <c r="J96" i="119"/>
  <c r="K96" i="119"/>
  <c r="J106" i="119"/>
  <c r="K106" i="119"/>
  <c r="E22" i="119" s="1"/>
  <c r="J118" i="119"/>
  <c r="K118" i="119"/>
  <c r="I125" i="119"/>
  <c r="AS136" i="218" s="1"/>
  <c r="I126" i="119"/>
  <c r="AS137" i="218" s="1"/>
  <c r="K126" i="119"/>
  <c r="K125" i="119"/>
  <c r="B29" i="119"/>
  <c r="C40" i="119"/>
  <c r="AS148" i="218" s="1"/>
  <c r="C44" i="119"/>
  <c r="AS152" i="218" s="1"/>
  <c r="J47" i="119"/>
  <c r="J55" i="119"/>
  <c r="J80" i="119"/>
  <c r="J99" i="119"/>
  <c r="J110" i="119"/>
  <c r="H127" i="119"/>
  <c r="J18" i="119"/>
  <c r="K23" i="119"/>
  <c r="J26" i="119"/>
  <c r="K31" i="119"/>
  <c r="J34" i="119"/>
  <c r="K39" i="119"/>
  <c r="J42" i="119"/>
  <c r="J50" i="119"/>
  <c r="K55" i="119"/>
  <c r="J58" i="119"/>
  <c r="K63" i="119"/>
  <c r="J66" i="119"/>
  <c r="K72" i="119"/>
  <c r="J75" i="119"/>
  <c r="J84" i="119"/>
  <c r="D18" i="119" s="1"/>
  <c r="K91" i="119"/>
  <c r="J94" i="119"/>
  <c r="K99" i="119"/>
  <c r="J102" i="119"/>
  <c r="K110" i="119"/>
  <c r="J114" i="119"/>
  <c r="D24" i="119" s="1"/>
  <c r="K122" i="119"/>
  <c r="E27" i="119" s="1"/>
  <c r="C42" i="119"/>
  <c r="AS150" i="218" s="1"/>
  <c r="C46" i="119"/>
  <c r="AS154" i="218" s="1"/>
  <c r="J31" i="119"/>
  <c r="J72" i="119"/>
  <c r="K18" i="119"/>
  <c r="K26" i="119"/>
  <c r="K34" i="119"/>
  <c r="K42" i="119"/>
  <c r="K50" i="119"/>
  <c r="K58" i="119"/>
  <c r="K66" i="119"/>
  <c r="K75" i="119"/>
  <c r="K84" i="119"/>
  <c r="E18" i="119" s="1"/>
  <c r="K94" i="119"/>
  <c r="K102" i="119"/>
  <c r="K114" i="119"/>
  <c r="E24" i="119" s="1"/>
  <c r="J120" i="117"/>
  <c r="K104" i="118"/>
  <c r="E21" i="118" s="1"/>
  <c r="K78" i="118"/>
  <c r="K89" i="118"/>
  <c r="K22" i="118"/>
  <c r="J98" i="118"/>
  <c r="K119" i="118"/>
  <c r="J21" i="118"/>
  <c r="K53" i="118"/>
  <c r="K45" i="118"/>
  <c r="J62" i="118"/>
  <c r="K90" i="118"/>
  <c r="J54" i="118"/>
  <c r="B29" i="118"/>
  <c r="K37" i="118"/>
  <c r="J46" i="118"/>
  <c r="K107" i="118"/>
  <c r="E22" i="118" s="1"/>
  <c r="K79" i="118"/>
  <c r="H127" i="118"/>
  <c r="K30" i="118"/>
  <c r="I125" i="118"/>
  <c r="AR136" i="218" s="1"/>
  <c r="C41" i="118"/>
  <c r="AR149" i="218" s="1"/>
  <c r="J120" i="118"/>
  <c r="J29" i="118"/>
  <c r="C44" i="118"/>
  <c r="AR152" i="218" s="1"/>
  <c r="J38" i="118"/>
  <c r="K61" i="118"/>
  <c r="J71" i="118"/>
  <c r="K97" i="118"/>
  <c r="J109" i="118"/>
  <c r="I126" i="118"/>
  <c r="AR137" i="218" s="1"/>
  <c r="I124" i="118"/>
  <c r="AR135" i="218" s="1"/>
  <c r="C40" i="118"/>
  <c r="AR148" i="218" s="1"/>
  <c r="C45" i="118"/>
  <c r="AR153" i="218" s="1"/>
  <c r="J69" i="118"/>
  <c r="J17" i="118"/>
  <c r="K25" i="118"/>
  <c r="J28" i="118"/>
  <c r="J36" i="118"/>
  <c r="K57" i="118"/>
  <c r="J60" i="118"/>
  <c r="J68" i="118"/>
  <c r="J96" i="118"/>
  <c r="K101" i="118"/>
  <c r="J106" i="118"/>
  <c r="J118" i="118"/>
  <c r="K52" i="118"/>
  <c r="J55" i="118"/>
  <c r="J63" i="118"/>
  <c r="K87" i="118"/>
  <c r="J91" i="118"/>
  <c r="J122" i="118"/>
  <c r="D27" i="118" s="1"/>
  <c r="J19" i="118"/>
  <c r="K24" i="118"/>
  <c r="J27" i="118"/>
  <c r="K32" i="118"/>
  <c r="J35" i="118"/>
  <c r="K40" i="118"/>
  <c r="J43" i="118"/>
  <c r="K48" i="118"/>
  <c r="J51" i="118"/>
  <c r="K56" i="118"/>
  <c r="J59" i="118"/>
  <c r="K64" i="118"/>
  <c r="J67" i="118"/>
  <c r="K73" i="118"/>
  <c r="J76" i="118"/>
  <c r="K81" i="118"/>
  <c r="J86" i="118"/>
  <c r="D19" i="118" s="1"/>
  <c r="K92" i="118"/>
  <c r="J95" i="118"/>
  <c r="K100" i="118"/>
  <c r="J104" i="118"/>
  <c r="D21" i="118" s="1"/>
  <c r="K111" i="118"/>
  <c r="J116" i="118"/>
  <c r="D25" i="118" s="1"/>
  <c r="K33" i="118"/>
  <c r="K41" i="118"/>
  <c r="K65" i="118"/>
  <c r="K74" i="118"/>
  <c r="J77" i="118"/>
  <c r="K112" i="118"/>
  <c r="K20" i="118"/>
  <c r="J23" i="118"/>
  <c r="J31" i="118"/>
  <c r="K44" i="118"/>
  <c r="J18" i="118"/>
  <c r="K23" i="118"/>
  <c r="J26" i="118"/>
  <c r="K31" i="118"/>
  <c r="J34" i="118"/>
  <c r="K39" i="118"/>
  <c r="J42" i="118"/>
  <c r="K47" i="118"/>
  <c r="J50" i="118"/>
  <c r="K55" i="118"/>
  <c r="J58" i="118"/>
  <c r="K63" i="118"/>
  <c r="J66" i="118"/>
  <c r="K72" i="118"/>
  <c r="J75" i="118"/>
  <c r="K80" i="118"/>
  <c r="J84" i="118"/>
  <c r="D18" i="118" s="1"/>
  <c r="J94" i="118"/>
  <c r="K99" i="118"/>
  <c r="J102" i="118"/>
  <c r="K110" i="118"/>
  <c r="J114" i="118"/>
  <c r="D24" i="118" s="1"/>
  <c r="K122" i="118"/>
  <c r="E27" i="118" s="1"/>
  <c r="C42" i="118"/>
  <c r="AR150" i="218" s="1"/>
  <c r="C46" i="118"/>
  <c r="AR154" i="218" s="1"/>
  <c r="J25" i="118"/>
  <c r="J33" i="118"/>
  <c r="J49" i="118"/>
  <c r="J65" i="118"/>
  <c r="J82" i="118"/>
  <c r="J101" i="118"/>
  <c r="K17" i="118"/>
  <c r="K49" i="118"/>
  <c r="K82" i="118"/>
  <c r="K93" i="118"/>
  <c r="J47" i="118"/>
  <c r="J80" i="118"/>
  <c r="K18" i="118"/>
  <c r="K26" i="118"/>
  <c r="K34" i="118"/>
  <c r="K42" i="118"/>
  <c r="K50" i="118"/>
  <c r="K58" i="118"/>
  <c r="K66" i="118"/>
  <c r="K75" i="118"/>
  <c r="K84" i="118"/>
  <c r="E18" i="118" s="1"/>
  <c r="K94" i="118"/>
  <c r="K102" i="118"/>
  <c r="K114" i="118"/>
  <c r="E24" i="118" s="1"/>
  <c r="K126" i="118"/>
  <c r="J39" i="118"/>
  <c r="J72" i="118"/>
  <c r="J99" i="118"/>
  <c r="E19" i="117"/>
  <c r="K120" i="116"/>
  <c r="K104" i="117"/>
  <c r="E21" i="117" s="1"/>
  <c r="J54" i="117"/>
  <c r="J61" i="117"/>
  <c r="J90" i="117"/>
  <c r="J29" i="117"/>
  <c r="J119" i="117"/>
  <c r="K79" i="117"/>
  <c r="K120" i="117"/>
  <c r="J45" i="117"/>
  <c r="J22" i="117"/>
  <c r="J78" i="117"/>
  <c r="K30" i="117"/>
  <c r="K46" i="117"/>
  <c r="K98" i="117"/>
  <c r="B29" i="117"/>
  <c r="C41" i="117"/>
  <c r="AQ149" i="218" s="1"/>
  <c r="J97" i="117"/>
  <c r="K62" i="117"/>
  <c r="J37" i="117"/>
  <c r="J69" i="117"/>
  <c r="J107" i="117"/>
  <c r="I126" i="117"/>
  <c r="AQ137" i="218" s="1"/>
  <c r="J38" i="117"/>
  <c r="J71" i="117"/>
  <c r="J109" i="117"/>
  <c r="C44" i="117"/>
  <c r="AQ152" i="218" s="1"/>
  <c r="J21" i="117"/>
  <c r="J53" i="117"/>
  <c r="J89" i="117"/>
  <c r="I124" i="117"/>
  <c r="AQ135" i="218" s="1"/>
  <c r="K124" i="117"/>
  <c r="C40" i="117"/>
  <c r="AQ148" i="218" s="1"/>
  <c r="C45" i="117"/>
  <c r="AQ153" i="218" s="1"/>
  <c r="I125" i="117"/>
  <c r="AQ136" i="218" s="1"/>
  <c r="J41" i="117"/>
  <c r="J65" i="117"/>
  <c r="J101" i="117"/>
  <c r="J36" i="117"/>
  <c r="K41" i="117"/>
  <c r="K65" i="117"/>
  <c r="K74" i="117"/>
  <c r="J106" i="117"/>
  <c r="J118" i="117"/>
  <c r="K52" i="117"/>
  <c r="J55" i="117"/>
  <c r="J80" i="117"/>
  <c r="K96" i="117"/>
  <c r="J99" i="117"/>
  <c r="J122" i="117"/>
  <c r="D27" i="117" s="1"/>
  <c r="J19" i="117"/>
  <c r="K24" i="117"/>
  <c r="J27" i="117"/>
  <c r="K32" i="117"/>
  <c r="J35" i="117"/>
  <c r="K40" i="117"/>
  <c r="J43" i="117"/>
  <c r="K48" i="117"/>
  <c r="J51" i="117"/>
  <c r="K56" i="117"/>
  <c r="J59" i="117"/>
  <c r="K64" i="117"/>
  <c r="J67" i="117"/>
  <c r="K73" i="117"/>
  <c r="J76" i="117"/>
  <c r="K81" i="117"/>
  <c r="J86" i="117"/>
  <c r="K92" i="117"/>
  <c r="J95" i="117"/>
  <c r="K100" i="117"/>
  <c r="J104" i="117"/>
  <c r="D21" i="117" s="1"/>
  <c r="K111" i="117"/>
  <c r="J116" i="117"/>
  <c r="D25" i="117" s="1"/>
  <c r="J57" i="117"/>
  <c r="J93" i="117"/>
  <c r="J44" i="117"/>
  <c r="J77" i="117"/>
  <c r="J18" i="117"/>
  <c r="K23" i="117"/>
  <c r="J26" i="117"/>
  <c r="K31" i="117"/>
  <c r="J34" i="117"/>
  <c r="K39" i="117"/>
  <c r="J42" i="117"/>
  <c r="K47" i="117"/>
  <c r="J50" i="117"/>
  <c r="K55" i="117"/>
  <c r="J58" i="117"/>
  <c r="K63" i="117"/>
  <c r="J66" i="117"/>
  <c r="K72" i="117"/>
  <c r="J75" i="117"/>
  <c r="K80" i="117"/>
  <c r="J84" i="117"/>
  <c r="D18" i="117" s="1"/>
  <c r="K91" i="117"/>
  <c r="J94" i="117"/>
  <c r="J102" i="117"/>
  <c r="K110" i="117"/>
  <c r="J114" i="117"/>
  <c r="D24" i="117" s="1"/>
  <c r="C42" i="117"/>
  <c r="AQ150" i="218" s="1"/>
  <c r="C46" i="117"/>
  <c r="AQ154" i="218" s="1"/>
  <c r="J49" i="117"/>
  <c r="J74" i="117"/>
  <c r="K49" i="117"/>
  <c r="K57" i="117"/>
  <c r="K82" i="117"/>
  <c r="J87" i="117"/>
  <c r="K93" i="117"/>
  <c r="K126" i="117"/>
  <c r="K28" i="117"/>
  <c r="J31" i="117"/>
  <c r="J39" i="117"/>
  <c r="K60" i="117"/>
  <c r="J63" i="117"/>
  <c r="J91" i="117"/>
  <c r="H127" i="117"/>
  <c r="K18" i="117"/>
  <c r="K26" i="117"/>
  <c r="K34" i="117"/>
  <c r="K42" i="117"/>
  <c r="K50" i="117"/>
  <c r="K58" i="117"/>
  <c r="K66" i="117"/>
  <c r="K75" i="117"/>
  <c r="K84" i="117"/>
  <c r="E18" i="117" s="1"/>
  <c r="K94" i="117"/>
  <c r="K102" i="117"/>
  <c r="K114" i="117"/>
  <c r="E24" i="117" s="1"/>
  <c r="J17" i="117"/>
  <c r="J25" i="117"/>
  <c r="J33" i="117"/>
  <c r="J112" i="117"/>
  <c r="J20" i="117"/>
  <c r="J68" i="117"/>
  <c r="J110" i="117"/>
  <c r="E19" i="116"/>
  <c r="K54" i="116"/>
  <c r="J119" i="116"/>
  <c r="K107" i="116"/>
  <c r="K62" i="116"/>
  <c r="J78" i="116"/>
  <c r="K30" i="116"/>
  <c r="J37" i="116"/>
  <c r="J69" i="116"/>
  <c r="K22" i="116"/>
  <c r="K90" i="116"/>
  <c r="J45" i="116"/>
  <c r="K98" i="116"/>
  <c r="J46" i="116"/>
  <c r="J120" i="116"/>
  <c r="J61" i="116"/>
  <c r="B29" i="116"/>
  <c r="C41" i="116"/>
  <c r="AP149" i="218" s="1"/>
  <c r="J97" i="116"/>
  <c r="K29" i="116"/>
  <c r="J38" i="116"/>
  <c r="J109" i="116"/>
  <c r="C44" i="116"/>
  <c r="AP152" i="218" s="1"/>
  <c r="J21" i="116"/>
  <c r="J53" i="116"/>
  <c r="K71" i="116"/>
  <c r="J89" i="116"/>
  <c r="I124" i="116"/>
  <c r="AP135" i="218" s="1"/>
  <c r="K124" i="116"/>
  <c r="C40" i="116"/>
  <c r="AP148" i="218" s="1"/>
  <c r="C45" i="116"/>
  <c r="AP153" i="218" s="1"/>
  <c r="I126" i="116"/>
  <c r="AP137" i="218" s="1"/>
  <c r="J79" i="116"/>
  <c r="I125" i="116"/>
  <c r="AP136" i="218" s="1"/>
  <c r="J17" i="116"/>
  <c r="J25" i="116"/>
  <c r="J33" i="116"/>
  <c r="J41" i="116"/>
  <c r="J93" i="116"/>
  <c r="J36" i="116"/>
  <c r="K41" i="116"/>
  <c r="K20" i="116"/>
  <c r="J47" i="116"/>
  <c r="J80" i="116"/>
  <c r="K118" i="116"/>
  <c r="J122" i="116"/>
  <c r="D27" i="116" s="1"/>
  <c r="H127" i="116"/>
  <c r="J19" i="116"/>
  <c r="K24" i="116"/>
  <c r="J27" i="116"/>
  <c r="K32" i="116"/>
  <c r="J35" i="116"/>
  <c r="K40" i="116"/>
  <c r="J43" i="116"/>
  <c r="K48" i="116"/>
  <c r="J51" i="116"/>
  <c r="K56" i="116"/>
  <c r="J59" i="116"/>
  <c r="K64" i="116"/>
  <c r="J67" i="116"/>
  <c r="K73" i="116"/>
  <c r="J76" i="116"/>
  <c r="K81" i="116"/>
  <c r="J86" i="116"/>
  <c r="K92" i="116"/>
  <c r="J95" i="116"/>
  <c r="K100" i="116"/>
  <c r="J104" i="116"/>
  <c r="D21" i="116" s="1"/>
  <c r="K111" i="116"/>
  <c r="J116" i="116"/>
  <c r="D25" i="116" s="1"/>
  <c r="J57" i="116"/>
  <c r="J65" i="116"/>
  <c r="J74" i="116"/>
  <c r="K17" i="116"/>
  <c r="J44" i="116"/>
  <c r="J68" i="116"/>
  <c r="K74" i="116"/>
  <c r="J77" i="116"/>
  <c r="J39" i="116"/>
  <c r="J18" i="116"/>
  <c r="K23" i="116"/>
  <c r="J26" i="116"/>
  <c r="K31" i="116"/>
  <c r="J34" i="116"/>
  <c r="J42" i="116"/>
  <c r="K47" i="116"/>
  <c r="J50" i="116"/>
  <c r="K55" i="116"/>
  <c r="J58" i="116"/>
  <c r="K63" i="116"/>
  <c r="J66" i="116"/>
  <c r="K72" i="116"/>
  <c r="J75" i="116"/>
  <c r="K80" i="116"/>
  <c r="J84" i="116"/>
  <c r="D18" i="116" s="1"/>
  <c r="K91" i="116"/>
  <c r="J94" i="116"/>
  <c r="K99" i="116"/>
  <c r="J102" i="116"/>
  <c r="K110" i="116"/>
  <c r="J114" i="116"/>
  <c r="D24" i="116" s="1"/>
  <c r="C42" i="116"/>
  <c r="AP150" i="218" s="1"/>
  <c r="C46" i="116"/>
  <c r="AP154" i="218" s="1"/>
  <c r="J49" i="116"/>
  <c r="J82" i="116"/>
  <c r="J28" i="116"/>
  <c r="K33" i="116"/>
  <c r="K57" i="116"/>
  <c r="K65" i="116"/>
  <c r="J96" i="116"/>
  <c r="K101" i="116"/>
  <c r="K112" i="116"/>
  <c r="J23" i="116"/>
  <c r="K52" i="116"/>
  <c r="J55" i="116"/>
  <c r="K60" i="116"/>
  <c r="J63" i="116"/>
  <c r="J72" i="116"/>
  <c r="J99" i="116"/>
  <c r="K18" i="116"/>
  <c r="K26" i="116"/>
  <c r="K34" i="116"/>
  <c r="K42" i="116"/>
  <c r="K50" i="116"/>
  <c r="K58" i="116"/>
  <c r="K66" i="116"/>
  <c r="K75" i="116"/>
  <c r="K84" i="116"/>
  <c r="E18" i="116" s="1"/>
  <c r="K94" i="116"/>
  <c r="K102" i="116"/>
  <c r="K114" i="116"/>
  <c r="E24" i="116" s="1"/>
  <c r="J87" i="116"/>
  <c r="J106" i="116"/>
  <c r="K126" i="116"/>
  <c r="J91" i="116"/>
  <c r="J120" i="114"/>
  <c r="J78" i="115"/>
  <c r="J24" i="115"/>
  <c r="K104" i="115"/>
  <c r="E21" i="115" s="1"/>
  <c r="J29" i="115"/>
  <c r="K119" i="115"/>
  <c r="K37" i="115"/>
  <c r="J95" i="115"/>
  <c r="K59" i="115"/>
  <c r="J67" i="115"/>
  <c r="J45" i="115"/>
  <c r="K111" i="115"/>
  <c r="K73" i="115"/>
  <c r="J89" i="115"/>
  <c r="J104" i="115"/>
  <c r="D21" i="115" s="1"/>
  <c r="J21" i="115"/>
  <c r="J43" i="115"/>
  <c r="K51" i="115"/>
  <c r="J86" i="115"/>
  <c r="J92" i="115"/>
  <c r="I126" i="115"/>
  <c r="AO137" i="218" s="1"/>
  <c r="B29" i="115"/>
  <c r="C41" i="115"/>
  <c r="AO149" i="218" s="1"/>
  <c r="J48" i="115"/>
  <c r="K56" i="115"/>
  <c r="C44" i="115"/>
  <c r="AO152" i="218" s="1"/>
  <c r="J27" i="115"/>
  <c r="K35" i="115"/>
  <c r="J40" i="115"/>
  <c r="J61" i="115"/>
  <c r="J76" i="115"/>
  <c r="J97" i="115"/>
  <c r="J116" i="115"/>
  <c r="D25" i="115" s="1"/>
  <c r="I124" i="115"/>
  <c r="AO135" i="218" s="1"/>
  <c r="J100" i="115"/>
  <c r="K69" i="115"/>
  <c r="J19" i="115"/>
  <c r="J32" i="115"/>
  <c r="J53" i="115"/>
  <c r="J81" i="115"/>
  <c r="K124" i="115"/>
  <c r="C40" i="115"/>
  <c r="AO148" i="218" s="1"/>
  <c r="C45" i="115"/>
  <c r="AO153" i="218" s="1"/>
  <c r="J64" i="115"/>
  <c r="J107" i="115"/>
  <c r="J22" i="115"/>
  <c r="J54" i="115"/>
  <c r="J62" i="115"/>
  <c r="J33" i="115"/>
  <c r="K90" i="115"/>
  <c r="J93" i="115"/>
  <c r="J36" i="115"/>
  <c r="K41" i="115"/>
  <c r="J44" i="115"/>
  <c r="K49" i="115"/>
  <c r="J106" i="115"/>
  <c r="K112" i="115"/>
  <c r="K20" i="115"/>
  <c r="J23" i="115"/>
  <c r="K28" i="115"/>
  <c r="J31" i="115"/>
  <c r="J39" i="115"/>
  <c r="J47" i="115"/>
  <c r="K52" i="115"/>
  <c r="J55" i="115"/>
  <c r="K60" i="115"/>
  <c r="J63" i="115"/>
  <c r="K68" i="115"/>
  <c r="J72" i="115"/>
  <c r="K77" i="115"/>
  <c r="J80" i="115"/>
  <c r="K87" i="115"/>
  <c r="E19" i="115" s="1"/>
  <c r="J91" i="115"/>
  <c r="K96" i="115"/>
  <c r="J99" i="115"/>
  <c r="J110" i="115"/>
  <c r="K118" i="115"/>
  <c r="J122" i="115"/>
  <c r="D27" i="115" s="1"/>
  <c r="H127" i="115"/>
  <c r="J90" i="115"/>
  <c r="J120" i="115"/>
  <c r="K22" i="115"/>
  <c r="J25" i="115"/>
  <c r="K30" i="115"/>
  <c r="K54" i="115"/>
  <c r="J57" i="115"/>
  <c r="K62" i="115"/>
  <c r="J65" i="115"/>
  <c r="K71" i="115"/>
  <c r="K79" i="115"/>
  <c r="K109" i="115"/>
  <c r="K120" i="115"/>
  <c r="J18" i="115"/>
  <c r="J26" i="115"/>
  <c r="J34" i="115"/>
  <c r="J42" i="115"/>
  <c r="J50" i="115"/>
  <c r="J58" i="115"/>
  <c r="J66" i="115"/>
  <c r="J75" i="115"/>
  <c r="J84" i="115"/>
  <c r="D18" i="115" s="1"/>
  <c r="J94" i="115"/>
  <c r="J102" i="115"/>
  <c r="J114" i="115"/>
  <c r="D24" i="115" s="1"/>
  <c r="C42" i="115"/>
  <c r="AO150" i="218" s="1"/>
  <c r="C46" i="115"/>
  <c r="AO154" i="218" s="1"/>
  <c r="J38" i="115"/>
  <c r="J46" i="115"/>
  <c r="J79" i="115"/>
  <c r="J17" i="115"/>
  <c r="J74" i="115"/>
  <c r="K98" i="115"/>
  <c r="J101" i="115"/>
  <c r="J112" i="115"/>
  <c r="K17" i="115"/>
  <c r="K101" i="115"/>
  <c r="K126" i="115"/>
  <c r="K66" i="115"/>
  <c r="K75" i="115"/>
  <c r="K84" i="115"/>
  <c r="E18" i="115" s="1"/>
  <c r="K94" i="115"/>
  <c r="K102" i="115"/>
  <c r="K114" i="115"/>
  <c r="E24" i="115" s="1"/>
  <c r="I125" i="115"/>
  <c r="AO136" i="218" s="1"/>
  <c r="J71" i="115"/>
  <c r="J82" i="115"/>
  <c r="K120" i="113"/>
  <c r="E26" i="113" s="1"/>
  <c r="J104" i="114"/>
  <c r="D21" i="114" s="1"/>
  <c r="K116" i="114"/>
  <c r="E25" i="114" s="1"/>
  <c r="C41" i="114"/>
  <c r="AN149" i="218" s="1"/>
  <c r="J32" i="114"/>
  <c r="K73" i="114"/>
  <c r="K43" i="114"/>
  <c r="K24" i="114"/>
  <c r="K74" i="114"/>
  <c r="K54" i="114"/>
  <c r="J78" i="114"/>
  <c r="K86" i="114"/>
  <c r="K100" i="114"/>
  <c r="K35" i="114"/>
  <c r="J95" i="114"/>
  <c r="K19" i="114"/>
  <c r="K49" i="114"/>
  <c r="J61" i="114"/>
  <c r="K109" i="114"/>
  <c r="J27" i="114"/>
  <c r="K104" i="114"/>
  <c r="E21" i="114" s="1"/>
  <c r="K38" i="114"/>
  <c r="K53" i="114"/>
  <c r="K65" i="114"/>
  <c r="K92" i="114"/>
  <c r="K69" i="114"/>
  <c r="J57" i="114"/>
  <c r="J81" i="114"/>
  <c r="J21" i="114"/>
  <c r="J89" i="114"/>
  <c r="J111" i="114"/>
  <c r="K40" i="114"/>
  <c r="J48" i="114"/>
  <c r="K59" i="114"/>
  <c r="K46" i="114"/>
  <c r="K120" i="114"/>
  <c r="K51" i="114"/>
  <c r="K25" i="114"/>
  <c r="K29" i="114"/>
  <c r="J33" i="114"/>
  <c r="J37" i="114"/>
  <c r="K79" i="114"/>
  <c r="K22" i="114"/>
  <c r="J41" i="114"/>
  <c r="J45" i="114"/>
  <c r="K56" i="114"/>
  <c r="J64" i="114"/>
  <c r="K67" i="114"/>
  <c r="J76" i="114"/>
  <c r="K90" i="114"/>
  <c r="K101" i="114"/>
  <c r="K107" i="114"/>
  <c r="J112" i="114"/>
  <c r="J119" i="114"/>
  <c r="I126" i="114"/>
  <c r="AN137" i="218" s="1"/>
  <c r="K62" i="114"/>
  <c r="K17" i="114"/>
  <c r="K82" i="114"/>
  <c r="J93" i="114"/>
  <c r="J97" i="114"/>
  <c r="K30" i="114"/>
  <c r="K98" i="114"/>
  <c r="C45" i="114"/>
  <c r="AN153" i="218" s="1"/>
  <c r="I124" i="114"/>
  <c r="AN135" i="218" s="1"/>
  <c r="K71" i="114"/>
  <c r="I125" i="114"/>
  <c r="AN136" i="218" s="1"/>
  <c r="K125" i="114"/>
  <c r="B29" i="114"/>
  <c r="C40" i="114"/>
  <c r="AN148" i="218" s="1"/>
  <c r="C44" i="114"/>
  <c r="AN152" i="218" s="1"/>
  <c r="J36" i="114"/>
  <c r="J77" i="114"/>
  <c r="J87" i="114"/>
  <c r="K20" i="114"/>
  <c r="J23" i="114"/>
  <c r="K28" i="114"/>
  <c r="K44" i="114"/>
  <c r="J47" i="114"/>
  <c r="K52" i="114"/>
  <c r="K68" i="114"/>
  <c r="J72" i="114"/>
  <c r="K96" i="114"/>
  <c r="J99" i="114"/>
  <c r="K106" i="114"/>
  <c r="H127" i="114"/>
  <c r="J18" i="114"/>
  <c r="K23" i="114"/>
  <c r="J26" i="114"/>
  <c r="K31" i="114"/>
  <c r="J34" i="114"/>
  <c r="K39" i="114"/>
  <c r="J42" i="114"/>
  <c r="K47" i="114"/>
  <c r="J50" i="114"/>
  <c r="K55" i="114"/>
  <c r="J58" i="114"/>
  <c r="K63" i="114"/>
  <c r="J66" i="114"/>
  <c r="K72" i="114"/>
  <c r="J75" i="114"/>
  <c r="K80" i="114"/>
  <c r="J84" i="114"/>
  <c r="D18" i="114" s="1"/>
  <c r="K91" i="114"/>
  <c r="J94" i="114"/>
  <c r="K99" i="114"/>
  <c r="J102" i="114"/>
  <c r="K110" i="114"/>
  <c r="J114" i="114"/>
  <c r="D24" i="114" s="1"/>
  <c r="K122" i="114"/>
  <c r="E27" i="114" s="1"/>
  <c r="C42" i="114"/>
  <c r="AN150" i="218" s="1"/>
  <c r="C46" i="114"/>
  <c r="AN154" i="218" s="1"/>
  <c r="J60" i="114"/>
  <c r="K126" i="114"/>
  <c r="J80" i="114"/>
  <c r="K18" i="114"/>
  <c r="K26" i="114"/>
  <c r="K34" i="114"/>
  <c r="K42" i="114"/>
  <c r="K50" i="114"/>
  <c r="K58" i="114"/>
  <c r="K66" i="114"/>
  <c r="K75" i="114"/>
  <c r="K84" i="114"/>
  <c r="E18" i="114" s="1"/>
  <c r="K94" i="114"/>
  <c r="K102" i="114"/>
  <c r="K114" i="114"/>
  <c r="E24" i="114" s="1"/>
  <c r="J118" i="114"/>
  <c r="K120" i="112"/>
  <c r="K30" i="113"/>
  <c r="K37" i="113"/>
  <c r="K107" i="113"/>
  <c r="K69" i="113"/>
  <c r="J45" i="113"/>
  <c r="J78" i="113"/>
  <c r="J119" i="113"/>
  <c r="K54" i="113"/>
  <c r="K90" i="113"/>
  <c r="K22" i="113"/>
  <c r="J62" i="113"/>
  <c r="J98" i="113"/>
  <c r="J97" i="113"/>
  <c r="K29" i="113"/>
  <c r="B29" i="113"/>
  <c r="C41" i="113"/>
  <c r="AM149" i="218" s="1"/>
  <c r="J79" i="113"/>
  <c r="J61" i="113"/>
  <c r="C44" i="113"/>
  <c r="AM152" i="218" s="1"/>
  <c r="J21" i="113"/>
  <c r="K38" i="113"/>
  <c r="J53" i="113"/>
  <c r="K71" i="113"/>
  <c r="J89" i="113"/>
  <c r="K109" i="113"/>
  <c r="I124" i="113"/>
  <c r="AM135" i="218" s="1"/>
  <c r="I126" i="113"/>
  <c r="AM137" i="218" s="1"/>
  <c r="J46" i="113"/>
  <c r="J120" i="113"/>
  <c r="C40" i="113"/>
  <c r="AM148" i="218" s="1"/>
  <c r="C45" i="113"/>
  <c r="AM153" i="218" s="1"/>
  <c r="I125" i="113"/>
  <c r="AM136" i="218" s="1"/>
  <c r="J41" i="113"/>
  <c r="J65" i="113"/>
  <c r="K17" i="113"/>
  <c r="J20" i="113"/>
  <c r="K41" i="113"/>
  <c r="J44" i="113"/>
  <c r="K57" i="113"/>
  <c r="J60" i="113"/>
  <c r="K65" i="113"/>
  <c r="J68" i="113"/>
  <c r="K93" i="113"/>
  <c r="J96" i="113"/>
  <c r="K112" i="113"/>
  <c r="J118" i="113"/>
  <c r="K126" i="113"/>
  <c r="J31" i="113"/>
  <c r="K52" i="113"/>
  <c r="J55" i="113"/>
  <c r="J63" i="113"/>
  <c r="K87" i="113"/>
  <c r="J91" i="113"/>
  <c r="K106" i="113"/>
  <c r="J19" i="113"/>
  <c r="K24" i="113"/>
  <c r="J27" i="113"/>
  <c r="K32" i="113"/>
  <c r="J35" i="113"/>
  <c r="K40" i="113"/>
  <c r="J43" i="113"/>
  <c r="K48" i="113"/>
  <c r="J51" i="113"/>
  <c r="K56" i="113"/>
  <c r="J59" i="113"/>
  <c r="K64" i="113"/>
  <c r="J67" i="113"/>
  <c r="K73" i="113"/>
  <c r="J76" i="113"/>
  <c r="K81" i="113"/>
  <c r="J86" i="113"/>
  <c r="K92" i="113"/>
  <c r="J95" i="113"/>
  <c r="K100" i="113"/>
  <c r="J104" i="113"/>
  <c r="D21" i="113" s="1"/>
  <c r="K111" i="113"/>
  <c r="J116" i="113"/>
  <c r="D25" i="113" s="1"/>
  <c r="J57" i="113"/>
  <c r="J82" i="113"/>
  <c r="J47" i="113"/>
  <c r="K77" i="113"/>
  <c r="J80" i="113"/>
  <c r="J122" i="113"/>
  <c r="D27" i="113" s="1"/>
  <c r="H127" i="113"/>
  <c r="J18" i="113"/>
  <c r="K23" i="113"/>
  <c r="J26" i="113"/>
  <c r="K31" i="113"/>
  <c r="J34" i="113"/>
  <c r="K39" i="113"/>
  <c r="J42" i="113"/>
  <c r="K47" i="113"/>
  <c r="J50" i="113"/>
  <c r="K55" i="113"/>
  <c r="J58" i="113"/>
  <c r="K63" i="113"/>
  <c r="J66" i="113"/>
  <c r="K72" i="113"/>
  <c r="J75" i="113"/>
  <c r="K80" i="113"/>
  <c r="J84" i="113"/>
  <c r="D18" i="113" s="1"/>
  <c r="J94" i="113"/>
  <c r="K99" i="113"/>
  <c r="J102" i="113"/>
  <c r="K110" i="113"/>
  <c r="J114" i="113"/>
  <c r="D24" i="113" s="1"/>
  <c r="K122" i="113"/>
  <c r="E27" i="113" s="1"/>
  <c r="C42" i="113"/>
  <c r="AM150" i="218" s="1"/>
  <c r="C46" i="113"/>
  <c r="AM154" i="218" s="1"/>
  <c r="J33" i="113"/>
  <c r="J74" i="113"/>
  <c r="K25" i="113"/>
  <c r="J28" i="113"/>
  <c r="K33" i="113"/>
  <c r="J36" i="113"/>
  <c r="K49" i="113"/>
  <c r="K74" i="113"/>
  <c r="K82" i="113"/>
  <c r="K101" i="113"/>
  <c r="J39" i="113"/>
  <c r="J72" i="113"/>
  <c r="K18" i="113"/>
  <c r="K26" i="113"/>
  <c r="K34" i="113"/>
  <c r="K42" i="113"/>
  <c r="K50" i="113"/>
  <c r="K58" i="113"/>
  <c r="K66" i="113"/>
  <c r="K75" i="113"/>
  <c r="K84" i="113"/>
  <c r="E18" i="113" s="1"/>
  <c r="K94" i="113"/>
  <c r="K102" i="113"/>
  <c r="K114" i="113"/>
  <c r="E24" i="113" s="1"/>
  <c r="J23" i="113"/>
  <c r="J99" i="113"/>
  <c r="E19" i="112"/>
  <c r="K120" i="111"/>
  <c r="J46" i="112"/>
  <c r="J79" i="112"/>
  <c r="J120" i="112"/>
  <c r="J30" i="112"/>
  <c r="J62" i="112"/>
  <c r="J98" i="112"/>
  <c r="I126" i="112"/>
  <c r="AL137" i="218" s="1"/>
  <c r="C41" i="112"/>
  <c r="AL149" i="218" s="1"/>
  <c r="I124" i="112"/>
  <c r="AL135" i="218" s="1"/>
  <c r="C44" i="112"/>
  <c r="AL152" i="218" s="1"/>
  <c r="J22" i="112"/>
  <c r="J32" i="112"/>
  <c r="J38" i="112"/>
  <c r="J54" i="112"/>
  <c r="K59" i="112"/>
  <c r="J71" i="112"/>
  <c r="K76" i="112"/>
  <c r="J90" i="112"/>
  <c r="J100" i="112"/>
  <c r="J109" i="112"/>
  <c r="K116" i="112"/>
  <c r="E25" i="112" s="1"/>
  <c r="K124" i="112"/>
  <c r="H127" i="112"/>
  <c r="I125" i="112"/>
  <c r="AL136" i="218" s="1"/>
  <c r="C40" i="112"/>
  <c r="AL148" i="218" s="1"/>
  <c r="C45" i="112"/>
  <c r="AL153" i="218" s="1"/>
  <c r="B29" i="112"/>
  <c r="J41" i="112"/>
  <c r="J82" i="112"/>
  <c r="J28" i="112"/>
  <c r="K33" i="112"/>
  <c r="J60" i="112"/>
  <c r="K65" i="112"/>
  <c r="J96" i="112"/>
  <c r="K101" i="112"/>
  <c r="K126" i="112"/>
  <c r="J31" i="112"/>
  <c r="K36" i="112"/>
  <c r="K68" i="112"/>
  <c r="K106" i="112"/>
  <c r="E22" i="112" s="1"/>
  <c r="J19" i="112"/>
  <c r="K24" i="112"/>
  <c r="J27" i="112"/>
  <c r="K32" i="112"/>
  <c r="J35" i="112"/>
  <c r="K40" i="112"/>
  <c r="J43" i="112"/>
  <c r="K48" i="112"/>
  <c r="J51" i="112"/>
  <c r="K56" i="112"/>
  <c r="J59" i="112"/>
  <c r="K64" i="112"/>
  <c r="J67" i="112"/>
  <c r="K73" i="112"/>
  <c r="J76" i="112"/>
  <c r="K81" i="112"/>
  <c r="J86" i="112"/>
  <c r="K92" i="112"/>
  <c r="J95" i="112"/>
  <c r="K100" i="112"/>
  <c r="J104" i="112"/>
  <c r="D21" i="112" s="1"/>
  <c r="K111" i="112"/>
  <c r="J116" i="112"/>
  <c r="D25" i="112" s="1"/>
  <c r="J49" i="112"/>
  <c r="J74" i="112"/>
  <c r="K17" i="112"/>
  <c r="J20" i="112"/>
  <c r="K25" i="112"/>
  <c r="K49" i="112"/>
  <c r="J52" i="112"/>
  <c r="K57" i="112"/>
  <c r="K82" i="112"/>
  <c r="J87" i="112"/>
  <c r="K93" i="112"/>
  <c r="J39" i="112"/>
  <c r="K44" i="112"/>
  <c r="J72" i="112"/>
  <c r="J18" i="112"/>
  <c r="K23" i="112"/>
  <c r="J26" i="112"/>
  <c r="K31" i="112"/>
  <c r="J34" i="112"/>
  <c r="J42" i="112"/>
  <c r="K47" i="112"/>
  <c r="J50" i="112"/>
  <c r="K55" i="112"/>
  <c r="J58" i="112"/>
  <c r="K63" i="112"/>
  <c r="J66" i="112"/>
  <c r="K72" i="112"/>
  <c r="J75" i="112"/>
  <c r="K80" i="112"/>
  <c r="J84" i="112"/>
  <c r="D18" i="112" s="1"/>
  <c r="K91" i="112"/>
  <c r="J94" i="112"/>
  <c r="K99" i="112"/>
  <c r="J102" i="112"/>
  <c r="K110" i="112"/>
  <c r="J114" i="112"/>
  <c r="D24" i="112" s="1"/>
  <c r="K122" i="112"/>
  <c r="E27" i="112" s="1"/>
  <c r="C42" i="112"/>
  <c r="AL150" i="218" s="1"/>
  <c r="C46" i="112"/>
  <c r="AL154" i="218" s="1"/>
  <c r="J65" i="112"/>
  <c r="K74" i="112"/>
  <c r="K112" i="112"/>
  <c r="J55" i="112"/>
  <c r="J63" i="112"/>
  <c r="J99" i="112"/>
  <c r="J110" i="112"/>
  <c r="K18" i="112"/>
  <c r="J21" i="112"/>
  <c r="K26" i="112"/>
  <c r="J29" i="112"/>
  <c r="K34" i="112"/>
  <c r="J37" i="112"/>
  <c r="K42" i="112"/>
  <c r="J45" i="112"/>
  <c r="K50" i="112"/>
  <c r="J53" i="112"/>
  <c r="K58" i="112"/>
  <c r="J61" i="112"/>
  <c r="K66" i="112"/>
  <c r="J69" i="112"/>
  <c r="K75" i="112"/>
  <c r="J78" i="112"/>
  <c r="K84" i="112"/>
  <c r="E18" i="112" s="1"/>
  <c r="J89" i="112"/>
  <c r="K94" i="112"/>
  <c r="J97" i="112"/>
  <c r="K102" i="112"/>
  <c r="J107" i="112"/>
  <c r="K114" i="112"/>
  <c r="E24" i="112" s="1"/>
  <c r="J119" i="112"/>
  <c r="J17" i="112"/>
  <c r="J77" i="112"/>
  <c r="J118" i="112"/>
  <c r="J23" i="112"/>
  <c r="J46" i="111"/>
  <c r="K30" i="111"/>
  <c r="J90" i="111"/>
  <c r="K37" i="111"/>
  <c r="J120" i="111"/>
  <c r="J54" i="111"/>
  <c r="K69" i="111"/>
  <c r="K119" i="111"/>
  <c r="J78" i="111"/>
  <c r="J98" i="111"/>
  <c r="J45" i="111"/>
  <c r="J22" i="111"/>
  <c r="J62" i="111"/>
  <c r="J79" i="111"/>
  <c r="K107" i="111"/>
  <c r="E22" i="111" s="1"/>
  <c r="B29" i="111"/>
  <c r="C41" i="111"/>
  <c r="AK149" i="218" s="1"/>
  <c r="K29" i="111"/>
  <c r="J38" i="111"/>
  <c r="K61" i="111"/>
  <c r="J71" i="111"/>
  <c r="C44" i="111"/>
  <c r="AK152" i="218" s="1"/>
  <c r="J21" i="111"/>
  <c r="J53" i="111"/>
  <c r="J89" i="111"/>
  <c r="K109" i="111"/>
  <c r="J97" i="111"/>
  <c r="C40" i="111"/>
  <c r="AK148" i="218" s="1"/>
  <c r="C45" i="111"/>
  <c r="AK153" i="218" s="1"/>
  <c r="I124" i="111"/>
  <c r="AK135" i="218" s="1"/>
  <c r="H127" i="111"/>
  <c r="K17" i="111"/>
  <c r="J17" i="111"/>
  <c r="I125" i="111"/>
  <c r="AK136" i="218" s="1"/>
  <c r="J33" i="111"/>
  <c r="K33" i="111"/>
  <c r="K65" i="111"/>
  <c r="J65" i="111"/>
  <c r="K101" i="111"/>
  <c r="J101" i="111"/>
  <c r="J93" i="111"/>
  <c r="K93" i="111"/>
  <c r="K49" i="111"/>
  <c r="J49" i="111"/>
  <c r="K57" i="111"/>
  <c r="J57" i="111"/>
  <c r="K41" i="111"/>
  <c r="J41" i="111"/>
  <c r="K74" i="111"/>
  <c r="J74" i="111"/>
  <c r="K112" i="111"/>
  <c r="J112" i="111"/>
  <c r="I126" i="111"/>
  <c r="AK137" i="218" s="1"/>
  <c r="J25" i="111"/>
  <c r="K25" i="111"/>
  <c r="J82" i="111"/>
  <c r="K82" i="111"/>
  <c r="J87" i="111"/>
  <c r="J106" i="111"/>
  <c r="J23" i="111"/>
  <c r="K28" i="111"/>
  <c r="J39" i="111"/>
  <c r="J91" i="111"/>
  <c r="K96" i="111"/>
  <c r="J19" i="111"/>
  <c r="K24" i="111"/>
  <c r="J27" i="111"/>
  <c r="K32" i="111"/>
  <c r="J35" i="111"/>
  <c r="K40" i="111"/>
  <c r="J43" i="111"/>
  <c r="K48" i="111"/>
  <c r="J51" i="111"/>
  <c r="K56" i="111"/>
  <c r="J59" i="111"/>
  <c r="K64" i="111"/>
  <c r="J67" i="111"/>
  <c r="K73" i="111"/>
  <c r="J76" i="111"/>
  <c r="K81" i="111"/>
  <c r="J86" i="111"/>
  <c r="K92" i="111"/>
  <c r="J95" i="111"/>
  <c r="K100" i="111"/>
  <c r="J104" i="111"/>
  <c r="D21" i="111" s="1"/>
  <c r="K111" i="111"/>
  <c r="J116" i="111"/>
  <c r="D25" i="111" s="1"/>
  <c r="J20" i="111"/>
  <c r="J36" i="111"/>
  <c r="J44" i="111"/>
  <c r="J77" i="111"/>
  <c r="J118" i="111"/>
  <c r="J47" i="111"/>
  <c r="J55" i="111"/>
  <c r="J80" i="111"/>
  <c r="J122" i="111"/>
  <c r="D27" i="111" s="1"/>
  <c r="J18" i="111"/>
  <c r="J26" i="111"/>
  <c r="K31" i="111"/>
  <c r="J34" i="111"/>
  <c r="K39" i="111"/>
  <c r="J42" i="111"/>
  <c r="K47" i="111"/>
  <c r="J50" i="111"/>
  <c r="J58" i="111"/>
  <c r="K63" i="111"/>
  <c r="J66" i="111"/>
  <c r="K72" i="111"/>
  <c r="J75" i="111"/>
  <c r="K80" i="111"/>
  <c r="J84" i="111"/>
  <c r="D18" i="111" s="1"/>
  <c r="K91" i="111"/>
  <c r="J94" i="111"/>
  <c r="K99" i="111"/>
  <c r="J102" i="111"/>
  <c r="K110" i="111"/>
  <c r="J114" i="111"/>
  <c r="D24" i="111" s="1"/>
  <c r="K122" i="111"/>
  <c r="E27" i="111" s="1"/>
  <c r="C42" i="111"/>
  <c r="AK150" i="218" s="1"/>
  <c r="C46" i="111"/>
  <c r="AK154" i="218" s="1"/>
  <c r="J52" i="111"/>
  <c r="J60" i="111"/>
  <c r="J68" i="111"/>
  <c r="K126" i="111"/>
  <c r="K18" i="111"/>
  <c r="K26" i="111"/>
  <c r="K34" i="111"/>
  <c r="K42" i="111"/>
  <c r="K50" i="111"/>
  <c r="K58" i="111"/>
  <c r="K66" i="111"/>
  <c r="K75" i="111"/>
  <c r="K84" i="111"/>
  <c r="E18" i="111" s="1"/>
  <c r="K94" i="111"/>
  <c r="K102" i="111"/>
  <c r="K114" i="111"/>
  <c r="E24" i="111" s="1"/>
  <c r="J72" i="111"/>
  <c r="J120" i="109"/>
  <c r="J120" i="110"/>
  <c r="J45" i="110"/>
  <c r="J119" i="110"/>
  <c r="K37" i="110"/>
  <c r="K107" i="110"/>
  <c r="K69" i="110"/>
  <c r="J78" i="110"/>
  <c r="K54" i="110"/>
  <c r="K22" i="110"/>
  <c r="K90" i="110"/>
  <c r="J46" i="110"/>
  <c r="J61" i="110"/>
  <c r="K120" i="110"/>
  <c r="J38" i="110"/>
  <c r="B29" i="110"/>
  <c r="C41" i="110"/>
  <c r="AJ149" i="218" s="1"/>
  <c r="J56" i="110"/>
  <c r="J21" i="110"/>
  <c r="J53" i="110"/>
  <c r="K71" i="110"/>
  <c r="J89" i="110"/>
  <c r="K109" i="110"/>
  <c r="I124" i="110"/>
  <c r="AJ135" i="218" s="1"/>
  <c r="J79" i="110"/>
  <c r="J97" i="110"/>
  <c r="J30" i="110"/>
  <c r="J62" i="110"/>
  <c r="J98" i="110"/>
  <c r="K124" i="110"/>
  <c r="C40" i="110"/>
  <c r="AJ148" i="218" s="1"/>
  <c r="C45" i="110"/>
  <c r="AJ153" i="218" s="1"/>
  <c r="I126" i="110"/>
  <c r="AJ137" i="218" s="1"/>
  <c r="J29" i="110"/>
  <c r="J24" i="110"/>
  <c r="K76" i="110"/>
  <c r="J92" i="110"/>
  <c r="K116" i="110"/>
  <c r="E25" i="110" s="1"/>
  <c r="C44" i="110"/>
  <c r="AJ152" i="218" s="1"/>
  <c r="H127" i="110"/>
  <c r="I125" i="110"/>
  <c r="AJ136" i="218" s="1"/>
  <c r="J101" i="110"/>
  <c r="J28" i="110"/>
  <c r="K49" i="110"/>
  <c r="J52" i="110"/>
  <c r="K57" i="110"/>
  <c r="J68" i="110"/>
  <c r="J31" i="110"/>
  <c r="J39" i="110"/>
  <c r="K60" i="110"/>
  <c r="J99" i="110"/>
  <c r="K118" i="110"/>
  <c r="J19" i="110"/>
  <c r="K24" i="110"/>
  <c r="J27" i="110"/>
  <c r="K32" i="110"/>
  <c r="J35" i="110"/>
  <c r="K40" i="110"/>
  <c r="J43" i="110"/>
  <c r="K48" i="110"/>
  <c r="J51" i="110"/>
  <c r="K56" i="110"/>
  <c r="J59" i="110"/>
  <c r="K64" i="110"/>
  <c r="J67" i="110"/>
  <c r="K73" i="110"/>
  <c r="J76" i="110"/>
  <c r="K81" i="110"/>
  <c r="J86" i="110"/>
  <c r="K92" i="110"/>
  <c r="J95" i="110"/>
  <c r="K100" i="110"/>
  <c r="J104" i="110"/>
  <c r="D21" i="110" s="1"/>
  <c r="K111" i="110"/>
  <c r="J116" i="110"/>
  <c r="D25" i="110" s="1"/>
  <c r="J33" i="110"/>
  <c r="J57" i="110"/>
  <c r="K17" i="110"/>
  <c r="K41" i="110"/>
  <c r="J44" i="110"/>
  <c r="K74" i="110"/>
  <c r="J77" i="110"/>
  <c r="K20" i="110"/>
  <c r="J23" i="110"/>
  <c r="J55" i="110"/>
  <c r="J63" i="110"/>
  <c r="K87" i="110"/>
  <c r="E19" i="110" s="1"/>
  <c r="J91" i="110"/>
  <c r="K96" i="110"/>
  <c r="K106" i="110"/>
  <c r="J18" i="110"/>
  <c r="K23" i="110"/>
  <c r="J26" i="110"/>
  <c r="K31" i="110"/>
  <c r="J34" i="110"/>
  <c r="K39" i="110"/>
  <c r="J42" i="110"/>
  <c r="K47" i="110"/>
  <c r="J50" i="110"/>
  <c r="K55" i="110"/>
  <c r="J58" i="110"/>
  <c r="K63" i="110"/>
  <c r="J66" i="110"/>
  <c r="K72" i="110"/>
  <c r="J75" i="110"/>
  <c r="K80" i="110"/>
  <c r="J84" i="110"/>
  <c r="D18" i="110" s="1"/>
  <c r="K91" i="110"/>
  <c r="J94" i="110"/>
  <c r="J102" i="110"/>
  <c r="K110" i="110"/>
  <c r="J114" i="110"/>
  <c r="D24" i="110" s="1"/>
  <c r="K122" i="110"/>
  <c r="E27" i="110" s="1"/>
  <c r="C42" i="110"/>
  <c r="AJ150" i="218" s="1"/>
  <c r="C46" i="110"/>
  <c r="AJ154" i="218" s="1"/>
  <c r="J49" i="110"/>
  <c r="J112" i="110"/>
  <c r="J36" i="110"/>
  <c r="K82" i="110"/>
  <c r="K93" i="110"/>
  <c r="K126" i="110"/>
  <c r="J72" i="110"/>
  <c r="K18" i="110"/>
  <c r="K26" i="110"/>
  <c r="K34" i="110"/>
  <c r="K42" i="110"/>
  <c r="K50" i="110"/>
  <c r="K58" i="110"/>
  <c r="K66" i="110"/>
  <c r="K75" i="110"/>
  <c r="K84" i="110"/>
  <c r="E18" i="110" s="1"/>
  <c r="K94" i="110"/>
  <c r="K102" i="110"/>
  <c r="K114" i="110"/>
  <c r="E24" i="110" s="1"/>
  <c r="J17" i="110"/>
  <c r="J25" i="110"/>
  <c r="J65" i="110"/>
  <c r="J47" i="110"/>
  <c r="J80" i="110"/>
  <c r="J110" i="110"/>
  <c r="J120" i="108"/>
  <c r="K119" i="109"/>
  <c r="J45" i="109"/>
  <c r="J107" i="109"/>
  <c r="K30" i="109"/>
  <c r="J37" i="109"/>
  <c r="K125" i="109"/>
  <c r="K98" i="109"/>
  <c r="K54" i="109"/>
  <c r="K90" i="109"/>
  <c r="K62" i="109"/>
  <c r="K69" i="109"/>
  <c r="J119" i="109"/>
  <c r="K22" i="109"/>
  <c r="J78" i="109"/>
  <c r="J46" i="109"/>
  <c r="J79" i="109"/>
  <c r="K120" i="109"/>
  <c r="B29" i="109"/>
  <c r="C41" i="109"/>
  <c r="AI149" i="218" s="1"/>
  <c r="J29" i="109"/>
  <c r="J61" i="109"/>
  <c r="C44" i="109"/>
  <c r="AI152" i="218" s="1"/>
  <c r="J21" i="109"/>
  <c r="K38" i="109"/>
  <c r="J53" i="109"/>
  <c r="K71" i="109"/>
  <c r="J89" i="109"/>
  <c r="K109" i="109"/>
  <c r="I124" i="109"/>
  <c r="AI135" i="218" s="1"/>
  <c r="I126" i="109"/>
  <c r="AI137" i="218" s="1"/>
  <c r="K124" i="109"/>
  <c r="C40" i="109"/>
  <c r="AI148" i="218" s="1"/>
  <c r="C45" i="109"/>
  <c r="AI153" i="218" s="1"/>
  <c r="J97" i="109"/>
  <c r="I125" i="109"/>
  <c r="AI136" i="218" s="1"/>
  <c r="J49" i="109"/>
  <c r="J57" i="109"/>
  <c r="J65" i="109"/>
  <c r="J112" i="109"/>
  <c r="K33" i="109"/>
  <c r="J36" i="109"/>
  <c r="K41" i="109"/>
  <c r="J68" i="109"/>
  <c r="K74" i="109"/>
  <c r="J106" i="109"/>
  <c r="K126" i="109"/>
  <c r="J31" i="109"/>
  <c r="J39" i="109"/>
  <c r="K87" i="109"/>
  <c r="E19" i="109" s="1"/>
  <c r="J91" i="109"/>
  <c r="K96" i="109"/>
  <c r="J19" i="109"/>
  <c r="K24" i="109"/>
  <c r="J27" i="109"/>
  <c r="K32" i="109"/>
  <c r="J35" i="109"/>
  <c r="K40" i="109"/>
  <c r="J43" i="109"/>
  <c r="K48" i="109"/>
  <c r="J51" i="109"/>
  <c r="K56" i="109"/>
  <c r="J59" i="109"/>
  <c r="K64" i="109"/>
  <c r="J67" i="109"/>
  <c r="K73" i="109"/>
  <c r="J76" i="109"/>
  <c r="K81" i="109"/>
  <c r="J86" i="109"/>
  <c r="D19" i="109" s="1"/>
  <c r="K92" i="109"/>
  <c r="J95" i="109"/>
  <c r="K100" i="109"/>
  <c r="J104" i="109"/>
  <c r="D21" i="109" s="1"/>
  <c r="K111" i="109"/>
  <c r="J116" i="109"/>
  <c r="D25" i="109" s="1"/>
  <c r="J25" i="109"/>
  <c r="J33" i="109"/>
  <c r="J82" i="109"/>
  <c r="J93" i="109"/>
  <c r="J77" i="109"/>
  <c r="J118" i="109"/>
  <c r="K20" i="109"/>
  <c r="K28" i="109"/>
  <c r="J80" i="109"/>
  <c r="J122" i="109"/>
  <c r="D27" i="109" s="1"/>
  <c r="H127" i="109"/>
  <c r="J18" i="109"/>
  <c r="K23" i="109"/>
  <c r="J26" i="109"/>
  <c r="J34" i="109"/>
  <c r="K39" i="109"/>
  <c r="J42" i="109"/>
  <c r="K47" i="109"/>
  <c r="J50" i="109"/>
  <c r="K55" i="109"/>
  <c r="J58" i="109"/>
  <c r="K63" i="109"/>
  <c r="J66" i="109"/>
  <c r="K72" i="109"/>
  <c r="J75" i="109"/>
  <c r="K80" i="109"/>
  <c r="J84" i="109"/>
  <c r="D18" i="109" s="1"/>
  <c r="J94" i="109"/>
  <c r="K99" i="109"/>
  <c r="J102" i="109"/>
  <c r="K110" i="109"/>
  <c r="J114" i="109"/>
  <c r="D24" i="109" s="1"/>
  <c r="C42" i="109"/>
  <c r="AI150" i="218" s="1"/>
  <c r="C46" i="109"/>
  <c r="AI154" i="218" s="1"/>
  <c r="K25" i="109"/>
  <c r="J60" i="109"/>
  <c r="K65" i="109"/>
  <c r="K93" i="109"/>
  <c r="K101" i="109"/>
  <c r="K112" i="109"/>
  <c r="J23" i="109"/>
  <c r="K44" i="109"/>
  <c r="K52" i="109"/>
  <c r="J55" i="109"/>
  <c r="J99" i="109"/>
  <c r="J110" i="109"/>
  <c r="K18" i="109"/>
  <c r="K26" i="109"/>
  <c r="K34" i="109"/>
  <c r="K42" i="109"/>
  <c r="K50" i="109"/>
  <c r="K58" i="109"/>
  <c r="K66" i="109"/>
  <c r="K75" i="109"/>
  <c r="K84" i="109"/>
  <c r="E18" i="109" s="1"/>
  <c r="K94" i="109"/>
  <c r="K102" i="109"/>
  <c r="K114" i="109"/>
  <c r="E24" i="109" s="1"/>
  <c r="J17" i="109"/>
  <c r="J63" i="109"/>
  <c r="J72" i="109"/>
  <c r="J120" i="107"/>
  <c r="K54" i="108"/>
  <c r="K125" i="108"/>
  <c r="J22" i="108"/>
  <c r="K90" i="108"/>
  <c r="J53" i="108"/>
  <c r="K89" i="108"/>
  <c r="K119" i="108"/>
  <c r="K78" i="108"/>
  <c r="J21" i="108"/>
  <c r="K45" i="108"/>
  <c r="B29" i="108"/>
  <c r="I126" i="108"/>
  <c r="AH137" i="218" s="1"/>
  <c r="J46" i="108"/>
  <c r="K107" i="108"/>
  <c r="E22" i="108" s="1"/>
  <c r="J29" i="108"/>
  <c r="J61" i="108"/>
  <c r="K79" i="108"/>
  <c r="H127" i="108"/>
  <c r="K30" i="108"/>
  <c r="K62" i="108"/>
  <c r="K98" i="108"/>
  <c r="I125" i="108"/>
  <c r="AH136" i="218" s="1"/>
  <c r="C41" i="108"/>
  <c r="AH149" i="218" s="1"/>
  <c r="K120" i="108"/>
  <c r="C44" i="108"/>
  <c r="AH152" i="218" s="1"/>
  <c r="J38" i="108"/>
  <c r="J71" i="108"/>
  <c r="K97" i="108"/>
  <c r="J109" i="108"/>
  <c r="K19" i="108"/>
  <c r="J64" i="108"/>
  <c r="K69" i="108"/>
  <c r="J100" i="108"/>
  <c r="I124" i="108"/>
  <c r="AH135" i="218" s="1"/>
  <c r="C40" i="108"/>
  <c r="AH148" i="218" s="1"/>
  <c r="C45" i="108"/>
  <c r="AH153" i="218" s="1"/>
  <c r="J37" i="108"/>
  <c r="J32" i="108"/>
  <c r="K86" i="108"/>
  <c r="K124" i="108"/>
  <c r="J41" i="108"/>
  <c r="J65" i="108"/>
  <c r="J93" i="108"/>
  <c r="J44" i="108"/>
  <c r="K93" i="108"/>
  <c r="K101" i="108"/>
  <c r="K112" i="108"/>
  <c r="J31" i="108"/>
  <c r="J39" i="108"/>
  <c r="K60" i="108"/>
  <c r="K68" i="108"/>
  <c r="J72" i="108"/>
  <c r="J80" i="108"/>
  <c r="J19" i="108"/>
  <c r="K24" i="108"/>
  <c r="J27" i="108"/>
  <c r="K32" i="108"/>
  <c r="J35" i="108"/>
  <c r="K40" i="108"/>
  <c r="J43" i="108"/>
  <c r="K48" i="108"/>
  <c r="J51" i="108"/>
  <c r="K56" i="108"/>
  <c r="J59" i="108"/>
  <c r="K64" i="108"/>
  <c r="J67" i="108"/>
  <c r="K73" i="108"/>
  <c r="J76" i="108"/>
  <c r="K81" i="108"/>
  <c r="J86" i="108"/>
  <c r="K92" i="108"/>
  <c r="J95" i="108"/>
  <c r="K100" i="108"/>
  <c r="J104" i="108"/>
  <c r="D21" i="108" s="1"/>
  <c r="K111" i="108"/>
  <c r="J116" i="108"/>
  <c r="D25" i="108" s="1"/>
  <c r="J25" i="108"/>
  <c r="J57" i="108"/>
  <c r="J101" i="108"/>
  <c r="J112" i="108"/>
  <c r="K17" i="108"/>
  <c r="J20" i="108"/>
  <c r="K25" i="108"/>
  <c r="J28" i="108"/>
  <c r="J36" i="108"/>
  <c r="K65" i="108"/>
  <c r="J77" i="108"/>
  <c r="J47" i="108"/>
  <c r="J99" i="108"/>
  <c r="J110" i="108"/>
  <c r="J18" i="108"/>
  <c r="K23" i="108"/>
  <c r="J26" i="108"/>
  <c r="K31" i="108"/>
  <c r="J34" i="108"/>
  <c r="K39" i="108"/>
  <c r="J42" i="108"/>
  <c r="K47" i="108"/>
  <c r="J50" i="108"/>
  <c r="K55" i="108"/>
  <c r="J58" i="108"/>
  <c r="K63" i="108"/>
  <c r="J66" i="108"/>
  <c r="K72" i="108"/>
  <c r="J75" i="108"/>
  <c r="K80" i="108"/>
  <c r="J84" i="108"/>
  <c r="D18" i="108" s="1"/>
  <c r="K91" i="108"/>
  <c r="J94" i="108"/>
  <c r="J102" i="108"/>
  <c r="J114" i="108"/>
  <c r="D24" i="108" s="1"/>
  <c r="K122" i="108"/>
  <c r="E27" i="108" s="1"/>
  <c r="C42" i="108"/>
  <c r="AH150" i="218" s="1"/>
  <c r="C46" i="108"/>
  <c r="AH154" i="218" s="1"/>
  <c r="J33" i="108"/>
  <c r="J74" i="108"/>
  <c r="J82" i="108"/>
  <c r="K49" i="108"/>
  <c r="J52" i="108"/>
  <c r="K57" i="108"/>
  <c r="K82" i="108"/>
  <c r="J87" i="108"/>
  <c r="J96" i="108"/>
  <c r="J106" i="108"/>
  <c r="J118" i="108"/>
  <c r="J23" i="108"/>
  <c r="J55" i="108"/>
  <c r="J63" i="108"/>
  <c r="J91" i="108"/>
  <c r="K18" i="108"/>
  <c r="K26" i="108"/>
  <c r="K34" i="108"/>
  <c r="K42" i="108"/>
  <c r="K50" i="108"/>
  <c r="K58" i="108"/>
  <c r="K66" i="108"/>
  <c r="K75" i="108"/>
  <c r="K84" i="108"/>
  <c r="E18" i="108" s="1"/>
  <c r="K94" i="108"/>
  <c r="K102" i="108"/>
  <c r="K114" i="108"/>
  <c r="E24" i="108" s="1"/>
  <c r="J17" i="108"/>
  <c r="K126" i="108"/>
  <c r="K120" i="106"/>
  <c r="J37" i="107"/>
  <c r="K90" i="107"/>
  <c r="J45" i="107"/>
  <c r="J107" i="107"/>
  <c r="J119" i="107"/>
  <c r="K22" i="107"/>
  <c r="K69" i="107"/>
  <c r="J78" i="107"/>
  <c r="K54" i="107"/>
  <c r="J29" i="107"/>
  <c r="K79" i="107"/>
  <c r="K120" i="107"/>
  <c r="J71" i="107"/>
  <c r="B29" i="107"/>
  <c r="C41" i="107"/>
  <c r="AG149" i="218" s="1"/>
  <c r="I126" i="107"/>
  <c r="AG137" i="218" s="1"/>
  <c r="J97" i="107"/>
  <c r="K61" i="107"/>
  <c r="J21" i="107"/>
  <c r="K38" i="107"/>
  <c r="J53" i="107"/>
  <c r="J89" i="107"/>
  <c r="K109" i="107"/>
  <c r="I124" i="107"/>
  <c r="AG135" i="218" s="1"/>
  <c r="J46" i="107"/>
  <c r="C44" i="107"/>
  <c r="AG152" i="218" s="1"/>
  <c r="J30" i="107"/>
  <c r="J62" i="107"/>
  <c r="J98" i="107"/>
  <c r="K124" i="107"/>
  <c r="C40" i="107"/>
  <c r="AG148" i="218" s="1"/>
  <c r="C45" i="107"/>
  <c r="AG153" i="218" s="1"/>
  <c r="E22" i="107"/>
  <c r="I125" i="107"/>
  <c r="AG136" i="218" s="1"/>
  <c r="J49" i="107"/>
  <c r="J57" i="107"/>
  <c r="J65" i="107"/>
  <c r="J74" i="107"/>
  <c r="J20" i="107"/>
  <c r="J77" i="107"/>
  <c r="J118" i="107"/>
  <c r="K44" i="107"/>
  <c r="J47" i="107"/>
  <c r="K52" i="107"/>
  <c r="J80" i="107"/>
  <c r="J122" i="107"/>
  <c r="D27" i="107" s="1"/>
  <c r="H127" i="107"/>
  <c r="J19" i="107"/>
  <c r="K24" i="107"/>
  <c r="J27" i="107"/>
  <c r="K32" i="107"/>
  <c r="J35" i="107"/>
  <c r="K40" i="107"/>
  <c r="J43" i="107"/>
  <c r="K48" i="107"/>
  <c r="J51" i="107"/>
  <c r="K56" i="107"/>
  <c r="J59" i="107"/>
  <c r="K64" i="107"/>
  <c r="J67" i="107"/>
  <c r="K73" i="107"/>
  <c r="J76" i="107"/>
  <c r="K81" i="107"/>
  <c r="J86" i="107"/>
  <c r="K92" i="107"/>
  <c r="J95" i="107"/>
  <c r="K100" i="107"/>
  <c r="J104" i="107"/>
  <c r="D21" i="107" s="1"/>
  <c r="K111" i="107"/>
  <c r="J116" i="107"/>
  <c r="D25" i="107" s="1"/>
  <c r="J25" i="107"/>
  <c r="J33" i="107"/>
  <c r="J82" i="107"/>
  <c r="J112" i="107"/>
  <c r="K17" i="107"/>
  <c r="K65" i="107"/>
  <c r="K74" i="107"/>
  <c r="J106" i="107"/>
  <c r="K112" i="107"/>
  <c r="J23" i="107"/>
  <c r="J31" i="107"/>
  <c r="J55" i="107"/>
  <c r="K60" i="107"/>
  <c r="K87" i="107"/>
  <c r="E19" i="107" s="1"/>
  <c r="J91" i="107"/>
  <c r="K96" i="107"/>
  <c r="J99" i="107"/>
  <c r="J110" i="107"/>
  <c r="J18" i="107"/>
  <c r="J26" i="107"/>
  <c r="J34" i="107"/>
  <c r="K39" i="107"/>
  <c r="J42" i="107"/>
  <c r="K47" i="107"/>
  <c r="J50" i="107"/>
  <c r="J58" i="107"/>
  <c r="K63" i="107"/>
  <c r="J66" i="107"/>
  <c r="K72" i="107"/>
  <c r="J75" i="107"/>
  <c r="J84" i="107"/>
  <c r="D18" i="107" s="1"/>
  <c r="J94" i="107"/>
  <c r="K99" i="107"/>
  <c r="J102" i="107"/>
  <c r="K110" i="107"/>
  <c r="J114" i="107"/>
  <c r="D24" i="107" s="1"/>
  <c r="C42" i="107"/>
  <c r="AG150" i="218" s="1"/>
  <c r="C46" i="107"/>
  <c r="AG154" i="218" s="1"/>
  <c r="J41" i="107"/>
  <c r="J101" i="107"/>
  <c r="K33" i="107"/>
  <c r="J36" i="107"/>
  <c r="K41" i="107"/>
  <c r="K49" i="107"/>
  <c r="K57" i="107"/>
  <c r="K82" i="107"/>
  <c r="K28" i="107"/>
  <c r="J63" i="107"/>
  <c r="K68" i="107"/>
  <c r="K18" i="107"/>
  <c r="K26" i="107"/>
  <c r="K34" i="107"/>
  <c r="K42" i="107"/>
  <c r="K50" i="107"/>
  <c r="K58" i="107"/>
  <c r="K66" i="107"/>
  <c r="K75" i="107"/>
  <c r="K84" i="107"/>
  <c r="E18" i="107" s="1"/>
  <c r="K94" i="107"/>
  <c r="K102" i="107"/>
  <c r="K114" i="107"/>
  <c r="E24" i="107" s="1"/>
  <c r="J93" i="107"/>
  <c r="K126" i="107"/>
  <c r="K37" i="106"/>
  <c r="K22" i="106"/>
  <c r="K90" i="106"/>
  <c r="J107" i="106"/>
  <c r="J45" i="106"/>
  <c r="J119" i="106"/>
  <c r="K54" i="106"/>
  <c r="J69" i="106"/>
  <c r="J78" i="106"/>
  <c r="J32" i="106"/>
  <c r="J29" i="106"/>
  <c r="J38" i="106"/>
  <c r="B29" i="106"/>
  <c r="C41" i="106"/>
  <c r="AF149" i="218" s="1"/>
  <c r="J46" i="106"/>
  <c r="J79" i="106"/>
  <c r="K86" i="106"/>
  <c r="J61" i="106"/>
  <c r="J24" i="106"/>
  <c r="J71" i="106"/>
  <c r="C44" i="106"/>
  <c r="AF152" i="218" s="1"/>
  <c r="J21" i="106"/>
  <c r="J53" i="106"/>
  <c r="J89" i="106"/>
  <c r="K109" i="106"/>
  <c r="I124" i="106"/>
  <c r="AF135" i="218" s="1"/>
  <c r="J97" i="106"/>
  <c r="J30" i="106"/>
  <c r="J62" i="106"/>
  <c r="J98" i="106"/>
  <c r="K124" i="106"/>
  <c r="C40" i="106"/>
  <c r="AF148" i="218" s="1"/>
  <c r="C45" i="106"/>
  <c r="AF153" i="218" s="1"/>
  <c r="I126" i="106"/>
  <c r="AF137" i="218" s="1"/>
  <c r="J64" i="106"/>
  <c r="J120" i="106"/>
  <c r="K76" i="106"/>
  <c r="J92" i="106"/>
  <c r="K116" i="106"/>
  <c r="E25" i="106" s="1"/>
  <c r="H127" i="106"/>
  <c r="I125" i="106"/>
  <c r="AF136" i="218" s="1"/>
  <c r="J17" i="106"/>
  <c r="J49" i="106"/>
  <c r="J57" i="106"/>
  <c r="J82" i="106"/>
  <c r="J112" i="106"/>
  <c r="J28" i="106"/>
  <c r="K49" i="106"/>
  <c r="J52" i="106"/>
  <c r="K57" i="106"/>
  <c r="J60" i="106"/>
  <c r="K65" i="106"/>
  <c r="J68" i="106"/>
  <c r="K74" i="106"/>
  <c r="J77" i="106"/>
  <c r="J118" i="106"/>
  <c r="J55" i="106"/>
  <c r="J63" i="106"/>
  <c r="J72" i="106"/>
  <c r="J19" i="106"/>
  <c r="K24" i="106"/>
  <c r="J27" i="106"/>
  <c r="K32" i="106"/>
  <c r="J35" i="106"/>
  <c r="K40" i="106"/>
  <c r="J43" i="106"/>
  <c r="K48" i="106"/>
  <c r="J51" i="106"/>
  <c r="K56" i="106"/>
  <c r="J59" i="106"/>
  <c r="K64" i="106"/>
  <c r="J67" i="106"/>
  <c r="K73" i="106"/>
  <c r="J76" i="106"/>
  <c r="K81" i="106"/>
  <c r="J86" i="106"/>
  <c r="K92" i="106"/>
  <c r="J95" i="106"/>
  <c r="K100" i="106"/>
  <c r="J104" i="106"/>
  <c r="D21" i="106" s="1"/>
  <c r="K111" i="106"/>
  <c r="J116" i="106"/>
  <c r="D25" i="106" s="1"/>
  <c r="J25" i="106"/>
  <c r="J74" i="106"/>
  <c r="K101" i="106"/>
  <c r="J31" i="106"/>
  <c r="J39" i="106"/>
  <c r="J91" i="106"/>
  <c r="J99" i="106"/>
  <c r="J110" i="106"/>
  <c r="J18" i="106"/>
  <c r="K23" i="106"/>
  <c r="J26" i="106"/>
  <c r="K31" i="106"/>
  <c r="J34" i="106"/>
  <c r="K39" i="106"/>
  <c r="J42" i="106"/>
  <c r="K47" i="106"/>
  <c r="J50" i="106"/>
  <c r="K55" i="106"/>
  <c r="J58" i="106"/>
  <c r="K63" i="106"/>
  <c r="J66" i="106"/>
  <c r="K72" i="106"/>
  <c r="J75" i="106"/>
  <c r="K80" i="106"/>
  <c r="J84" i="106"/>
  <c r="D18" i="106" s="1"/>
  <c r="J94" i="106"/>
  <c r="K99" i="106"/>
  <c r="J102" i="106"/>
  <c r="J114" i="106"/>
  <c r="D24" i="106" s="1"/>
  <c r="K122" i="106"/>
  <c r="E27" i="106" s="1"/>
  <c r="C42" i="106"/>
  <c r="AF150" i="218" s="1"/>
  <c r="C46" i="106"/>
  <c r="AF154" i="218" s="1"/>
  <c r="J33" i="106"/>
  <c r="J41" i="106"/>
  <c r="J93" i="106"/>
  <c r="K17" i="106"/>
  <c r="J20" i="106"/>
  <c r="K25" i="106"/>
  <c r="K82" i="106"/>
  <c r="J87" i="106"/>
  <c r="K93" i="106"/>
  <c r="J96" i="106"/>
  <c r="J106" i="106"/>
  <c r="K112" i="106"/>
  <c r="J23" i="106"/>
  <c r="K36" i="106"/>
  <c r="K18" i="106"/>
  <c r="K26" i="106"/>
  <c r="K34" i="106"/>
  <c r="K42" i="106"/>
  <c r="K50" i="106"/>
  <c r="K58" i="106"/>
  <c r="K66" i="106"/>
  <c r="K75" i="106"/>
  <c r="K84" i="106"/>
  <c r="E18" i="106" s="1"/>
  <c r="K94" i="106"/>
  <c r="K102" i="106"/>
  <c r="K114" i="106"/>
  <c r="E24" i="106" s="1"/>
  <c r="J44" i="106"/>
  <c r="K126" i="106"/>
  <c r="J47" i="106"/>
  <c r="J80" i="106"/>
  <c r="J45" i="105"/>
  <c r="K98" i="105"/>
  <c r="K30" i="105"/>
  <c r="J37" i="105"/>
  <c r="K125" i="105"/>
  <c r="J107" i="105"/>
  <c r="K54" i="105"/>
  <c r="J69" i="105"/>
  <c r="K90" i="105"/>
  <c r="J120" i="105"/>
  <c r="J119" i="105"/>
  <c r="K22" i="105"/>
  <c r="J78" i="105"/>
  <c r="K62" i="105"/>
  <c r="K120" i="105"/>
  <c r="K61" i="105"/>
  <c r="J109" i="105"/>
  <c r="B29" i="105"/>
  <c r="C41" i="105"/>
  <c r="AE149" i="218" s="1"/>
  <c r="J79" i="105"/>
  <c r="K29" i="105"/>
  <c r="K97" i="105"/>
  <c r="J21" i="105"/>
  <c r="K38" i="105"/>
  <c r="J53" i="105"/>
  <c r="K71" i="105"/>
  <c r="J89" i="105"/>
  <c r="K46" i="105"/>
  <c r="C40" i="105"/>
  <c r="AE148" i="218" s="1"/>
  <c r="C45" i="105"/>
  <c r="AE153" i="218" s="1"/>
  <c r="C44" i="105"/>
  <c r="AE152" i="218" s="1"/>
  <c r="K57" i="105"/>
  <c r="J57" i="105"/>
  <c r="K33" i="105"/>
  <c r="J33" i="105"/>
  <c r="K65" i="105"/>
  <c r="J65" i="105"/>
  <c r="K101" i="105"/>
  <c r="J101" i="105"/>
  <c r="K25" i="105"/>
  <c r="J25" i="105"/>
  <c r="H127" i="105"/>
  <c r="J17" i="105"/>
  <c r="K17" i="105"/>
  <c r="K49" i="105"/>
  <c r="J49" i="105"/>
  <c r="K82" i="105"/>
  <c r="J82" i="105"/>
  <c r="I125" i="105"/>
  <c r="AE136" i="218" s="1"/>
  <c r="K93" i="105"/>
  <c r="J93" i="105"/>
  <c r="K41" i="105"/>
  <c r="J41" i="105"/>
  <c r="J74" i="105"/>
  <c r="K74" i="105"/>
  <c r="K112" i="105"/>
  <c r="J112" i="105"/>
  <c r="I126" i="105"/>
  <c r="AE137" i="218" s="1"/>
  <c r="I124" i="105"/>
  <c r="AE135" i="218" s="1"/>
  <c r="J44" i="105"/>
  <c r="J68" i="105"/>
  <c r="J77" i="105"/>
  <c r="J118" i="105"/>
  <c r="K20" i="105"/>
  <c r="J47" i="105"/>
  <c r="K52" i="105"/>
  <c r="J55" i="105"/>
  <c r="K60" i="105"/>
  <c r="K87" i="105"/>
  <c r="E19" i="105" s="1"/>
  <c r="J91" i="105"/>
  <c r="K96" i="105"/>
  <c r="J99" i="105"/>
  <c r="J110" i="105"/>
  <c r="J19" i="105"/>
  <c r="K24" i="105"/>
  <c r="J27" i="105"/>
  <c r="K32" i="105"/>
  <c r="J35" i="105"/>
  <c r="K40" i="105"/>
  <c r="J43" i="105"/>
  <c r="K48" i="105"/>
  <c r="J51" i="105"/>
  <c r="K56" i="105"/>
  <c r="J59" i="105"/>
  <c r="K64" i="105"/>
  <c r="J67" i="105"/>
  <c r="K73" i="105"/>
  <c r="J76" i="105"/>
  <c r="K81" i="105"/>
  <c r="J86" i="105"/>
  <c r="K92" i="105"/>
  <c r="J95" i="105"/>
  <c r="K100" i="105"/>
  <c r="J104" i="105"/>
  <c r="D21" i="105" s="1"/>
  <c r="K111" i="105"/>
  <c r="J116" i="105"/>
  <c r="D25" i="105" s="1"/>
  <c r="J106" i="105"/>
  <c r="K126" i="105"/>
  <c r="J39" i="105"/>
  <c r="J72" i="105"/>
  <c r="J18" i="105"/>
  <c r="K23" i="105"/>
  <c r="J26" i="105"/>
  <c r="K31" i="105"/>
  <c r="J34" i="105"/>
  <c r="K39" i="105"/>
  <c r="J42" i="105"/>
  <c r="J50" i="105"/>
  <c r="J58" i="105"/>
  <c r="K63" i="105"/>
  <c r="J66" i="105"/>
  <c r="K72" i="105"/>
  <c r="J75" i="105"/>
  <c r="K80" i="105"/>
  <c r="J84" i="105"/>
  <c r="D18" i="105" s="1"/>
  <c r="K91" i="105"/>
  <c r="J94" i="105"/>
  <c r="J102" i="105"/>
  <c r="J114" i="105"/>
  <c r="D24" i="105" s="1"/>
  <c r="K122" i="105"/>
  <c r="E27" i="105" s="1"/>
  <c r="C42" i="105"/>
  <c r="AE150" i="218" s="1"/>
  <c r="C46" i="105"/>
  <c r="AE154" i="218" s="1"/>
  <c r="J36" i="105"/>
  <c r="K28" i="105"/>
  <c r="J31" i="105"/>
  <c r="J63" i="105"/>
  <c r="K18" i="105"/>
  <c r="K26" i="105"/>
  <c r="K34" i="105"/>
  <c r="K42" i="105"/>
  <c r="K50" i="105"/>
  <c r="K58" i="105"/>
  <c r="K66" i="105"/>
  <c r="K75" i="105"/>
  <c r="K84" i="105"/>
  <c r="E18" i="105" s="1"/>
  <c r="K94" i="105"/>
  <c r="K102" i="105"/>
  <c r="K114" i="105"/>
  <c r="E24" i="105" s="1"/>
  <c r="K120" i="103"/>
  <c r="J119" i="104"/>
  <c r="K54" i="104"/>
  <c r="K120" i="104"/>
  <c r="K62" i="104"/>
  <c r="K107" i="104"/>
  <c r="K69" i="104"/>
  <c r="K22" i="104"/>
  <c r="K30" i="104"/>
  <c r="J37" i="104"/>
  <c r="K90" i="104"/>
  <c r="J78" i="104"/>
  <c r="J45" i="104"/>
  <c r="K98" i="104"/>
  <c r="J120" i="104"/>
  <c r="K61" i="104"/>
  <c r="B29" i="104"/>
  <c r="C41" i="104"/>
  <c r="AD149" i="218" s="1"/>
  <c r="J46" i="104"/>
  <c r="J21" i="104"/>
  <c r="K38" i="104"/>
  <c r="J53" i="104"/>
  <c r="K71" i="104"/>
  <c r="J89" i="104"/>
  <c r="K109" i="104"/>
  <c r="J97" i="104"/>
  <c r="C44" i="104"/>
  <c r="AD152" i="218" s="1"/>
  <c r="C40" i="104"/>
  <c r="AD148" i="218" s="1"/>
  <c r="C45" i="104"/>
  <c r="AD153" i="218" s="1"/>
  <c r="J79" i="104"/>
  <c r="J29" i="104"/>
  <c r="J41" i="104"/>
  <c r="K41" i="104"/>
  <c r="K112" i="104"/>
  <c r="J112" i="104"/>
  <c r="K33" i="104"/>
  <c r="J33" i="104"/>
  <c r="J101" i="104"/>
  <c r="K101" i="104"/>
  <c r="K25" i="104"/>
  <c r="J25" i="104"/>
  <c r="J57" i="104"/>
  <c r="K57" i="104"/>
  <c r="K93" i="104"/>
  <c r="J93" i="104"/>
  <c r="I124" i="104"/>
  <c r="AD135" i="218" s="1"/>
  <c r="J74" i="104"/>
  <c r="K74" i="104"/>
  <c r="I126" i="104"/>
  <c r="AD137" i="218" s="1"/>
  <c r="K65" i="104"/>
  <c r="J65" i="104"/>
  <c r="J17" i="104"/>
  <c r="H127" i="104"/>
  <c r="K17" i="104"/>
  <c r="J49" i="104"/>
  <c r="K49" i="104"/>
  <c r="J82" i="104"/>
  <c r="K82" i="104"/>
  <c r="I125" i="104"/>
  <c r="AD136" i="218" s="1"/>
  <c r="J44" i="104"/>
  <c r="J52" i="104"/>
  <c r="J87" i="104"/>
  <c r="K20" i="104"/>
  <c r="J23" i="104"/>
  <c r="K28" i="104"/>
  <c r="J31" i="104"/>
  <c r="K36" i="104"/>
  <c r="K60" i="104"/>
  <c r="J63" i="104"/>
  <c r="J72" i="104"/>
  <c r="J110" i="104"/>
  <c r="K118" i="104"/>
  <c r="J122" i="104"/>
  <c r="D27" i="104" s="1"/>
  <c r="J19" i="104"/>
  <c r="K24" i="104"/>
  <c r="J27" i="104"/>
  <c r="K32" i="104"/>
  <c r="J35" i="104"/>
  <c r="K40" i="104"/>
  <c r="J43" i="104"/>
  <c r="K48" i="104"/>
  <c r="J51" i="104"/>
  <c r="K56" i="104"/>
  <c r="J59" i="104"/>
  <c r="K64" i="104"/>
  <c r="J67" i="104"/>
  <c r="K73" i="104"/>
  <c r="J76" i="104"/>
  <c r="K81" i="104"/>
  <c r="J86" i="104"/>
  <c r="K92" i="104"/>
  <c r="J95" i="104"/>
  <c r="K100" i="104"/>
  <c r="J104" i="104"/>
  <c r="D21" i="104" s="1"/>
  <c r="K111" i="104"/>
  <c r="J116" i="104"/>
  <c r="D25" i="104" s="1"/>
  <c r="J77" i="104"/>
  <c r="J39" i="104"/>
  <c r="J47" i="104"/>
  <c r="K68" i="104"/>
  <c r="K96" i="104"/>
  <c r="J99" i="104"/>
  <c r="K106" i="104"/>
  <c r="J18" i="104"/>
  <c r="K23" i="104"/>
  <c r="J26" i="104"/>
  <c r="K31" i="104"/>
  <c r="J34" i="104"/>
  <c r="K39" i="104"/>
  <c r="J42" i="104"/>
  <c r="K47" i="104"/>
  <c r="J50" i="104"/>
  <c r="K55" i="104"/>
  <c r="J58" i="104"/>
  <c r="K63" i="104"/>
  <c r="J66" i="104"/>
  <c r="K72" i="104"/>
  <c r="J75" i="104"/>
  <c r="K80" i="104"/>
  <c r="J84" i="104"/>
  <c r="D18" i="104" s="1"/>
  <c r="K91" i="104"/>
  <c r="J94" i="104"/>
  <c r="J102" i="104"/>
  <c r="K110" i="104"/>
  <c r="J114" i="104"/>
  <c r="D24" i="104" s="1"/>
  <c r="K122" i="104"/>
  <c r="E27" i="104" s="1"/>
  <c r="C42" i="104"/>
  <c r="AD150" i="218" s="1"/>
  <c r="C46" i="104"/>
  <c r="AD154" i="218" s="1"/>
  <c r="K126" i="104"/>
  <c r="K18" i="104"/>
  <c r="K26" i="104"/>
  <c r="K34" i="104"/>
  <c r="K42" i="104"/>
  <c r="K50" i="104"/>
  <c r="K58" i="104"/>
  <c r="K66" i="104"/>
  <c r="K75" i="104"/>
  <c r="K84" i="104"/>
  <c r="E18" i="104" s="1"/>
  <c r="K94" i="104"/>
  <c r="K102" i="104"/>
  <c r="K114" i="104"/>
  <c r="E24" i="104" s="1"/>
  <c r="J55" i="104"/>
  <c r="J80" i="104"/>
  <c r="J22" i="103"/>
  <c r="K21" i="103"/>
  <c r="K54" i="103"/>
  <c r="J90" i="103"/>
  <c r="K119" i="103"/>
  <c r="K78" i="103"/>
  <c r="J53" i="103"/>
  <c r="K89" i="103"/>
  <c r="K45" i="103"/>
  <c r="B29" i="103"/>
  <c r="J79" i="103"/>
  <c r="J120" i="103"/>
  <c r="K30" i="103"/>
  <c r="K62" i="103"/>
  <c r="K98" i="103"/>
  <c r="I125" i="103"/>
  <c r="AC136" i="218" s="1"/>
  <c r="C41" i="103"/>
  <c r="AC149" i="218" s="1"/>
  <c r="J107" i="103"/>
  <c r="J29" i="103"/>
  <c r="K46" i="103"/>
  <c r="J61" i="103"/>
  <c r="J97" i="103"/>
  <c r="C44" i="103"/>
  <c r="AC152" i="218" s="1"/>
  <c r="J38" i="103"/>
  <c r="J71" i="103"/>
  <c r="J109" i="103"/>
  <c r="K69" i="103"/>
  <c r="I124" i="103"/>
  <c r="AC135" i="218" s="1"/>
  <c r="C40" i="103"/>
  <c r="AC148" i="218" s="1"/>
  <c r="C45" i="103"/>
  <c r="AC153" i="218" s="1"/>
  <c r="J37" i="103"/>
  <c r="I126" i="103"/>
  <c r="AC137" i="218" s="1"/>
  <c r="K124" i="103"/>
  <c r="J25" i="103"/>
  <c r="J33" i="103"/>
  <c r="J82" i="103"/>
  <c r="K33" i="103"/>
  <c r="J36" i="103"/>
  <c r="K41" i="103"/>
  <c r="J44" i="103"/>
  <c r="J77" i="103"/>
  <c r="J118" i="103"/>
  <c r="J39" i="103"/>
  <c r="J47" i="103"/>
  <c r="K52" i="103"/>
  <c r="J80" i="103"/>
  <c r="J19" i="103"/>
  <c r="K24" i="103"/>
  <c r="J27" i="103"/>
  <c r="K32" i="103"/>
  <c r="J35" i="103"/>
  <c r="K40" i="103"/>
  <c r="J43" i="103"/>
  <c r="K48" i="103"/>
  <c r="J51" i="103"/>
  <c r="K56" i="103"/>
  <c r="J59" i="103"/>
  <c r="K64" i="103"/>
  <c r="J67" i="103"/>
  <c r="K73" i="103"/>
  <c r="J76" i="103"/>
  <c r="K81" i="103"/>
  <c r="J86" i="103"/>
  <c r="K92" i="103"/>
  <c r="J95" i="103"/>
  <c r="K100" i="103"/>
  <c r="J104" i="103"/>
  <c r="D21" i="103" s="1"/>
  <c r="K111" i="103"/>
  <c r="J116" i="103"/>
  <c r="D25" i="103" s="1"/>
  <c r="J41" i="103"/>
  <c r="J112" i="103"/>
  <c r="J68" i="103"/>
  <c r="K74" i="103"/>
  <c r="K126" i="103"/>
  <c r="K20" i="103"/>
  <c r="J23" i="103"/>
  <c r="J55" i="103"/>
  <c r="J63" i="103"/>
  <c r="H127" i="103"/>
  <c r="J18" i="103"/>
  <c r="K23" i="103"/>
  <c r="J26" i="103"/>
  <c r="K31" i="103"/>
  <c r="J34" i="103"/>
  <c r="K39" i="103"/>
  <c r="J42" i="103"/>
  <c r="K47" i="103"/>
  <c r="J50" i="103"/>
  <c r="K55" i="103"/>
  <c r="J58" i="103"/>
  <c r="K63" i="103"/>
  <c r="J66" i="103"/>
  <c r="K72" i="103"/>
  <c r="J75" i="103"/>
  <c r="K80" i="103"/>
  <c r="J84" i="103"/>
  <c r="D18" i="103" s="1"/>
  <c r="K91" i="103"/>
  <c r="J94" i="103"/>
  <c r="K99" i="103"/>
  <c r="J102" i="103"/>
  <c r="K110" i="103"/>
  <c r="J114" i="103"/>
  <c r="D24" i="103" s="1"/>
  <c r="K122" i="103"/>
  <c r="E27" i="103" s="1"/>
  <c r="C42" i="103"/>
  <c r="AC150" i="218" s="1"/>
  <c r="C46" i="103"/>
  <c r="AC154" i="218" s="1"/>
  <c r="J17" i="103"/>
  <c r="J65" i="103"/>
  <c r="J93" i="103"/>
  <c r="J28" i="103"/>
  <c r="K57" i="103"/>
  <c r="K65" i="103"/>
  <c r="K101" i="103"/>
  <c r="K87" i="103"/>
  <c r="E19" i="103" s="1"/>
  <c r="K96" i="103"/>
  <c r="K18" i="103"/>
  <c r="K26" i="103"/>
  <c r="K34" i="103"/>
  <c r="K42" i="103"/>
  <c r="K50" i="103"/>
  <c r="K58" i="103"/>
  <c r="K66" i="103"/>
  <c r="K75" i="103"/>
  <c r="K84" i="103"/>
  <c r="E18" i="103" s="1"/>
  <c r="K94" i="103"/>
  <c r="K102" i="103"/>
  <c r="K114" i="103"/>
  <c r="E24" i="103" s="1"/>
  <c r="J49" i="103"/>
  <c r="J60" i="103"/>
  <c r="J106" i="103"/>
  <c r="J31" i="103"/>
  <c r="J72" i="103"/>
  <c r="J99" i="103"/>
  <c r="K120" i="101"/>
  <c r="K62" i="102"/>
  <c r="J69" i="102"/>
  <c r="K125" i="102"/>
  <c r="K90" i="102"/>
  <c r="J45" i="102"/>
  <c r="K107" i="102"/>
  <c r="K37" i="102"/>
  <c r="J120" i="102"/>
  <c r="J119" i="102"/>
  <c r="K54" i="102"/>
  <c r="K22" i="102"/>
  <c r="J78" i="102"/>
  <c r="K30" i="102"/>
  <c r="J61" i="102"/>
  <c r="K120" i="102"/>
  <c r="K97" i="102"/>
  <c r="C44" i="102"/>
  <c r="AB152" i="218" s="1"/>
  <c r="B29" i="102"/>
  <c r="C41" i="102"/>
  <c r="AB149" i="218" s="1"/>
  <c r="J79" i="102"/>
  <c r="K46" i="102"/>
  <c r="J71" i="102"/>
  <c r="J21" i="102"/>
  <c r="K38" i="102"/>
  <c r="J53" i="102"/>
  <c r="J89" i="102"/>
  <c r="K109" i="102"/>
  <c r="I124" i="102"/>
  <c r="AB135" i="218" s="1"/>
  <c r="K43" i="102"/>
  <c r="J56" i="102"/>
  <c r="J98" i="102"/>
  <c r="K124" i="102"/>
  <c r="C40" i="102"/>
  <c r="AB148" i="218" s="1"/>
  <c r="C45" i="102"/>
  <c r="AB153" i="218" s="1"/>
  <c r="I126" i="102"/>
  <c r="AB137" i="218" s="1"/>
  <c r="J29" i="102"/>
  <c r="K116" i="102"/>
  <c r="E25" i="102" s="1"/>
  <c r="H127" i="102"/>
  <c r="I125" i="102"/>
  <c r="AB136" i="218" s="1"/>
  <c r="J25" i="102"/>
  <c r="J49" i="102"/>
  <c r="J60" i="102"/>
  <c r="K65" i="102"/>
  <c r="J77" i="102"/>
  <c r="K28" i="102"/>
  <c r="K36" i="102"/>
  <c r="K44" i="102"/>
  <c r="K87" i="102"/>
  <c r="J91" i="102"/>
  <c r="K96" i="102"/>
  <c r="K106" i="102"/>
  <c r="J19" i="102"/>
  <c r="K24" i="102"/>
  <c r="J27" i="102"/>
  <c r="K32" i="102"/>
  <c r="J35" i="102"/>
  <c r="K40" i="102"/>
  <c r="J43" i="102"/>
  <c r="K48" i="102"/>
  <c r="J51" i="102"/>
  <c r="K56" i="102"/>
  <c r="J59" i="102"/>
  <c r="K64" i="102"/>
  <c r="J67" i="102"/>
  <c r="K73" i="102"/>
  <c r="J76" i="102"/>
  <c r="K81" i="102"/>
  <c r="J86" i="102"/>
  <c r="K92" i="102"/>
  <c r="J95" i="102"/>
  <c r="K100" i="102"/>
  <c r="J104" i="102"/>
  <c r="D21" i="102" s="1"/>
  <c r="K111" i="102"/>
  <c r="J116" i="102"/>
  <c r="D25" i="102" s="1"/>
  <c r="J17" i="102"/>
  <c r="J57" i="102"/>
  <c r="J112" i="102"/>
  <c r="K17" i="102"/>
  <c r="J20" i="102"/>
  <c r="K25" i="102"/>
  <c r="K49" i="102"/>
  <c r="J52" i="102"/>
  <c r="K57" i="102"/>
  <c r="K82" i="102"/>
  <c r="K93" i="102"/>
  <c r="K101" i="102"/>
  <c r="K112" i="102"/>
  <c r="J39" i="102"/>
  <c r="J63" i="102"/>
  <c r="K68" i="102"/>
  <c r="J18" i="102"/>
  <c r="K23" i="102"/>
  <c r="J26" i="102"/>
  <c r="K31" i="102"/>
  <c r="J34" i="102"/>
  <c r="K39" i="102"/>
  <c r="J42" i="102"/>
  <c r="K47" i="102"/>
  <c r="J50" i="102"/>
  <c r="K55" i="102"/>
  <c r="J58" i="102"/>
  <c r="K63" i="102"/>
  <c r="J66" i="102"/>
  <c r="K72" i="102"/>
  <c r="J75" i="102"/>
  <c r="K80" i="102"/>
  <c r="J84" i="102"/>
  <c r="D18" i="102" s="1"/>
  <c r="K91" i="102"/>
  <c r="J94" i="102"/>
  <c r="K99" i="102"/>
  <c r="J102" i="102"/>
  <c r="K110" i="102"/>
  <c r="J114" i="102"/>
  <c r="D24" i="102" s="1"/>
  <c r="K122" i="102"/>
  <c r="E27" i="102" s="1"/>
  <c r="C42" i="102"/>
  <c r="AB150" i="218" s="1"/>
  <c r="C46" i="102"/>
  <c r="AB154" i="218" s="1"/>
  <c r="J41" i="102"/>
  <c r="J74" i="102"/>
  <c r="J82" i="102"/>
  <c r="J93" i="102"/>
  <c r="J118" i="102"/>
  <c r="J23" i="102"/>
  <c r="J31" i="102"/>
  <c r="J55" i="102"/>
  <c r="J72" i="102"/>
  <c r="J99" i="102"/>
  <c r="K18" i="102"/>
  <c r="K26" i="102"/>
  <c r="K34" i="102"/>
  <c r="K42" i="102"/>
  <c r="K50" i="102"/>
  <c r="K58" i="102"/>
  <c r="K66" i="102"/>
  <c r="K75" i="102"/>
  <c r="K84" i="102"/>
  <c r="E18" i="102" s="1"/>
  <c r="K94" i="102"/>
  <c r="K102" i="102"/>
  <c r="K114" i="102"/>
  <c r="E24" i="102" s="1"/>
  <c r="J33" i="102"/>
  <c r="K126" i="102"/>
  <c r="J47" i="102"/>
  <c r="J80" i="102"/>
  <c r="K120" i="100"/>
  <c r="K104" i="101"/>
  <c r="E21" i="101" s="1"/>
  <c r="K62" i="101"/>
  <c r="K69" i="101"/>
  <c r="K30" i="101"/>
  <c r="K37" i="101"/>
  <c r="E19" i="101"/>
  <c r="K98" i="101"/>
  <c r="K107" i="101"/>
  <c r="J45" i="101"/>
  <c r="K22" i="101"/>
  <c r="K54" i="101"/>
  <c r="K90" i="101"/>
  <c r="J78" i="101"/>
  <c r="J119" i="101"/>
  <c r="J79" i="101"/>
  <c r="J29" i="101"/>
  <c r="K46" i="101"/>
  <c r="J97" i="101"/>
  <c r="B29" i="101"/>
  <c r="C41" i="101"/>
  <c r="AA149" i="218" s="1"/>
  <c r="J61" i="101"/>
  <c r="J71" i="101"/>
  <c r="C44" i="101"/>
  <c r="AA152" i="218" s="1"/>
  <c r="J21" i="101"/>
  <c r="K38" i="101"/>
  <c r="J53" i="101"/>
  <c r="J89" i="101"/>
  <c r="K109" i="101"/>
  <c r="I124" i="101"/>
  <c r="AA135" i="218" s="1"/>
  <c r="I126" i="101"/>
  <c r="AA137" i="218" s="1"/>
  <c r="J120" i="101"/>
  <c r="C40" i="101"/>
  <c r="AA148" i="218" s="1"/>
  <c r="C45" i="101"/>
  <c r="AA153" i="218" s="1"/>
  <c r="I125" i="101"/>
  <c r="AA136" i="218" s="1"/>
  <c r="J25" i="101"/>
  <c r="J49" i="101"/>
  <c r="J82" i="101"/>
  <c r="K17" i="101"/>
  <c r="J68" i="101"/>
  <c r="K74" i="101"/>
  <c r="J106" i="101"/>
  <c r="D22" i="101" s="1"/>
  <c r="J118" i="101"/>
  <c r="J39" i="101"/>
  <c r="J63" i="101"/>
  <c r="K77" i="101"/>
  <c r="H127" i="101"/>
  <c r="J19" i="101"/>
  <c r="K24" i="101"/>
  <c r="J27" i="101"/>
  <c r="K32" i="101"/>
  <c r="J35" i="101"/>
  <c r="K40" i="101"/>
  <c r="J43" i="101"/>
  <c r="K48" i="101"/>
  <c r="J51" i="101"/>
  <c r="K56" i="101"/>
  <c r="J59" i="101"/>
  <c r="K64" i="101"/>
  <c r="J67" i="101"/>
  <c r="K73" i="101"/>
  <c r="J76" i="101"/>
  <c r="K81" i="101"/>
  <c r="J86" i="101"/>
  <c r="K92" i="101"/>
  <c r="J95" i="101"/>
  <c r="K100" i="101"/>
  <c r="J104" i="101"/>
  <c r="D21" i="101" s="1"/>
  <c r="K111" i="101"/>
  <c r="J116" i="101"/>
  <c r="D25" i="101" s="1"/>
  <c r="J17" i="101"/>
  <c r="J57" i="101"/>
  <c r="J20" i="101"/>
  <c r="K112" i="101"/>
  <c r="J47" i="101"/>
  <c r="J99" i="101"/>
  <c r="J18" i="101"/>
  <c r="K23" i="101"/>
  <c r="J26" i="101"/>
  <c r="K31" i="101"/>
  <c r="J34" i="101"/>
  <c r="K39" i="101"/>
  <c r="J42" i="101"/>
  <c r="J50" i="101"/>
  <c r="K55" i="101"/>
  <c r="J58" i="101"/>
  <c r="K63" i="101"/>
  <c r="J66" i="101"/>
  <c r="K72" i="101"/>
  <c r="J75" i="101"/>
  <c r="K80" i="101"/>
  <c r="J84" i="101"/>
  <c r="D18" i="101" s="1"/>
  <c r="K91" i="101"/>
  <c r="J94" i="101"/>
  <c r="K99" i="101"/>
  <c r="J102" i="101"/>
  <c r="K110" i="101"/>
  <c r="J114" i="101"/>
  <c r="D24" i="101" s="1"/>
  <c r="K122" i="101"/>
  <c r="E27" i="101" s="1"/>
  <c r="C42" i="101"/>
  <c r="AA150" i="218" s="1"/>
  <c r="C46" i="101"/>
  <c r="AA154" i="218" s="1"/>
  <c r="J41" i="101"/>
  <c r="J65" i="101"/>
  <c r="J74" i="101"/>
  <c r="J93" i="101"/>
  <c r="K25" i="101"/>
  <c r="J28" i="101"/>
  <c r="J60" i="101"/>
  <c r="K65" i="101"/>
  <c r="J96" i="101"/>
  <c r="K126" i="101"/>
  <c r="J23" i="101"/>
  <c r="K36" i="101"/>
  <c r="K44" i="101"/>
  <c r="J72" i="101"/>
  <c r="K18" i="101"/>
  <c r="K26" i="101"/>
  <c r="K34" i="101"/>
  <c r="K42" i="101"/>
  <c r="K50" i="101"/>
  <c r="K58" i="101"/>
  <c r="K66" i="101"/>
  <c r="K75" i="101"/>
  <c r="K84" i="101"/>
  <c r="E18" i="101" s="1"/>
  <c r="K94" i="101"/>
  <c r="K102" i="101"/>
  <c r="K114" i="101"/>
  <c r="E24" i="101" s="1"/>
  <c r="J33" i="101"/>
  <c r="J101" i="101"/>
  <c r="J52" i="101"/>
  <c r="J87" i="101"/>
  <c r="K120" i="99"/>
  <c r="K22" i="100"/>
  <c r="K54" i="100"/>
  <c r="J21" i="100"/>
  <c r="J90" i="100"/>
  <c r="K119" i="100"/>
  <c r="K78" i="100"/>
  <c r="J53" i="100"/>
  <c r="K89" i="100"/>
  <c r="K45" i="100"/>
  <c r="J120" i="100"/>
  <c r="K46" i="100"/>
  <c r="K79" i="100"/>
  <c r="H127" i="100"/>
  <c r="K30" i="100"/>
  <c r="K62" i="100"/>
  <c r="K98" i="100"/>
  <c r="I125" i="100"/>
  <c r="Z136" i="218" s="1"/>
  <c r="C41" i="100"/>
  <c r="Z149" i="218" s="1"/>
  <c r="I126" i="100"/>
  <c r="Z137" i="218" s="1"/>
  <c r="K51" i="100"/>
  <c r="K107" i="100"/>
  <c r="J29" i="100"/>
  <c r="J97" i="100"/>
  <c r="C44" i="100"/>
  <c r="Z152" i="218" s="1"/>
  <c r="J24" i="100"/>
  <c r="J38" i="100"/>
  <c r="K61" i="100"/>
  <c r="J71" i="100"/>
  <c r="J92" i="100"/>
  <c r="J109" i="100"/>
  <c r="K116" i="100"/>
  <c r="E25" i="100" s="1"/>
  <c r="B29" i="100"/>
  <c r="J37" i="100"/>
  <c r="J32" i="100"/>
  <c r="I124" i="100"/>
  <c r="Z135" i="218" s="1"/>
  <c r="C40" i="100"/>
  <c r="Z148" i="218" s="1"/>
  <c r="C45" i="100"/>
  <c r="Z153" i="218" s="1"/>
  <c r="J69" i="100"/>
  <c r="J64" i="100"/>
  <c r="K86" i="100"/>
  <c r="K35" i="100"/>
  <c r="J48" i="100"/>
  <c r="K67" i="100"/>
  <c r="K124" i="100"/>
  <c r="J49" i="100"/>
  <c r="K17" i="100"/>
  <c r="J44" i="100"/>
  <c r="K93" i="100"/>
  <c r="J96" i="100"/>
  <c r="K101" i="100"/>
  <c r="K126" i="100"/>
  <c r="J63" i="100"/>
  <c r="K68" i="100"/>
  <c r="J72" i="100"/>
  <c r="J80" i="100"/>
  <c r="J19" i="100"/>
  <c r="K24" i="100"/>
  <c r="J27" i="100"/>
  <c r="K32" i="100"/>
  <c r="J35" i="100"/>
  <c r="K40" i="100"/>
  <c r="J43" i="100"/>
  <c r="K48" i="100"/>
  <c r="J51" i="100"/>
  <c r="K56" i="100"/>
  <c r="J59" i="100"/>
  <c r="K64" i="100"/>
  <c r="J67" i="100"/>
  <c r="K73" i="100"/>
  <c r="J76" i="100"/>
  <c r="K81" i="100"/>
  <c r="J86" i="100"/>
  <c r="K92" i="100"/>
  <c r="J95" i="100"/>
  <c r="K100" i="100"/>
  <c r="J104" i="100"/>
  <c r="D21" i="100" s="1"/>
  <c r="K111" i="100"/>
  <c r="J116" i="100"/>
  <c r="D25" i="100" s="1"/>
  <c r="J41" i="100"/>
  <c r="J65" i="100"/>
  <c r="J74" i="100"/>
  <c r="J82" i="100"/>
  <c r="J112" i="100"/>
  <c r="J28" i="100"/>
  <c r="K33" i="100"/>
  <c r="J60" i="100"/>
  <c r="K74" i="100"/>
  <c r="K20" i="100"/>
  <c r="J23" i="100"/>
  <c r="J31" i="100"/>
  <c r="K36" i="100"/>
  <c r="K77" i="100"/>
  <c r="J122" i="100"/>
  <c r="D27" i="100" s="1"/>
  <c r="J18" i="100"/>
  <c r="K23" i="100"/>
  <c r="J26" i="100"/>
  <c r="K31" i="100"/>
  <c r="J34" i="100"/>
  <c r="K39" i="100"/>
  <c r="J42" i="100"/>
  <c r="K47" i="100"/>
  <c r="J50" i="100"/>
  <c r="K55" i="100"/>
  <c r="J58" i="100"/>
  <c r="K63" i="100"/>
  <c r="J66" i="100"/>
  <c r="K72" i="100"/>
  <c r="J75" i="100"/>
  <c r="K80" i="100"/>
  <c r="J84" i="100"/>
  <c r="D18" i="100" s="1"/>
  <c r="K91" i="100"/>
  <c r="J94" i="100"/>
  <c r="K99" i="100"/>
  <c r="J102" i="100"/>
  <c r="K110" i="100"/>
  <c r="J114" i="100"/>
  <c r="D24" i="100" s="1"/>
  <c r="C42" i="100"/>
  <c r="Z150" i="218" s="1"/>
  <c r="C46" i="100"/>
  <c r="Z154" i="218" s="1"/>
  <c r="J57" i="100"/>
  <c r="J93" i="100"/>
  <c r="K25" i="100"/>
  <c r="K49" i="100"/>
  <c r="J52" i="100"/>
  <c r="K57" i="100"/>
  <c r="K82" i="100"/>
  <c r="J87" i="100"/>
  <c r="K112" i="100"/>
  <c r="J118" i="100"/>
  <c r="J39" i="100"/>
  <c r="J47" i="100"/>
  <c r="J99" i="100"/>
  <c r="K18" i="100"/>
  <c r="K26" i="100"/>
  <c r="K34" i="100"/>
  <c r="K42" i="100"/>
  <c r="K50" i="100"/>
  <c r="K58" i="100"/>
  <c r="K66" i="100"/>
  <c r="K75" i="100"/>
  <c r="K84" i="100"/>
  <c r="E18" i="100" s="1"/>
  <c r="K94" i="100"/>
  <c r="K102" i="100"/>
  <c r="K114" i="100"/>
  <c r="E24" i="100" s="1"/>
  <c r="J17" i="100"/>
  <c r="J106" i="100"/>
  <c r="J55" i="100"/>
  <c r="J110" i="100"/>
  <c r="K120" i="98"/>
  <c r="K30" i="99"/>
  <c r="K62" i="99"/>
  <c r="K69" i="99"/>
  <c r="K37" i="99"/>
  <c r="K98" i="99"/>
  <c r="K107" i="99"/>
  <c r="E22" i="99" s="1"/>
  <c r="J78" i="99"/>
  <c r="J119" i="99"/>
  <c r="K54" i="99"/>
  <c r="K90" i="99"/>
  <c r="K22" i="99"/>
  <c r="J45" i="99"/>
  <c r="I126" i="99"/>
  <c r="Y137" i="218" s="1"/>
  <c r="J46" i="99"/>
  <c r="J120" i="99"/>
  <c r="J97" i="99"/>
  <c r="J38" i="99"/>
  <c r="B29" i="99"/>
  <c r="C41" i="99"/>
  <c r="Y149" i="218" s="1"/>
  <c r="K79" i="99"/>
  <c r="K29" i="99"/>
  <c r="J21" i="99"/>
  <c r="J53" i="99"/>
  <c r="K71" i="99"/>
  <c r="J89" i="99"/>
  <c r="K109" i="99"/>
  <c r="I124" i="99"/>
  <c r="Y135" i="218" s="1"/>
  <c r="C40" i="99"/>
  <c r="Y148" i="218" s="1"/>
  <c r="C45" i="99"/>
  <c r="Y153" i="218" s="1"/>
  <c r="J61" i="99"/>
  <c r="C44" i="99"/>
  <c r="Y152" i="218" s="1"/>
  <c r="I125" i="99"/>
  <c r="Y136" i="218" s="1"/>
  <c r="J33" i="99"/>
  <c r="J41" i="99"/>
  <c r="J49" i="99"/>
  <c r="J57" i="99"/>
  <c r="J93" i="99"/>
  <c r="K33" i="99"/>
  <c r="J36" i="99"/>
  <c r="K41" i="99"/>
  <c r="J68" i="99"/>
  <c r="K74" i="99"/>
  <c r="J106" i="99"/>
  <c r="D22" i="99" s="1"/>
  <c r="K112" i="99"/>
  <c r="K52" i="99"/>
  <c r="J55" i="99"/>
  <c r="K60" i="99"/>
  <c r="J72" i="99"/>
  <c r="J19" i="99"/>
  <c r="K24" i="99"/>
  <c r="J27" i="99"/>
  <c r="K32" i="99"/>
  <c r="J35" i="99"/>
  <c r="K40" i="99"/>
  <c r="J43" i="99"/>
  <c r="K48" i="99"/>
  <c r="J51" i="99"/>
  <c r="K56" i="99"/>
  <c r="J59" i="99"/>
  <c r="K64" i="99"/>
  <c r="J67" i="99"/>
  <c r="K73" i="99"/>
  <c r="J76" i="99"/>
  <c r="K81" i="99"/>
  <c r="J86" i="99"/>
  <c r="K92" i="99"/>
  <c r="J95" i="99"/>
  <c r="K100" i="99"/>
  <c r="J104" i="99"/>
  <c r="D21" i="99" s="1"/>
  <c r="K111" i="99"/>
  <c r="J116" i="99"/>
  <c r="D25" i="99" s="1"/>
  <c r="J101" i="99"/>
  <c r="K17" i="99"/>
  <c r="J44" i="99"/>
  <c r="J77" i="99"/>
  <c r="J118" i="99"/>
  <c r="J39" i="99"/>
  <c r="K87" i="99"/>
  <c r="E19" i="99" s="1"/>
  <c r="J91" i="99"/>
  <c r="K96" i="99"/>
  <c r="J122" i="99"/>
  <c r="D27" i="99" s="1"/>
  <c r="H127" i="99"/>
  <c r="J18" i="99"/>
  <c r="K23" i="99"/>
  <c r="J26" i="99"/>
  <c r="K31" i="99"/>
  <c r="J34" i="99"/>
  <c r="J42" i="99"/>
  <c r="K47" i="99"/>
  <c r="J50" i="99"/>
  <c r="J58" i="99"/>
  <c r="K63" i="99"/>
  <c r="J66" i="99"/>
  <c r="J75" i="99"/>
  <c r="K80" i="99"/>
  <c r="J84" i="99"/>
  <c r="D18" i="99" s="1"/>
  <c r="J94" i="99"/>
  <c r="K99" i="99"/>
  <c r="J102" i="99"/>
  <c r="K110" i="99"/>
  <c r="J114" i="99"/>
  <c r="D24" i="99" s="1"/>
  <c r="C42" i="99"/>
  <c r="Y150" i="218" s="1"/>
  <c r="C46" i="99"/>
  <c r="Y154" i="218" s="1"/>
  <c r="J17" i="99"/>
  <c r="J25" i="99"/>
  <c r="J82" i="99"/>
  <c r="J112" i="99"/>
  <c r="J28" i="99"/>
  <c r="K82" i="99"/>
  <c r="J47" i="99"/>
  <c r="J80" i="99"/>
  <c r="J110" i="99"/>
  <c r="K18" i="99"/>
  <c r="K26" i="99"/>
  <c r="K34" i="99"/>
  <c r="K42" i="99"/>
  <c r="K50" i="99"/>
  <c r="K58" i="99"/>
  <c r="K66" i="99"/>
  <c r="K75" i="99"/>
  <c r="K84" i="99"/>
  <c r="E18" i="99" s="1"/>
  <c r="K94" i="99"/>
  <c r="K102" i="99"/>
  <c r="K114" i="99"/>
  <c r="E24" i="99" s="1"/>
  <c r="J65" i="99"/>
  <c r="J20" i="99"/>
  <c r="K126" i="99"/>
  <c r="J99" i="99"/>
  <c r="J120" i="97"/>
  <c r="C41" i="98"/>
  <c r="X149" i="218" s="1"/>
  <c r="J22" i="98"/>
  <c r="K30" i="98"/>
  <c r="J78" i="98"/>
  <c r="J119" i="98"/>
  <c r="J45" i="98"/>
  <c r="J90" i="98"/>
  <c r="K62" i="98"/>
  <c r="J54" i="98"/>
  <c r="B29" i="98"/>
  <c r="J107" i="98"/>
  <c r="K37" i="98"/>
  <c r="J46" i="98"/>
  <c r="J120" i="98"/>
  <c r="J29" i="98"/>
  <c r="J38" i="98"/>
  <c r="K61" i="98"/>
  <c r="J71" i="98"/>
  <c r="K97" i="98"/>
  <c r="J109" i="98"/>
  <c r="C44" i="98"/>
  <c r="X152" i="218" s="1"/>
  <c r="K79" i="98"/>
  <c r="J21" i="98"/>
  <c r="J53" i="98"/>
  <c r="J89" i="98"/>
  <c r="I124" i="98"/>
  <c r="X135" i="218" s="1"/>
  <c r="I126" i="98"/>
  <c r="X137" i="218" s="1"/>
  <c r="J98" i="98"/>
  <c r="K124" i="98"/>
  <c r="C40" i="98"/>
  <c r="X148" i="218" s="1"/>
  <c r="C45" i="98"/>
  <c r="X153" i="218" s="1"/>
  <c r="J69" i="98"/>
  <c r="I125" i="98"/>
  <c r="X136" i="218" s="1"/>
  <c r="J25" i="98"/>
  <c r="J49" i="98"/>
  <c r="J20" i="98"/>
  <c r="K74" i="98"/>
  <c r="J77" i="98"/>
  <c r="J118" i="98"/>
  <c r="J91" i="98"/>
  <c r="J19" i="98"/>
  <c r="K24" i="98"/>
  <c r="J27" i="98"/>
  <c r="K32" i="98"/>
  <c r="J35" i="98"/>
  <c r="K40" i="98"/>
  <c r="J43" i="98"/>
  <c r="K48" i="98"/>
  <c r="J51" i="98"/>
  <c r="K56" i="98"/>
  <c r="J59" i="98"/>
  <c r="K64" i="98"/>
  <c r="J67" i="98"/>
  <c r="K73" i="98"/>
  <c r="J76" i="98"/>
  <c r="K81" i="98"/>
  <c r="J86" i="98"/>
  <c r="K92" i="98"/>
  <c r="J95" i="98"/>
  <c r="K100" i="98"/>
  <c r="J104" i="98"/>
  <c r="D21" i="98" s="1"/>
  <c r="K111" i="98"/>
  <c r="J116" i="98"/>
  <c r="D25" i="98" s="1"/>
  <c r="J17" i="98"/>
  <c r="J41" i="98"/>
  <c r="J74" i="98"/>
  <c r="K25" i="98"/>
  <c r="J28" i="98"/>
  <c r="K33" i="98"/>
  <c r="J36" i="98"/>
  <c r="J68" i="98"/>
  <c r="J23" i="98"/>
  <c r="J80" i="98"/>
  <c r="K87" i="98"/>
  <c r="J122" i="98"/>
  <c r="D27" i="98" s="1"/>
  <c r="J18" i="98"/>
  <c r="K23" i="98"/>
  <c r="J26" i="98"/>
  <c r="K31" i="98"/>
  <c r="J34" i="98"/>
  <c r="K39" i="98"/>
  <c r="J42" i="98"/>
  <c r="K47" i="98"/>
  <c r="J50" i="98"/>
  <c r="K55" i="98"/>
  <c r="J58" i="98"/>
  <c r="K63" i="98"/>
  <c r="J66" i="98"/>
  <c r="K72" i="98"/>
  <c r="J75" i="98"/>
  <c r="K80" i="98"/>
  <c r="J84" i="98"/>
  <c r="D18" i="98" s="1"/>
  <c r="K91" i="98"/>
  <c r="J94" i="98"/>
  <c r="K99" i="98"/>
  <c r="J102" i="98"/>
  <c r="K110" i="98"/>
  <c r="J114" i="98"/>
  <c r="D24" i="98" s="1"/>
  <c r="C42" i="98"/>
  <c r="X150" i="218" s="1"/>
  <c r="C46" i="98"/>
  <c r="X154" i="218" s="1"/>
  <c r="J57" i="98"/>
  <c r="J82" i="98"/>
  <c r="J93" i="98"/>
  <c r="K17" i="98"/>
  <c r="K41" i="98"/>
  <c r="J44" i="98"/>
  <c r="K49" i="98"/>
  <c r="J52" i="98"/>
  <c r="K57" i="98"/>
  <c r="K65" i="98"/>
  <c r="J96" i="98"/>
  <c r="J106" i="98"/>
  <c r="K112" i="98"/>
  <c r="J47" i="98"/>
  <c r="J55" i="98"/>
  <c r="K60" i="98"/>
  <c r="J63" i="98"/>
  <c r="J110" i="98"/>
  <c r="H127" i="98"/>
  <c r="K18" i="98"/>
  <c r="K26" i="98"/>
  <c r="K34" i="98"/>
  <c r="K42" i="98"/>
  <c r="K50" i="98"/>
  <c r="K58" i="98"/>
  <c r="K66" i="98"/>
  <c r="K75" i="98"/>
  <c r="K84" i="98"/>
  <c r="E18" i="98" s="1"/>
  <c r="K94" i="98"/>
  <c r="K102" i="98"/>
  <c r="K114" i="98"/>
  <c r="E24" i="98" s="1"/>
  <c r="J101" i="98"/>
  <c r="K126" i="98"/>
  <c r="J31" i="98"/>
  <c r="J39" i="98"/>
  <c r="J72" i="98"/>
  <c r="J120" i="96"/>
  <c r="K38" i="97"/>
  <c r="J45" i="97"/>
  <c r="K125" i="97"/>
  <c r="K98" i="97"/>
  <c r="K119" i="97"/>
  <c r="K62" i="97"/>
  <c r="K109" i="97"/>
  <c r="C41" i="97"/>
  <c r="W149" i="218" s="1"/>
  <c r="J21" i="97"/>
  <c r="K71" i="97"/>
  <c r="J78" i="97"/>
  <c r="B29" i="97"/>
  <c r="J53" i="97"/>
  <c r="K30" i="97"/>
  <c r="J89" i="97"/>
  <c r="J22" i="97"/>
  <c r="J54" i="97"/>
  <c r="J79" i="97"/>
  <c r="J29" i="97"/>
  <c r="K46" i="97"/>
  <c r="J61" i="97"/>
  <c r="J97" i="97"/>
  <c r="K120" i="97"/>
  <c r="C44" i="97"/>
  <c r="W152" i="218" s="1"/>
  <c r="J90" i="97"/>
  <c r="I126" i="97"/>
  <c r="W137" i="218" s="1"/>
  <c r="K37" i="97"/>
  <c r="K107" i="97"/>
  <c r="I124" i="97"/>
  <c r="W135" i="218" s="1"/>
  <c r="C40" i="97"/>
  <c r="W148" i="218" s="1"/>
  <c r="C45" i="97"/>
  <c r="W153" i="218" s="1"/>
  <c r="I125" i="97"/>
  <c r="W136" i="218" s="1"/>
  <c r="J69" i="97"/>
  <c r="K124" i="97"/>
  <c r="J57" i="97"/>
  <c r="J82" i="97"/>
  <c r="J93" i="97"/>
  <c r="J20" i="97"/>
  <c r="K25" i="97"/>
  <c r="K33" i="97"/>
  <c r="K82" i="97"/>
  <c r="J87" i="97"/>
  <c r="K93" i="97"/>
  <c r="J19" i="97"/>
  <c r="K24" i="97"/>
  <c r="J27" i="97"/>
  <c r="K32" i="97"/>
  <c r="J35" i="97"/>
  <c r="K40" i="97"/>
  <c r="J43" i="97"/>
  <c r="K48" i="97"/>
  <c r="J51" i="97"/>
  <c r="K56" i="97"/>
  <c r="J59" i="97"/>
  <c r="K64" i="97"/>
  <c r="J67" i="97"/>
  <c r="K73" i="97"/>
  <c r="J76" i="97"/>
  <c r="K81" i="97"/>
  <c r="J86" i="97"/>
  <c r="K92" i="97"/>
  <c r="J95" i="97"/>
  <c r="K100" i="97"/>
  <c r="J104" i="97"/>
  <c r="D21" i="97" s="1"/>
  <c r="K111" i="97"/>
  <c r="J116" i="97"/>
  <c r="D25" i="97" s="1"/>
  <c r="J65" i="97"/>
  <c r="J74" i="97"/>
  <c r="K17" i="97"/>
  <c r="J44" i="97"/>
  <c r="J68" i="97"/>
  <c r="K74" i="97"/>
  <c r="J77" i="97"/>
  <c r="K126" i="97"/>
  <c r="J39" i="97"/>
  <c r="K52" i="97"/>
  <c r="J55" i="97"/>
  <c r="J72" i="97"/>
  <c r="J91" i="97"/>
  <c r="K106" i="97"/>
  <c r="J110" i="97"/>
  <c r="J18" i="97"/>
  <c r="K23" i="97"/>
  <c r="J26" i="97"/>
  <c r="K31" i="97"/>
  <c r="J34" i="97"/>
  <c r="J42" i="97"/>
  <c r="K47" i="97"/>
  <c r="J50" i="97"/>
  <c r="J58" i="97"/>
  <c r="K63" i="97"/>
  <c r="J66" i="97"/>
  <c r="J75" i="97"/>
  <c r="K80" i="97"/>
  <c r="J84" i="97"/>
  <c r="D18" i="97" s="1"/>
  <c r="J94" i="97"/>
  <c r="K99" i="97"/>
  <c r="J102" i="97"/>
  <c r="K110" i="97"/>
  <c r="J114" i="97"/>
  <c r="D24" i="97" s="1"/>
  <c r="K122" i="97"/>
  <c r="E27" i="97" s="1"/>
  <c r="C42" i="97"/>
  <c r="W150" i="218" s="1"/>
  <c r="C46" i="97"/>
  <c r="W154" i="218" s="1"/>
  <c r="J17" i="97"/>
  <c r="J101" i="97"/>
  <c r="J112" i="97"/>
  <c r="J36" i="97"/>
  <c r="K41" i="97"/>
  <c r="J118" i="97"/>
  <c r="K28" i="97"/>
  <c r="J47" i="97"/>
  <c r="K60" i="97"/>
  <c r="J63" i="97"/>
  <c r="J80" i="97"/>
  <c r="K96" i="97"/>
  <c r="J99" i="97"/>
  <c r="H127" i="97"/>
  <c r="K18" i="97"/>
  <c r="K26" i="97"/>
  <c r="K34" i="97"/>
  <c r="K42" i="97"/>
  <c r="K50" i="97"/>
  <c r="K58" i="97"/>
  <c r="K66" i="97"/>
  <c r="K75" i="97"/>
  <c r="K84" i="97"/>
  <c r="E18" i="97" s="1"/>
  <c r="K94" i="97"/>
  <c r="K102" i="97"/>
  <c r="K114" i="97"/>
  <c r="E24" i="97" s="1"/>
  <c r="J49" i="97"/>
  <c r="J120" i="95"/>
  <c r="D26" i="95" s="1"/>
  <c r="K21" i="96"/>
  <c r="E19" i="96"/>
  <c r="J53" i="96"/>
  <c r="K89" i="96"/>
  <c r="K90" i="96"/>
  <c r="K98" i="96"/>
  <c r="J107" i="96"/>
  <c r="J69" i="96"/>
  <c r="K54" i="96"/>
  <c r="K30" i="96"/>
  <c r="J37" i="96"/>
  <c r="J119" i="96"/>
  <c r="J78" i="96"/>
  <c r="K62" i="96"/>
  <c r="J45" i="96"/>
  <c r="K22" i="96"/>
  <c r="I125" i="96"/>
  <c r="V136" i="218" s="1"/>
  <c r="C41" i="96"/>
  <c r="V149" i="218" s="1"/>
  <c r="K125" i="96"/>
  <c r="B29" i="96"/>
  <c r="J46" i="96"/>
  <c r="J29" i="96"/>
  <c r="J61" i="96"/>
  <c r="J97" i="96"/>
  <c r="K120" i="96"/>
  <c r="C44" i="96"/>
  <c r="V152" i="218" s="1"/>
  <c r="J38" i="96"/>
  <c r="J71" i="96"/>
  <c r="J109" i="96"/>
  <c r="J79" i="96"/>
  <c r="I124" i="96"/>
  <c r="V135" i="218" s="1"/>
  <c r="C40" i="96"/>
  <c r="V148" i="218" s="1"/>
  <c r="C45" i="96"/>
  <c r="V153" i="218" s="1"/>
  <c r="I126" i="96"/>
  <c r="V137" i="218" s="1"/>
  <c r="K124" i="96"/>
  <c r="J57" i="96"/>
  <c r="J65" i="96"/>
  <c r="J74" i="96"/>
  <c r="J28" i="96"/>
  <c r="K33" i="96"/>
  <c r="J36" i="96"/>
  <c r="K41" i="96"/>
  <c r="J44" i="96"/>
  <c r="J77" i="96"/>
  <c r="J118" i="96"/>
  <c r="K52" i="96"/>
  <c r="H127" i="96"/>
  <c r="J19" i="96"/>
  <c r="K24" i="96"/>
  <c r="J27" i="96"/>
  <c r="K32" i="96"/>
  <c r="J35" i="96"/>
  <c r="K40" i="96"/>
  <c r="J43" i="96"/>
  <c r="K48" i="96"/>
  <c r="J51" i="96"/>
  <c r="K56" i="96"/>
  <c r="J59" i="96"/>
  <c r="K64" i="96"/>
  <c r="J67" i="96"/>
  <c r="K73" i="96"/>
  <c r="J76" i="96"/>
  <c r="K81" i="96"/>
  <c r="J86" i="96"/>
  <c r="K92" i="96"/>
  <c r="J95" i="96"/>
  <c r="K100" i="96"/>
  <c r="J104" i="96"/>
  <c r="D21" i="96" s="1"/>
  <c r="K111" i="96"/>
  <c r="J116" i="96"/>
  <c r="D25" i="96" s="1"/>
  <c r="J25" i="96"/>
  <c r="J33" i="96"/>
  <c r="J41" i="96"/>
  <c r="J112" i="96"/>
  <c r="J60" i="96"/>
  <c r="J68" i="96"/>
  <c r="K20" i="96"/>
  <c r="J23" i="96"/>
  <c r="J31" i="96"/>
  <c r="J63" i="96"/>
  <c r="J99" i="96"/>
  <c r="K106" i="96"/>
  <c r="J110" i="96"/>
  <c r="J18" i="96"/>
  <c r="K23" i="96"/>
  <c r="J26" i="96"/>
  <c r="K31" i="96"/>
  <c r="J34" i="96"/>
  <c r="K39" i="96"/>
  <c r="J42" i="96"/>
  <c r="K47" i="96"/>
  <c r="J50" i="96"/>
  <c r="K55" i="96"/>
  <c r="J58" i="96"/>
  <c r="K63" i="96"/>
  <c r="J66" i="96"/>
  <c r="K72" i="96"/>
  <c r="J75" i="96"/>
  <c r="K80" i="96"/>
  <c r="J84" i="96"/>
  <c r="D18" i="96" s="1"/>
  <c r="K91" i="96"/>
  <c r="J94" i="96"/>
  <c r="J102" i="96"/>
  <c r="J114" i="96"/>
  <c r="D24" i="96" s="1"/>
  <c r="K122" i="96"/>
  <c r="E27" i="96" s="1"/>
  <c r="C42" i="96"/>
  <c r="V150" i="218" s="1"/>
  <c r="C46" i="96"/>
  <c r="V154" i="218" s="1"/>
  <c r="J93" i="96"/>
  <c r="J101" i="96"/>
  <c r="K82" i="96"/>
  <c r="J87" i="96"/>
  <c r="K93" i="96"/>
  <c r="K126" i="96"/>
  <c r="J39" i="96"/>
  <c r="J47" i="96"/>
  <c r="J72" i="96"/>
  <c r="J80" i="96"/>
  <c r="J122" i="96"/>
  <c r="D27" i="96" s="1"/>
  <c r="K18" i="96"/>
  <c r="K26" i="96"/>
  <c r="K34" i="96"/>
  <c r="K42" i="96"/>
  <c r="K50" i="96"/>
  <c r="K58" i="96"/>
  <c r="K66" i="96"/>
  <c r="K75" i="96"/>
  <c r="K84" i="96"/>
  <c r="E18" i="96" s="1"/>
  <c r="K94" i="96"/>
  <c r="K102" i="96"/>
  <c r="K114" i="96"/>
  <c r="E24" i="96" s="1"/>
  <c r="J17" i="96"/>
  <c r="J49" i="96"/>
  <c r="J96" i="96"/>
  <c r="J55" i="96"/>
  <c r="J91" i="96"/>
  <c r="K120" i="94"/>
  <c r="K125" i="95"/>
  <c r="K62" i="95"/>
  <c r="K69" i="95"/>
  <c r="J30" i="95"/>
  <c r="J98" i="95"/>
  <c r="K37" i="95"/>
  <c r="K107" i="95"/>
  <c r="E22" i="95" s="1"/>
  <c r="K22" i="95"/>
  <c r="K54" i="95"/>
  <c r="K90" i="95"/>
  <c r="J78" i="95"/>
  <c r="J45" i="95"/>
  <c r="J46" i="95"/>
  <c r="K119" i="95"/>
  <c r="B29" i="95"/>
  <c r="C41" i="95"/>
  <c r="U149" i="218" s="1"/>
  <c r="J79" i="95"/>
  <c r="J29" i="95"/>
  <c r="J61" i="95"/>
  <c r="K120" i="95"/>
  <c r="J71" i="95"/>
  <c r="J21" i="95"/>
  <c r="K38" i="95"/>
  <c r="J53" i="95"/>
  <c r="J89" i="95"/>
  <c r="K109" i="95"/>
  <c r="C40" i="95"/>
  <c r="U148" i="218" s="1"/>
  <c r="C45" i="95"/>
  <c r="U153" i="218" s="1"/>
  <c r="J97" i="95"/>
  <c r="C44" i="95"/>
  <c r="U152" i="218" s="1"/>
  <c r="J65" i="95"/>
  <c r="K65" i="95"/>
  <c r="J93" i="95"/>
  <c r="K93" i="95"/>
  <c r="J17" i="95"/>
  <c r="H127" i="95"/>
  <c r="K17" i="95"/>
  <c r="K49" i="95"/>
  <c r="J49" i="95"/>
  <c r="J82" i="95"/>
  <c r="K82" i="95"/>
  <c r="I125" i="95"/>
  <c r="U136" i="218" s="1"/>
  <c r="J101" i="95"/>
  <c r="K101" i="95"/>
  <c r="K57" i="95"/>
  <c r="J57" i="95"/>
  <c r="J33" i="95"/>
  <c r="K33" i="95"/>
  <c r="J25" i="95"/>
  <c r="K25" i="95"/>
  <c r="I124" i="95"/>
  <c r="U135" i="218" s="1"/>
  <c r="J41" i="95"/>
  <c r="K41" i="95"/>
  <c r="J74" i="95"/>
  <c r="K74" i="95"/>
  <c r="J112" i="95"/>
  <c r="K112" i="95"/>
  <c r="I126" i="95"/>
  <c r="U137" i="218" s="1"/>
  <c r="J20" i="95"/>
  <c r="J28" i="95"/>
  <c r="J36" i="95"/>
  <c r="J68" i="95"/>
  <c r="J31" i="95"/>
  <c r="J39" i="95"/>
  <c r="K60" i="95"/>
  <c r="J63" i="95"/>
  <c r="J72" i="95"/>
  <c r="K77" i="95"/>
  <c r="J80" i="95"/>
  <c r="K118" i="95"/>
  <c r="J122" i="95"/>
  <c r="D27" i="95" s="1"/>
  <c r="J19" i="95"/>
  <c r="K24" i="95"/>
  <c r="J27" i="95"/>
  <c r="K32" i="95"/>
  <c r="J35" i="95"/>
  <c r="K40" i="95"/>
  <c r="J43" i="95"/>
  <c r="K48" i="95"/>
  <c r="J51" i="95"/>
  <c r="K56" i="95"/>
  <c r="J59" i="95"/>
  <c r="K64" i="95"/>
  <c r="J67" i="95"/>
  <c r="K73" i="95"/>
  <c r="J76" i="95"/>
  <c r="K81" i="95"/>
  <c r="J86" i="95"/>
  <c r="K92" i="95"/>
  <c r="J95" i="95"/>
  <c r="K100" i="95"/>
  <c r="J104" i="95"/>
  <c r="D21" i="95" s="1"/>
  <c r="K111" i="95"/>
  <c r="J116" i="95"/>
  <c r="D25" i="95" s="1"/>
  <c r="J52" i="95"/>
  <c r="J87" i="95"/>
  <c r="J106" i="95"/>
  <c r="D22" i="95" s="1"/>
  <c r="K44" i="95"/>
  <c r="J47" i="95"/>
  <c r="J18" i="95"/>
  <c r="K23" i="95"/>
  <c r="J26" i="95"/>
  <c r="J34" i="95"/>
  <c r="K39" i="95"/>
  <c r="J42" i="95"/>
  <c r="K47" i="95"/>
  <c r="J50" i="95"/>
  <c r="K55" i="95"/>
  <c r="J58" i="95"/>
  <c r="K63" i="95"/>
  <c r="J66" i="95"/>
  <c r="K72" i="95"/>
  <c r="J75" i="95"/>
  <c r="J84" i="95"/>
  <c r="D18" i="95" s="1"/>
  <c r="K91" i="95"/>
  <c r="J94" i="95"/>
  <c r="K99" i="95"/>
  <c r="J102" i="95"/>
  <c r="K110" i="95"/>
  <c r="J114" i="95"/>
  <c r="D24" i="95" s="1"/>
  <c r="C42" i="95"/>
  <c r="U150" i="218" s="1"/>
  <c r="C46" i="95"/>
  <c r="U154" i="218" s="1"/>
  <c r="J96" i="95"/>
  <c r="K126" i="95"/>
  <c r="J23" i="95"/>
  <c r="J91" i="95"/>
  <c r="J110" i="95"/>
  <c r="K18" i="95"/>
  <c r="K26" i="95"/>
  <c r="K34" i="95"/>
  <c r="K42" i="95"/>
  <c r="K50" i="95"/>
  <c r="K58" i="95"/>
  <c r="K66" i="95"/>
  <c r="K75" i="95"/>
  <c r="K84" i="95"/>
  <c r="E18" i="95" s="1"/>
  <c r="K94" i="95"/>
  <c r="K102" i="95"/>
  <c r="K114" i="95"/>
  <c r="E24" i="95" s="1"/>
  <c r="K120" i="93"/>
  <c r="K78" i="94"/>
  <c r="K89" i="94"/>
  <c r="J22" i="94"/>
  <c r="K37" i="94"/>
  <c r="J90" i="94"/>
  <c r="K30" i="94"/>
  <c r="K119" i="94"/>
  <c r="K62" i="94"/>
  <c r="J69" i="94"/>
  <c r="J45" i="94"/>
  <c r="K54" i="94"/>
  <c r="J98" i="94"/>
  <c r="B29" i="94"/>
  <c r="J46" i="94"/>
  <c r="J61" i="94"/>
  <c r="J120" i="94"/>
  <c r="C41" i="94"/>
  <c r="T149" i="218" s="1"/>
  <c r="J107" i="94"/>
  <c r="J38" i="94"/>
  <c r="J71" i="94"/>
  <c r="K79" i="94"/>
  <c r="J97" i="94"/>
  <c r="C44" i="94"/>
  <c r="T152" i="218" s="1"/>
  <c r="K21" i="94"/>
  <c r="J53" i="94"/>
  <c r="J109" i="94"/>
  <c r="K29" i="94"/>
  <c r="C40" i="94"/>
  <c r="T148" i="218" s="1"/>
  <c r="C45" i="94"/>
  <c r="T153" i="218" s="1"/>
  <c r="J52" i="94"/>
  <c r="K52" i="94"/>
  <c r="K74" i="94"/>
  <c r="K65" i="94"/>
  <c r="K118" i="94"/>
  <c r="J118" i="94"/>
  <c r="K57" i="94"/>
  <c r="J65" i="94"/>
  <c r="K49" i="94"/>
  <c r="J57" i="94"/>
  <c r="J20" i="94"/>
  <c r="K20" i="94"/>
  <c r="J49" i="94"/>
  <c r="K112" i="94"/>
  <c r="K33" i="94"/>
  <c r="K77" i="94"/>
  <c r="J77" i="94"/>
  <c r="K101" i="94"/>
  <c r="J112" i="94"/>
  <c r="I126" i="94"/>
  <c r="T137" i="218" s="1"/>
  <c r="K126" i="94"/>
  <c r="K44" i="94"/>
  <c r="J44" i="94"/>
  <c r="I124" i="94"/>
  <c r="T135" i="218" s="1"/>
  <c r="K36" i="94"/>
  <c r="J36" i="94"/>
  <c r="J106" i="94"/>
  <c r="K106" i="94"/>
  <c r="K28" i="94"/>
  <c r="J28" i="94"/>
  <c r="J96" i="94"/>
  <c r="K96" i="94"/>
  <c r="I125" i="94"/>
  <c r="T136" i="218" s="1"/>
  <c r="K41" i="94"/>
  <c r="K87" i="94"/>
  <c r="J87" i="94"/>
  <c r="K25" i="94"/>
  <c r="J33" i="94"/>
  <c r="J68" i="94"/>
  <c r="K68" i="94"/>
  <c r="K93" i="94"/>
  <c r="J101" i="94"/>
  <c r="K17" i="94"/>
  <c r="H127" i="94"/>
  <c r="K60" i="94"/>
  <c r="J60" i="94"/>
  <c r="K82" i="94"/>
  <c r="J93" i="94"/>
  <c r="J31" i="94"/>
  <c r="J63" i="94"/>
  <c r="J19" i="94"/>
  <c r="K24" i="94"/>
  <c r="J27" i="94"/>
  <c r="K32" i="94"/>
  <c r="J35" i="94"/>
  <c r="K40" i="94"/>
  <c r="J43" i="94"/>
  <c r="K48" i="94"/>
  <c r="J51" i="94"/>
  <c r="K56" i="94"/>
  <c r="J59" i="94"/>
  <c r="K64" i="94"/>
  <c r="J67" i="94"/>
  <c r="K73" i="94"/>
  <c r="J76" i="94"/>
  <c r="K81" i="94"/>
  <c r="J86" i="94"/>
  <c r="K92" i="94"/>
  <c r="J95" i="94"/>
  <c r="K100" i="94"/>
  <c r="J104" i="94"/>
  <c r="D21" i="94" s="1"/>
  <c r="K111" i="94"/>
  <c r="J116" i="94"/>
  <c r="D25" i="94" s="1"/>
  <c r="J47" i="94"/>
  <c r="J80" i="94"/>
  <c r="J122" i="94"/>
  <c r="D27" i="94" s="1"/>
  <c r="J18" i="94"/>
  <c r="K23" i="94"/>
  <c r="J26" i="94"/>
  <c r="K31" i="94"/>
  <c r="J34" i="94"/>
  <c r="K39" i="94"/>
  <c r="J42" i="94"/>
  <c r="J50" i="94"/>
  <c r="K55" i="94"/>
  <c r="J58" i="94"/>
  <c r="K63" i="94"/>
  <c r="J66" i="94"/>
  <c r="K72" i="94"/>
  <c r="J75" i="94"/>
  <c r="J84" i="94"/>
  <c r="D18" i="94" s="1"/>
  <c r="K91" i="94"/>
  <c r="J94" i="94"/>
  <c r="K99" i="94"/>
  <c r="J102" i="94"/>
  <c r="K110" i="94"/>
  <c r="J114" i="94"/>
  <c r="D24" i="94" s="1"/>
  <c r="K122" i="94"/>
  <c r="E27" i="94" s="1"/>
  <c r="C42" i="94"/>
  <c r="T150" i="218" s="1"/>
  <c r="C46" i="94"/>
  <c r="T154" i="218" s="1"/>
  <c r="K18" i="94"/>
  <c r="K26" i="94"/>
  <c r="K34" i="94"/>
  <c r="K42" i="94"/>
  <c r="K50" i="94"/>
  <c r="K58" i="94"/>
  <c r="K66" i="94"/>
  <c r="K75" i="94"/>
  <c r="K84" i="94"/>
  <c r="E18" i="94" s="1"/>
  <c r="K94" i="94"/>
  <c r="K102" i="94"/>
  <c r="K114" i="94"/>
  <c r="E24" i="94" s="1"/>
  <c r="J91" i="94"/>
  <c r="K120" i="92"/>
  <c r="K22" i="93"/>
  <c r="K54" i="93"/>
  <c r="J90" i="93"/>
  <c r="K21" i="93"/>
  <c r="K119" i="93"/>
  <c r="K45" i="93"/>
  <c r="K78" i="93"/>
  <c r="J89" i="93"/>
  <c r="J53" i="93"/>
  <c r="B29" i="93"/>
  <c r="J107" i="93"/>
  <c r="K37" i="93"/>
  <c r="K69" i="93"/>
  <c r="J120" i="93"/>
  <c r="K30" i="93"/>
  <c r="K62" i="93"/>
  <c r="K98" i="93"/>
  <c r="I125" i="93"/>
  <c r="S136" i="218" s="1"/>
  <c r="C41" i="93"/>
  <c r="S149" i="218" s="1"/>
  <c r="I126" i="93"/>
  <c r="S137" i="218" s="1"/>
  <c r="K46" i="93"/>
  <c r="J61" i="93"/>
  <c r="K79" i="93"/>
  <c r="J97" i="93"/>
  <c r="C44" i="93"/>
  <c r="S152" i="218" s="1"/>
  <c r="K29" i="93"/>
  <c r="J38" i="93"/>
  <c r="J71" i="93"/>
  <c r="J109" i="93"/>
  <c r="I124" i="93"/>
  <c r="S135" i="218" s="1"/>
  <c r="C40" i="93"/>
  <c r="S148" i="218" s="1"/>
  <c r="C45" i="93"/>
  <c r="S153" i="218" s="1"/>
  <c r="K124" i="93"/>
  <c r="J25" i="93"/>
  <c r="J49" i="93"/>
  <c r="J44" i="93"/>
  <c r="J77" i="93"/>
  <c r="J118" i="93"/>
  <c r="K28" i="93"/>
  <c r="J31" i="93"/>
  <c r="J39" i="93"/>
  <c r="J63" i="93"/>
  <c r="K68" i="93"/>
  <c r="K106" i="93"/>
  <c r="J19" i="93"/>
  <c r="K24" i="93"/>
  <c r="J27" i="93"/>
  <c r="K32" i="93"/>
  <c r="J35" i="93"/>
  <c r="K40" i="93"/>
  <c r="J43" i="93"/>
  <c r="K48" i="93"/>
  <c r="J51" i="93"/>
  <c r="K56" i="93"/>
  <c r="J59" i="93"/>
  <c r="K64" i="93"/>
  <c r="J67" i="93"/>
  <c r="K73" i="93"/>
  <c r="J76" i="93"/>
  <c r="K81" i="93"/>
  <c r="J86" i="93"/>
  <c r="K92" i="93"/>
  <c r="J95" i="93"/>
  <c r="K100" i="93"/>
  <c r="J104" i="93"/>
  <c r="D21" i="93" s="1"/>
  <c r="K111" i="93"/>
  <c r="J116" i="93"/>
  <c r="D25" i="93" s="1"/>
  <c r="J41" i="93"/>
  <c r="J65" i="93"/>
  <c r="J101" i="93"/>
  <c r="J112" i="93"/>
  <c r="K25" i="93"/>
  <c r="K33" i="93"/>
  <c r="J36" i="93"/>
  <c r="K41" i="93"/>
  <c r="K74" i="93"/>
  <c r="K126" i="93"/>
  <c r="K20" i="93"/>
  <c r="J47" i="93"/>
  <c r="J18" i="93"/>
  <c r="K23" i="93"/>
  <c r="J26" i="93"/>
  <c r="K31" i="93"/>
  <c r="J34" i="93"/>
  <c r="K39" i="93"/>
  <c r="J42" i="93"/>
  <c r="K47" i="93"/>
  <c r="J50" i="93"/>
  <c r="K55" i="93"/>
  <c r="J58" i="93"/>
  <c r="K63" i="93"/>
  <c r="J66" i="93"/>
  <c r="K72" i="93"/>
  <c r="J75" i="93"/>
  <c r="K80" i="93"/>
  <c r="J84" i="93"/>
  <c r="D18" i="93" s="1"/>
  <c r="K91" i="93"/>
  <c r="J94" i="93"/>
  <c r="K99" i="93"/>
  <c r="J102" i="93"/>
  <c r="K110" i="93"/>
  <c r="J114" i="93"/>
  <c r="D24" i="93" s="1"/>
  <c r="K122" i="93"/>
  <c r="E27" i="93" s="1"/>
  <c r="C42" i="93"/>
  <c r="S150" i="218" s="1"/>
  <c r="C46" i="93"/>
  <c r="S154" i="218" s="1"/>
  <c r="J17" i="93"/>
  <c r="J57" i="93"/>
  <c r="J82" i="93"/>
  <c r="J93" i="93"/>
  <c r="K17" i="93"/>
  <c r="K49" i="93"/>
  <c r="J52" i="93"/>
  <c r="K57" i="93"/>
  <c r="J60" i="93"/>
  <c r="K65" i="93"/>
  <c r="K93" i="93"/>
  <c r="K101" i="93"/>
  <c r="K112" i="93"/>
  <c r="J72" i="93"/>
  <c r="J80" i="93"/>
  <c r="J122" i="93"/>
  <c r="D27" i="93" s="1"/>
  <c r="H127" i="93"/>
  <c r="K18" i="93"/>
  <c r="K26" i="93"/>
  <c r="K34" i="93"/>
  <c r="K42" i="93"/>
  <c r="K50" i="93"/>
  <c r="K58" i="93"/>
  <c r="K66" i="93"/>
  <c r="K75" i="93"/>
  <c r="K84" i="93"/>
  <c r="E18" i="93" s="1"/>
  <c r="K94" i="93"/>
  <c r="K102" i="93"/>
  <c r="K114" i="93"/>
  <c r="E24" i="93" s="1"/>
  <c r="J87" i="93"/>
  <c r="J96" i="93"/>
  <c r="J23" i="93"/>
  <c r="J55" i="93"/>
  <c r="J99" i="93"/>
  <c r="J120" i="91"/>
  <c r="J120" i="90"/>
  <c r="C41" i="92"/>
  <c r="R149" i="218" s="1"/>
  <c r="J46" i="92"/>
  <c r="K45" i="92"/>
  <c r="K69" i="92"/>
  <c r="J21" i="92"/>
  <c r="K78" i="92"/>
  <c r="K107" i="92"/>
  <c r="J79" i="92"/>
  <c r="K30" i="92"/>
  <c r="K98" i="92"/>
  <c r="K37" i="92"/>
  <c r="J89" i="92"/>
  <c r="J120" i="92"/>
  <c r="J119" i="92"/>
  <c r="J53" i="92"/>
  <c r="K62" i="92"/>
  <c r="J22" i="92"/>
  <c r="J54" i="92"/>
  <c r="J90" i="92"/>
  <c r="B29" i="92"/>
  <c r="I126" i="92"/>
  <c r="R137" i="218" s="1"/>
  <c r="J61" i="92"/>
  <c r="J97" i="92"/>
  <c r="C44" i="92"/>
  <c r="R152" i="218" s="1"/>
  <c r="K29" i="92"/>
  <c r="J38" i="92"/>
  <c r="J71" i="92"/>
  <c r="J109" i="92"/>
  <c r="I124" i="92"/>
  <c r="R135" i="218" s="1"/>
  <c r="C40" i="92"/>
  <c r="R148" i="218" s="1"/>
  <c r="C45" i="92"/>
  <c r="R153" i="218" s="1"/>
  <c r="I125" i="92"/>
  <c r="R136" i="218" s="1"/>
  <c r="K124" i="92"/>
  <c r="J41" i="92"/>
  <c r="J49" i="92"/>
  <c r="J101" i="92"/>
  <c r="K17" i="92"/>
  <c r="J20" i="92"/>
  <c r="J28" i="92"/>
  <c r="K49" i="92"/>
  <c r="J52" i="92"/>
  <c r="K57" i="92"/>
  <c r="K74" i="92"/>
  <c r="K44" i="92"/>
  <c r="J47" i="92"/>
  <c r="K77" i="92"/>
  <c r="J80" i="92"/>
  <c r="J122" i="92"/>
  <c r="D27" i="92" s="1"/>
  <c r="J19" i="92"/>
  <c r="K24" i="92"/>
  <c r="J27" i="92"/>
  <c r="K32" i="92"/>
  <c r="J35" i="92"/>
  <c r="K40" i="92"/>
  <c r="J43" i="92"/>
  <c r="K48" i="92"/>
  <c r="J51" i="92"/>
  <c r="K56" i="92"/>
  <c r="J59" i="92"/>
  <c r="K64" i="92"/>
  <c r="J67" i="92"/>
  <c r="K73" i="92"/>
  <c r="J76" i="92"/>
  <c r="K81" i="92"/>
  <c r="J86" i="92"/>
  <c r="K92" i="92"/>
  <c r="J95" i="92"/>
  <c r="K100" i="92"/>
  <c r="J104" i="92"/>
  <c r="D21" i="92" s="1"/>
  <c r="K111" i="92"/>
  <c r="J116" i="92"/>
  <c r="D25" i="92" s="1"/>
  <c r="J25" i="92"/>
  <c r="J33" i="92"/>
  <c r="J82" i="92"/>
  <c r="J112" i="92"/>
  <c r="K33" i="92"/>
  <c r="K41" i="92"/>
  <c r="K82" i="92"/>
  <c r="J87" i="92"/>
  <c r="K93" i="92"/>
  <c r="K101" i="92"/>
  <c r="K126" i="92"/>
  <c r="K36" i="92"/>
  <c r="J63" i="92"/>
  <c r="J91" i="92"/>
  <c r="K96" i="92"/>
  <c r="J99" i="92"/>
  <c r="J110" i="92"/>
  <c r="K118" i="92"/>
  <c r="J18" i="92"/>
  <c r="K23" i="92"/>
  <c r="J26" i="92"/>
  <c r="K31" i="92"/>
  <c r="J34" i="92"/>
  <c r="K39" i="92"/>
  <c r="J42" i="92"/>
  <c r="K47" i="92"/>
  <c r="J50" i="92"/>
  <c r="K55" i="92"/>
  <c r="J58" i="92"/>
  <c r="K63" i="92"/>
  <c r="J66" i="92"/>
  <c r="K72" i="92"/>
  <c r="J75" i="92"/>
  <c r="K80" i="92"/>
  <c r="J84" i="92"/>
  <c r="D18" i="92" s="1"/>
  <c r="J94" i="92"/>
  <c r="K99" i="92"/>
  <c r="J102" i="92"/>
  <c r="J114" i="92"/>
  <c r="D24" i="92" s="1"/>
  <c r="K122" i="92"/>
  <c r="E27" i="92" s="1"/>
  <c r="C42" i="92"/>
  <c r="R150" i="218" s="1"/>
  <c r="C46" i="92"/>
  <c r="R154" i="218" s="1"/>
  <c r="J57" i="92"/>
  <c r="J106" i="92"/>
  <c r="K112" i="92"/>
  <c r="J23" i="92"/>
  <c r="J31" i="92"/>
  <c r="J55" i="92"/>
  <c r="K60" i="92"/>
  <c r="K68" i="92"/>
  <c r="H127" i="92"/>
  <c r="K18" i="92"/>
  <c r="K26" i="92"/>
  <c r="K34" i="92"/>
  <c r="K42" i="92"/>
  <c r="K50" i="92"/>
  <c r="K58" i="92"/>
  <c r="K66" i="92"/>
  <c r="K75" i="92"/>
  <c r="K84" i="92"/>
  <c r="E18" i="92" s="1"/>
  <c r="K94" i="92"/>
  <c r="K102" i="92"/>
  <c r="K114" i="92"/>
  <c r="E24" i="92" s="1"/>
  <c r="J65" i="92"/>
  <c r="J39" i="92"/>
  <c r="J72" i="92"/>
  <c r="K125" i="91"/>
  <c r="J62" i="91"/>
  <c r="K98" i="91"/>
  <c r="K107" i="91"/>
  <c r="E22" i="91" s="1"/>
  <c r="J30" i="91"/>
  <c r="K37" i="91"/>
  <c r="K69" i="91"/>
  <c r="K22" i="91"/>
  <c r="K54" i="91"/>
  <c r="K90" i="91"/>
  <c r="J45" i="91"/>
  <c r="J78" i="91"/>
  <c r="J119" i="91"/>
  <c r="K29" i="91"/>
  <c r="B29" i="91"/>
  <c r="C41" i="91"/>
  <c r="Q149" i="218" s="1"/>
  <c r="J46" i="91"/>
  <c r="J79" i="91"/>
  <c r="K120" i="91"/>
  <c r="J38" i="91"/>
  <c r="K61" i="91"/>
  <c r="J71" i="91"/>
  <c r="K97" i="91"/>
  <c r="J109" i="91"/>
  <c r="C44" i="91"/>
  <c r="Q152" i="218" s="1"/>
  <c r="J21" i="91"/>
  <c r="J53" i="91"/>
  <c r="J89" i="91"/>
  <c r="C40" i="91"/>
  <c r="Q148" i="218" s="1"/>
  <c r="C45" i="91"/>
  <c r="Q153" i="218" s="1"/>
  <c r="K25" i="91"/>
  <c r="K33" i="91"/>
  <c r="J33" i="91"/>
  <c r="K65" i="91"/>
  <c r="J65" i="91"/>
  <c r="K101" i="91"/>
  <c r="J101" i="91"/>
  <c r="J57" i="91"/>
  <c r="K57" i="91"/>
  <c r="J49" i="91"/>
  <c r="K49" i="91"/>
  <c r="I125" i="91"/>
  <c r="Q136" i="218" s="1"/>
  <c r="J93" i="91"/>
  <c r="K93" i="91"/>
  <c r="J82" i="91"/>
  <c r="K82" i="91"/>
  <c r="J28" i="91"/>
  <c r="K28" i="91"/>
  <c r="K41" i="91"/>
  <c r="J41" i="91"/>
  <c r="K74" i="91"/>
  <c r="J74" i="91"/>
  <c r="J112" i="91"/>
  <c r="K112" i="91"/>
  <c r="I126" i="91"/>
  <c r="Q137" i="218" s="1"/>
  <c r="H127" i="91"/>
  <c r="K17" i="91"/>
  <c r="J25" i="91"/>
  <c r="I124" i="91"/>
  <c r="Q135" i="218" s="1"/>
  <c r="K20" i="91"/>
  <c r="J20" i="91"/>
  <c r="J52" i="91"/>
  <c r="J87" i="91"/>
  <c r="J96" i="91"/>
  <c r="J106" i="91"/>
  <c r="D22" i="91" s="1"/>
  <c r="J31" i="91"/>
  <c r="J19" i="91"/>
  <c r="K24" i="91"/>
  <c r="J27" i="91"/>
  <c r="K32" i="91"/>
  <c r="J35" i="91"/>
  <c r="K40" i="91"/>
  <c r="J43" i="91"/>
  <c r="K48" i="91"/>
  <c r="J51" i="91"/>
  <c r="K56" i="91"/>
  <c r="J59" i="91"/>
  <c r="K64" i="91"/>
  <c r="J67" i="91"/>
  <c r="K73" i="91"/>
  <c r="J76" i="91"/>
  <c r="K81" i="91"/>
  <c r="J86" i="91"/>
  <c r="K92" i="91"/>
  <c r="J95" i="91"/>
  <c r="K100" i="91"/>
  <c r="J104" i="91"/>
  <c r="D21" i="91" s="1"/>
  <c r="K111" i="91"/>
  <c r="J116" i="91"/>
  <c r="D25" i="91" s="1"/>
  <c r="J36" i="91"/>
  <c r="J60" i="91"/>
  <c r="J68" i="91"/>
  <c r="J23" i="91"/>
  <c r="K44" i="91"/>
  <c r="J47" i="91"/>
  <c r="J63" i="91"/>
  <c r="K77" i="91"/>
  <c r="J80" i="91"/>
  <c r="J99" i="91"/>
  <c r="K118" i="91"/>
  <c r="J122" i="91"/>
  <c r="D27" i="91" s="1"/>
  <c r="J18" i="91"/>
  <c r="J26" i="91"/>
  <c r="K31" i="91"/>
  <c r="J34" i="91"/>
  <c r="K39" i="91"/>
  <c r="J42" i="91"/>
  <c r="K47" i="91"/>
  <c r="J50" i="91"/>
  <c r="K55" i="91"/>
  <c r="J58" i="91"/>
  <c r="K63" i="91"/>
  <c r="J66" i="91"/>
  <c r="K72" i="91"/>
  <c r="J75" i="91"/>
  <c r="K80" i="91"/>
  <c r="J84" i="91"/>
  <c r="D18" i="91" s="1"/>
  <c r="K91" i="91"/>
  <c r="J94" i="91"/>
  <c r="K99" i="91"/>
  <c r="J102" i="91"/>
  <c r="K110" i="91"/>
  <c r="J114" i="91"/>
  <c r="D24" i="91" s="1"/>
  <c r="K122" i="91"/>
  <c r="E27" i="91" s="1"/>
  <c r="C42" i="91"/>
  <c r="Q150" i="218" s="1"/>
  <c r="C46" i="91"/>
  <c r="Q154" i="218" s="1"/>
  <c r="K18" i="91"/>
  <c r="K26" i="91"/>
  <c r="K34" i="91"/>
  <c r="K42" i="91"/>
  <c r="K50" i="91"/>
  <c r="K58" i="91"/>
  <c r="K66" i="91"/>
  <c r="K75" i="91"/>
  <c r="K84" i="91"/>
  <c r="E18" i="91" s="1"/>
  <c r="K94" i="91"/>
  <c r="K102" i="91"/>
  <c r="K114" i="91"/>
  <c r="E24" i="91" s="1"/>
  <c r="K126" i="91"/>
  <c r="J120" i="89"/>
  <c r="J30" i="90"/>
  <c r="K37" i="90"/>
  <c r="K62" i="90"/>
  <c r="K69" i="90"/>
  <c r="K98" i="90"/>
  <c r="K107" i="90"/>
  <c r="J45" i="90"/>
  <c r="J78" i="90"/>
  <c r="J119" i="90"/>
  <c r="K22" i="90"/>
  <c r="K54" i="90"/>
  <c r="K90" i="90"/>
  <c r="J79" i="90"/>
  <c r="J100" i="90"/>
  <c r="J97" i="90"/>
  <c r="K120" i="90"/>
  <c r="B29" i="90"/>
  <c r="C41" i="90"/>
  <c r="P149" i="218" s="1"/>
  <c r="I126" i="90"/>
  <c r="P137" i="218" s="1"/>
  <c r="J32" i="90"/>
  <c r="J64" i="90"/>
  <c r="K29" i="90"/>
  <c r="J38" i="90"/>
  <c r="J56" i="90"/>
  <c r="K61" i="90"/>
  <c r="J71" i="90"/>
  <c r="K76" i="90"/>
  <c r="J92" i="90"/>
  <c r="J109" i="90"/>
  <c r="C44" i="90"/>
  <c r="P152" i="218" s="1"/>
  <c r="J21" i="90"/>
  <c r="J53" i="90"/>
  <c r="J89" i="90"/>
  <c r="I124" i="90"/>
  <c r="P135" i="218" s="1"/>
  <c r="J46" i="90"/>
  <c r="C40" i="90"/>
  <c r="P148" i="218" s="1"/>
  <c r="C45" i="90"/>
  <c r="P153" i="218" s="1"/>
  <c r="K19" i="90"/>
  <c r="K116" i="90"/>
  <c r="E25" i="90" s="1"/>
  <c r="H127" i="90"/>
  <c r="I125" i="90"/>
  <c r="P136" i="218" s="1"/>
  <c r="J17" i="90"/>
  <c r="J41" i="90"/>
  <c r="J65" i="90"/>
  <c r="J74" i="90"/>
  <c r="J82" i="90"/>
  <c r="J93" i="90"/>
  <c r="K25" i="90"/>
  <c r="J28" i="90"/>
  <c r="K33" i="90"/>
  <c r="K41" i="90"/>
  <c r="J96" i="90"/>
  <c r="J106" i="90"/>
  <c r="K112" i="90"/>
  <c r="K52" i="90"/>
  <c r="J55" i="90"/>
  <c r="J63" i="90"/>
  <c r="K87" i="90"/>
  <c r="J91" i="90"/>
  <c r="J99" i="90"/>
  <c r="J19" i="90"/>
  <c r="K24" i="90"/>
  <c r="J27" i="90"/>
  <c r="K32" i="90"/>
  <c r="J35" i="90"/>
  <c r="K40" i="90"/>
  <c r="J43" i="90"/>
  <c r="K48" i="90"/>
  <c r="J51" i="90"/>
  <c r="K56" i="90"/>
  <c r="J59" i="90"/>
  <c r="K64" i="90"/>
  <c r="J67" i="90"/>
  <c r="K73" i="90"/>
  <c r="J76" i="90"/>
  <c r="K81" i="90"/>
  <c r="J86" i="90"/>
  <c r="D19" i="90" s="1"/>
  <c r="K92" i="90"/>
  <c r="J95" i="90"/>
  <c r="K100" i="90"/>
  <c r="J104" i="90"/>
  <c r="D21" i="90" s="1"/>
  <c r="K111" i="90"/>
  <c r="J116" i="90"/>
  <c r="D25" i="90" s="1"/>
  <c r="J49" i="90"/>
  <c r="J101" i="90"/>
  <c r="J112" i="90"/>
  <c r="K57" i="90"/>
  <c r="J60" i="90"/>
  <c r="K65" i="90"/>
  <c r="J68" i="90"/>
  <c r="K74" i="90"/>
  <c r="J77" i="90"/>
  <c r="J118" i="90"/>
  <c r="K20" i="90"/>
  <c r="J23" i="90"/>
  <c r="J31" i="90"/>
  <c r="K36" i="90"/>
  <c r="J18" i="90"/>
  <c r="K23" i="90"/>
  <c r="J26" i="90"/>
  <c r="J34" i="90"/>
  <c r="K39" i="90"/>
  <c r="J42" i="90"/>
  <c r="K47" i="90"/>
  <c r="J50" i="90"/>
  <c r="K55" i="90"/>
  <c r="J58" i="90"/>
  <c r="J66" i="90"/>
  <c r="K72" i="90"/>
  <c r="J75" i="90"/>
  <c r="K80" i="90"/>
  <c r="J84" i="90"/>
  <c r="D18" i="90" s="1"/>
  <c r="K91" i="90"/>
  <c r="J94" i="90"/>
  <c r="J102" i="90"/>
  <c r="K110" i="90"/>
  <c r="J114" i="90"/>
  <c r="D24" i="90" s="1"/>
  <c r="K122" i="90"/>
  <c r="E27" i="90" s="1"/>
  <c r="C42" i="90"/>
  <c r="P150" i="218" s="1"/>
  <c r="C46" i="90"/>
  <c r="P154" i="218" s="1"/>
  <c r="J33" i="90"/>
  <c r="J57" i="90"/>
  <c r="K17" i="90"/>
  <c r="K49" i="90"/>
  <c r="K82" i="90"/>
  <c r="K93" i="90"/>
  <c r="K101" i="90"/>
  <c r="J39" i="90"/>
  <c r="K44" i="90"/>
  <c r="J72" i="90"/>
  <c r="K18" i="90"/>
  <c r="K26" i="90"/>
  <c r="K34" i="90"/>
  <c r="K42" i="90"/>
  <c r="K50" i="90"/>
  <c r="K58" i="90"/>
  <c r="K66" i="90"/>
  <c r="K75" i="90"/>
  <c r="K84" i="90"/>
  <c r="E18" i="90" s="1"/>
  <c r="K94" i="90"/>
  <c r="K102" i="90"/>
  <c r="K114" i="90"/>
  <c r="E24" i="90" s="1"/>
  <c r="K126" i="90"/>
  <c r="J120" i="88"/>
  <c r="K125" i="89"/>
  <c r="K21" i="89"/>
  <c r="K107" i="89"/>
  <c r="J46" i="89"/>
  <c r="K78" i="89"/>
  <c r="J79" i="89"/>
  <c r="J61" i="89"/>
  <c r="K38" i="89"/>
  <c r="K69" i="89"/>
  <c r="J90" i="89"/>
  <c r="J29" i="89"/>
  <c r="J119" i="89"/>
  <c r="J30" i="89"/>
  <c r="K97" i="89"/>
  <c r="J109" i="89"/>
  <c r="B29" i="89"/>
  <c r="C41" i="89"/>
  <c r="O149" i="218" s="1"/>
  <c r="J22" i="89"/>
  <c r="J45" i="89"/>
  <c r="J89" i="89"/>
  <c r="C44" i="89"/>
  <c r="O152" i="218" s="1"/>
  <c r="J37" i="89"/>
  <c r="J54" i="89"/>
  <c r="K62" i="89"/>
  <c r="J98" i="89"/>
  <c r="J53" i="89"/>
  <c r="J71" i="89"/>
  <c r="K120" i="89"/>
  <c r="C40" i="89"/>
  <c r="O148" i="218" s="1"/>
  <c r="C45" i="89"/>
  <c r="O153" i="218" s="1"/>
  <c r="J77" i="89"/>
  <c r="K77" i="89"/>
  <c r="K25" i="89"/>
  <c r="H127" i="89"/>
  <c r="K17" i="89"/>
  <c r="J28" i="89"/>
  <c r="K28" i="89"/>
  <c r="K49" i="89"/>
  <c r="K96" i="89"/>
  <c r="J96" i="89"/>
  <c r="I125" i="89"/>
  <c r="O136" i="218" s="1"/>
  <c r="K20" i="89"/>
  <c r="J20" i="89"/>
  <c r="K41" i="89"/>
  <c r="J49" i="89"/>
  <c r="K87" i="89"/>
  <c r="J87" i="89"/>
  <c r="K112" i="89"/>
  <c r="K33" i="89"/>
  <c r="I126" i="89"/>
  <c r="O137" i="218" s="1"/>
  <c r="K126" i="89"/>
  <c r="J68" i="89"/>
  <c r="K68" i="89"/>
  <c r="K82" i="89"/>
  <c r="J17" i="89"/>
  <c r="K52" i="89"/>
  <c r="J52" i="89"/>
  <c r="K74" i="89"/>
  <c r="J82" i="89"/>
  <c r="K101" i="89"/>
  <c r="K93" i="89"/>
  <c r="K60" i="89"/>
  <c r="J60" i="89"/>
  <c r="J44" i="89"/>
  <c r="K44" i="89"/>
  <c r="K65" i="89"/>
  <c r="J74" i="89"/>
  <c r="K118" i="89"/>
  <c r="J118" i="89"/>
  <c r="I124" i="89"/>
  <c r="O135" i="218" s="1"/>
  <c r="J25" i="89"/>
  <c r="J93" i="89"/>
  <c r="K36" i="89"/>
  <c r="J36" i="89"/>
  <c r="K57" i="89"/>
  <c r="K106" i="89"/>
  <c r="J106" i="89"/>
  <c r="D22" i="89" s="1"/>
  <c r="J63" i="89"/>
  <c r="J80" i="89"/>
  <c r="J19" i="89"/>
  <c r="K24" i="89"/>
  <c r="J27" i="89"/>
  <c r="K32" i="89"/>
  <c r="J35" i="89"/>
  <c r="K40" i="89"/>
  <c r="J43" i="89"/>
  <c r="K48" i="89"/>
  <c r="J51" i="89"/>
  <c r="K56" i="89"/>
  <c r="J59" i="89"/>
  <c r="K64" i="89"/>
  <c r="J67" i="89"/>
  <c r="K73" i="89"/>
  <c r="J76" i="89"/>
  <c r="K81" i="89"/>
  <c r="J86" i="89"/>
  <c r="K92" i="89"/>
  <c r="J95" i="89"/>
  <c r="K100" i="89"/>
  <c r="J104" i="89"/>
  <c r="D21" i="89" s="1"/>
  <c r="K111" i="89"/>
  <c r="J116" i="89"/>
  <c r="D25" i="89" s="1"/>
  <c r="J39" i="89"/>
  <c r="J47" i="89"/>
  <c r="J110" i="89"/>
  <c r="J18" i="89"/>
  <c r="K23" i="89"/>
  <c r="J26" i="89"/>
  <c r="K31" i="89"/>
  <c r="J34" i="89"/>
  <c r="K39" i="89"/>
  <c r="J42" i="89"/>
  <c r="J50" i="89"/>
  <c r="K55" i="89"/>
  <c r="J58" i="89"/>
  <c r="J66" i="89"/>
  <c r="K72" i="89"/>
  <c r="J75" i="89"/>
  <c r="J84" i="89"/>
  <c r="D18" i="89" s="1"/>
  <c r="K91" i="89"/>
  <c r="J94" i="89"/>
  <c r="K99" i="89"/>
  <c r="J102" i="89"/>
  <c r="J114" i="89"/>
  <c r="D24" i="89" s="1"/>
  <c r="K122" i="89"/>
  <c r="E27" i="89" s="1"/>
  <c r="C42" i="89"/>
  <c r="O150" i="218" s="1"/>
  <c r="C46" i="89"/>
  <c r="O154" i="218" s="1"/>
  <c r="J23" i="89"/>
  <c r="J55" i="89"/>
  <c r="J72" i="89"/>
  <c r="K18" i="89"/>
  <c r="K26" i="89"/>
  <c r="K34" i="89"/>
  <c r="K42" i="89"/>
  <c r="K50" i="89"/>
  <c r="K58" i="89"/>
  <c r="K66" i="89"/>
  <c r="K75" i="89"/>
  <c r="K84" i="89"/>
  <c r="E18" i="89" s="1"/>
  <c r="K94" i="89"/>
  <c r="K102" i="89"/>
  <c r="K114" i="89"/>
  <c r="E24" i="89" s="1"/>
  <c r="J91" i="89"/>
  <c r="J120" i="87"/>
  <c r="K30" i="88"/>
  <c r="K37" i="88"/>
  <c r="K98" i="88"/>
  <c r="K107" i="88"/>
  <c r="K62" i="88"/>
  <c r="K69" i="88"/>
  <c r="K22" i="88"/>
  <c r="K54" i="88"/>
  <c r="K90" i="88"/>
  <c r="J45" i="88"/>
  <c r="J78" i="88"/>
  <c r="J119" i="88"/>
  <c r="J46" i="88"/>
  <c r="J29" i="88"/>
  <c r="J97" i="88"/>
  <c r="B29" i="88"/>
  <c r="C41" i="88"/>
  <c r="N149" i="218" s="1"/>
  <c r="I126" i="88"/>
  <c r="N137" i="218" s="1"/>
  <c r="J61" i="88"/>
  <c r="K120" i="88"/>
  <c r="J38" i="88"/>
  <c r="J71" i="88"/>
  <c r="J109" i="88"/>
  <c r="C44" i="88"/>
  <c r="N152" i="218" s="1"/>
  <c r="J21" i="88"/>
  <c r="J53" i="88"/>
  <c r="J89" i="88"/>
  <c r="I124" i="88"/>
  <c r="N135" i="218" s="1"/>
  <c r="C40" i="88"/>
  <c r="N148" i="218" s="1"/>
  <c r="C45" i="88"/>
  <c r="N153" i="218" s="1"/>
  <c r="J79" i="88"/>
  <c r="I125" i="88"/>
  <c r="N136" i="218" s="1"/>
  <c r="J41" i="88"/>
  <c r="J49" i="88"/>
  <c r="J57" i="88"/>
  <c r="J65" i="88"/>
  <c r="J101" i="88"/>
  <c r="K74" i="88"/>
  <c r="J77" i="88"/>
  <c r="J118" i="88"/>
  <c r="K20" i="88"/>
  <c r="J23" i="88"/>
  <c r="J55" i="88"/>
  <c r="K87" i="88"/>
  <c r="J91" i="88"/>
  <c r="J19" i="88"/>
  <c r="K24" i="88"/>
  <c r="J27" i="88"/>
  <c r="K32" i="88"/>
  <c r="J35" i="88"/>
  <c r="K40" i="88"/>
  <c r="J43" i="88"/>
  <c r="K48" i="88"/>
  <c r="J51" i="88"/>
  <c r="K56" i="88"/>
  <c r="J59" i="88"/>
  <c r="K64" i="88"/>
  <c r="J67" i="88"/>
  <c r="K73" i="88"/>
  <c r="J76" i="88"/>
  <c r="K81" i="88"/>
  <c r="J86" i="88"/>
  <c r="K92" i="88"/>
  <c r="J95" i="88"/>
  <c r="K100" i="88"/>
  <c r="J104" i="88"/>
  <c r="D21" i="88" s="1"/>
  <c r="K111" i="88"/>
  <c r="J116" i="88"/>
  <c r="D25" i="88" s="1"/>
  <c r="J17" i="88"/>
  <c r="J25" i="88"/>
  <c r="J74" i="88"/>
  <c r="J82" i="88"/>
  <c r="J112" i="88"/>
  <c r="K17" i="88"/>
  <c r="K25" i="88"/>
  <c r="J28" i="88"/>
  <c r="K33" i="88"/>
  <c r="J60" i="88"/>
  <c r="J68" i="88"/>
  <c r="J63" i="88"/>
  <c r="J110" i="88"/>
  <c r="H127" i="88"/>
  <c r="J18" i="88"/>
  <c r="K23" i="88"/>
  <c r="J26" i="88"/>
  <c r="K31" i="88"/>
  <c r="J34" i="88"/>
  <c r="K39" i="88"/>
  <c r="J42" i="88"/>
  <c r="K47" i="88"/>
  <c r="J50" i="88"/>
  <c r="K55" i="88"/>
  <c r="J58" i="88"/>
  <c r="K63" i="88"/>
  <c r="J66" i="88"/>
  <c r="K72" i="88"/>
  <c r="J75" i="88"/>
  <c r="K80" i="88"/>
  <c r="J84" i="88"/>
  <c r="D18" i="88" s="1"/>
  <c r="K91" i="88"/>
  <c r="J94" i="88"/>
  <c r="K99" i="88"/>
  <c r="J102" i="88"/>
  <c r="J114" i="88"/>
  <c r="D24" i="88" s="1"/>
  <c r="K122" i="88"/>
  <c r="E27" i="88" s="1"/>
  <c r="C42" i="88"/>
  <c r="N150" i="218" s="1"/>
  <c r="C46" i="88"/>
  <c r="N154" i="218" s="1"/>
  <c r="J93" i="88"/>
  <c r="K41" i="88"/>
  <c r="J44" i="88"/>
  <c r="K49" i="88"/>
  <c r="J52" i="88"/>
  <c r="K57" i="88"/>
  <c r="K82" i="88"/>
  <c r="K93" i="88"/>
  <c r="K101" i="88"/>
  <c r="K126" i="88"/>
  <c r="J72" i="88"/>
  <c r="K96" i="88"/>
  <c r="J99" i="88"/>
  <c r="K106" i="88"/>
  <c r="K18" i="88"/>
  <c r="K26" i="88"/>
  <c r="K34" i="88"/>
  <c r="K42" i="88"/>
  <c r="K50" i="88"/>
  <c r="K58" i="88"/>
  <c r="K66" i="88"/>
  <c r="K75" i="88"/>
  <c r="K84" i="88"/>
  <c r="E18" i="88" s="1"/>
  <c r="K94" i="88"/>
  <c r="K102" i="88"/>
  <c r="K114" i="88"/>
  <c r="E24" i="88" s="1"/>
  <c r="J36" i="88"/>
  <c r="J31" i="88"/>
  <c r="J39" i="88"/>
  <c r="J47" i="88"/>
  <c r="J80" i="88"/>
  <c r="K69" i="87"/>
  <c r="K29" i="87"/>
  <c r="K78" i="87"/>
  <c r="K98" i="87"/>
  <c r="K107" i="87"/>
  <c r="J22" i="87"/>
  <c r="K54" i="87"/>
  <c r="J61" i="87"/>
  <c r="K90" i="87"/>
  <c r="J79" i="87"/>
  <c r="K46" i="87"/>
  <c r="J97" i="87"/>
  <c r="K37" i="87"/>
  <c r="K119" i="87"/>
  <c r="B29" i="87"/>
  <c r="C41" i="87"/>
  <c r="M149" i="218" s="1"/>
  <c r="K21" i="87"/>
  <c r="K53" i="87"/>
  <c r="J62" i="87"/>
  <c r="J109" i="87"/>
  <c r="C44" i="87"/>
  <c r="M152" i="218" s="1"/>
  <c r="K30" i="87"/>
  <c r="J45" i="87"/>
  <c r="J89" i="87"/>
  <c r="K38" i="87"/>
  <c r="J71" i="87"/>
  <c r="K120" i="87"/>
  <c r="C40" i="87"/>
  <c r="M148" i="218" s="1"/>
  <c r="C45" i="87"/>
  <c r="M153" i="218" s="1"/>
  <c r="K44" i="87"/>
  <c r="J44" i="87"/>
  <c r="K65" i="87"/>
  <c r="K118" i="87"/>
  <c r="J118" i="87"/>
  <c r="I124" i="87"/>
  <c r="M135" i="218" s="1"/>
  <c r="K36" i="87"/>
  <c r="J36" i="87"/>
  <c r="K57" i="87"/>
  <c r="K106" i="87"/>
  <c r="J106" i="87"/>
  <c r="J28" i="87"/>
  <c r="K28" i="87"/>
  <c r="K49" i="87"/>
  <c r="J57" i="87"/>
  <c r="K96" i="87"/>
  <c r="J96" i="87"/>
  <c r="I125" i="87"/>
  <c r="M136" i="218" s="1"/>
  <c r="K20" i="87"/>
  <c r="J20" i="87"/>
  <c r="K41" i="87"/>
  <c r="J49" i="87"/>
  <c r="K87" i="87"/>
  <c r="J87" i="87"/>
  <c r="K112" i="87"/>
  <c r="K33" i="87"/>
  <c r="J41" i="87"/>
  <c r="K77" i="87"/>
  <c r="J77" i="87"/>
  <c r="K101" i="87"/>
  <c r="J112" i="87"/>
  <c r="I126" i="87"/>
  <c r="M137" i="218" s="1"/>
  <c r="K126" i="87"/>
  <c r="K25" i="87"/>
  <c r="J33" i="87"/>
  <c r="J68" i="87"/>
  <c r="K68" i="87"/>
  <c r="K93" i="87"/>
  <c r="J101" i="87"/>
  <c r="H127" i="87"/>
  <c r="K17" i="87"/>
  <c r="J25" i="87"/>
  <c r="J60" i="87"/>
  <c r="K60" i="87"/>
  <c r="K82" i="87"/>
  <c r="J93" i="87"/>
  <c r="K52" i="87"/>
  <c r="J52" i="87"/>
  <c r="K74" i="87"/>
  <c r="J19" i="87"/>
  <c r="K24" i="87"/>
  <c r="J27" i="87"/>
  <c r="K32" i="87"/>
  <c r="J35" i="87"/>
  <c r="K40" i="87"/>
  <c r="J43" i="87"/>
  <c r="K48" i="87"/>
  <c r="J51" i="87"/>
  <c r="K56" i="87"/>
  <c r="J59" i="87"/>
  <c r="K64" i="87"/>
  <c r="J67" i="87"/>
  <c r="K73" i="87"/>
  <c r="J76" i="87"/>
  <c r="K81" i="87"/>
  <c r="J86" i="87"/>
  <c r="K92" i="87"/>
  <c r="J95" i="87"/>
  <c r="K100" i="87"/>
  <c r="J104" i="87"/>
  <c r="D21" i="87" s="1"/>
  <c r="K111" i="87"/>
  <c r="J116" i="87"/>
  <c r="D25" i="87" s="1"/>
  <c r="J31" i="87"/>
  <c r="J39" i="87"/>
  <c r="J63" i="87"/>
  <c r="J72" i="87"/>
  <c r="J122" i="87"/>
  <c r="D27" i="87" s="1"/>
  <c r="J18" i="87"/>
  <c r="K23" i="87"/>
  <c r="J26" i="87"/>
  <c r="J34" i="87"/>
  <c r="K39" i="87"/>
  <c r="J42" i="87"/>
  <c r="K47" i="87"/>
  <c r="J50" i="87"/>
  <c r="K55" i="87"/>
  <c r="J58" i="87"/>
  <c r="J66" i="87"/>
  <c r="K72" i="87"/>
  <c r="J75" i="87"/>
  <c r="K80" i="87"/>
  <c r="J84" i="87"/>
  <c r="D18" i="87" s="1"/>
  <c r="K91" i="87"/>
  <c r="J94" i="87"/>
  <c r="K99" i="87"/>
  <c r="J102" i="87"/>
  <c r="K110" i="87"/>
  <c r="J114" i="87"/>
  <c r="D24" i="87" s="1"/>
  <c r="C42" i="87"/>
  <c r="M150" i="218" s="1"/>
  <c r="C46" i="87"/>
  <c r="M154" i="218" s="1"/>
  <c r="J110" i="87"/>
  <c r="K18" i="87"/>
  <c r="K26" i="87"/>
  <c r="K34" i="87"/>
  <c r="K42" i="87"/>
  <c r="K50" i="87"/>
  <c r="K58" i="87"/>
  <c r="K66" i="87"/>
  <c r="K75" i="87"/>
  <c r="K84" i="87"/>
  <c r="E18" i="87" s="1"/>
  <c r="K94" i="87"/>
  <c r="K102" i="87"/>
  <c r="K114" i="87"/>
  <c r="E24" i="87" s="1"/>
  <c r="J99" i="87"/>
  <c r="K66" i="86"/>
  <c r="K116" i="86"/>
  <c r="E25" i="86" s="1"/>
  <c r="C41" i="86"/>
  <c r="L149" i="218" s="1"/>
  <c r="K32" i="86"/>
  <c r="K61" i="86"/>
  <c r="J56" i="86"/>
  <c r="K94" i="86"/>
  <c r="J51" i="86"/>
  <c r="J102" i="86"/>
  <c r="J111" i="86"/>
  <c r="K42" i="86"/>
  <c r="J100" i="86"/>
  <c r="K26" i="86"/>
  <c r="K67" i="86"/>
  <c r="K21" i="86"/>
  <c r="K35" i="86"/>
  <c r="J59" i="86"/>
  <c r="J64" i="86"/>
  <c r="K107" i="86"/>
  <c r="J114" i="86"/>
  <c r="D24" i="86" s="1"/>
  <c r="J34" i="86"/>
  <c r="J95" i="86"/>
  <c r="J27" i="86"/>
  <c r="K75" i="86"/>
  <c r="C44" i="86"/>
  <c r="L152" i="218" s="1"/>
  <c r="K29" i="86"/>
  <c r="K104" i="86"/>
  <c r="E21" i="86" s="1"/>
  <c r="K40" i="86"/>
  <c r="K119" i="86"/>
  <c r="B29" i="86"/>
  <c r="K97" i="86"/>
  <c r="J73" i="86"/>
  <c r="K89" i="86"/>
  <c r="J18" i="86"/>
  <c r="J43" i="86"/>
  <c r="J48" i="86"/>
  <c r="K78" i="86"/>
  <c r="J84" i="86"/>
  <c r="D18" i="86" s="1"/>
  <c r="K69" i="86"/>
  <c r="J24" i="86"/>
  <c r="K53" i="86"/>
  <c r="J58" i="86"/>
  <c r="K19" i="86"/>
  <c r="K45" i="86"/>
  <c r="J50" i="86"/>
  <c r="J76" i="86"/>
  <c r="J81" i="86"/>
  <c r="K86" i="86"/>
  <c r="K92" i="86"/>
  <c r="K37" i="86"/>
  <c r="C40" i="86"/>
  <c r="L148" i="218" s="1"/>
  <c r="C45" i="86"/>
  <c r="L153" i="218" s="1"/>
  <c r="I126" i="86"/>
  <c r="L137" i="218" s="1"/>
  <c r="J46" i="86"/>
  <c r="K46" i="86"/>
  <c r="J71" i="86"/>
  <c r="K71" i="86"/>
  <c r="K125" i="86"/>
  <c r="I125" i="86"/>
  <c r="L136" i="218" s="1"/>
  <c r="K38" i="86"/>
  <c r="J38" i="86"/>
  <c r="I124" i="86"/>
  <c r="L135" i="218" s="1"/>
  <c r="K30" i="86"/>
  <c r="J30" i="86"/>
  <c r="K98" i="86"/>
  <c r="J98" i="86"/>
  <c r="J109" i="86"/>
  <c r="K109" i="86"/>
  <c r="J120" i="86"/>
  <c r="D26" i="86" s="1"/>
  <c r="K120" i="86"/>
  <c r="J79" i="86"/>
  <c r="K79" i="86"/>
  <c r="K62" i="86"/>
  <c r="J62" i="86"/>
  <c r="J54" i="86"/>
  <c r="K54" i="86"/>
  <c r="K22" i="86"/>
  <c r="J22" i="86"/>
  <c r="J90" i="86"/>
  <c r="K90" i="86"/>
  <c r="J25" i="86"/>
  <c r="J41" i="86"/>
  <c r="J57" i="86"/>
  <c r="J74" i="86"/>
  <c r="J93" i="86"/>
  <c r="J112" i="86"/>
  <c r="K17" i="86"/>
  <c r="J20" i="86"/>
  <c r="K41" i="86"/>
  <c r="J44" i="86"/>
  <c r="J68" i="86"/>
  <c r="K112" i="86"/>
  <c r="K126" i="86"/>
  <c r="J23" i="86"/>
  <c r="K28" i="86"/>
  <c r="J31" i="86"/>
  <c r="K36" i="86"/>
  <c r="J39" i="86"/>
  <c r="J47" i="86"/>
  <c r="K52" i="86"/>
  <c r="J55" i="86"/>
  <c r="K60" i="86"/>
  <c r="J63" i="86"/>
  <c r="J72" i="86"/>
  <c r="K77" i="86"/>
  <c r="J80" i="86"/>
  <c r="K87" i="86"/>
  <c r="J91" i="86"/>
  <c r="K96" i="86"/>
  <c r="J99" i="86"/>
  <c r="K106" i="86"/>
  <c r="J110" i="86"/>
  <c r="K118" i="86"/>
  <c r="J122" i="86"/>
  <c r="D27" i="86" s="1"/>
  <c r="H127" i="86"/>
  <c r="K25" i="86"/>
  <c r="K33" i="86"/>
  <c r="K49" i="86"/>
  <c r="K57" i="86"/>
  <c r="K74" i="86"/>
  <c r="K101" i="86"/>
  <c r="C42" i="86"/>
  <c r="L150" i="218" s="1"/>
  <c r="C46" i="86"/>
  <c r="L154" i="218" s="1"/>
  <c r="J17" i="86"/>
  <c r="J33" i="86"/>
  <c r="J49" i="86"/>
  <c r="J65" i="86"/>
  <c r="J82" i="86"/>
  <c r="J101" i="86"/>
  <c r="K65" i="86"/>
  <c r="K82" i="86"/>
  <c r="K93" i="86"/>
  <c r="J43" i="85"/>
  <c r="J87" i="85"/>
  <c r="J116" i="85"/>
  <c r="D25" i="85" s="1"/>
  <c r="J73" i="85"/>
  <c r="K51" i="85"/>
  <c r="J45" i="85"/>
  <c r="K100" i="85"/>
  <c r="K40" i="85"/>
  <c r="J20" i="85"/>
  <c r="K69" i="85"/>
  <c r="K111" i="85"/>
  <c r="K32" i="85"/>
  <c r="J68" i="85"/>
  <c r="K28" i="85"/>
  <c r="K96" i="85"/>
  <c r="J119" i="85"/>
  <c r="C41" i="85"/>
  <c r="K149" i="218" s="1"/>
  <c r="K106" i="85"/>
  <c r="E22" i="85" s="1"/>
  <c r="K78" i="85"/>
  <c r="C44" i="85"/>
  <c r="K152" i="218" s="1"/>
  <c r="J59" i="85"/>
  <c r="J92" i="85"/>
  <c r="K36" i="85"/>
  <c r="J24" i="85"/>
  <c r="J27" i="85"/>
  <c r="J61" i="85"/>
  <c r="J95" i="85"/>
  <c r="J48" i="85"/>
  <c r="J67" i="85"/>
  <c r="J118" i="85"/>
  <c r="K21" i="85"/>
  <c r="J29" i="85"/>
  <c r="K44" i="85"/>
  <c r="J52" i="85"/>
  <c r="J56" i="85"/>
  <c r="J76" i="85"/>
  <c r="K89" i="85"/>
  <c r="J97" i="85"/>
  <c r="J19" i="85"/>
  <c r="J37" i="85"/>
  <c r="J60" i="85"/>
  <c r="J64" i="85"/>
  <c r="J86" i="85"/>
  <c r="J107" i="85"/>
  <c r="J35" i="85"/>
  <c r="J53" i="85"/>
  <c r="J77" i="85"/>
  <c r="J81" i="85"/>
  <c r="J104" i="85"/>
  <c r="D21" i="85" s="1"/>
  <c r="C40" i="85"/>
  <c r="K148" i="218" s="1"/>
  <c r="C45" i="85"/>
  <c r="K153" i="218" s="1"/>
  <c r="K38" i="85"/>
  <c r="J38" i="85"/>
  <c r="K22" i="85"/>
  <c r="J22" i="85"/>
  <c r="K90" i="85"/>
  <c r="J90" i="85"/>
  <c r="I126" i="85"/>
  <c r="K137" i="218" s="1"/>
  <c r="K30" i="85"/>
  <c r="J30" i="85"/>
  <c r="K98" i="85"/>
  <c r="J98" i="85"/>
  <c r="K109" i="85"/>
  <c r="J109" i="85"/>
  <c r="K120" i="85"/>
  <c r="J120" i="85"/>
  <c r="K54" i="85"/>
  <c r="J54" i="85"/>
  <c r="K62" i="85"/>
  <c r="J62" i="85"/>
  <c r="I124" i="85"/>
  <c r="K135" i="218" s="1"/>
  <c r="K46" i="85"/>
  <c r="J46" i="85"/>
  <c r="K71" i="85"/>
  <c r="J71" i="85"/>
  <c r="K79" i="85"/>
  <c r="J79" i="85"/>
  <c r="I125" i="85"/>
  <c r="K136" i="218" s="1"/>
  <c r="K125" i="85"/>
  <c r="B29" i="85"/>
  <c r="J17" i="85"/>
  <c r="J25" i="85"/>
  <c r="J33" i="85"/>
  <c r="J41" i="85"/>
  <c r="J49" i="85"/>
  <c r="J57" i="85"/>
  <c r="J65" i="85"/>
  <c r="J74" i="85"/>
  <c r="J82" i="85"/>
  <c r="J93" i="85"/>
  <c r="J101" i="85"/>
  <c r="J112" i="85"/>
  <c r="J23" i="85"/>
  <c r="J39" i="85"/>
  <c r="J55" i="85"/>
  <c r="J72" i="85"/>
  <c r="J80" i="85"/>
  <c r="J99" i="85"/>
  <c r="J18" i="85"/>
  <c r="J26" i="85"/>
  <c r="K31" i="85"/>
  <c r="J34" i="85"/>
  <c r="J42" i="85"/>
  <c r="K47" i="85"/>
  <c r="J50" i="85"/>
  <c r="J58" i="85"/>
  <c r="K63" i="85"/>
  <c r="J66" i="85"/>
  <c r="K72" i="85"/>
  <c r="J75" i="85"/>
  <c r="K80" i="85"/>
  <c r="J84" i="85"/>
  <c r="D18" i="85" s="1"/>
  <c r="K91" i="85"/>
  <c r="J94" i="85"/>
  <c r="K99" i="85"/>
  <c r="J102" i="85"/>
  <c r="K110" i="85"/>
  <c r="J114" i="85"/>
  <c r="D24" i="85" s="1"/>
  <c r="K122" i="85"/>
  <c r="E27" i="85" s="1"/>
  <c r="C42" i="85"/>
  <c r="K150" i="218" s="1"/>
  <c r="C46" i="85"/>
  <c r="K154" i="218" s="1"/>
  <c r="J31" i="85"/>
  <c r="J63" i="85"/>
  <c r="J91" i="85"/>
  <c r="J122" i="85"/>
  <c r="D27" i="85" s="1"/>
  <c r="H127" i="85"/>
  <c r="K18" i="85"/>
  <c r="K26" i="85"/>
  <c r="K34" i="85"/>
  <c r="K42" i="85"/>
  <c r="K50" i="85"/>
  <c r="K58" i="85"/>
  <c r="K66" i="85"/>
  <c r="K75" i="85"/>
  <c r="K84" i="85"/>
  <c r="E18" i="85" s="1"/>
  <c r="K94" i="85"/>
  <c r="K102" i="85"/>
  <c r="K114" i="85"/>
  <c r="E24" i="85" s="1"/>
  <c r="J120" i="83"/>
  <c r="K59" i="84"/>
  <c r="K118" i="84"/>
  <c r="K76" i="84"/>
  <c r="K86" i="84"/>
  <c r="C44" i="84"/>
  <c r="J152" i="218" s="1"/>
  <c r="K44" i="84"/>
  <c r="K126" i="84"/>
  <c r="J64" i="84"/>
  <c r="K51" i="84"/>
  <c r="J77" i="84"/>
  <c r="J92" i="84"/>
  <c r="J106" i="84"/>
  <c r="K20" i="84"/>
  <c r="K32" i="84"/>
  <c r="C42" i="84"/>
  <c r="J150" i="218" s="1"/>
  <c r="K73" i="84"/>
  <c r="K87" i="84"/>
  <c r="K100" i="84"/>
  <c r="J24" i="84"/>
  <c r="J36" i="84"/>
  <c r="C40" i="84"/>
  <c r="J148" i="218" s="1"/>
  <c r="C45" i="84"/>
  <c r="J153" i="218" s="1"/>
  <c r="K19" i="84"/>
  <c r="D19" i="84"/>
  <c r="J28" i="84"/>
  <c r="J67" i="84"/>
  <c r="J81" i="84"/>
  <c r="J96" i="84"/>
  <c r="J68" i="84"/>
  <c r="J35" i="84"/>
  <c r="K43" i="84"/>
  <c r="J48" i="84"/>
  <c r="K56" i="84"/>
  <c r="J60" i="84"/>
  <c r="J104" i="84"/>
  <c r="D21" i="84" s="1"/>
  <c r="K116" i="84"/>
  <c r="E25" i="84" s="1"/>
  <c r="J27" i="84"/>
  <c r="J40" i="84"/>
  <c r="J52" i="84"/>
  <c r="J95" i="84"/>
  <c r="J111" i="84"/>
  <c r="I125" i="84"/>
  <c r="J136" i="218" s="1"/>
  <c r="C41" i="84"/>
  <c r="J149" i="218" s="1"/>
  <c r="I126" i="84"/>
  <c r="J137" i="218" s="1"/>
  <c r="C46" i="84"/>
  <c r="J154" i="218" s="1"/>
  <c r="J22" i="84"/>
  <c r="J30" i="84"/>
  <c r="J38" i="84"/>
  <c r="J46" i="84"/>
  <c r="J54" i="84"/>
  <c r="J62" i="84"/>
  <c r="J71" i="84"/>
  <c r="J79" i="84"/>
  <c r="J90" i="84"/>
  <c r="J98" i="84"/>
  <c r="J109" i="84"/>
  <c r="J120" i="84"/>
  <c r="K125" i="84"/>
  <c r="B29" i="84"/>
  <c r="J17" i="84"/>
  <c r="K22" i="84"/>
  <c r="J25" i="84"/>
  <c r="K30" i="84"/>
  <c r="J33" i="84"/>
  <c r="K38" i="84"/>
  <c r="J41" i="84"/>
  <c r="K46" i="84"/>
  <c r="J49" i="84"/>
  <c r="K54" i="84"/>
  <c r="J57" i="84"/>
  <c r="K62" i="84"/>
  <c r="J65" i="84"/>
  <c r="K71" i="84"/>
  <c r="J74" i="84"/>
  <c r="K79" i="84"/>
  <c r="J82" i="84"/>
  <c r="K90" i="84"/>
  <c r="J93" i="84"/>
  <c r="K98" i="84"/>
  <c r="J101" i="84"/>
  <c r="K109" i="84"/>
  <c r="J112" i="84"/>
  <c r="K120" i="84"/>
  <c r="J47" i="84"/>
  <c r="J72" i="84"/>
  <c r="J80" i="84"/>
  <c r="J91" i="84"/>
  <c r="J122" i="84"/>
  <c r="D27" i="84" s="1"/>
  <c r="J18" i="84"/>
  <c r="K23" i="84"/>
  <c r="J26" i="84"/>
  <c r="K31" i="84"/>
  <c r="J34" i="84"/>
  <c r="K39" i="84"/>
  <c r="J42" i="84"/>
  <c r="K47" i="84"/>
  <c r="J50" i="84"/>
  <c r="K55" i="84"/>
  <c r="J58" i="84"/>
  <c r="K63" i="84"/>
  <c r="J66" i="84"/>
  <c r="J75" i="84"/>
  <c r="J84" i="84"/>
  <c r="D18" i="84" s="1"/>
  <c r="J94" i="84"/>
  <c r="K99" i="84"/>
  <c r="J102" i="84"/>
  <c r="K110" i="84"/>
  <c r="J114" i="84"/>
  <c r="D24" i="84" s="1"/>
  <c r="I124" i="84"/>
  <c r="J135" i="218" s="1"/>
  <c r="J110" i="84"/>
  <c r="H127" i="84"/>
  <c r="K18" i="84"/>
  <c r="J21" i="84"/>
  <c r="K26" i="84"/>
  <c r="J29" i="84"/>
  <c r="K34" i="84"/>
  <c r="J37" i="84"/>
  <c r="K42" i="84"/>
  <c r="J45" i="84"/>
  <c r="K50" i="84"/>
  <c r="J53" i="84"/>
  <c r="K58" i="84"/>
  <c r="J61" i="84"/>
  <c r="K66" i="84"/>
  <c r="J69" i="84"/>
  <c r="K75" i="84"/>
  <c r="J78" i="84"/>
  <c r="K84" i="84"/>
  <c r="E18" i="84" s="1"/>
  <c r="J89" i="84"/>
  <c r="K94" i="84"/>
  <c r="J97" i="84"/>
  <c r="K102" i="84"/>
  <c r="J107" i="84"/>
  <c r="K114" i="84"/>
  <c r="E24" i="84" s="1"/>
  <c r="J119" i="84"/>
  <c r="J99" i="84"/>
  <c r="K73" i="83"/>
  <c r="J31" i="83"/>
  <c r="K56" i="83"/>
  <c r="K51" i="83"/>
  <c r="J61" i="83"/>
  <c r="K69" i="83"/>
  <c r="J55" i="83"/>
  <c r="K35" i="83"/>
  <c r="K104" i="83"/>
  <c r="E21" i="83" s="1"/>
  <c r="C40" i="83"/>
  <c r="I148" i="218" s="1"/>
  <c r="J27" i="83"/>
  <c r="K21" i="83"/>
  <c r="J48" i="83"/>
  <c r="J89" i="83"/>
  <c r="J95" i="83"/>
  <c r="B29" i="83"/>
  <c r="J99" i="83"/>
  <c r="K40" i="83"/>
  <c r="J45" i="83"/>
  <c r="K53" i="83"/>
  <c r="J76" i="83"/>
  <c r="K86" i="83"/>
  <c r="E19" i="83" s="1"/>
  <c r="J100" i="83"/>
  <c r="J24" i="83"/>
  <c r="K32" i="83"/>
  <c r="J72" i="83"/>
  <c r="J29" i="83"/>
  <c r="K37" i="83"/>
  <c r="J59" i="83"/>
  <c r="J63" i="83"/>
  <c r="K67" i="83"/>
  <c r="J81" i="83"/>
  <c r="K92" i="83"/>
  <c r="J97" i="83"/>
  <c r="K107" i="83"/>
  <c r="C44" i="83"/>
  <c r="I152" i="218" s="1"/>
  <c r="J91" i="83"/>
  <c r="J111" i="83"/>
  <c r="J80" i="83"/>
  <c r="J119" i="83"/>
  <c r="J43" i="83"/>
  <c r="J47" i="83"/>
  <c r="J64" i="83"/>
  <c r="J78" i="83"/>
  <c r="J116" i="83"/>
  <c r="D25" i="83" s="1"/>
  <c r="J122" i="83"/>
  <c r="D27" i="83" s="1"/>
  <c r="J19" i="83"/>
  <c r="J23" i="83"/>
  <c r="J39" i="83"/>
  <c r="J110" i="83"/>
  <c r="H127" i="83"/>
  <c r="K17" i="83"/>
  <c r="J17" i="83"/>
  <c r="K41" i="83"/>
  <c r="J41" i="83"/>
  <c r="K65" i="83"/>
  <c r="J65" i="83"/>
  <c r="K93" i="83"/>
  <c r="J93" i="83"/>
  <c r="K112" i="83"/>
  <c r="J112" i="83"/>
  <c r="K38" i="83"/>
  <c r="K54" i="83"/>
  <c r="K90" i="83"/>
  <c r="K109" i="83"/>
  <c r="I126" i="83"/>
  <c r="I137" i="218" s="1"/>
  <c r="J38" i="83"/>
  <c r="J54" i="83"/>
  <c r="J90" i="83"/>
  <c r="J109" i="83"/>
  <c r="K25" i="83"/>
  <c r="J25" i="83"/>
  <c r="K49" i="83"/>
  <c r="J49" i="83"/>
  <c r="K74" i="83"/>
  <c r="J74" i="83"/>
  <c r="K22" i="83"/>
  <c r="K46" i="83"/>
  <c r="K71" i="83"/>
  <c r="K120" i="83"/>
  <c r="I124" i="83"/>
  <c r="I135" i="218" s="1"/>
  <c r="K33" i="83"/>
  <c r="J33" i="83"/>
  <c r="K57" i="83"/>
  <c r="J57" i="83"/>
  <c r="K82" i="83"/>
  <c r="J82" i="83"/>
  <c r="K101" i="83"/>
  <c r="J101" i="83"/>
  <c r="K30" i="83"/>
  <c r="K62" i="83"/>
  <c r="K79" i="83"/>
  <c r="K98" i="83"/>
  <c r="I125" i="83"/>
  <c r="I136" i="218" s="1"/>
  <c r="J20" i="83"/>
  <c r="J28" i="83"/>
  <c r="J36" i="83"/>
  <c r="J44" i="83"/>
  <c r="J52" i="83"/>
  <c r="J60" i="83"/>
  <c r="J68" i="83"/>
  <c r="J77" i="83"/>
  <c r="J87" i="83"/>
  <c r="J96" i="83"/>
  <c r="J106" i="83"/>
  <c r="J118" i="83"/>
  <c r="K126" i="83"/>
  <c r="C41" i="83"/>
  <c r="I149" i="218" s="1"/>
  <c r="C45" i="83"/>
  <c r="I153" i="218" s="1"/>
  <c r="J18" i="83"/>
  <c r="J26" i="83"/>
  <c r="J34" i="83"/>
  <c r="J42" i="83"/>
  <c r="J50" i="83"/>
  <c r="J58" i="83"/>
  <c r="J66" i="83"/>
  <c r="J75" i="83"/>
  <c r="J84" i="83"/>
  <c r="D18" i="83" s="1"/>
  <c r="J94" i="83"/>
  <c r="J102" i="83"/>
  <c r="J114" i="83"/>
  <c r="D24" i="83" s="1"/>
  <c r="C42" i="83"/>
  <c r="I150" i="218" s="1"/>
  <c r="C46" i="83"/>
  <c r="I154" i="218" s="1"/>
  <c r="K18" i="83"/>
  <c r="K26" i="83"/>
  <c r="K34" i="83"/>
  <c r="K42" i="83"/>
  <c r="K50" i="83"/>
  <c r="K58" i="83"/>
  <c r="K66" i="83"/>
  <c r="K75" i="83"/>
  <c r="K84" i="83"/>
  <c r="E18" i="83" s="1"/>
  <c r="K94" i="83"/>
  <c r="K102" i="83"/>
  <c r="K114" i="83"/>
  <c r="E24" i="83" s="1"/>
  <c r="J21" i="82"/>
  <c r="J29" i="82"/>
  <c r="J69" i="82"/>
  <c r="J61" i="82"/>
  <c r="C41" i="82"/>
  <c r="H149" i="218" s="1"/>
  <c r="K48" i="82"/>
  <c r="K89" i="82"/>
  <c r="J97" i="82"/>
  <c r="J53" i="82"/>
  <c r="J107" i="82"/>
  <c r="J37" i="82"/>
  <c r="K81" i="82"/>
  <c r="K104" i="82"/>
  <c r="E21" i="82" s="1"/>
  <c r="J111" i="82"/>
  <c r="K40" i="82"/>
  <c r="J45" i="82"/>
  <c r="K73" i="82"/>
  <c r="J78" i="82"/>
  <c r="J119" i="82"/>
  <c r="K18" i="82"/>
  <c r="K27" i="82"/>
  <c r="J32" i="82"/>
  <c r="K50" i="82"/>
  <c r="K59" i="82"/>
  <c r="J64" i="82"/>
  <c r="K84" i="82"/>
  <c r="E18" i="82" s="1"/>
  <c r="K95" i="82"/>
  <c r="J100" i="82"/>
  <c r="K35" i="82"/>
  <c r="K94" i="82"/>
  <c r="K19" i="82"/>
  <c r="J24" i="82"/>
  <c r="K42" i="82"/>
  <c r="K51" i="82"/>
  <c r="J56" i="82"/>
  <c r="K75" i="82"/>
  <c r="K86" i="82"/>
  <c r="J92" i="82"/>
  <c r="K114" i="82"/>
  <c r="E24" i="82" s="1"/>
  <c r="C44" i="82"/>
  <c r="H152" i="218" s="1"/>
  <c r="B29" i="82"/>
  <c r="K26" i="82"/>
  <c r="K58" i="82"/>
  <c r="K67" i="82"/>
  <c r="K34" i="82"/>
  <c r="K43" i="82"/>
  <c r="K66" i="82"/>
  <c r="K76" i="82"/>
  <c r="K102" i="82"/>
  <c r="K116" i="82"/>
  <c r="E25" i="82" s="1"/>
  <c r="C40" i="82"/>
  <c r="H148" i="218" s="1"/>
  <c r="C45" i="82"/>
  <c r="H153" i="218" s="1"/>
  <c r="J22" i="82"/>
  <c r="K22" i="82"/>
  <c r="J30" i="82"/>
  <c r="K30" i="82"/>
  <c r="K38" i="82"/>
  <c r="J38" i="82"/>
  <c r="K46" i="82"/>
  <c r="J46" i="82"/>
  <c r="J54" i="82"/>
  <c r="K54" i="82"/>
  <c r="J62" i="82"/>
  <c r="K62" i="82"/>
  <c r="K71" i="82"/>
  <c r="J71" i="82"/>
  <c r="K79" i="82"/>
  <c r="J79" i="82"/>
  <c r="J90" i="82"/>
  <c r="K90" i="82"/>
  <c r="J98" i="82"/>
  <c r="K98" i="82"/>
  <c r="K109" i="82"/>
  <c r="J109" i="82"/>
  <c r="J120" i="82"/>
  <c r="K120" i="82"/>
  <c r="I124" i="82"/>
  <c r="H135" i="218" s="1"/>
  <c r="I125" i="82"/>
  <c r="H136" i="218" s="1"/>
  <c r="K125" i="82"/>
  <c r="I126" i="82"/>
  <c r="H137" i="218" s="1"/>
  <c r="J25" i="82"/>
  <c r="J93" i="82"/>
  <c r="K17" i="82"/>
  <c r="K33" i="82"/>
  <c r="J36" i="82"/>
  <c r="K41" i="82"/>
  <c r="J44" i="82"/>
  <c r="K82" i="82"/>
  <c r="J87" i="82"/>
  <c r="D19" i="82" s="1"/>
  <c r="K93" i="82"/>
  <c r="J96" i="82"/>
  <c r="K101" i="82"/>
  <c r="K126" i="82"/>
  <c r="K20" i="82"/>
  <c r="J23" i="82"/>
  <c r="K28" i="82"/>
  <c r="J31" i="82"/>
  <c r="J39" i="82"/>
  <c r="J47" i="82"/>
  <c r="K52" i="82"/>
  <c r="J55" i="82"/>
  <c r="K60" i="82"/>
  <c r="J63" i="82"/>
  <c r="K68" i="82"/>
  <c r="J72" i="82"/>
  <c r="K77" i="82"/>
  <c r="J80" i="82"/>
  <c r="J91" i="82"/>
  <c r="J99" i="82"/>
  <c r="K106" i="82"/>
  <c r="E22" i="82" s="1"/>
  <c r="J110" i="82"/>
  <c r="K118" i="82"/>
  <c r="J122" i="82"/>
  <c r="D27" i="82" s="1"/>
  <c r="H127" i="82"/>
  <c r="J33" i="82"/>
  <c r="J57" i="82"/>
  <c r="J65" i="82"/>
  <c r="J74" i="82"/>
  <c r="J101" i="82"/>
  <c r="J112" i="82"/>
  <c r="K25" i="82"/>
  <c r="K49" i="82"/>
  <c r="K74" i="82"/>
  <c r="C42" i="82"/>
  <c r="H150" i="218" s="1"/>
  <c r="C46" i="82"/>
  <c r="H154" i="218" s="1"/>
  <c r="J17" i="82"/>
  <c r="J49" i="82"/>
  <c r="K57" i="82"/>
  <c r="K65" i="82"/>
  <c r="K112" i="82"/>
  <c r="J120" i="80"/>
  <c r="J111" i="81"/>
  <c r="K43" i="81"/>
  <c r="K77" i="81"/>
  <c r="J95" i="81"/>
  <c r="K48" i="81"/>
  <c r="K104" i="81"/>
  <c r="E21" i="81" s="1"/>
  <c r="K126" i="81"/>
  <c r="K64" i="81"/>
  <c r="K52" i="81"/>
  <c r="K60" i="81"/>
  <c r="C41" i="81"/>
  <c r="G149" i="218" s="1"/>
  <c r="J27" i="81"/>
  <c r="K51" i="81"/>
  <c r="J56" i="81"/>
  <c r="K40" i="81"/>
  <c r="J68" i="81"/>
  <c r="J116" i="81"/>
  <c r="D25" i="81" s="1"/>
  <c r="K35" i="81"/>
  <c r="C45" i="81"/>
  <c r="G153" i="218" s="1"/>
  <c r="C40" i="81"/>
  <c r="G148" i="218" s="1"/>
  <c r="J86" i="81"/>
  <c r="K44" i="81"/>
  <c r="K118" i="81"/>
  <c r="K36" i="81"/>
  <c r="K41" i="81"/>
  <c r="J96" i="81"/>
  <c r="J20" i="81"/>
  <c r="K28" i="81"/>
  <c r="K33" i="81"/>
  <c r="J59" i="81"/>
  <c r="K67" i="81"/>
  <c r="J73" i="81"/>
  <c r="K81" i="81"/>
  <c r="J87" i="81"/>
  <c r="C44" i="81"/>
  <c r="G152" i="218" s="1"/>
  <c r="I125" i="81"/>
  <c r="G136" i="218" s="1"/>
  <c r="I126" i="81"/>
  <c r="G137" i="218" s="1"/>
  <c r="J76" i="81"/>
  <c r="K100" i="81"/>
  <c r="K106" i="81"/>
  <c r="E22" i="81" s="1"/>
  <c r="K112" i="81"/>
  <c r="H127" i="81"/>
  <c r="K73" i="81"/>
  <c r="J32" i="81"/>
  <c r="I124" i="81"/>
  <c r="G135" i="218" s="1"/>
  <c r="J19" i="81"/>
  <c r="J100" i="81"/>
  <c r="J24" i="81"/>
  <c r="J92" i="81"/>
  <c r="K124" i="81"/>
  <c r="J22" i="81"/>
  <c r="J30" i="81"/>
  <c r="J38" i="81"/>
  <c r="J46" i="81"/>
  <c r="J54" i="81"/>
  <c r="J62" i="81"/>
  <c r="J71" i="81"/>
  <c r="J79" i="81"/>
  <c r="J90" i="81"/>
  <c r="J98" i="81"/>
  <c r="J109" i="81"/>
  <c r="J120" i="81"/>
  <c r="K125" i="81"/>
  <c r="B29" i="81"/>
  <c r="J17" i="81"/>
  <c r="K22" i="81"/>
  <c r="J25" i="81"/>
  <c r="K30" i="81"/>
  <c r="J33" i="81"/>
  <c r="K38" i="81"/>
  <c r="J41" i="81"/>
  <c r="K46" i="81"/>
  <c r="J49" i="81"/>
  <c r="K54" i="81"/>
  <c r="J57" i="81"/>
  <c r="K62" i="81"/>
  <c r="J65" i="81"/>
  <c r="K71" i="81"/>
  <c r="J74" i="81"/>
  <c r="K79" i="81"/>
  <c r="J82" i="81"/>
  <c r="K90" i="81"/>
  <c r="J93" i="81"/>
  <c r="K98" i="81"/>
  <c r="J101" i="81"/>
  <c r="K109" i="81"/>
  <c r="J112" i="81"/>
  <c r="K120" i="81"/>
  <c r="J23" i="81"/>
  <c r="J47" i="81"/>
  <c r="J55" i="81"/>
  <c r="J80" i="81"/>
  <c r="J91" i="81"/>
  <c r="J110" i="81"/>
  <c r="J18" i="81"/>
  <c r="J26" i="81"/>
  <c r="K31" i="81"/>
  <c r="J34" i="81"/>
  <c r="K39" i="81"/>
  <c r="J42" i="81"/>
  <c r="J50" i="81"/>
  <c r="J58" i="81"/>
  <c r="K63" i="81"/>
  <c r="J66" i="81"/>
  <c r="K72" i="81"/>
  <c r="J75" i="81"/>
  <c r="J84" i="81"/>
  <c r="D18" i="81" s="1"/>
  <c r="J94" i="81"/>
  <c r="K99" i="81"/>
  <c r="J102" i="81"/>
  <c r="J114" i="81"/>
  <c r="D24" i="81" s="1"/>
  <c r="K122" i="81"/>
  <c r="E27" i="81" s="1"/>
  <c r="C42" i="81"/>
  <c r="G150" i="218" s="1"/>
  <c r="C46" i="81"/>
  <c r="G154" i="218" s="1"/>
  <c r="K18" i="81"/>
  <c r="J21" i="81"/>
  <c r="K26" i="81"/>
  <c r="J29" i="81"/>
  <c r="K34" i="81"/>
  <c r="J37" i="81"/>
  <c r="K42" i="81"/>
  <c r="J45" i="81"/>
  <c r="K50" i="81"/>
  <c r="J53" i="81"/>
  <c r="K58" i="81"/>
  <c r="J61" i="81"/>
  <c r="K66" i="81"/>
  <c r="J69" i="81"/>
  <c r="K75" i="81"/>
  <c r="J78" i="81"/>
  <c r="K84" i="81"/>
  <c r="E18" i="81" s="1"/>
  <c r="J89" i="81"/>
  <c r="K94" i="81"/>
  <c r="J97" i="81"/>
  <c r="K102" i="81"/>
  <c r="J107" i="81"/>
  <c r="D22" i="81" s="1"/>
  <c r="K114" i="81"/>
  <c r="E24" i="81" s="1"/>
  <c r="J119" i="81"/>
  <c r="J99" i="81"/>
  <c r="J120" i="78"/>
  <c r="J86" i="80"/>
  <c r="K93" i="80"/>
  <c r="J59" i="80"/>
  <c r="J27" i="80"/>
  <c r="J49" i="80"/>
  <c r="K33" i="80"/>
  <c r="K57" i="80"/>
  <c r="J95" i="80"/>
  <c r="J25" i="80"/>
  <c r="J19" i="80"/>
  <c r="K65" i="80"/>
  <c r="K101" i="80"/>
  <c r="J43" i="80"/>
  <c r="J74" i="80"/>
  <c r="J116" i="80"/>
  <c r="D25" i="80" s="1"/>
  <c r="J67" i="80"/>
  <c r="J51" i="80"/>
  <c r="K17" i="80"/>
  <c r="J41" i="80"/>
  <c r="J76" i="80"/>
  <c r="K82" i="80"/>
  <c r="J112" i="80"/>
  <c r="J35" i="80"/>
  <c r="J104" i="80"/>
  <c r="D21" i="80" s="1"/>
  <c r="K22" i="80"/>
  <c r="K30" i="80"/>
  <c r="K38" i="80"/>
  <c r="K46" i="80"/>
  <c r="K54" i="80"/>
  <c r="K62" i="80"/>
  <c r="K71" i="80"/>
  <c r="K79" i="80"/>
  <c r="K90" i="80"/>
  <c r="K98" i="80"/>
  <c r="K109" i="80"/>
  <c r="K120" i="80"/>
  <c r="C41" i="80"/>
  <c r="F149" i="218" s="1"/>
  <c r="J32" i="80"/>
  <c r="J40" i="80"/>
  <c r="J81" i="80"/>
  <c r="K24" i="80"/>
  <c r="K48" i="80"/>
  <c r="K56" i="80"/>
  <c r="K64" i="80"/>
  <c r="K73" i="80"/>
  <c r="K92" i="80"/>
  <c r="K100" i="80"/>
  <c r="K111" i="80"/>
  <c r="I125" i="80"/>
  <c r="F136" i="218" s="1"/>
  <c r="I124" i="80"/>
  <c r="F135" i="218" s="1"/>
  <c r="J21" i="80"/>
  <c r="J29" i="80"/>
  <c r="J37" i="80"/>
  <c r="J45" i="80"/>
  <c r="J53" i="80"/>
  <c r="J61" i="80"/>
  <c r="J69" i="80"/>
  <c r="J78" i="80"/>
  <c r="J89" i="80"/>
  <c r="J97" i="80"/>
  <c r="J107" i="80"/>
  <c r="J119" i="80"/>
  <c r="I126" i="80"/>
  <c r="F137" i="218" s="1"/>
  <c r="C45" i="80"/>
  <c r="F153" i="218" s="1"/>
  <c r="K125" i="80"/>
  <c r="B29" i="80"/>
  <c r="C40" i="80"/>
  <c r="F148" i="218" s="1"/>
  <c r="C44" i="80"/>
  <c r="F152" i="218" s="1"/>
  <c r="J20" i="80"/>
  <c r="J28" i="80"/>
  <c r="J87" i="80"/>
  <c r="J96" i="80"/>
  <c r="J106" i="80"/>
  <c r="J31" i="80"/>
  <c r="K44" i="80"/>
  <c r="J47" i="80"/>
  <c r="K68" i="80"/>
  <c r="J72" i="80"/>
  <c r="J91" i="80"/>
  <c r="J110" i="80"/>
  <c r="K118" i="80"/>
  <c r="J18" i="80"/>
  <c r="K23" i="80"/>
  <c r="J26" i="80"/>
  <c r="J34" i="80"/>
  <c r="K39" i="80"/>
  <c r="J42" i="80"/>
  <c r="J50" i="80"/>
  <c r="K55" i="80"/>
  <c r="J58" i="80"/>
  <c r="K63" i="80"/>
  <c r="J66" i="80"/>
  <c r="J75" i="80"/>
  <c r="K80" i="80"/>
  <c r="J84" i="80"/>
  <c r="D18" i="80" s="1"/>
  <c r="K91" i="80"/>
  <c r="J94" i="80"/>
  <c r="K99" i="80"/>
  <c r="J102" i="80"/>
  <c r="K110" i="80"/>
  <c r="J114" i="80"/>
  <c r="D24" i="80" s="1"/>
  <c r="K122" i="80"/>
  <c r="E27" i="80" s="1"/>
  <c r="C42" i="80"/>
  <c r="F150" i="218" s="1"/>
  <c r="C46" i="80"/>
  <c r="F154" i="218" s="1"/>
  <c r="J60" i="80"/>
  <c r="J77" i="80"/>
  <c r="J23" i="80"/>
  <c r="K36" i="80"/>
  <c r="J39" i="80"/>
  <c r="K52" i="80"/>
  <c r="J63" i="80"/>
  <c r="J80" i="80"/>
  <c r="H127" i="80"/>
  <c r="K18" i="80"/>
  <c r="K26" i="80"/>
  <c r="K34" i="80"/>
  <c r="K42" i="80"/>
  <c r="K50" i="80"/>
  <c r="K58" i="80"/>
  <c r="K66" i="80"/>
  <c r="K75" i="80"/>
  <c r="K84" i="80"/>
  <c r="E18" i="80" s="1"/>
  <c r="K94" i="80"/>
  <c r="K102" i="80"/>
  <c r="K114" i="80"/>
  <c r="E24" i="80" s="1"/>
  <c r="K126" i="80"/>
  <c r="J36" i="79"/>
  <c r="J78" i="79"/>
  <c r="K48" i="79"/>
  <c r="K69" i="79"/>
  <c r="K118" i="79"/>
  <c r="J106" i="79"/>
  <c r="J59" i="79"/>
  <c r="K100" i="79"/>
  <c r="K67" i="79"/>
  <c r="K89" i="79"/>
  <c r="K32" i="79"/>
  <c r="K44" i="79"/>
  <c r="K21" i="79"/>
  <c r="K28" i="79"/>
  <c r="K51" i="79"/>
  <c r="J56" i="79"/>
  <c r="J76" i="79"/>
  <c r="J97" i="79"/>
  <c r="J111" i="79"/>
  <c r="K96" i="79"/>
  <c r="J29" i="79"/>
  <c r="J40" i="79"/>
  <c r="J52" i="79"/>
  <c r="E22" i="79"/>
  <c r="C44" i="79"/>
  <c r="E152" i="218" s="1"/>
  <c r="C41" i="79"/>
  <c r="E149" i="218" s="1"/>
  <c r="I124" i="79"/>
  <c r="E135" i="218" s="1"/>
  <c r="K124" i="79"/>
  <c r="J60" i="79"/>
  <c r="J107" i="79"/>
  <c r="I126" i="79"/>
  <c r="E137" i="218" s="1"/>
  <c r="J27" i="79"/>
  <c r="J45" i="79"/>
  <c r="K64" i="79"/>
  <c r="J35" i="79"/>
  <c r="J53" i="79"/>
  <c r="K68" i="79"/>
  <c r="K73" i="79"/>
  <c r="J77" i="79"/>
  <c r="J81" i="79"/>
  <c r="K95" i="79"/>
  <c r="J104" i="79"/>
  <c r="D21" i="79" s="1"/>
  <c r="K119" i="79"/>
  <c r="K19" i="79"/>
  <c r="K86" i="79"/>
  <c r="J20" i="79"/>
  <c r="J24" i="79"/>
  <c r="J43" i="79"/>
  <c r="J61" i="79"/>
  <c r="J87" i="79"/>
  <c r="J92" i="79"/>
  <c r="J116" i="79"/>
  <c r="D25" i="79" s="1"/>
  <c r="C40" i="79"/>
  <c r="E148" i="218" s="1"/>
  <c r="C45" i="79"/>
  <c r="E153" i="218" s="1"/>
  <c r="I125" i="79"/>
  <c r="E136" i="218" s="1"/>
  <c r="J37" i="79"/>
  <c r="K126" i="79"/>
  <c r="J22" i="79"/>
  <c r="J30" i="79"/>
  <c r="J38" i="79"/>
  <c r="J46" i="79"/>
  <c r="J54" i="79"/>
  <c r="J62" i="79"/>
  <c r="J71" i="79"/>
  <c r="J79" i="79"/>
  <c r="J90" i="79"/>
  <c r="J98" i="79"/>
  <c r="J109" i="79"/>
  <c r="J120" i="79"/>
  <c r="K125" i="79"/>
  <c r="B29" i="79"/>
  <c r="J17" i="79"/>
  <c r="K22" i="79"/>
  <c r="J25" i="79"/>
  <c r="K30" i="79"/>
  <c r="J33" i="79"/>
  <c r="K38" i="79"/>
  <c r="J41" i="79"/>
  <c r="K46" i="79"/>
  <c r="J49" i="79"/>
  <c r="K54" i="79"/>
  <c r="J57" i="79"/>
  <c r="K62" i="79"/>
  <c r="J65" i="79"/>
  <c r="K71" i="79"/>
  <c r="J74" i="79"/>
  <c r="K79" i="79"/>
  <c r="J82" i="79"/>
  <c r="K90" i="79"/>
  <c r="J93" i="79"/>
  <c r="K98" i="79"/>
  <c r="J101" i="79"/>
  <c r="K109" i="79"/>
  <c r="J112" i="79"/>
  <c r="K120" i="79"/>
  <c r="J23" i="79"/>
  <c r="J39" i="79"/>
  <c r="J55" i="79"/>
  <c r="J72" i="79"/>
  <c r="J91" i="79"/>
  <c r="J99" i="79"/>
  <c r="J18" i="79"/>
  <c r="J26" i="79"/>
  <c r="K31" i="79"/>
  <c r="J34" i="79"/>
  <c r="J42" i="79"/>
  <c r="K47" i="79"/>
  <c r="J50" i="79"/>
  <c r="J58" i="79"/>
  <c r="K63" i="79"/>
  <c r="J66" i="79"/>
  <c r="J75" i="79"/>
  <c r="K80" i="79"/>
  <c r="J84" i="79"/>
  <c r="D18" i="79" s="1"/>
  <c r="J94" i="79"/>
  <c r="K99" i="79"/>
  <c r="J102" i="79"/>
  <c r="K110" i="79"/>
  <c r="J114" i="79"/>
  <c r="D24" i="79" s="1"/>
  <c r="K122" i="79"/>
  <c r="E27" i="79" s="1"/>
  <c r="C42" i="79"/>
  <c r="E150" i="218" s="1"/>
  <c r="C46" i="79"/>
  <c r="E154" i="218" s="1"/>
  <c r="J31" i="79"/>
  <c r="J47" i="79"/>
  <c r="J63" i="79"/>
  <c r="J80" i="79"/>
  <c r="J110" i="79"/>
  <c r="H127" i="79"/>
  <c r="K18" i="79"/>
  <c r="K26" i="79"/>
  <c r="K34" i="79"/>
  <c r="K42" i="79"/>
  <c r="K50" i="79"/>
  <c r="K58" i="79"/>
  <c r="K66" i="79"/>
  <c r="K75" i="79"/>
  <c r="K84" i="79"/>
  <c r="E18" i="79" s="1"/>
  <c r="K94" i="79"/>
  <c r="K102" i="79"/>
  <c r="K114" i="79"/>
  <c r="E24" i="79" s="1"/>
  <c r="K17" i="78"/>
  <c r="K82" i="78"/>
  <c r="K53" i="78"/>
  <c r="J41" i="78"/>
  <c r="K112" i="78"/>
  <c r="K69" i="78"/>
  <c r="J65" i="78"/>
  <c r="K78" i="78"/>
  <c r="J93" i="78"/>
  <c r="K61" i="78"/>
  <c r="J74" i="78"/>
  <c r="K21" i="78"/>
  <c r="J33" i="78"/>
  <c r="K89" i="78"/>
  <c r="J101" i="78"/>
  <c r="J25" i="78"/>
  <c r="J49" i="78"/>
  <c r="K45" i="78"/>
  <c r="J57" i="78"/>
  <c r="K119" i="78"/>
  <c r="K37" i="78"/>
  <c r="K107" i="78"/>
  <c r="K29" i="78"/>
  <c r="K97" i="78"/>
  <c r="K22" i="78"/>
  <c r="K30" i="78"/>
  <c r="K38" i="78"/>
  <c r="K46" i="78"/>
  <c r="K54" i="78"/>
  <c r="K62" i="78"/>
  <c r="K71" i="78"/>
  <c r="K79" i="78"/>
  <c r="K90" i="78"/>
  <c r="K98" i="78"/>
  <c r="K109" i="78"/>
  <c r="K120" i="78"/>
  <c r="C41" i="78"/>
  <c r="D149" i="218" s="1"/>
  <c r="J51" i="78"/>
  <c r="J76" i="78"/>
  <c r="J104" i="78"/>
  <c r="D21" i="78" s="1"/>
  <c r="J24" i="78"/>
  <c r="J40" i="78"/>
  <c r="J56" i="78"/>
  <c r="J73" i="78"/>
  <c r="J92" i="78"/>
  <c r="J111" i="78"/>
  <c r="K32" i="78"/>
  <c r="K48" i="78"/>
  <c r="K64" i="78"/>
  <c r="K81" i="78"/>
  <c r="K100" i="78"/>
  <c r="J19" i="78"/>
  <c r="J43" i="78"/>
  <c r="J86" i="78"/>
  <c r="J95" i="78"/>
  <c r="I124" i="78"/>
  <c r="D135" i="218" s="1"/>
  <c r="C45" i="78"/>
  <c r="D153" i="218" s="1"/>
  <c r="J27" i="78"/>
  <c r="J35" i="78"/>
  <c r="J59" i="78"/>
  <c r="J67" i="78"/>
  <c r="J116" i="78"/>
  <c r="D25" i="78" s="1"/>
  <c r="J28" i="78"/>
  <c r="K28" i="78"/>
  <c r="K44" i="78"/>
  <c r="J44" i="78"/>
  <c r="J60" i="78"/>
  <c r="K60" i="78"/>
  <c r="J77" i="78"/>
  <c r="K77" i="78"/>
  <c r="J96" i="78"/>
  <c r="K96" i="78"/>
  <c r="K118" i="78"/>
  <c r="J118" i="78"/>
  <c r="I125" i="78"/>
  <c r="D136" i="218" s="1"/>
  <c r="K20" i="78"/>
  <c r="J20" i="78"/>
  <c r="K36" i="78"/>
  <c r="J36" i="78"/>
  <c r="K52" i="78"/>
  <c r="J52" i="78"/>
  <c r="J68" i="78"/>
  <c r="K68" i="78"/>
  <c r="K87" i="78"/>
  <c r="J87" i="78"/>
  <c r="J106" i="78"/>
  <c r="K106" i="78"/>
  <c r="I126" i="78"/>
  <c r="D137" i="218" s="1"/>
  <c r="K126" i="78"/>
  <c r="K125" i="78"/>
  <c r="B29" i="78"/>
  <c r="C40" i="78"/>
  <c r="D148" i="218" s="1"/>
  <c r="C44" i="78"/>
  <c r="D152" i="218" s="1"/>
  <c r="J31" i="78"/>
  <c r="J47" i="78"/>
  <c r="J63" i="78"/>
  <c r="J80" i="78"/>
  <c r="J110" i="78"/>
  <c r="J122" i="78"/>
  <c r="D27" i="78" s="1"/>
  <c r="H127" i="78"/>
  <c r="J18" i="78"/>
  <c r="K23" i="78"/>
  <c r="J26" i="78"/>
  <c r="K31" i="78"/>
  <c r="J34" i="78"/>
  <c r="K39" i="78"/>
  <c r="J42" i="78"/>
  <c r="K47" i="78"/>
  <c r="J50" i="78"/>
  <c r="K55" i="78"/>
  <c r="J58" i="78"/>
  <c r="J66" i="78"/>
  <c r="K72" i="78"/>
  <c r="J75" i="78"/>
  <c r="K80" i="78"/>
  <c r="J84" i="78"/>
  <c r="D18" i="78" s="1"/>
  <c r="K91" i="78"/>
  <c r="J94" i="78"/>
  <c r="K99" i="78"/>
  <c r="J102" i="78"/>
  <c r="J114" i="78"/>
  <c r="D24" i="78" s="1"/>
  <c r="K122" i="78"/>
  <c r="E27" i="78" s="1"/>
  <c r="C42" i="78"/>
  <c r="D150" i="218" s="1"/>
  <c r="C46" i="78"/>
  <c r="D154" i="218" s="1"/>
  <c r="J55" i="78"/>
  <c r="J72" i="78"/>
  <c r="J91" i="78"/>
  <c r="J99" i="78"/>
  <c r="K18" i="78"/>
  <c r="K26" i="78"/>
  <c r="K34" i="78"/>
  <c r="K42" i="78"/>
  <c r="K50" i="78"/>
  <c r="K58" i="78"/>
  <c r="K66" i="78"/>
  <c r="K75" i="78"/>
  <c r="K84" i="78"/>
  <c r="E18" i="78" s="1"/>
  <c r="K94" i="78"/>
  <c r="K102" i="78"/>
  <c r="K114" i="78"/>
  <c r="E24" i="78" s="1"/>
  <c r="K21" i="77"/>
  <c r="K69" i="77"/>
  <c r="C40" i="77"/>
  <c r="C148" i="218" s="1"/>
  <c r="K116" i="77"/>
  <c r="E25" i="77" s="1"/>
  <c r="J35" i="77"/>
  <c r="K64" i="77"/>
  <c r="J73" i="77"/>
  <c r="K78" i="77"/>
  <c r="J39" i="77"/>
  <c r="J51" i="77"/>
  <c r="J56" i="77"/>
  <c r="K89" i="77"/>
  <c r="J104" i="77"/>
  <c r="D21" i="77" s="1"/>
  <c r="K97" i="77"/>
  <c r="J122" i="77"/>
  <c r="D27" i="77" s="1"/>
  <c r="B29" i="77"/>
  <c r="J43" i="77"/>
  <c r="J55" i="77"/>
  <c r="J110" i="77"/>
  <c r="K29" i="77"/>
  <c r="J47" i="77"/>
  <c r="J19" i="77"/>
  <c r="K27" i="77"/>
  <c r="J53" i="77"/>
  <c r="K61" i="77"/>
  <c r="J111" i="77"/>
  <c r="K40" i="77"/>
  <c r="J45" i="77"/>
  <c r="J24" i="77"/>
  <c r="K32" i="77"/>
  <c r="J37" i="77"/>
  <c r="J67" i="77"/>
  <c r="J72" i="77"/>
  <c r="K76" i="77"/>
  <c r="J92" i="77"/>
  <c r="K100" i="77"/>
  <c r="J107" i="77"/>
  <c r="K119" i="77"/>
  <c r="J99" i="77"/>
  <c r="J59" i="77"/>
  <c r="J63" i="77"/>
  <c r="J81" i="77"/>
  <c r="C44" i="77"/>
  <c r="C152" i="218" s="1"/>
  <c r="J48" i="77"/>
  <c r="J86" i="77"/>
  <c r="J91" i="77"/>
  <c r="K95" i="77"/>
  <c r="J80" i="77"/>
  <c r="J31" i="77"/>
  <c r="J23" i="77"/>
  <c r="K46" i="77"/>
  <c r="J46" i="77"/>
  <c r="K22" i="77"/>
  <c r="J22" i="77"/>
  <c r="J90" i="77"/>
  <c r="K90" i="77"/>
  <c r="I124" i="77"/>
  <c r="C135" i="218" s="1"/>
  <c r="J109" i="77"/>
  <c r="K109" i="77"/>
  <c r="J71" i="77"/>
  <c r="K71" i="77"/>
  <c r="K125" i="77"/>
  <c r="I125" i="77"/>
  <c r="C136" i="218" s="1"/>
  <c r="J38" i="77"/>
  <c r="K38" i="77"/>
  <c r="K30" i="77"/>
  <c r="J30" i="77"/>
  <c r="K62" i="77"/>
  <c r="J62" i="77"/>
  <c r="I126" i="77"/>
  <c r="C137" i="218" s="1"/>
  <c r="J120" i="77"/>
  <c r="K120" i="77"/>
  <c r="J98" i="77"/>
  <c r="K98" i="77"/>
  <c r="J79" i="77"/>
  <c r="K79" i="77"/>
  <c r="J54" i="77"/>
  <c r="K54" i="77"/>
  <c r="J33" i="77"/>
  <c r="J57" i="77"/>
  <c r="J74" i="77"/>
  <c r="J82" i="77"/>
  <c r="J93" i="77"/>
  <c r="J101" i="77"/>
  <c r="J112" i="77"/>
  <c r="K17" i="77"/>
  <c r="J20" i="77"/>
  <c r="K25" i="77"/>
  <c r="J28" i="77"/>
  <c r="K33" i="77"/>
  <c r="J36" i="77"/>
  <c r="K41" i="77"/>
  <c r="J44" i="77"/>
  <c r="K49" i="77"/>
  <c r="J52" i="77"/>
  <c r="K57" i="77"/>
  <c r="J60" i="77"/>
  <c r="K65" i="77"/>
  <c r="J68" i="77"/>
  <c r="K74" i="77"/>
  <c r="J77" i="77"/>
  <c r="K82" i="77"/>
  <c r="J87" i="77"/>
  <c r="K93" i="77"/>
  <c r="J96" i="77"/>
  <c r="K101" i="77"/>
  <c r="J106" i="77"/>
  <c r="K112" i="77"/>
  <c r="J118" i="77"/>
  <c r="K126" i="77"/>
  <c r="C41" i="77"/>
  <c r="C149" i="218" s="1"/>
  <c r="C45" i="77"/>
  <c r="C153" i="218" s="1"/>
  <c r="J25" i="77"/>
  <c r="J49" i="77"/>
  <c r="J65" i="77"/>
  <c r="H127" i="77"/>
  <c r="J18" i="77"/>
  <c r="J26" i="77"/>
  <c r="J34" i="77"/>
  <c r="J42" i="77"/>
  <c r="J50" i="77"/>
  <c r="J58" i="77"/>
  <c r="J66" i="77"/>
  <c r="J75" i="77"/>
  <c r="J84" i="77"/>
  <c r="D18" i="77" s="1"/>
  <c r="J94" i="77"/>
  <c r="J102" i="77"/>
  <c r="J114" i="77"/>
  <c r="D24" i="77" s="1"/>
  <c r="C42" i="77"/>
  <c r="C150" i="218" s="1"/>
  <c r="C46" i="77"/>
  <c r="C154" i="218" s="1"/>
  <c r="K18" i="77"/>
  <c r="K26" i="77"/>
  <c r="K34" i="77"/>
  <c r="K42" i="77"/>
  <c r="K50" i="77"/>
  <c r="K58" i="77"/>
  <c r="K66" i="77"/>
  <c r="K75" i="77"/>
  <c r="K84" i="77"/>
  <c r="E18" i="77" s="1"/>
  <c r="K94" i="77"/>
  <c r="K102" i="77"/>
  <c r="K114" i="77"/>
  <c r="E24" i="77" s="1"/>
  <c r="K33" i="76"/>
  <c r="K71" i="76"/>
  <c r="J120" i="76"/>
  <c r="K45" i="76"/>
  <c r="K104" i="76"/>
  <c r="E21" i="76" s="1"/>
  <c r="K49" i="76"/>
  <c r="J119" i="76"/>
  <c r="K17" i="76"/>
  <c r="J97" i="76"/>
  <c r="K81" i="76"/>
  <c r="J67" i="76"/>
  <c r="K112" i="76"/>
  <c r="J101" i="76"/>
  <c r="K41" i="76"/>
  <c r="K53" i="76"/>
  <c r="K25" i="76"/>
  <c r="K37" i="76"/>
  <c r="K29" i="76"/>
  <c r="C45" i="76"/>
  <c r="B153" i="218" s="1"/>
  <c r="K57" i="76"/>
  <c r="C41" i="76"/>
  <c r="B149" i="218" s="1"/>
  <c r="K21" i="76"/>
  <c r="J86" i="76"/>
  <c r="K100" i="76"/>
  <c r="K107" i="76"/>
  <c r="J82" i="76"/>
  <c r="K89" i="76"/>
  <c r="K109" i="76"/>
  <c r="J74" i="76"/>
  <c r="K78" i="76"/>
  <c r="J61" i="76"/>
  <c r="J65" i="76"/>
  <c r="K69" i="76"/>
  <c r="K90" i="76"/>
  <c r="J104" i="76"/>
  <c r="D21" i="76" s="1"/>
  <c r="I125" i="76"/>
  <c r="B136" i="218" s="1"/>
  <c r="J19" i="76"/>
  <c r="J43" i="76"/>
  <c r="J51" i="76"/>
  <c r="J59" i="76"/>
  <c r="K120" i="76"/>
  <c r="J116" i="76"/>
  <c r="D25" i="76" s="1"/>
  <c r="K79" i="76"/>
  <c r="J95" i="76"/>
  <c r="K111" i="76"/>
  <c r="J35" i="76"/>
  <c r="K24" i="76"/>
  <c r="K32" i="76"/>
  <c r="K40" i="76"/>
  <c r="K48" i="76"/>
  <c r="K56" i="76"/>
  <c r="K98" i="76"/>
  <c r="J27" i="76"/>
  <c r="K73" i="76"/>
  <c r="J93" i="76"/>
  <c r="K64" i="76"/>
  <c r="J76" i="76"/>
  <c r="K92" i="76"/>
  <c r="K106" i="76"/>
  <c r="J106" i="76"/>
  <c r="K87" i="76"/>
  <c r="E19" i="76" s="1"/>
  <c r="J87" i="76"/>
  <c r="J118" i="76"/>
  <c r="K118" i="76"/>
  <c r="I126" i="76"/>
  <c r="B137" i="218" s="1"/>
  <c r="K126" i="76"/>
  <c r="K96" i="76"/>
  <c r="J96" i="76"/>
  <c r="K77" i="76"/>
  <c r="J77" i="76"/>
  <c r="J23" i="76"/>
  <c r="K23" i="76"/>
  <c r="K68" i="76"/>
  <c r="J68" i="76"/>
  <c r="J31" i="76"/>
  <c r="K31" i="76"/>
  <c r="J39" i="76"/>
  <c r="K39" i="76"/>
  <c r="J47" i="76"/>
  <c r="K47" i="76"/>
  <c r="J55" i="76"/>
  <c r="K55" i="76"/>
  <c r="K20" i="76"/>
  <c r="K28" i="76"/>
  <c r="K36" i="76"/>
  <c r="K44" i="76"/>
  <c r="K52" i="76"/>
  <c r="K60" i="76"/>
  <c r="J60" i="76"/>
  <c r="J22" i="76"/>
  <c r="J30" i="76"/>
  <c r="J38" i="76"/>
  <c r="J46" i="76"/>
  <c r="J54" i="76"/>
  <c r="J62" i="76"/>
  <c r="K125" i="76"/>
  <c r="B29" i="76"/>
  <c r="C40" i="76"/>
  <c r="B148" i="218" s="1"/>
  <c r="C44" i="76"/>
  <c r="B152" i="218" s="1"/>
  <c r="J63" i="76"/>
  <c r="J72" i="76"/>
  <c r="J91" i="76"/>
  <c r="J99" i="76"/>
  <c r="J110" i="76"/>
  <c r="J122" i="76"/>
  <c r="D27" i="76" s="1"/>
  <c r="H127" i="76"/>
  <c r="J18" i="76"/>
  <c r="J26" i="76"/>
  <c r="J34" i="76"/>
  <c r="J42" i="76"/>
  <c r="J50" i="76"/>
  <c r="J58" i="76"/>
  <c r="J66" i="76"/>
  <c r="J75" i="76"/>
  <c r="K80" i="76"/>
  <c r="J84" i="76"/>
  <c r="D18" i="76" s="1"/>
  <c r="J94" i="76"/>
  <c r="J102" i="76"/>
  <c r="J114" i="76"/>
  <c r="D24" i="76" s="1"/>
  <c r="C42" i="76"/>
  <c r="B150" i="218" s="1"/>
  <c r="C46" i="76"/>
  <c r="B154" i="218" s="1"/>
  <c r="I124" i="76"/>
  <c r="B135" i="218" s="1"/>
  <c r="K26" i="76"/>
  <c r="K50" i="76"/>
  <c r="K58" i="76"/>
  <c r="K66" i="76"/>
  <c r="K75" i="76"/>
  <c r="K84" i="76"/>
  <c r="E18" i="76" s="1"/>
  <c r="K94" i="76"/>
  <c r="K102" i="76"/>
  <c r="K114" i="76"/>
  <c r="E24" i="76" s="1"/>
  <c r="K18" i="76"/>
  <c r="K34" i="76"/>
  <c r="K42" i="76"/>
  <c r="D22" i="97" l="1"/>
  <c r="BV241" i="218"/>
  <c r="E22" i="117"/>
  <c r="E22" i="109"/>
  <c r="D22" i="104"/>
  <c r="BW204" i="218"/>
  <c r="BX204" i="218" s="1"/>
  <c r="BU199" i="218"/>
  <c r="BU259" i="218"/>
  <c r="BU223" i="218"/>
  <c r="BV191" i="218"/>
  <c r="E22" i="84"/>
  <c r="BU221" i="218"/>
  <c r="E22" i="146"/>
  <c r="E26" i="134"/>
  <c r="D19" i="86"/>
  <c r="E19" i="121"/>
  <c r="E19" i="95"/>
  <c r="E19" i="91"/>
  <c r="E22" i="145"/>
  <c r="D22" i="121"/>
  <c r="E22" i="105"/>
  <c r="D23" i="101"/>
  <c r="BW251" i="218"/>
  <c r="BX251" i="218" s="1"/>
  <c r="BW215" i="218"/>
  <c r="BX215" i="218" s="1"/>
  <c r="BW183" i="218"/>
  <c r="BX183" i="218" s="1"/>
  <c r="E19" i="133"/>
  <c r="E19" i="77"/>
  <c r="BV213" i="218"/>
  <c r="BW186" i="218"/>
  <c r="BX186" i="218" s="1"/>
  <c r="AJ303" i="218"/>
  <c r="BV264" i="218"/>
  <c r="E26" i="90"/>
  <c r="D19" i="98"/>
  <c r="E26" i="114"/>
  <c r="D26" i="121"/>
  <c r="V317" i="218"/>
  <c r="T317" i="218"/>
  <c r="E19" i="78"/>
  <c r="E26" i="102"/>
  <c r="D26" i="115"/>
  <c r="E19" i="118"/>
  <c r="K303" i="218"/>
  <c r="B170" i="218"/>
  <c r="AS303" i="218"/>
  <c r="AV170" i="218"/>
  <c r="AS170" i="218"/>
  <c r="AR317" i="218"/>
  <c r="T303" i="218"/>
  <c r="BU283" i="218"/>
  <c r="AF170" i="218"/>
  <c r="E22" i="122"/>
  <c r="L317" i="218"/>
  <c r="BW217" i="218"/>
  <c r="BX217" i="218" s="1"/>
  <c r="D19" i="102"/>
  <c r="BJ170" i="218"/>
  <c r="AC317" i="218"/>
  <c r="AZ170" i="218"/>
  <c r="E19" i="129"/>
  <c r="E19" i="126"/>
  <c r="E19" i="93"/>
  <c r="BU243" i="218"/>
  <c r="BU208" i="218"/>
  <c r="BW214" i="218"/>
  <c r="BX214" i="218" s="1"/>
  <c r="BW237" i="218"/>
  <c r="BX237" i="218" s="1"/>
  <c r="BV206" i="218"/>
  <c r="D22" i="85"/>
  <c r="D19" i="105"/>
  <c r="E22" i="144"/>
  <c r="BN170" i="218"/>
  <c r="K317" i="218"/>
  <c r="AO303" i="218"/>
  <c r="AZ303" i="218"/>
  <c r="AB303" i="218"/>
  <c r="BW239" i="218"/>
  <c r="BX239" i="218" s="1"/>
  <c r="BU267" i="218"/>
  <c r="BU176" i="218"/>
  <c r="D19" i="110"/>
  <c r="D19" i="145"/>
  <c r="AF303" i="218"/>
  <c r="AB317" i="218"/>
  <c r="BV238" i="218"/>
  <c r="BV277" i="218"/>
  <c r="BW279" i="218"/>
  <c r="BX279" i="218" s="1"/>
  <c r="BV181" i="218"/>
  <c r="BW194" i="218"/>
  <c r="BX194" i="218" s="1"/>
  <c r="E19" i="135"/>
  <c r="D22" i="87"/>
  <c r="E19" i="90"/>
  <c r="E19" i="106"/>
  <c r="E26" i="132"/>
  <c r="BV136" i="218"/>
  <c r="D19" i="83"/>
  <c r="E19" i="98"/>
  <c r="D26" i="131"/>
  <c r="D22" i="142"/>
  <c r="BN303" i="218"/>
  <c r="BU198" i="218"/>
  <c r="BY198" i="218" s="1"/>
  <c r="BU269" i="218"/>
  <c r="BY269" i="218" s="1"/>
  <c r="D22" i="102"/>
  <c r="D22" i="86"/>
  <c r="BU183" i="218"/>
  <c r="BZ183" i="218" s="1"/>
  <c r="BV250" i="218"/>
  <c r="BU214" i="218"/>
  <c r="BV190" i="218"/>
  <c r="BW177" i="218"/>
  <c r="BX177" i="218" s="1"/>
  <c r="BW254" i="218"/>
  <c r="BX254" i="218" s="1"/>
  <c r="BV229" i="218"/>
  <c r="BW248" i="218"/>
  <c r="BX248" i="218" s="1"/>
  <c r="BW154" i="218"/>
  <c r="BX154" i="218" s="1"/>
  <c r="BU188" i="218"/>
  <c r="BW255" i="218"/>
  <c r="BX255" i="218" s="1"/>
  <c r="BU244" i="218"/>
  <c r="BU238" i="218"/>
  <c r="BY238" i="218" s="1"/>
  <c r="D22" i="110"/>
  <c r="E22" i="106"/>
  <c r="D23" i="76"/>
  <c r="U317" i="218"/>
  <c r="BU194" i="218"/>
  <c r="BW235" i="218"/>
  <c r="BX235" i="218" s="1"/>
  <c r="BU216" i="218"/>
  <c r="BZ216" i="218" s="1"/>
  <c r="E19" i="82"/>
  <c r="BW193" i="218"/>
  <c r="BX193" i="218" s="1"/>
  <c r="BV231" i="218"/>
  <c r="BW152" i="218"/>
  <c r="BX152" i="218" s="1"/>
  <c r="D22" i="78"/>
  <c r="D19" i="79"/>
  <c r="E23" i="88"/>
  <c r="E26" i="105"/>
  <c r="E26" i="107"/>
  <c r="D22" i="108"/>
  <c r="D22" i="112"/>
  <c r="E26" i="117"/>
  <c r="E26" i="124"/>
  <c r="D22" i="133"/>
  <c r="E26" i="138"/>
  <c r="E19" i="139"/>
  <c r="BF170" i="218"/>
  <c r="V303" i="218"/>
  <c r="BU215" i="218"/>
  <c r="BU191" i="218"/>
  <c r="BY191" i="218" s="1"/>
  <c r="BU258" i="218"/>
  <c r="BY258" i="218" s="1"/>
  <c r="BV248" i="218"/>
  <c r="BU190" i="218"/>
  <c r="BV269" i="218"/>
  <c r="BU200" i="218"/>
  <c r="BZ200" i="218" s="1"/>
  <c r="BU237" i="218"/>
  <c r="BZ237" i="218" s="1"/>
  <c r="BU196" i="218"/>
  <c r="BW261" i="218"/>
  <c r="BX261" i="218" s="1"/>
  <c r="BV281" i="218"/>
  <c r="BV205" i="218"/>
  <c r="BV266" i="218"/>
  <c r="BW228" i="218"/>
  <c r="BX228" i="218" s="1"/>
  <c r="BV195" i="218"/>
  <c r="BV254" i="218"/>
  <c r="BW229" i="218"/>
  <c r="BX229" i="218" s="1"/>
  <c r="BV174" i="218"/>
  <c r="BU202" i="218"/>
  <c r="BY202" i="218" s="1"/>
  <c r="BV215" i="218"/>
  <c r="BV249" i="218"/>
  <c r="BW150" i="218"/>
  <c r="BX150" i="218" s="1"/>
  <c r="BV149" i="218"/>
  <c r="D19" i="124"/>
  <c r="BU256" i="218"/>
  <c r="BZ256" i="218" s="1"/>
  <c r="BW174" i="218"/>
  <c r="BX174" i="218" s="1"/>
  <c r="D26" i="79"/>
  <c r="E19" i="79"/>
  <c r="E19" i="100"/>
  <c r="E26" i="99"/>
  <c r="D19" i="113"/>
  <c r="E26" i="112"/>
  <c r="E22" i="120"/>
  <c r="E19" i="128"/>
  <c r="J170" i="218"/>
  <c r="AM303" i="218"/>
  <c r="BY183" i="218"/>
  <c r="BV258" i="218"/>
  <c r="BW282" i="218"/>
  <c r="BX282" i="218" s="1"/>
  <c r="E22" i="141"/>
  <c r="BW241" i="218"/>
  <c r="BX241" i="218" s="1"/>
  <c r="BV207" i="218"/>
  <c r="BW175" i="218"/>
  <c r="BX175" i="218" s="1"/>
  <c r="BV193" i="218"/>
  <c r="BW273" i="218"/>
  <c r="BX273" i="218" s="1"/>
  <c r="BW243" i="218"/>
  <c r="BX243" i="218" s="1"/>
  <c r="BW208" i="218"/>
  <c r="BX208" i="218" s="1"/>
  <c r="BW176" i="218"/>
  <c r="BX176" i="218" s="1"/>
  <c r="E22" i="77"/>
  <c r="BW223" i="218"/>
  <c r="BX223" i="218" s="1"/>
  <c r="BU233" i="218"/>
  <c r="BY233" i="218" s="1"/>
  <c r="BU236" i="218"/>
  <c r="BV209" i="218"/>
  <c r="BV188" i="218"/>
  <c r="BW258" i="218"/>
  <c r="BX258" i="218" s="1"/>
  <c r="BU157" i="218"/>
  <c r="BU170" i="218" s="1"/>
  <c r="BV225" i="218"/>
  <c r="BV221" i="218"/>
  <c r="U303" i="218"/>
  <c r="E22" i="127"/>
  <c r="BW219" i="218"/>
  <c r="BX219" i="218" s="1"/>
  <c r="BW234" i="218"/>
  <c r="BX234" i="218" s="1"/>
  <c r="BV239" i="218"/>
  <c r="BU184" i="218"/>
  <c r="BY184" i="218" s="1"/>
  <c r="BU225" i="218"/>
  <c r="BZ225" i="218" s="1"/>
  <c r="D22" i="90"/>
  <c r="E23" i="96"/>
  <c r="D23" i="111"/>
  <c r="D26" i="128"/>
  <c r="E19" i="142"/>
  <c r="E26" i="146"/>
  <c r="BV234" i="218"/>
  <c r="AM317" i="218"/>
  <c r="BP303" i="218"/>
  <c r="BU255" i="218"/>
  <c r="BY255" i="218" s="1"/>
  <c r="BU219" i="218"/>
  <c r="E19" i="132"/>
  <c r="E22" i="80"/>
  <c r="BU253" i="218"/>
  <c r="BZ253" i="218" s="1"/>
  <c r="BV223" i="218"/>
  <c r="BU220" i="218"/>
  <c r="BY220" i="218" s="1"/>
  <c r="BW212" i="218"/>
  <c r="BX212" i="218" s="1"/>
  <c r="BW244" i="218"/>
  <c r="BX244" i="218" s="1"/>
  <c r="BV222" i="218"/>
  <c r="BU177" i="218"/>
  <c r="BU189" i="218"/>
  <c r="BY189" i="218" s="1"/>
  <c r="BV148" i="218"/>
  <c r="D22" i="131"/>
  <c r="D317" i="218"/>
  <c r="BU187" i="218"/>
  <c r="BY187" i="218" s="1"/>
  <c r="BW209" i="218"/>
  <c r="BX209" i="218" s="1"/>
  <c r="BU275" i="218"/>
  <c r="BZ275" i="218" s="1"/>
  <c r="BV137" i="218"/>
  <c r="BU248" i="218"/>
  <c r="BZ248" i="218" s="1"/>
  <c r="E26" i="140"/>
  <c r="D22" i="88"/>
  <c r="BU224" i="218"/>
  <c r="BY224" i="218" s="1"/>
  <c r="BU201" i="218"/>
  <c r="BZ201" i="218" s="1"/>
  <c r="BW180" i="218"/>
  <c r="BX180" i="218" s="1"/>
  <c r="BU252" i="218"/>
  <c r="D22" i="100"/>
  <c r="D19" i="114"/>
  <c r="BV247" i="218"/>
  <c r="BU263" i="218"/>
  <c r="BZ263" i="218" s="1"/>
  <c r="D22" i="76"/>
  <c r="BW136" i="218"/>
  <c r="BX136" i="218" s="1"/>
  <c r="E26" i="88"/>
  <c r="E19" i="94"/>
  <c r="D22" i="118"/>
  <c r="E19" i="123"/>
  <c r="D22" i="123"/>
  <c r="D19" i="137"/>
  <c r="BM303" i="218"/>
  <c r="BV251" i="218"/>
  <c r="BH170" i="218"/>
  <c r="E19" i="104"/>
  <c r="BW236" i="218"/>
  <c r="BX236" i="218" s="1"/>
  <c r="BW203" i="218"/>
  <c r="BX203" i="218" s="1"/>
  <c r="BW207" i="218"/>
  <c r="BX207" i="218" s="1"/>
  <c r="BV175" i="218"/>
  <c r="BU213" i="218"/>
  <c r="BZ213" i="218" s="1"/>
  <c r="BU181" i="218"/>
  <c r="BZ181" i="218" s="1"/>
  <c r="BW271" i="218"/>
  <c r="BX271" i="218" s="1"/>
  <c r="BW232" i="218"/>
  <c r="BX232" i="218" s="1"/>
  <c r="BW199" i="218"/>
  <c r="BX199" i="218" s="1"/>
  <c r="BW247" i="218"/>
  <c r="BX247" i="218" s="1"/>
  <c r="BV211" i="218"/>
  <c r="BU179" i="218"/>
  <c r="BY179" i="218" s="1"/>
  <c r="BV253" i="218"/>
  <c r="BU217" i="218"/>
  <c r="BY217" i="218" s="1"/>
  <c r="BV185" i="218"/>
  <c r="BV196" i="218"/>
  <c r="BU261" i="218"/>
  <c r="BW224" i="218"/>
  <c r="BX224" i="218" s="1"/>
  <c r="BW192" i="218"/>
  <c r="BX192" i="218" s="1"/>
  <c r="BV279" i="218"/>
  <c r="BV237" i="218"/>
  <c r="BV204" i="218"/>
  <c r="BU185" i="218"/>
  <c r="BY185" i="218" s="1"/>
  <c r="BV268" i="218"/>
  <c r="BV230" i="218"/>
  <c r="BV197" i="218"/>
  <c r="BW264" i="218"/>
  <c r="BX264" i="218" s="1"/>
  <c r="BW233" i="218"/>
  <c r="BX233" i="218" s="1"/>
  <c r="BV198" i="218"/>
  <c r="BW267" i="218"/>
  <c r="BX267" i="218" s="1"/>
  <c r="BU212" i="218"/>
  <c r="BY212" i="218" s="1"/>
  <c r="BU182" i="218"/>
  <c r="BY177" i="218"/>
  <c r="BZ177" i="218"/>
  <c r="BY244" i="218"/>
  <c r="BZ244" i="218"/>
  <c r="BY275" i="218"/>
  <c r="I50" i="78"/>
  <c r="D61" i="218" s="1"/>
  <c r="D9" i="218"/>
  <c r="I20" i="91"/>
  <c r="Q31" i="218" s="1"/>
  <c r="Q9" i="218"/>
  <c r="I92" i="143"/>
  <c r="BQ103" i="218" s="1"/>
  <c r="BQ9" i="218"/>
  <c r="BW206" i="218"/>
  <c r="BX206" i="218" s="1"/>
  <c r="BW210" i="218"/>
  <c r="BX210" i="218" s="1"/>
  <c r="BU210" i="218"/>
  <c r="BU247" i="218"/>
  <c r="BU241" i="218"/>
  <c r="BZ241" i="218" s="1"/>
  <c r="BZ240" i="218" s="1"/>
  <c r="BZ159" i="218" s="1"/>
  <c r="C28" i="79"/>
  <c r="E23" i="218" s="1"/>
  <c r="E8" i="218"/>
  <c r="C28" i="96"/>
  <c r="V23" i="218" s="1"/>
  <c r="V8" i="218"/>
  <c r="C28" i="124"/>
  <c r="AX23" i="218" s="1"/>
  <c r="AX8" i="218"/>
  <c r="C28" i="125"/>
  <c r="AY23" i="218" s="1"/>
  <c r="AY8" i="218"/>
  <c r="C28" i="130"/>
  <c r="BD23" i="218" s="1"/>
  <c r="BD8" i="218"/>
  <c r="E22" i="131"/>
  <c r="BU234" i="218"/>
  <c r="BZ234" i="218" s="1"/>
  <c r="BU211" i="218"/>
  <c r="BY211" i="218" s="1"/>
  <c r="BU203" i="218"/>
  <c r="BV219" i="218"/>
  <c r="I34" i="89"/>
  <c r="O45" i="218" s="1"/>
  <c r="O9" i="218"/>
  <c r="I92" i="116"/>
  <c r="AP103" i="218" s="1"/>
  <c r="AP9" i="218"/>
  <c r="C28" i="119"/>
  <c r="AS23" i="218" s="1"/>
  <c r="AS8" i="218"/>
  <c r="D23" i="122"/>
  <c r="C28" i="128"/>
  <c r="BB23" i="218" s="1"/>
  <c r="BB8" i="218"/>
  <c r="D19" i="146"/>
  <c r="BU250" i="218"/>
  <c r="BW196" i="218"/>
  <c r="BX196" i="218" s="1"/>
  <c r="BW190" i="218"/>
  <c r="BX190" i="218" s="1"/>
  <c r="Y317" i="218"/>
  <c r="Y303" i="218"/>
  <c r="Q317" i="218"/>
  <c r="Q303" i="218"/>
  <c r="BU235" i="218"/>
  <c r="BV255" i="218"/>
  <c r="BW257" i="218"/>
  <c r="BX257" i="218" s="1"/>
  <c r="C28" i="94"/>
  <c r="T23" i="218" s="1"/>
  <c r="T8" i="218"/>
  <c r="C28" i="106"/>
  <c r="AF23" i="218" s="1"/>
  <c r="AF8" i="218"/>
  <c r="BV182" i="218"/>
  <c r="BU174" i="218"/>
  <c r="BY174" i="218" s="1"/>
  <c r="BW263" i="218"/>
  <c r="BX263" i="218" s="1"/>
  <c r="BW266" i="218"/>
  <c r="BX266" i="218" s="1"/>
  <c r="AQ317" i="218"/>
  <c r="AQ303" i="218"/>
  <c r="BV233" i="218"/>
  <c r="BW151" i="218"/>
  <c r="BX151" i="218" s="1"/>
  <c r="BV192" i="218"/>
  <c r="BU175" i="218"/>
  <c r="C28" i="76"/>
  <c r="B23" i="218" s="1"/>
  <c r="B8" i="218"/>
  <c r="C28" i="77"/>
  <c r="C23" i="218" s="1"/>
  <c r="C8" i="218"/>
  <c r="BW137" i="218"/>
  <c r="BX137" i="218" s="1"/>
  <c r="C28" i="82"/>
  <c r="H23" i="218" s="1"/>
  <c r="H8" i="218"/>
  <c r="E26" i="83"/>
  <c r="C28" i="83"/>
  <c r="I23" i="218" s="1"/>
  <c r="I8" i="218"/>
  <c r="E19" i="88"/>
  <c r="D22" i="92"/>
  <c r="I104" i="94"/>
  <c r="T115" i="218" s="1"/>
  <c r="T9" i="218"/>
  <c r="E22" i="94"/>
  <c r="D23" i="102"/>
  <c r="I55" i="102"/>
  <c r="AB66" i="218" s="1"/>
  <c r="AB9" i="218"/>
  <c r="C28" i="107"/>
  <c r="AG23" i="218" s="1"/>
  <c r="AG8" i="218"/>
  <c r="E19" i="114"/>
  <c r="D19" i="115"/>
  <c r="C28" i="121"/>
  <c r="AU23" i="218" s="1"/>
  <c r="AU8" i="218"/>
  <c r="C35" i="124"/>
  <c r="AX143" i="218" s="1"/>
  <c r="AX9" i="218"/>
  <c r="D22" i="125"/>
  <c r="E22" i="125"/>
  <c r="C28" i="126"/>
  <c r="AZ23" i="218" s="1"/>
  <c r="AZ8" i="218"/>
  <c r="C37" i="127"/>
  <c r="BA145" i="218" s="1"/>
  <c r="BA9" i="218"/>
  <c r="D23" i="130"/>
  <c r="C21" i="130"/>
  <c r="BD16" i="218" s="1"/>
  <c r="BD9" i="218"/>
  <c r="I63" i="133"/>
  <c r="BG74" i="218" s="1"/>
  <c r="BG9" i="218"/>
  <c r="E26" i="133"/>
  <c r="E19" i="136"/>
  <c r="E19" i="137"/>
  <c r="C28" i="137"/>
  <c r="BK23" i="218" s="1"/>
  <c r="BK8" i="218"/>
  <c r="E26" i="137"/>
  <c r="D19" i="139"/>
  <c r="I74" i="139"/>
  <c r="BM85" i="218" s="1"/>
  <c r="BM9" i="218"/>
  <c r="I49" i="141"/>
  <c r="BO60" i="218" s="1"/>
  <c r="BO9" i="218"/>
  <c r="D19" i="143"/>
  <c r="BW157" i="218"/>
  <c r="BX157" i="218" s="1"/>
  <c r="BV244" i="218"/>
  <c r="BV177" i="218"/>
  <c r="BV282" i="218"/>
  <c r="BV214" i="218"/>
  <c r="BU282" i="218"/>
  <c r="BZ282" i="218" s="1"/>
  <c r="BU206" i="218"/>
  <c r="BY206" i="218" s="1"/>
  <c r="BV152" i="218"/>
  <c r="BW225" i="218"/>
  <c r="BX225" i="218" s="1"/>
  <c r="BU273" i="218"/>
  <c r="BY273" i="218" s="1"/>
  <c r="BY272" i="218" s="1"/>
  <c r="BY166" i="218" s="1"/>
  <c r="AC303" i="218"/>
  <c r="BW211" i="218"/>
  <c r="BX211" i="218" s="1"/>
  <c r="BW179" i="218"/>
  <c r="BX179" i="218" s="1"/>
  <c r="BW250" i="218"/>
  <c r="BX250" i="218" s="1"/>
  <c r="BU249" i="218"/>
  <c r="BZ249" i="218" s="1"/>
  <c r="BP170" i="218"/>
  <c r="D170" i="218"/>
  <c r="BU281" i="218"/>
  <c r="BZ281" i="218" s="1"/>
  <c r="BU228" i="218"/>
  <c r="BY228" i="218" s="1"/>
  <c r="BV220" i="218"/>
  <c r="BV256" i="218"/>
  <c r="BU197" i="218"/>
  <c r="BY197" i="218" s="1"/>
  <c r="BU230" i="218"/>
  <c r="BZ230" i="218" s="1"/>
  <c r="BU205" i="218"/>
  <c r="BZ205" i="218" s="1"/>
  <c r="BR317" i="218"/>
  <c r="BR303" i="218"/>
  <c r="BV194" i="218"/>
  <c r="BV261" i="218"/>
  <c r="BU266" i="218"/>
  <c r="BV232" i="218"/>
  <c r="BV243" i="218"/>
  <c r="BV218" i="218"/>
  <c r="BV228" i="218"/>
  <c r="BV187" i="218"/>
  <c r="BU251" i="218"/>
  <c r="I56" i="79"/>
  <c r="E67" i="218" s="1"/>
  <c r="E9" i="218"/>
  <c r="I81" i="84"/>
  <c r="J92" i="218" s="1"/>
  <c r="J9" i="218"/>
  <c r="I111" i="92"/>
  <c r="R122" i="218" s="1"/>
  <c r="R9" i="218"/>
  <c r="I35" i="95"/>
  <c r="U46" i="218" s="1"/>
  <c r="U9" i="218"/>
  <c r="C32" i="109"/>
  <c r="AI140" i="218" s="1"/>
  <c r="AI9" i="218"/>
  <c r="C28" i="129"/>
  <c r="BC23" i="218" s="1"/>
  <c r="BC8" i="218"/>
  <c r="BW178" i="218"/>
  <c r="BX178" i="218" s="1"/>
  <c r="BU178" i="218"/>
  <c r="BV150" i="218"/>
  <c r="C28" i="78"/>
  <c r="D23" i="218" s="1"/>
  <c r="D8" i="218"/>
  <c r="C28" i="100"/>
  <c r="Z23" i="218" s="1"/>
  <c r="Z8" i="218"/>
  <c r="C28" i="103"/>
  <c r="AC23" i="218" s="1"/>
  <c r="AC8" i="218"/>
  <c r="C28" i="117"/>
  <c r="AQ23" i="218" s="1"/>
  <c r="AQ8" i="218"/>
  <c r="I50" i="125"/>
  <c r="AY61" i="218" s="1"/>
  <c r="AY9" i="218"/>
  <c r="I57" i="138"/>
  <c r="BL68" i="218" s="1"/>
  <c r="BL9" i="218"/>
  <c r="AD317" i="218"/>
  <c r="BV186" i="218"/>
  <c r="BU209" i="218"/>
  <c r="I26" i="77"/>
  <c r="C37" i="218" s="1"/>
  <c r="C9" i="218"/>
  <c r="C28" i="87"/>
  <c r="M23" i="218" s="1"/>
  <c r="M8" i="218"/>
  <c r="C32" i="115"/>
  <c r="AO140" i="218" s="1"/>
  <c r="AO9" i="218"/>
  <c r="D19" i="120"/>
  <c r="C28" i="134"/>
  <c r="BH23" i="218" s="1"/>
  <c r="BH8" i="218"/>
  <c r="C28" i="141"/>
  <c r="BO23" i="218" s="1"/>
  <c r="BO8" i="218"/>
  <c r="BV217" i="218"/>
  <c r="BG303" i="218"/>
  <c r="BW201" i="218"/>
  <c r="BX201" i="218" s="1"/>
  <c r="G170" i="218"/>
  <c r="BU279" i="218"/>
  <c r="BZ279" i="218" s="1"/>
  <c r="BZ278" i="218" s="1"/>
  <c r="BZ168" i="218" s="1"/>
  <c r="BU268" i="218"/>
  <c r="BY268" i="218" s="1"/>
  <c r="BW276" i="218"/>
  <c r="BX276" i="218" s="1"/>
  <c r="BU195" i="218"/>
  <c r="BD317" i="218"/>
  <c r="BD170" i="218"/>
  <c r="BW189" i="218"/>
  <c r="BX189" i="218" s="1"/>
  <c r="BW149" i="218"/>
  <c r="BX149" i="218" s="1"/>
  <c r="C28" i="90"/>
  <c r="P23" i="218" s="1"/>
  <c r="P8" i="218"/>
  <c r="I40" i="103"/>
  <c r="AC51" i="218" s="1"/>
  <c r="AC9" i="218"/>
  <c r="I19" i="108"/>
  <c r="AH30" i="218" s="1"/>
  <c r="AH9" i="218"/>
  <c r="C28" i="123"/>
  <c r="AW23" i="218" s="1"/>
  <c r="AW8" i="218"/>
  <c r="C28" i="139"/>
  <c r="BM23" i="218" s="1"/>
  <c r="BM8" i="218"/>
  <c r="Q170" i="218"/>
  <c r="BU239" i="218"/>
  <c r="BY239" i="218" s="1"/>
  <c r="M303" i="218"/>
  <c r="BV180" i="218"/>
  <c r="BH317" i="218"/>
  <c r="AN170" i="218"/>
  <c r="BU264" i="218"/>
  <c r="BW268" i="218"/>
  <c r="BX268" i="218" s="1"/>
  <c r="BW230" i="218"/>
  <c r="BX230" i="218" s="1"/>
  <c r="BV259" i="218"/>
  <c r="H317" i="218"/>
  <c r="H303" i="218"/>
  <c r="BU193" i="218"/>
  <c r="C28" i="80"/>
  <c r="F23" i="218" s="1"/>
  <c r="F8" i="218"/>
  <c r="BV135" i="218"/>
  <c r="C28" i="81"/>
  <c r="G23" i="218" s="1"/>
  <c r="G8" i="218"/>
  <c r="I17" i="83"/>
  <c r="I28" i="218" s="1"/>
  <c r="I9" i="218"/>
  <c r="E22" i="83"/>
  <c r="C28" i="84"/>
  <c r="J23" i="218" s="1"/>
  <c r="J8" i="218"/>
  <c r="C28" i="86"/>
  <c r="L23" i="218" s="1"/>
  <c r="L8" i="218"/>
  <c r="I65" i="87"/>
  <c r="M76" i="218" s="1"/>
  <c r="M9" i="218"/>
  <c r="C28" i="88"/>
  <c r="N23" i="218" s="1"/>
  <c r="N8" i="218"/>
  <c r="C28" i="89"/>
  <c r="O23" i="218" s="1"/>
  <c r="O8" i="218"/>
  <c r="I19" i="90"/>
  <c r="P30" i="218" s="1"/>
  <c r="P9" i="218"/>
  <c r="E22" i="93"/>
  <c r="E26" i="96"/>
  <c r="I74" i="98"/>
  <c r="X85" i="218" s="1"/>
  <c r="X9" i="218"/>
  <c r="D19" i="99"/>
  <c r="E22" i="100"/>
  <c r="I18" i="100"/>
  <c r="Z29" i="218" s="1"/>
  <c r="Z9" i="218"/>
  <c r="E19" i="102"/>
  <c r="I33" i="105"/>
  <c r="AE44" i="218" s="1"/>
  <c r="AE9" i="218"/>
  <c r="C28" i="109"/>
  <c r="AI23" i="218" s="1"/>
  <c r="AI8" i="218"/>
  <c r="I42" i="110"/>
  <c r="AJ53" i="218" s="1"/>
  <c r="AJ9" i="218"/>
  <c r="C28" i="110"/>
  <c r="AJ23" i="218" s="1"/>
  <c r="AJ8" i="218"/>
  <c r="C28" i="112"/>
  <c r="AL23" i="218" s="1"/>
  <c r="AL8" i="218"/>
  <c r="I50" i="113"/>
  <c r="AM61" i="218" s="1"/>
  <c r="AM9" i="218"/>
  <c r="E19" i="113"/>
  <c r="C28" i="115"/>
  <c r="AO23" i="218" s="1"/>
  <c r="AO8" i="218"/>
  <c r="D22" i="116"/>
  <c r="I43" i="117"/>
  <c r="AQ54" i="218" s="1"/>
  <c r="AQ9" i="218"/>
  <c r="E19" i="120"/>
  <c r="I111" i="123"/>
  <c r="AW122" i="218" s="1"/>
  <c r="AW9" i="218"/>
  <c r="E26" i="122"/>
  <c r="D26" i="130"/>
  <c r="C28" i="132"/>
  <c r="BF23" i="218" s="1"/>
  <c r="BF8" i="218"/>
  <c r="I104" i="135"/>
  <c r="BI115" i="218" s="1"/>
  <c r="BI9" i="218"/>
  <c r="I86" i="136"/>
  <c r="BJ97" i="218" s="1"/>
  <c r="BJ9" i="218"/>
  <c r="C28" i="138"/>
  <c r="BL23" i="218" s="1"/>
  <c r="BL8" i="218"/>
  <c r="E19" i="145"/>
  <c r="C21" i="146"/>
  <c r="BT16" i="218" s="1"/>
  <c r="BT9" i="218"/>
  <c r="BV275" i="218"/>
  <c r="BV201" i="218"/>
  <c r="BV157" i="218"/>
  <c r="BU231" i="218"/>
  <c r="BZ231" i="218" s="1"/>
  <c r="BW253" i="218"/>
  <c r="BX253" i="218" s="1"/>
  <c r="BW185" i="218"/>
  <c r="BX185" i="218" s="1"/>
  <c r="N303" i="218"/>
  <c r="BW252" i="218"/>
  <c r="BX252" i="218" s="1"/>
  <c r="BU192" i="218"/>
  <c r="BZ192" i="218" s="1"/>
  <c r="BQ303" i="218"/>
  <c r="M317" i="218"/>
  <c r="BW256" i="218"/>
  <c r="BX256" i="218" s="1"/>
  <c r="BW220" i="218"/>
  <c r="BX220" i="218" s="1"/>
  <c r="BW188" i="218"/>
  <c r="BX188" i="218" s="1"/>
  <c r="BV257" i="218"/>
  <c r="BW259" i="218"/>
  <c r="BX259" i="218" s="1"/>
  <c r="BS313" i="218"/>
  <c r="BS302" i="218" s="1"/>
  <c r="BW231" i="218"/>
  <c r="BX231" i="218" s="1"/>
  <c r="BU204" i="218"/>
  <c r="BZ204" i="218" s="1"/>
  <c r="Z317" i="218"/>
  <c r="Z303" i="218"/>
  <c r="R317" i="218"/>
  <c r="R303" i="218"/>
  <c r="AI317" i="218"/>
  <c r="AI303" i="218"/>
  <c r="BV208" i="218"/>
  <c r="BV273" i="218"/>
  <c r="BV200" i="218"/>
  <c r="BW226" i="218"/>
  <c r="BX226" i="218" s="1"/>
  <c r="BU226" i="218"/>
  <c r="X317" i="218"/>
  <c r="X303" i="218"/>
  <c r="X170" i="218"/>
  <c r="P317" i="218"/>
  <c r="P303" i="218"/>
  <c r="BV203" i="218"/>
  <c r="BW249" i="218"/>
  <c r="BX249" i="218" s="1"/>
  <c r="BW213" i="218"/>
  <c r="BX213" i="218" s="1"/>
  <c r="BW181" i="218"/>
  <c r="BX181" i="218" s="1"/>
  <c r="BU276" i="218"/>
  <c r="I32" i="106"/>
  <c r="AF43" i="218" s="1"/>
  <c r="AF9" i="218"/>
  <c r="C28" i="135"/>
  <c r="BI23" i="218" s="1"/>
  <c r="BI8" i="218"/>
  <c r="C28" i="136"/>
  <c r="BJ23" i="218" s="1"/>
  <c r="BJ8" i="218"/>
  <c r="BB317" i="218"/>
  <c r="BB303" i="218"/>
  <c r="BC317" i="218"/>
  <c r="BC303" i="218"/>
  <c r="BV252" i="218"/>
  <c r="BT317" i="218"/>
  <c r="BT303" i="218"/>
  <c r="BL317" i="218"/>
  <c r="BL303" i="218"/>
  <c r="I49" i="88"/>
  <c r="N60" i="218" s="1"/>
  <c r="N9" i="218"/>
  <c r="C28" i="91"/>
  <c r="Q23" i="218" s="1"/>
  <c r="Q8" i="218"/>
  <c r="I120" i="118"/>
  <c r="AR131" i="218" s="1"/>
  <c r="AR9" i="218"/>
  <c r="C28" i="145"/>
  <c r="BS23" i="218" s="1"/>
  <c r="BS8" i="218"/>
  <c r="BW200" i="218"/>
  <c r="BX200" i="218" s="1"/>
  <c r="BW182" i="218"/>
  <c r="BX182" i="218" s="1"/>
  <c r="AK317" i="218"/>
  <c r="AK303" i="218"/>
  <c r="AK170" i="218"/>
  <c r="AG317" i="218"/>
  <c r="AG303" i="218"/>
  <c r="BV224" i="218"/>
  <c r="BW269" i="218"/>
  <c r="BX269" i="218" s="1"/>
  <c r="E26" i="85"/>
  <c r="C28" i="98"/>
  <c r="X23" i="218" s="1"/>
  <c r="X8" i="218"/>
  <c r="C28" i="101"/>
  <c r="AA23" i="218" s="1"/>
  <c r="AA8" i="218"/>
  <c r="C28" i="104"/>
  <c r="AD23" i="218" s="1"/>
  <c r="AD8" i="218"/>
  <c r="D22" i="111"/>
  <c r="C28" i="113"/>
  <c r="AM23" i="218" s="1"/>
  <c r="AM8" i="218"/>
  <c r="I99" i="119"/>
  <c r="AS110" i="218" s="1"/>
  <c r="AS9" i="218"/>
  <c r="C28" i="142"/>
  <c r="BP23" i="218" s="1"/>
  <c r="BP8" i="218"/>
  <c r="BW275" i="218"/>
  <c r="BX275" i="218" s="1"/>
  <c r="BW202" i="218"/>
  <c r="BX202" i="218" s="1"/>
  <c r="BV178" i="218"/>
  <c r="I84" i="97"/>
  <c r="W95" i="218" s="1"/>
  <c r="W9" i="218"/>
  <c r="C28" i="99"/>
  <c r="Y23" i="218" s="1"/>
  <c r="Y8" i="218"/>
  <c r="E22" i="138"/>
  <c r="E26" i="141"/>
  <c r="BF303" i="218"/>
  <c r="BW205" i="218"/>
  <c r="BX205" i="218" s="1"/>
  <c r="AP317" i="218"/>
  <c r="AP303" i="218"/>
  <c r="BV176" i="218"/>
  <c r="BV153" i="218"/>
  <c r="BW153" i="218"/>
  <c r="BX153" i="218" s="1"/>
  <c r="I58" i="80"/>
  <c r="F69" i="218" s="1"/>
  <c r="F9" i="218"/>
  <c r="I120" i="85"/>
  <c r="K131" i="218" s="1"/>
  <c r="K9" i="218"/>
  <c r="I25" i="86"/>
  <c r="L36" i="218" s="1"/>
  <c r="L9" i="218"/>
  <c r="E19" i="87"/>
  <c r="D19" i="88"/>
  <c r="D22" i="93"/>
  <c r="C28" i="97"/>
  <c r="W23" i="218" s="1"/>
  <c r="W8" i="218"/>
  <c r="E26" i="98"/>
  <c r="E22" i="101"/>
  <c r="E26" i="101"/>
  <c r="I18" i="104"/>
  <c r="AD29" i="218" s="1"/>
  <c r="AD9" i="218"/>
  <c r="C28" i="105"/>
  <c r="AE23" i="218" s="1"/>
  <c r="AE8" i="218"/>
  <c r="D19" i="107"/>
  <c r="E26" i="106"/>
  <c r="C28" i="111"/>
  <c r="AK23" i="218" s="1"/>
  <c r="AK8" i="218"/>
  <c r="C35" i="114"/>
  <c r="AN143" i="218" s="1"/>
  <c r="AN9" i="218"/>
  <c r="E22" i="116"/>
  <c r="C28" i="122"/>
  <c r="AV23" i="218" s="1"/>
  <c r="AV8" i="218"/>
  <c r="C28" i="127"/>
  <c r="BA23" i="218" s="1"/>
  <c r="BA8" i="218"/>
  <c r="I81" i="129"/>
  <c r="BC92" i="218" s="1"/>
  <c r="BC9" i="218"/>
  <c r="I33" i="132"/>
  <c r="BF44" i="218" s="1"/>
  <c r="BF9" i="218"/>
  <c r="C28" i="133"/>
  <c r="BG23" i="218" s="1"/>
  <c r="BG8" i="218"/>
  <c r="I51" i="140"/>
  <c r="BN62" i="218" s="1"/>
  <c r="BN9" i="218"/>
  <c r="E19" i="140"/>
  <c r="C28" i="140"/>
  <c r="BN23" i="218" s="1"/>
  <c r="BN8" i="218"/>
  <c r="I42" i="144"/>
  <c r="BR53" i="218" s="1"/>
  <c r="BR9" i="218"/>
  <c r="AN303" i="218"/>
  <c r="BV263" i="218"/>
  <c r="BM170" i="218"/>
  <c r="BU222" i="218"/>
  <c r="BY222" i="218" s="1"/>
  <c r="W303" i="218"/>
  <c r="N317" i="218"/>
  <c r="BJ303" i="218"/>
  <c r="BV276" i="218"/>
  <c r="BW216" i="218"/>
  <c r="BX216" i="218" s="1"/>
  <c r="BW184" i="218"/>
  <c r="BX184" i="218" s="1"/>
  <c r="BQ317" i="218"/>
  <c r="E303" i="218"/>
  <c r="BW187" i="218"/>
  <c r="BX187" i="218" s="1"/>
  <c r="BU257" i="218"/>
  <c r="BZ257" i="218" s="1"/>
  <c r="BW191" i="218"/>
  <c r="BX191" i="218" s="1"/>
  <c r="BU207" i="218"/>
  <c r="BZ207" i="218" s="1"/>
  <c r="BU229" i="218"/>
  <c r="BZ229" i="218" s="1"/>
  <c r="H170" i="218"/>
  <c r="BG170" i="218"/>
  <c r="BW222" i="218"/>
  <c r="BX222" i="218" s="1"/>
  <c r="BV199" i="218"/>
  <c r="W170" i="218"/>
  <c r="BV226" i="218"/>
  <c r="BI317" i="218"/>
  <c r="BI303" i="218"/>
  <c r="BI170" i="218"/>
  <c r="BV202" i="218"/>
  <c r="BW221" i="218"/>
  <c r="BX221" i="218" s="1"/>
  <c r="BU254" i="218"/>
  <c r="BW198" i="218"/>
  <c r="BX198" i="218" s="1"/>
  <c r="BV236" i="218"/>
  <c r="I42" i="112"/>
  <c r="AL53" i="218" s="1"/>
  <c r="AL9" i="218"/>
  <c r="C28" i="116"/>
  <c r="AP23" i="218" s="1"/>
  <c r="AP8" i="218"/>
  <c r="C27" i="121"/>
  <c r="AU22" i="218" s="1"/>
  <c r="AU9" i="218"/>
  <c r="I64" i="126"/>
  <c r="AZ75" i="218" s="1"/>
  <c r="AZ9" i="218"/>
  <c r="I18" i="128"/>
  <c r="BB29" i="218" s="1"/>
  <c r="BB9" i="218"/>
  <c r="C28" i="143"/>
  <c r="BQ23" i="218" s="1"/>
  <c r="BQ8" i="218"/>
  <c r="BV184" i="218"/>
  <c r="BW246" i="218"/>
  <c r="BX246" i="218" s="1"/>
  <c r="BU246" i="218"/>
  <c r="BV210" i="218"/>
  <c r="C28" i="131"/>
  <c r="BE23" i="218" s="1"/>
  <c r="BE8" i="218"/>
  <c r="I41" i="137"/>
  <c r="BK52" i="218" s="1"/>
  <c r="BK9" i="218"/>
  <c r="BV267" i="218"/>
  <c r="AH317" i="218"/>
  <c r="AH303" i="218"/>
  <c r="BW238" i="218"/>
  <c r="BX238" i="218" s="1"/>
  <c r="BV179" i="218"/>
  <c r="C35" i="81"/>
  <c r="G143" i="218" s="1"/>
  <c r="G9" i="218"/>
  <c r="C28" i="108"/>
  <c r="AH23" i="218" s="1"/>
  <c r="AH8" i="218"/>
  <c r="D23" i="143"/>
  <c r="BU180" i="218"/>
  <c r="BY180" i="218" s="1"/>
  <c r="BV212" i="218"/>
  <c r="C28" i="85"/>
  <c r="K23" i="218" s="1"/>
  <c r="K8" i="218"/>
  <c r="E22" i="92"/>
  <c r="E22" i="96"/>
  <c r="I32" i="99"/>
  <c r="Y43" i="218" s="1"/>
  <c r="Y9" i="218"/>
  <c r="C28" i="102"/>
  <c r="AB23" i="218" s="1"/>
  <c r="AB8" i="218"/>
  <c r="D19" i="103"/>
  <c r="D23" i="116"/>
  <c r="C28" i="120"/>
  <c r="AT23" i="218" s="1"/>
  <c r="AT8" i="218"/>
  <c r="I50" i="122"/>
  <c r="AV61" i="218" s="1"/>
  <c r="AV9" i="218"/>
  <c r="D22" i="126"/>
  <c r="I92" i="131"/>
  <c r="BE103" i="218" s="1"/>
  <c r="BE9" i="218"/>
  <c r="D23" i="133"/>
  <c r="D19" i="136"/>
  <c r="D23" i="144"/>
  <c r="BW195" i="218"/>
  <c r="BX195" i="218" s="1"/>
  <c r="BU232" i="218"/>
  <c r="BY232" i="218" s="1"/>
  <c r="BW197" i="218"/>
  <c r="BX197" i="218" s="1"/>
  <c r="F317" i="218"/>
  <c r="F303" i="218"/>
  <c r="BW135" i="218"/>
  <c r="BX135" i="218" s="1"/>
  <c r="C37" i="76"/>
  <c r="B145" i="218" s="1"/>
  <c r="B9" i="218"/>
  <c r="BW148" i="218"/>
  <c r="BX148" i="218" s="1"/>
  <c r="BV154" i="218"/>
  <c r="I24" i="82"/>
  <c r="H35" i="218" s="1"/>
  <c r="H9" i="218"/>
  <c r="D22" i="82"/>
  <c r="D22" i="83"/>
  <c r="E19" i="89"/>
  <c r="E22" i="90"/>
  <c r="C28" i="92"/>
  <c r="R23" i="218" s="1"/>
  <c r="R8" i="218"/>
  <c r="I55" i="93"/>
  <c r="S66" i="218" s="1"/>
  <c r="S9" i="218"/>
  <c r="C28" i="93"/>
  <c r="S23" i="218" s="1"/>
  <c r="S8" i="218"/>
  <c r="C28" i="95"/>
  <c r="U23" i="218" s="1"/>
  <c r="U8" i="218"/>
  <c r="C36" i="96"/>
  <c r="V144" i="218" s="1"/>
  <c r="V9" i="218"/>
  <c r="D22" i="96"/>
  <c r="I32" i="101"/>
  <c r="AA43" i="218" s="1"/>
  <c r="AA9" i="218"/>
  <c r="I100" i="107"/>
  <c r="AG111" i="218" s="1"/>
  <c r="AG9" i="218"/>
  <c r="E19" i="108"/>
  <c r="C36" i="111"/>
  <c r="AK144" i="218" s="1"/>
  <c r="AK9" i="218"/>
  <c r="C28" i="114"/>
  <c r="AN23" i="218" s="1"/>
  <c r="AN8" i="218"/>
  <c r="D23" i="118"/>
  <c r="C28" i="118"/>
  <c r="AR23" i="218" s="1"/>
  <c r="AR8" i="218"/>
  <c r="E19" i="119"/>
  <c r="I76" i="120"/>
  <c r="AT87" i="218" s="1"/>
  <c r="AT9" i="218"/>
  <c r="E26" i="120"/>
  <c r="E22" i="126"/>
  <c r="D22" i="132"/>
  <c r="I43" i="134"/>
  <c r="BH54" i="218" s="1"/>
  <c r="BH9" i="218"/>
  <c r="I28" i="142"/>
  <c r="BP39" i="218" s="1"/>
  <c r="BP9" i="218"/>
  <c r="E19" i="143"/>
  <c r="E26" i="143"/>
  <c r="C28" i="144"/>
  <c r="BR23" i="218" s="1"/>
  <c r="BR8" i="218"/>
  <c r="C28" i="146"/>
  <c r="BT23" i="218" s="1"/>
  <c r="BT8" i="218"/>
  <c r="BE303" i="218"/>
  <c r="BE170" i="218"/>
  <c r="G303" i="218"/>
  <c r="BV246" i="218"/>
  <c r="E317" i="218"/>
  <c r="BV189" i="218"/>
  <c r="BS316" i="218"/>
  <c r="BU186" i="218"/>
  <c r="BZ186" i="218" s="1"/>
  <c r="AY317" i="218"/>
  <c r="AY303" i="218"/>
  <c r="AA317" i="218"/>
  <c r="AA303" i="218"/>
  <c r="O317" i="218"/>
  <c r="O303" i="218"/>
  <c r="I303" i="218"/>
  <c r="I317" i="218"/>
  <c r="BW218" i="218"/>
  <c r="BX218" i="218" s="1"/>
  <c r="BU218" i="218"/>
  <c r="BW281" i="218"/>
  <c r="BX281" i="218" s="1"/>
  <c r="BV216" i="218"/>
  <c r="BV235" i="218"/>
  <c r="BY190" i="218"/>
  <c r="BZ190" i="218"/>
  <c r="BZ252" i="218"/>
  <c r="BY252" i="218"/>
  <c r="BZ188" i="218"/>
  <c r="BY188" i="218"/>
  <c r="BZ221" i="218"/>
  <c r="BY221" i="218"/>
  <c r="BY250" i="218"/>
  <c r="BZ250" i="218"/>
  <c r="BY182" i="218"/>
  <c r="BZ182" i="218"/>
  <c r="BY216" i="218"/>
  <c r="BZ283" i="218"/>
  <c r="BZ238" i="218"/>
  <c r="BY259" i="218"/>
  <c r="BZ259" i="218"/>
  <c r="BY205" i="218"/>
  <c r="BY199" i="218"/>
  <c r="BZ199" i="218"/>
  <c r="BZ243" i="218"/>
  <c r="BY243" i="218"/>
  <c r="BY242" i="218" s="1"/>
  <c r="BY160" i="218" s="1"/>
  <c r="BZ208" i="218"/>
  <c r="BY208" i="218"/>
  <c r="BY176" i="218"/>
  <c r="BZ176" i="218"/>
  <c r="BY225" i="218"/>
  <c r="BZ197" i="218"/>
  <c r="BZ261" i="218"/>
  <c r="BZ260" i="218" s="1"/>
  <c r="BZ162" i="218" s="1"/>
  <c r="BY261" i="218"/>
  <c r="BY260" i="218" s="1"/>
  <c r="BY162" i="218" s="1"/>
  <c r="BY257" i="218"/>
  <c r="BY229" i="218"/>
  <c r="BY223" i="218"/>
  <c r="BZ223" i="218"/>
  <c r="BY277" i="218"/>
  <c r="BZ277" i="218"/>
  <c r="BY213" i="218"/>
  <c r="BY271" i="218"/>
  <c r="BY270" i="218" s="1"/>
  <c r="BY165" i="218" s="1"/>
  <c r="BZ271" i="218"/>
  <c r="BZ270" i="218" s="1"/>
  <c r="BZ165" i="218" s="1"/>
  <c r="BY219" i="218"/>
  <c r="BZ219" i="218"/>
  <c r="BY236" i="218"/>
  <c r="BZ236" i="218"/>
  <c r="BZ196" i="218"/>
  <c r="BY196" i="218"/>
  <c r="BY214" i="218"/>
  <c r="BZ214" i="218"/>
  <c r="BY194" i="218"/>
  <c r="BZ194" i="218"/>
  <c r="BY215" i="218"/>
  <c r="BZ215" i="218"/>
  <c r="BZ224" i="218"/>
  <c r="BZ189" i="218"/>
  <c r="BZ267" i="218"/>
  <c r="BY267" i="218"/>
  <c r="BZ228" i="218"/>
  <c r="BZ220" i="218"/>
  <c r="D26" i="145"/>
  <c r="D23" i="146"/>
  <c r="D26" i="146"/>
  <c r="D22" i="146"/>
  <c r="I91" i="146"/>
  <c r="BT102" i="218" s="1"/>
  <c r="I82" i="146"/>
  <c r="BT93" i="218" s="1"/>
  <c r="I42" i="146"/>
  <c r="BT53" i="218" s="1"/>
  <c r="C22" i="146"/>
  <c r="BT17" i="218" s="1"/>
  <c r="C18" i="146"/>
  <c r="BT13" i="218" s="1"/>
  <c r="D17" i="146"/>
  <c r="I59" i="146"/>
  <c r="BT70" i="218" s="1"/>
  <c r="C25" i="146"/>
  <c r="BT20" i="218" s="1"/>
  <c r="I55" i="146"/>
  <c r="BT66" i="218" s="1"/>
  <c r="I57" i="146"/>
  <c r="BT68" i="218" s="1"/>
  <c r="I50" i="146"/>
  <c r="BT61" i="218" s="1"/>
  <c r="C16" i="146"/>
  <c r="BT11" i="218" s="1"/>
  <c r="I25" i="146"/>
  <c r="BT36" i="218" s="1"/>
  <c r="I26" i="146"/>
  <c r="BT37" i="218" s="1"/>
  <c r="D20" i="146"/>
  <c r="I23" i="146"/>
  <c r="BT34" i="218" s="1"/>
  <c r="I40" i="146"/>
  <c r="BT51" i="218" s="1"/>
  <c r="I51" i="146"/>
  <c r="BT62" i="218" s="1"/>
  <c r="I110" i="146"/>
  <c r="BT121" i="218" s="1"/>
  <c r="I39" i="146"/>
  <c r="BT50" i="218" s="1"/>
  <c r="I122" i="146"/>
  <c r="BT133" i="218" s="1"/>
  <c r="I66" i="146"/>
  <c r="BT77" i="218" s="1"/>
  <c r="I81" i="146"/>
  <c r="BT92" i="218" s="1"/>
  <c r="I34" i="146"/>
  <c r="BT45" i="218" s="1"/>
  <c r="I63" i="146"/>
  <c r="BT74" i="218" s="1"/>
  <c r="I95" i="146"/>
  <c r="BT106" i="218" s="1"/>
  <c r="C26" i="146"/>
  <c r="BT21" i="218" s="1"/>
  <c r="I43" i="146"/>
  <c r="BT54" i="218" s="1"/>
  <c r="E17" i="146"/>
  <c r="I72" i="146"/>
  <c r="BT83" i="218" s="1"/>
  <c r="I27" i="146"/>
  <c r="BT38" i="218" s="1"/>
  <c r="I94" i="146"/>
  <c r="BT105" i="218" s="1"/>
  <c r="C23" i="146"/>
  <c r="BT18" i="218" s="1"/>
  <c r="I67" i="146"/>
  <c r="BT78" i="218" s="1"/>
  <c r="C34" i="146"/>
  <c r="BT142" i="218" s="1"/>
  <c r="I56" i="146"/>
  <c r="BT67" i="218" s="1"/>
  <c r="C32" i="146"/>
  <c r="BT140" i="218" s="1"/>
  <c r="I84" i="146"/>
  <c r="BT95" i="218" s="1"/>
  <c r="C20" i="146"/>
  <c r="BT15" i="218" s="1"/>
  <c r="C35" i="146"/>
  <c r="BT143" i="218" s="1"/>
  <c r="C24" i="146"/>
  <c r="BT19" i="218" s="1"/>
  <c r="I104" i="146"/>
  <c r="BT115" i="218" s="1"/>
  <c r="I48" i="146"/>
  <c r="BT59" i="218" s="1"/>
  <c r="I116" i="146"/>
  <c r="BT127" i="218" s="1"/>
  <c r="I24" i="146"/>
  <c r="BT35" i="218" s="1"/>
  <c r="I41" i="146"/>
  <c r="BT52" i="218" s="1"/>
  <c r="E23" i="146"/>
  <c r="E20" i="146"/>
  <c r="C27" i="146"/>
  <c r="BT22" i="218" s="1"/>
  <c r="I92" i="146"/>
  <c r="BT103" i="218" s="1"/>
  <c r="I114" i="146"/>
  <c r="BT125" i="218" s="1"/>
  <c r="I100" i="146"/>
  <c r="BT111" i="218" s="1"/>
  <c r="I32" i="146"/>
  <c r="BT43" i="218" s="1"/>
  <c r="I47" i="146"/>
  <c r="BT58" i="218" s="1"/>
  <c r="C33" i="146"/>
  <c r="BT141" i="218" s="1"/>
  <c r="I80" i="146"/>
  <c r="BT91" i="218" s="1"/>
  <c r="I111" i="146"/>
  <c r="BT122" i="218" s="1"/>
  <c r="I49" i="146"/>
  <c r="BT60" i="218" s="1"/>
  <c r="C19" i="146"/>
  <c r="BT14" i="218" s="1"/>
  <c r="I101" i="146"/>
  <c r="BT112" i="218" s="1"/>
  <c r="I75" i="146"/>
  <c r="BT86" i="218" s="1"/>
  <c r="I86" i="146"/>
  <c r="BT97" i="218" s="1"/>
  <c r="D16" i="146"/>
  <c r="I98" i="146"/>
  <c r="BT109" i="218" s="1"/>
  <c r="I62" i="146"/>
  <c r="BT73" i="218" s="1"/>
  <c r="I38" i="146"/>
  <c r="BT49" i="218" s="1"/>
  <c r="I97" i="146"/>
  <c r="BT108" i="218" s="1"/>
  <c r="I29" i="146"/>
  <c r="BT40" i="218" s="1"/>
  <c r="I106" i="146"/>
  <c r="BT117" i="218" s="1"/>
  <c r="I52" i="146"/>
  <c r="BT63" i="218" s="1"/>
  <c r="I20" i="146"/>
  <c r="BT31" i="218" s="1"/>
  <c r="I120" i="146"/>
  <c r="BT131" i="218" s="1"/>
  <c r="I79" i="146"/>
  <c r="BT90" i="218" s="1"/>
  <c r="I54" i="146"/>
  <c r="BT65" i="218" s="1"/>
  <c r="I30" i="146"/>
  <c r="BT41" i="218" s="1"/>
  <c r="I119" i="146"/>
  <c r="BT130" i="218" s="1"/>
  <c r="I78" i="146"/>
  <c r="BT89" i="218" s="1"/>
  <c r="I61" i="146"/>
  <c r="BT72" i="218" s="1"/>
  <c r="I37" i="146"/>
  <c r="BT48" i="218" s="1"/>
  <c r="I96" i="146"/>
  <c r="BT107" i="218" s="1"/>
  <c r="I60" i="146"/>
  <c r="BT71" i="218" s="1"/>
  <c r="I28" i="146"/>
  <c r="BT39" i="218" s="1"/>
  <c r="C36" i="146"/>
  <c r="BT144" i="218" s="1"/>
  <c r="I109" i="146"/>
  <c r="BT120" i="218" s="1"/>
  <c r="I89" i="146"/>
  <c r="BT100" i="218" s="1"/>
  <c r="I45" i="146"/>
  <c r="BT56" i="218" s="1"/>
  <c r="I87" i="146"/>
  <c r="BT98" i="218" s="1"/>
  <c r="I77" i="146"/>
  <c r="BT88" i="218" s="1"/>
  <c r="I44" i="146"/>
  <c r="BT55" i="218" s="1"/>
  <c r="I90" i="146"/>
  <c r="BT101" i="218" s="1"/>
  <c r="I71" i="146"/>
  <c r="BT82" i="218" s="1"/>
  <c r="I46" i="146"/>
  <c r="BT57" i="218" s="1"/>
  <c r="I22" i="146"/>
  <c r="BT33" i="218" s="1"/>
  <c r="I107" i="146"/>
  <c r="BT118" i="218" s="1"/>
  <c r="I69" i="146"/>
  <c r="BT80" i="218" s="1"/>
  <c r="I53" i="146"/>
  <c r="BT64" i="218" s="1"/>
  <c r="I21" i="146"/>
  <c r="BT32" i="218" s="1"/>
  <c r="I118" i="146"/>
  <c r="BT129" i="218" s="1"/>
  <c r="I68" i="146"/>
  <c r="BT79" i="218" s="1"/>
  <c r="I36" i="146"/>
  <c r="BT47" i="218" s="1"/>
  <c r="C38" i="146"/>
  <c r="BT146" i="218" s="1"/>
  <c r="I93" i="146"/>
  <c r="BT104" i="218" s="1"/>
  <c r="I35" i="146"/>
  <c r="BT46" i="218" s="1"/>
  <c r="I102" i="146"/>
  <c r="BT113" i="218" s="1"/>
  <c r="I65" i="146"/>
  <c r="BT76" i="218" s="1"/>
  <c r="C37" i="146"/>
  <c r="BT145" i="218" s="1"/>
  <c r="I112" i="146"/>
  <c r="BT123" i="218" s="1"/>
  <c r="I64" i="146"/>
  <c r="BT75" i="218" s="1"/>
  <c r="I99" i="146"/>
  <c r="BT110" i="218" s="1"/>
  <c r="E16" i="146"/>
  <c r="I31" i="146"/>
  <c r="BT42" i="218" s="1"/>
  <c r="I73" i="146"/>
  <c r="BT84" i="218" s="1"/>
  <c r="I17" i="146"/>
  <c r="BT28" i="218" s="1"/>
  <c r="I58" i="146"/>
  <c r="BT69" i="218" s="1"/>
  <c r="C17" i="146"/>
  <c r="BT12" i="218" s="1"/>
  <c r="I76" i="146"/>
  <c r="BT87" i="218" s="1"/>
  <c r="I33" i="146"/>
  <c r="BT44" i="218" s="1"/>
  <c r="I74" i="146"/>
  <c r="BT85" i="218" s="1"/>
  <c r="I19" i="146"/>
  <c r="BT30" i="218" s="1"/>
  <c r="I18" i="146"/>
  <c r="BT29" i="218" s="1"/>
  <c r="D26" i="144"/>
  <c r="E26" i="145"/>
  <c r="D23" i="145"/>
  <c r="E20" i="145"/>
  <c r="D16" i="145"/>
  <c r="D17" i="145"/>
  <c r="D22" i="145"/>
  <c r="E23" i="145"/>
  <c r="E17" i="145"/>
  <c r="D20" i="145"/>
  <c r="I98" i="145"/>
  <c r="BS109" i="218" s="1"/>
  <c r="I71" i="145"/>
  <c r="BS82" i="218" s="1"/>
  <c r="I46" i="145"/>
  <c r="BS57" i="218" s="1"/>
  <c r="I22" i="145"/>
  <c r="BS33" i="218" s="1"/>
  <c r="I107" i="145"/>
  <c r="BS118" i="218" s="1"/>
  <c r="I69" i="145"/>
  <c r="BS80" i="218" s="1"/>
  <c r="I45" i="145"/>
  <c r="BS56" i="218" s="1"/>
  <c r="I21" i="145"/>
  <c r="BS32" i="218" s="1"/>
  <c r="I120" i="145"/>
  <c r="BS131" i="218" s="1"/>
  <c r="I90" i="145"/>
  <c r="BS101" i="218" s="1"/>
  <c r="I54" i="145"/>
  <c r="BS65" i="218" s="1"/>
  <c r="I30" i="145"/>
  <c r="BS41" i="218" s="1"/>
  <c r="I97" i="145"/>
  <c r="BS108" i="218" s="1"/>
  <c r="I89" i="145"/>
  <c r="BS100" i="218" s="1"/>
  <c r="I61" i="145"/>
  <c r="BS72" i="218" s="1"/>
  <c r="I37" i="145"/>
  <c r="BS48" i="218" s="1"/>
  <c r="I109" i="145"/>
  <c r="BS120" i="218" s="1"/>
  <c r="I79" i="145"/>
  <c r="BS90" i="218" s="1"/>
  <c r="I62" i="145"/>
  <c r="BS73" i="218" s="1"/>
  <c r="I38" i="145"/>
  <c r="BS49" i="218" s="1"/>
  <c r="I119" i="145"/>
  <c r="BS130" i="218" s="1"/>
  <c r="I78" i="145"/>
  <c r="BS89" i="218" s="1"/>
  <c r="I53" i="145"/>
  <c r="BS64" i="218" s="1"/>
  <c r="I29" i="145"/>
  <c r="BS40" i="218" s="1"/>
  <c r="I116" i="145"/>
  <c r="BS127" i="218" s="1"/>
  <c r="I104" i="145"/>
  <c r="BS115" i="218" s="1"/>
  <c r="I95" i="145"/>
  <c r="BS106" i="218" s="1"/>
  <c r="I86" i="145"/>
  <c r="BS97" i="218" s="1"/>
  <c r="I76" i="145"/>
  <c r="BS87" i="218" s="1"/>
  <c r="I67" i="145"/>
  <c r="BS78" i="218" s="1"/>
  <c r="I59" i="145"/>
  <c r="BS70" i="218" s="1"/>
  <c r="I51" i="145"/>
  <c r="BS62" i="218" s="1"/>
  <c r="I43" i="145"/>
  <c r="BS54" i="218" s="1"/>
  <c r="I35" i="145"/>
  <c r="BS46" i="218" s="1"/>
  <c r="I27" i="145"/>
  <c r="BS38" i="218" s="1"/>
  <c r="I19" i="145"/>
  <c r="BS30" i="218" s="1"/>
  <c r="C33" i="145"/>
  <c r="BS141" i="218" s="1"/>
  <c r="C26" i="145"/>
  <c r="BS21" i="218" s="1"/>
  <c r="C24" i="145"/>
  <c r="BS19" i="218" s="1"/>
  <c r="C22" i="145"/>
  <c r="BS17" i="218" s="1"/>
  <c r="C20" i="145"/>
  <c r="BS15" i="218" s="1"/>
  <c r="C18" i="145"/>
  <c r="BS13" i="218" s="1"/>
  <c r="C16" i="145"/>
  <c r="BS11" i="218" s="1"/>
  <c r="I72" i="145"/>
  <c r="BS83" i="218" s="1"/>
  <c r="I118" i="145"/>
  <c r="BS129" i="218" s="1"/>
  <c r="I44" i="145"/>
  <c r="BS55" i="218" s="1"/>
  <c r="I93" i="145"/>
  <c r="BS104" i="218" s="1"/>
  <c r="I33" i="145"/>
  <c r="BS44" i="218" s="1"/>
  <c r="C27" i="145"/>
  <c r="BS22" i="218" s="1"/>
  <c r="I64" i="145"/>
  <c r="BS75" i="218" s="1"/>
  <c r="I99" i="145"/>
  <c r="BS110" i="218" s="1"/>
  <c r="C17" i="145"/>
  <c r="BS12" i="218" s="1"/>
  <c r="I55" i="145"/>
  <c r="BS66" i="218" s="1"/>
  <c r="I106" i="145"/>
  <c r="BS117" i="218" s="1"/>
  <c r="I36" i="145"/>
  <c r="BS47" i="218" s="1"/>
  <c r="I25" i="145"/>
  <c r="BS36" i="218" s="1"/>
  <c r="C19" i="145"/>
  <c r="BS14" i="218" s="1"/>
  <c r="I56" i="145"/>
  <c r="BS67" i="218" s="1"/>
  <c r="I91" i="145"/>
  <c r="BS102" i="218" s="1"/>
  <c r="I114" i="145"/>
  <c r="BS125" i="218" s="1"/>
  <c r="I66" i="145"/>
  <c r="BS77" i="218" s="1"/>
  <c r="I39" i="145"/>
  <c r="BS50" i="218" s="1"/>
  <c r="I96" i="145"/>
  <c r="BS107" i="218" s="1"/>
  <c r="I28" i="145"/>
  <c r="BS39" i="218" s="1"/>
  <c r="C38" i="145"/>
  <c r="BS146" i="218" s="1"/>
  <c r="I82" i="145"/>
  <c r="BS93" i="218" s="1"/>
  <c r="I17" i="145"/>
  <c r="BS28" i="218" s="1"/>
  <c r="I111" i="145"/>
  <c r="BS122" i="218" s="1"/>
  <c r="I48" i="145"/>
  <c r="BS59" i="218" s="1"/>
  <c r="I58" i="145"/>
  <c r="BS69" i="218" s="1"/>
  <c r="I87" i="145"/>
  <c r="BS98" i="218" s="1"/>
  <c r="C23" i="145"/>
  <c r="BS18" i="218" s="1"/>
  <c r="C36" i="145"/>
  <c r="BS144" i="218" s="1"/>
  <c r="I40" i="145"/>
  <c r="BS51" i="218" s="1"/>
  <c r="I102" i="145"/>
  <c r="BS113" i="218" s="1"/>
  <c r="I77" i="145"/>
  <c r="BS88" i="218" s="1"/>
  <c r="I65" i="145"/>
  <c r="BS76" i="218" s="1"/>
  <c r="C25" i="145"/>
  <c r="BS20" i="218" s="1"/>
  <c r="I92" i="145"/>
  <c r="BS103" i="218" s="1"/>
  <c r="I32" i="145"/>
  <c r="BS43" i="218" s="1"/>
  <c r="I63" i="145"/>
  <c r="BS74" i="218" s="1"/>
  <c r="I94" i="145"/>
  <c r="BS105" i="218" s="1"/>
  <c r="I42" i="145"/>
  <c r="BS53" i="218" s="1"/>
  <c r="I20" i="145"/>
  <c r="BS31" i="218" s="1"/>
  <c r="I74" i="145"/>
  <c r="BS85" i="218" s="1"/>
  <c r="I100" i="145"/>
  <c r="BS111" i="218" s="1"/>
  <c r="I80" i="145"/>
  <c r="BS91" i="218" s="1"/>
  <c r="I50" i="145"/>
  <c r="BS61" i="218" s="1"/>
  <c r="E16" i="145"/>
  <c r="I68" i="145"/>
  <c r="BS79" i="218" s="1"/>
  <c r="C34" i="145"/>
  <c r="BS142" i="218" s="1"/>
  <c r="I57" i="145"/>
  <c r="BS68" i="218" s="1"/>
  <c r="C37" i="145"/>
  <c r="BS145" i="218" s="1"/>
  <c r="I24" i="145"/>
  <c r="BS35" i="218" s="1"/>
  <c r="I47" i="145"/>
  <c r="BS58" i="218" s="1"/>
  <c r="I34" i="145"/>
  <c r="BS45" i="218" s="1"/>
  <c r="I60" i="145"/>
  <c r="BS71" i="218" s="1"/>
  <c r="I112" i="145"/>
  <c r="BS123" i="218" s="1"/>
  <c r="I49" i="145"/>
  <c r="BS60" i="218" s="1"/>
  <c r="C32" i="145"/>
  <c r="BS140" i="218" s="1"/>
  <c r="I81" i="145"/>
  <c r="BS92" i="218" s="1"/>
  <c r="C35" i="145"/>
  <c r="BS143" i="218" s="1"/>
  <c r="I31" i="145"/>
  <c r="BS42" i="218" s="1"/>
  <c r="I84" i="145"/>
  <c r="BS95" i="218" s="1"/>
  <c r="I26" i="145"/>
  <c r="BS37" i="218" s="1"/>
  <c r="I110" i="145"/>
  <c r="BS121" i="218" s="1"/>
  <c r="I52" i="145"/>
  <c r="BS63" i="218" s="1"/>
  <c r="I101" i="145"/>
  <c r="BS112" i="218" s="1"/>
  <c r="I41" i="145"/>
  <c r="BS52" i="218" s="1"/>
  <c r="C21" i="145"/>
  <c r="BS16" i="218" s="1"/>
  <c r="I73" i="145"/>
  <c r="BS84" i="218" s="1"/>
  <c r="I122" i="145"/>
  <c r="BS133" i="218" s="1"/>
  <c r="I23" i="145"/>
  <c r="BS34" i="218" s="1"/>
  <c r="I75" i="145"/>
  <c r="BS86" i="218" s="1"/>
  <c r="I18" i="145"/>
  <c r="BS29" i="218" s="1"/>
  <c r="E23" i="144"/>
  <c r="D26" i="142"/>
  <c r="I100" i="144"/>
  <c r="BR111" i="218" s="1"/>
  <c r="D19" i="144"/>
  <c r="I122" i="144"/>
  <c r="BR133" i="218" s="1"/>
  <c r="I17" i="144"/>
  <c r="BR28" i="218" s="1"/>
  <c r="C34" i="144"/>
  <c r="BR142" i="218" s="1"/>
  <c r="I111" i="144"/>
  <c r="BR122" i="218" s="1"/>
  <c r="I114" i="144"/>
  <c r="BR125" i="218" s="1"/>
  <c r="I118" i="144"/>
  <c r="BR129" i="218" s="1"/>
  <c r="I92" i="144"/>
  <c r="BR103" i="218" s="1"/>
  <c r="I87" i="144"/>
  <c r="BR98" i="218" s="1"/>
  <c r="I93" i="144"/>
  <c r="BR104" i="218" s="1"/>
  <c r="I24" i="144"/>
  <c r="BR35" i="218" s="1"/>
  <c r="I26" i="144"/>
  <c r="BR37" i="218" s="1"/>
  <c r="E17" i="144"/>
  <c r="I102" i="144"/>
  <c r="BR113" i="218" s="1"/>
  <c r="I96" i="144"/>
  <c r="BR107" i="218" s="1"/>
  <c r="C21" i="144"/>
  <c r="BR16" i="218" s="1"/>
  <c r="I40" i="144"/>
  <c r="BR51" i="218" s="1"/>
  <c r="I58" i="144"/>
  <c r="BR69" i="218" s="1"/>
  <c r="D17" i="144"/>
  <c r="I60" i="144"/>
  <c r="BR71" i="218" s="1"/>
  <c r="I82" i="144"/>
  <c r="BR93" i="218" s="1"/>
  <c r="I99" i="144"/>
  <c r="BR110" i="218" s="1"/>
  <c r="I20" i="144"/>
  <c r="BR31" i="218" s="1"/>
  <c r="I57" i="144"/>
  <c r="BR68" i="218" s="1"/>
  <c r="D20" i="144"/>
  <c r="I106" i="144"/>
  <c r="BR117" i="218" s="1"/>
  <c r="I101" i="144"/>
  <c r="BR112" i="218" s="1"/>
  <c r="C27" i="144"/>
  <c r="BR22" i="218" s="1"/>
  <c r="I32" i="144"/>
  <c r="BR43" i="218" s="1"/>
  <c r="C17" i="144"/>
  <c r="BR12" i="218" s="1"/>
  <c r="I50" i="144"/>
  <c r="BR61" i="218" s="1"/>
  <c r="D16" i="144"/>
  <c r="I80" i="144"/>
  <c r="BR91" i="218" s="1"/>
  <c r="I44" i="144"/>
  <c r="BR55" i="218" s="1"/>
  <c r="I41" i="144"/>
  <c r="BR52" i="218" s="1"/>
  <c r="I72" i="144"/>
  <c r="BR83" i="218" s="1"/>
  <c r="I84" i="144"/>
  <c r="BR95" i="218" s="1"/>
  <c r="E20" i="144"/>
  <c r="E26" i="144"/>
  <c r="I36" i="144"/>
  <c r="BR47" i="218" s="1"/>
  <c r="C32" i="144"/>
  <c r="BR140" i="218" s="1"/>
  <c r="I33" i="144"/>
  <c r="BR44" i="218" s="1"/>
  <c r="I64" i="144"/>
  <c r="BR75" i="218" s="1"/>
  <c r="I63" i="144"/>
  <c r="BR74" i="218" s="1"/>
  <c r="I28" i="144"/>
  <c r="BR39" i="218" s="1"/>
  <c r="C38" i="144"/>
  <c r="BR146" i="218" s="1"/>
  <c r="I25" i="144"/>
  <c r="BR36" i="218" s="1"/>
  <c r="I48" i="144"/>
  <c r="BR59" i="218" s="1"/>
  <c r="I47" i="144"/>
  <c r="BR58" i="218" s="1"/>
  <c r="I66" i="144"/>
  <c r="BR77" i="218" s="1"/>
  <c r="E16" i="144"/>
  <c r="I55" i="144"/>
  <c r="BR66" i="218" s="1"/>
  <c r="I77" i="144"/>
  <c r="BR88" i="218" s="1"/>
  <c r="C23" i="144"/>
  <c r="BR18" i="218" s="1"/>
  <c r="I74" i="144"/>
  <c r="BR85" i="218" s="1"/>
  <c r="C37" i="144"/>
  <c r="BR145" i="218" s="1"/>
  <c r="I81" i="144"/>
  <c r="BR92" i="218" s="1"/>
  <c r="C35" i="144"/>
  <c r="BR143" i="218" s="1"/>
  <c r="I31" i="144"/>
  <c r="BR42" i="218" s="1"/>
  <c r="I94" i="144"/>
  <c r="BR105" i="218" s="1"/>
  <c r="I120" i="144"/>
  <c r="BR131" i="218" s="1"/>
  <c r="I71" i="144"/>
  <c r="BR82" i="218" s="1"/>
  <c r="I46" i="144"/>
  <c r="BR57" i="218" s="1"/>
  <c r="I22" i="144"/>
  <c r="BR33" i="218" s="1"/>
  <c r="I119" i="144"/>
  <c r="BR130" i="218" s="1"/>
  <c r="I89" i="144"/>
  <c r="BR100" i="218" s="1"/>
  <c r="I53" i="144"/>
  <c r="BR64" i="218" s="1"/>
  <c r="I29" i="144"/>
  <c r="BR40" i="218" s="1"/>
  <c r="I98" i="144"/>
  <c r="BR109" i="218" s="1"/>
  <c r="I79" i="144"/>
  <c r="BR90" i="218" s="1"/>
  <c r="I62" i="144"/>
  <c r="BR73" i="218" s="1"/>
  <c r="I38" i="144"/>
  <c r="BR49" i="218" s="1"/>
  <c r="I107" i="144"/>
  <c r="BR118" i="218" s="1"/>
  <c r="I78" i="144"/>
  <c r="BR89" i="218" s="1"/>
  <c r="I61" i="144"/>
  <c r="BR72" i="218" s="1"/>
  <c r="I37" i="144"/>
  <c r="BR48" i="218" s="1"/>
  <c r="I109" i="144"/>
  <c r="BR120" i="218" s="1"/>
  <c r="I90" i="144"/>
  <c r="BR101" i="218" s="1"/>
  <c r="I54" i="144"/>
  <c r="BR65" i="218" s="1"/>
  <c r="I30" i="144"/>
  <c r="BR41" i="218" s="1"/>
  <c r="I97" i="144"/>
  <c r="BR108" i="218" s="1"/>
  <c r="I69" i="144"/>
  <c r="BR80" i="218" s="1"/>
  <c r="I45" i="144"/>
  <c r="BR56" i="218" s="1"/>
  <c r="I21" i="144"/>
  <c r="BR32" i="218" s="1"/>
  <c r="I116" i="144"/>
  <c r="BR127" i="218" s="1"/>
  <c r="I104" i="144"/>
  <c r="BR115" i="218" s="1"/>
  <c r="I95" i="144"/>
  <c r="BR106" i="218" s="1"/>
  <c r="I86" i="144"/>
  <c r="BR97" i="218" s="1"/>
  <c r="I76" i="144"/>
  <c r="BR87" i="218" s="1"/>
  <c r="I67" i="144"/>
  <c r="BR78" i="218" s="1"/>
  <c r="I59" i="144"/>
  <c r="BR70" i="218" s="1"/>
  <c r="I51" i="144"/>
  <c r="BR62" i="218" s="1"/>
  <c r="I43" i="144"/>
  <c r="BR54" i="218" s="1"/>
  <c r="I35" i="144"/>
  <c r="BR46" i="218" s="1"/>
  <c r="I27" i="144"/>
  <c r="BR38" i="218" s="1"/>
  <c r="I19" i="144"/>
  <c r="BR30" i="218" s="1"/>
  <c r="C33" i="144"/>
  <c r="BR141" i="218" s="1"/>
  <c r="C26" i="144"/>
  <c r="BR21" i="218" s="1"/>
  <c r="C24" i="144"/>
  <c r="BR19" i="218" s="1"/>
  <c r="C22" i="144"/>
  <c r="BR17" i="218" s="1"/>
  <c r="C20" i="144"/>
  <c r="BR15" i="218" s="1"/>
  <c r="C18" i="144"/>
  <c r="BR13" i="218" s="1"/>
  <c r="C16" i="144"/>
  <c r="BR11" i="218" s="1"/>
  <c r="I39" i="144"/>
  <c r="BR50" i="218" s="1"/>
  <c r="I68" i="144"/>
  <c r="BR79" i="218" s="1"/>
  <c r="I65" i="144"/>
  <c r="BR76" i="218" s="1"/>
  <c r="C36" i="144"/>
  <c r="BR144" i="218" s="1"/>
  <c r="I73" i="144"/>
  <c r="BR84" i="218" s="1"/>
  <c r="I110" i="144"/>
  <c r="BR121" i="218" s="1"/>
  <c r="I23" i="144"/>
  <c r="BR34" i="218" s="1"/>
  <c r="I34" i="144"/>
  <c r="BR45" i="218" s="1"/>
  <c r="I52" i="144"/>
  <c r="BR63" i="218" s="1"/>
  <c r="I112" i="144"/>
  <c r="BR123" i="218" s="1"/>
  <c r="I49" i="144"/>
  <c r="BR60" i="218" s="1"/>
  <c r="C19" i="144"/>
  <c r="BR14" i="218" s="1"/>
  <c r="I56" i="144"/>
  <c r="BR67" i="218" s="1"/>
  <c r="I91" i="144"/>
  <c r="BR102" i="218" s="1"/>
  <c r="C25" i="144"/>
  <c r="BR20" i="218" s="1"/>
  <c r="I75" i="144"/>
  <c r="BR86" i="218" s="1"/>
  <c r="I18" i="144"/>
  <c r="BR29" i="218" s="1"/>
  <c r="C23" i="143"/>
  <c r="BQ18" i="218" s="1"/>
  <c r="I23" i="143"/>
  <c r="BQ34" i="218" s="1"/>
  <c r="I47" i="143"/>
  <c r="BQ58" i="218" s="1"/>
  <c r="I120" i="143"/>
  <c r="BQ131" i="218" s="1"/>
  <c r="I110" i="143"/>
  <c r="BQ121" i="218" s="1"/>
  <c r="I98" i="143"/>
  <c r="BQ109" i="218" s="1"/>
  <c r="I82" i="143"/>
  <c r="BQ93" i="218" s="1"/>
  <c r="I101" i="143"/>
  <c r="BQ112" i="218" s="1"/>
  <c r="I56" i="143"/>
  <c r="BQ67" i="218" s="1"/>
  <c r="I122" i="143"/>
  <c r="BQ133" i="218" s="1"/>
  <c r="I18" i="143"/>
  <c r="BQ29" i="218" s="1"/>
  <c r="I102" i="143"/>
  <c r="BQ113" i="218" s="1"/>
  <c r="D26" i="143"/>
  <c r="I109" i="143"/>
  <c r="BQ120" i="218" s="1"/>
  <c r="I99" i="143"/>
  <c r="BQ110" i="218" s="1"/>
  <c r="I40" i="143"/>
  <c r="BQ51" i="218" s="1"/>
  <c r="I112" i="143"/>
  <c r="BQ123" i="218" s="1"/>
  <c r="I39" i="143"/>
  <c r="BQ50" i="218" s="1"/>
  <c r="I71" i="143"/>
  <c r="BQ82" i="218" s="1"/>
  <c r="I84" i="143"/>
  <c r="BQ95" i="218" s="1"/>
  <c r="C32" i="143"/>
  <c r="BQ140" i="218" s="1"/>
  <c r="I49" i="143"/>
  <c r="BQ60" i="218" s="1"/>
  <c r="D17" i="143"/>
  <c r="C36" i="143"/>
  <c r="BQ144" i="218" s="1"/>
  <c r="I31" i="143"/>
  <c r="BQ42" i="218" s="1"/>
  <c r="I79" i="143"/>
  <c r="BQ90" i="218" s="1"/>
  <c r="I26" i="143"/>
  <c r="BQ37" i="218" s="1"/>
  <c r="I50" i="143"/>
  <c r="BQ61" i="218" s="1"/>
  <c r="I57" i="143"/>
  <c r="BQ68" i="218" s="1"/>
  <c r="I55" i="143"/>
  <c r="BQ66" i="218" s="1"/>
  <c r="I111" i="143"/>
  <c r="BQ122" i="218" s="1"/>
  <c r="I24" i="143"/>
  <c r="BQ35" i="218" s="1"/>
  <c r="I41" i="143"/>
  <c r="BQ52" i="218" s="1"/>
  <c r="C37" i="143"/>
  <c r="BQ145" i="218" s="1"/>
  <c r="E16" i="143"/>
  <c r="I38" i="143"/>
  <c r="BQ49" i="218" s="1"/>
  <c r="C35" i="143"/>
  <c r="BQ143" i="218" s="1"/>
  <c r="I100" i="143"/>
  <c r="BQ111" i="218" s="1"/>
  <c r="I81" i="143"/>
  <c r="BQ92" i="218" s="1"/>
  <c r="C17" i="143"/>
  <c r="BQ12" i="218" s="1"/>
  <c r="I74" i="143"/>
  <c r="BQ85" i="218" s="1"/>
  <c r="I91" i="143"/>
  <c r="BQ102" i="218" s="1"/>
  <c r="I30" i="143"/>
  <c r="BQ41" i="218" s="1"/>
  <c r="C21" i="143"/>
  <c r="BQ16" i="218" s="1"/>
  <c r="I75" i="143"/>
  <c r="BQ86" i="218" s="1"/>
  <c r="I114" i="143"/>
  <c r="BQ125" i="218" s="1"/>
  <c r="I65" i="143"/>
  <c r="BQ76" i="218" s="1"/>
  <c r="I80" i="143"/>
  <c r="BQ91" i="218" s="1"/>
  <c r="I22" i="143"/>
  <c r="BQ33" i="218" s="1"/>
  <c r="I42" i="143"/>
  <c r="BQ53" i="218" s="1"/>
  <c r="I66" i="143"/>
  <c r="BQ77" i="218" s="1"/>
  <c r="E20" i="143"/>
  <c r="D20" i="143"/>
  <c r="I107" i="143"/>
  <c r="BQ118" i="218" s="1"/>
  <c r="I69" i="143"/>
  <c r="BQ80" i="218" s="1"/>
  <c r="I37" i="143"/>
  <c r="BQ48" i="218" s="1"/>
  <c r="I106" i="143"/>
  <c r="BQ117" i="218" s="1"/>
  <c r="I87" i="143"/>
  <c r="BQ98" i="218" s="1"/>
  <c r="I60" i="143"/>
  <c r="BQ71" i="218" s="1"/>
  <c r="I36" i="143"/>
  <c r="BQ47" i="218" s="1"/>
  <c r="I86" i="143"/>
  <c r="BQ97" i="218" s="1"/>
  <c r="I76" i="143"/>
  <c r="BQ87" i="218" s="1"/>
  <c r="I51" i="143"/>
  <c r="BQ62" i="218" s="1"/>
  <c r="I27" i="143"/>
  <c r="BQ38" i="218" s="1"/>
  <c r="C33" i="143"/>
  <c r="BQ141" i="218" s="1"/>
  <c r="C24" i="143"/>
  <c r="BQ19" i="218" s="1"/>
  <c r="C22" i="143"/>
  <c r="BQ17" i="218" s="1"/>
  <c r="C18" i="143"/>
  <c r="BQ13" i="218" s="1"/>
  <c r="I97" i="143"/>
  <c r="BQ108" i="218" s="1"/>
  <c r="I78" i="143"/>
  <c r="BQ89" i="218" s="1"/>
  <c r="I45" i="143"/>
  <c r="BQ56" i="218" s="1"/>
  <c r="I118" i="143"/>
  <c r="BQ129" i="218" s="1"/>
  <c r="I68" i="143"/>
  <c r="BQ79" i="218" s="1"/>
  <c r="I44" i="143"/>
  <c r="BQ55" i="218" s="1"/>
  <c r="I20" i="143"/>
  <c r="BQ31" i="218" s="1"/>
  <c r="I116" i="143"/>
  <c r="BQ127" i="218" s="1"/>
  <c r="I119" i="143"/>
  <c r="BQ130" i="218" s="1"/>
  <c r="I61" i="143"/>
  <c r="BQ72" i="218" s="1"/>
  <c r="I29" i="143"/>
  <c r="BQ40" i="218" s="1"/>
  <c r="I96" i="143"/>
  <c r="BQ107" i="218" s="1"/>
  <c r="I77" i="143"/>
  <c r="BQ88" i="218" s="1"/>
  <c r="I52" i="143"/>
  <c r="BQ63" i="218" s="1"/>
  <c r="I28" i="143"/>
  <c r="BQ39" i="218" s="1"/>
  <c r="I95" i="143"/>
  <c r="BQ106" i="218" s="1"/>
  <c r="I59" i="143"/>
  <c r="BQ70" i="218" s="1"/>
  <c r="I35" i="143"/>
  <c r="BQ46" i="218" s="1"/>
  <c r="I89" i="143"/>
  <c r="BQ100" i="218" s="1"/>
  <c r="I53" i="143"/>
  <c r="BQ64" i="218" s="1"/>
  <c r="I21" i="143"/>
  <c r="BQ32" i="218" s="1"/>
  <c r="I104" i="143"/>
  <c r="BQ115" i="218" s="1"/>
  <c r="I67" i="143"/>
  <c r="BQ78" i="218" s="1"/>
  <c r="I43" i="143"/>
  <c r="BQ54" i="218" s="1"/>
  <c r="I19" i="143"/>
  <c r="BQ30" i="218" s="1"/>
  <c r="C26" i="143"/>
  <c r="BQ21" i="218" s="1"/>
  <c r="C20" i="143"/>
  <c r="BQ15" i="218" s="1"/>
  <c r="C16" i="143"/>
  <c r="BQ11" i="218" s="1"/>
  <c r="I62" i="143"/>
  <c r="BQ73" i="218" s="1"/>
  <c r="E23" i="143"/>
  <c r="I94" i="143"/>
  <c r="BQ105" i="218" s="1"/>
  <c r="I90" i="143"/>
  <c r="BQ101" i="218" s="1"/>
  <c r="C34" i="143"/>
  <c r="BQ142" i="218" s="1"/>
  <c r="I48" i="143"/>
  <c r="BQ59" i="218" s="1"/>
  <c r="C38" i="143"/>
  <c r="BQ146" i="218" s="1"/>
  <c r="I64" i="143"/>
  <c r="BQ75" i="218" s="1"/>
  <c r="I17" i="143"/>
  <c r="BQ28" i="218" s="1"/>
  <c r="I72" i="143"/>
  <c r="BQ83" i="218" s="1"/>
  <c r="I54" i="143"/>
  <c r="BQ65" i="218" s="1"/>
  <c r="I73" i="143"/>
  <c r="BQ84" i="218" s="1"/>
  <c r="I93" i="143"/>
  <c r="BQ104" i="218" s="1"/>
  <c r="C27" i="143"/>
  <c r="BQ22" i="218" s="1"/>
  <c r="I34" i="143"/>
  <c r="BQ45" i="218" s="1"/>
  <c r="I32" i="143"/>
  <c r="BQ43" i="218" s="1"/>
  <c r="I63" i="143"/>
  <c r="BQ74" i="218" s="1"/>
  <c r="I46" i="143"/>
  <c r="BQ57" i="218" s="1"/>
  <c r="E17" i="143"/>
  <c r="D16" i="143"/>
  <c r="I58" i="143"/>
  <c r="BQ69" i="218" s="1"/>
  <c r="I25" i="143"/>
  <c r="BQ36" i="218" s="1"/>
  <c r="C19" i="143"/>
  <c r="BQ14" i="218" s="1"/>
  <c r="C25" i="143"/>
  <c r="BQ20" i="218" s="1"/>
  <c r="I33" i="143"/>
  <c r="BQ44" i="218" s="1"/>
  <c r="E22" i="142"/>
  <c r="I42" i="142"/>
  <c r="BP53" i="218" s="1"/>
  <c r="I86" i="142"/>
  <c r="BP97" i="218" s="1"/>
  <c r="C23" i="142"/>
  <c r="BP18" i="218" s="1"/>
  <c r="I81" i="142"/>
  <c r="BP92" i="218" s="1"/>
  <c r="E23" i="142"/>
  <c r="E17" i="142"/>
  <c r="C20" i="142"/>
  <c r="BP15" i="218" s="1"/>
  <c r="I39" i="142"/>
  <c r="BP50" i="218" s="1"/>
  <c r="I104" i="142"/>
  <c r="BP115" i="218" s="1"/>
  <c r="D17" i="142"/>
  <c r="D23" i="142"/>
  <c r="I51" i="142"/>
  <c r="BP62" i="218" s="1"/>
  <c r="C22" i="142"/>
  <c r="BP17" i="218" s="1"/>
  <c r="I35" i="142"/>
  <c r="BP46" i="218" s="1"/>
  <c r="D20" i="142"/>
  <c r="I75" i="142"/>
  <c r="BP86" i="218" s="1"/>
  <c r="I114" i="142"/>
  <c r="BP125" i="218" s="1"/>
  <c r="I27" i="142"/>
  <c r="BP38" i="218" s="1"/>
  <c r="I67" i="142"/>
  <c r="BP78" i="218" s="1"/>
  <c r="I49" i="142"/>
  <c r="BP60" i="218" s="1"/>
  <c r="D16" i="142"/>
  <c r="E20" i="142"/>
  <c r="I87" i="142"/>
  <c r="BP98" i="218" s="1"/>
  <c r="E26" i="142"/>
  <c r="D19" i="142"/>
  <c r="I19" i="142"/>
  <c r="BP30" i="218" s="1"/>
  <c r="C32" i="142"/>
  <c r="BP140" i="218" s="1"/>
  <c r="I48" i="142"/>
  <c r="BP59" i="218" s="1"/>
  <c r="I47" i="142"/>
  <c r="BP58" i="218" s="1"/>
  <c r="I55" i="142"/>
  <c r="BP66" i="218" s="1"/>
  <c r="C26" i="142"/>
  <c r="BP21" i="218" s="1"/>
  <c r="I106" i="142"/>
  <c r="BP117" i="218" s="1"/>
  <c r="I73" i="142"/>
  <c r="BP84" i="218" s="1"/>
  <c r="I100" i="142"/>
  <c r="BP111" i="218" s="1"/>
  <c r="I95" i="142"/>
  <c r="BP106" i="218" s="1"/>
  <c r="I50" i="142"/>
  <c r="BP61" i="218" s="1"/>
  <c r="I112" i="142"/>
  <c r="BP123" i="218" s="1"/>
  <c r="I52" i="142"/>
  <c r="BP63" i="218" s="1"/>
  <c r="I74" i="142"/>
  <c r="BP85" i="218" s="1"/>
  <c r="I98" i="142"/>
  <c r="BP109" i="218" s="1"/>
  <c r="I71" i="142"/>
  <c r="BP82" i="218" s="1"/>
  <c r="I38" i="142"/>
  <c r="BP49" i="218" s="1"/>
  <c r="I97" i="142"/>
  <c r="BP108" i="218" s="1"/>
  <c r="I69" i="142"/>
  <c r="BP80" i="218" s="1"/>
  <c r="I37" i="142"/>
  <c r="BP48" i="218" s="1"/>
  <c r="I90" i="142"/>
  <c r="BP101" i="218" s="1"/>
  <c r="I79" i="142"/>
  <c r="BP90" i="218" s="1"/>
  <c r="I54" i="142"/>
  <c r="BP65" i="218" s="1"/>
  <c r="I22" i="142"/>
  <c r="BP33" i="218" s="1"/>
  <c r="I107" i="142"/>
  <c r="BP118" i="218" s="1"/>
  <c r="I61" i="142"/>
  <c r="BP72" i="218" s="1"/>
  <c r="I29" i="142"/>
  <c r="BP40" i="218" s="1"/>
  <c r="I109" i="142"/>
  <c r="BP120" i="218" s="1"/>
  <c r="I62" i="142"/>
  <c r="BP73" i="218" s="1"/>
  <c r="I30" i="142"/>
  <c r="BP41" i="218" s="1"/>
  <c r="I89" i="142"/>
  <c r="BP100" i="218" s="1"/>
  <c r="I78" i="142"/>
  <c r="BP89" i="218" s="1"/>
  <c r="I45" i="142"/>
  <c r="BP56" i="218" s="1"/>
  <c r="I21" i="142"/>
  <c r="BP32" i="218" s="1"/>
  <c r="C33" i="142"/>
  <c r="BP141" i="218" s="1"/>
  <c r="I120" i="142"/>
  <c r="BP131" i="218" s="1"/>
  <c r="I46" i="142"/>
  <c r="BP57" i="218" s="1"/>
  <c r="I119" i="142"/>
  <c r="BP130" i="218" s="1"/>
  <c r="I53" i="142"/>
  <c r="BP64" i="218" s="1"/>
  <c r="I20" i="142"/>
  <c r="BP31" i="218" s="1"/>
  <c r="I60" i="142"/>
  <c r="BP71" i="218" s="1"/>
  <c r="I77" i="142"/>
  <c r="BP88" i="218" s="1"/>
  <c r="I68" i="142"/>
  <c r="BP79" i="218" s="1"/>
  <c r="C17" i="142"/>
  <c r="BP12" i="218" s="1"/>
  <c r="C19" i="142"/>
  <c r="BP14" i="218" s="1"/>
  <c r="I58" i="142"/>
  <c r="BP69" i="218" s="1"/>
  <c r="I23" i="142"/>
  <c r="BP34" i="218" s="1"/>
  <c r="I72" i="142"/>
  <c r="BP83" i="218" s="1"/>
  <c r="I31" i="142"/>
  <c r="BP42" i="218" s="1"/>
  <c r="I116" i="142"/>
  <c r="BP127" i="218" s="1"/>
  <c r="I36" i="142"/>
  <c r="BP47" i="218" s="1"/>
  <c r="I40" i="142"/>
  <c r="BP51" i="218" s="1"/>
  <c r="I84" i="142"/>
  <c r="BP95" i="218" s="1"/>
  <c r="I92" i="142"/>
  <c r="BP103" i="218" s="1"/>
  <c r="I41" i="142"/>
  <c r="BP52" i="218" s="1"/>
  <c r="I76" i="142"/>
  <c r="BP87" i="218" s="1"/>
  <c r="C27" i="142"/>
  <c r="BP22" i="218" s="1"/>
  <c r="C38" i="142"/>
  <c r="BP146" i="218" s="1"/>
  <c r="I56" i="142"/>
  <c r="BP67" i="218" s="1"/>
  <c r="C36" i="142"/>
  <c r="BP144" i="218" s="1"/>
  <c r="E16" i="142"/>
  <c r="I91" i="142"/>
  <c r="BP102" i="218" s="1"/>
  <c r="I82" i="142"/>
  <c r="BP93" i="218" s="1"/>
  <c r="C18" i="142"/>
  <c r="BP13" i="218" s="1"/>
  <c r="I94" i="142"/>
  <c r="BP105" i="218" s="1"/>
  <c r="I80" i="142"/>
  <c r="BP91" i="218" s="1"/>
  <c r="I44" i="142"/>
  <c r="BP55" i="218" s="1"/>
  <c r="I64" i="142"/>
  <c r="BP75" i="218" s="1"/>
  <c r="I17" i="142"/>
  <c r="BP28" i="218" s="1"/>
  <c r="I93" i="142"/>
  <c r="BP104" i="218" s="1"/>
  <c r="I25" i="142"/>
  <c r="BP36" i="218" s="1"/>
  <c r="I111" i="142"/>
  <c r="BP122" i="218" s="1"/>
  <c r="I57" i="142"/>
  <c r="BP68" i="218" s="1"/>
  <c r="I110" i="142"/>
  <c r="BP121" i="218" s="1"/>
  <c r="I59" i="142"/>
  <c r="BP70" i="218" s="1"/>
  <c r="C35" i="142"/>
  <c r="BP143" i="218" s="1"/>
  <c r="I43" i="142"/>
  <c r="BP54" i="218" s="1"/>
  <c r="C37" i="142"/>
  <c r="BP145" i="218" s="1"/>
  <c r="I99" i="142"/>
  <c r="BP110" i="218" s="1"/>
  <c r="I65" i="142"/>
  <c r="BP76" i="218" s="1"/>
  <c r="I24" i="142"/>
  <c r="BP35" i="218" s="1"/>
  <c r="C34" i="142"/>
  <c r="BP142" i="218" s="1"/>
  <c r="I96" i="142"/>
  <c r="BP107" i="218" s="1"/>
  <c r="C16" i="142"/>
  <c r="BP11" i="218" s="1"/>
  <c r="I118" i="142"/>
  <c r="BP129" i="218" s="1"/>
  <c r="C24" i="142"/>
  <c r="BP19" i="218" s="1"/>
  <c r="I26" i="142"/>
  <c r="BP37" i="218" s="1"/>
  <c r="I18" i="142"/>
  <c r="BP29" i="218" s="1"/>
  <c r="I122" i="142"/>
  <c r="BP133" i="218" s="1"/>
  <c r="I102" i="142"/>
  <c r="BP113" i="218" s="1"/>
  <c r="I34" i="142"/>
  <c r="BP45" i="218" s="1"/>
  <c r="C25" i="142"/>
  <c r="BP20" i="218" s="1"/>
  <c r="I63" i="142"/>
  <c r="BP74" i="218" s="1"/>
  <c r="I32" i="142"/>
  <c r="BP43" i="218" s="1"/>
  <c r="I101" i="142"/>
  <c r="BP112" i="218" s="1"/>
  <c r="I33" i="142"/>
  <c r="BP44" i="218" s="1"/>
  <c r="I66" i="142"/>
  <c r="BP77" i="218" s="1"/>
  <c r="C21" i="142"/>
  <c r="BP16" i="218" s="1"/>
  <c r="I110" i="141"/>
  <c r="BO121" i="218" s="1"/>
  <c r="E17" i="141"/>
  <c r="D19" i="141"/>
  <c r="I66" i="141"/>
  <c r="BO77" i="218" s="1"/>
  <c r="D23" i="141"/>
  <c r="C27" i="141"/>
  <c r="BO22" i="218" s="1"/>
  <c r="I73" i="141"/>
  <c r="BO84" i="218" s="1"/>
  <c r="I52" i="141"/>
  <c r="BO63" i="218" s="1"/>
  <c r="I44" i="141"/>
  <c r="BO55" i="218" s="1"/>
  <c r="I80" i="141"/>
  <c r="BO91" i="218" s="1"/>
  <c r="C19" i="141"/>
  <c r="BO14" i="218" s="1"/>
  <c r="I55" i="141"/>
  <c r="BO66" i="218" s="1"/>
  <c r="I41" i="141"/>
  <c r="BO52" i="218" s="1"/>
  <c r="I65" i="141"/>
  <c r="BO76" i="218" s="1"/>
  <c r="D20" i="141"/>
  <c r="I96" i="141"/>
  <c r="BO107" i="218" s="1"/>
  <c r="I24" i="141"/>
  <c r="BO35" i="218" s="1"/>
  <c r="I102" i="141"/>
  <c r="BO113" i="218" s="1"/>
  <c r="I36" i="141"/>
  <c r="BO47" i="218" s="1"/>
  <c r="I57" i="141"/>
  <c r="BO68" i="218" s="1"/>
  <c r="I72" i="141"/>
  <c r="BO83" i="218" s="1"/>
  <c r="D16" i="141"/>
  <c r="I48" i="141"/>
  <c r="BO59" i="218" s="1"/>
  <c r="I84" i="141"/>
  <c r="BO95" i="218" s="1"/>
  <c r="I99" i="141"/>
  <c r="BO110" i="218" s="1"/>
  <c r="I25" i="141"/>
  <c r="BO36" i="218" s="1"/>
  <c r="I100" i="141"/>
  <c r="BO111" i="218" s="1"/>
  <c r="I28" i="141"/>
  <c r="BO39" i="218" s="1"/>
  <c r="I33" i="141"/>
  <c r="BO44" i="218" s="1"/>
  <c r="I94" i="141"/>
  <c r="BO105" i="218" s="1"/>
  <c r="I39" i="141"/>
  <c r="BO50" i="218" s="1"/>
  <c r="D17" i="141"/>
  <c r="I47" i="141"/>
  <c r="BO58" i="218" s="1"/>
  <c r="I118" i="141"/>
  <c r="BO129" i="218" s="1"/>
  <c r="I42" i="141"/>
  <c r="BO53" i="218" s="1"/>
  <c r="I56" i="141"/>
  <c r="BO67" i="218" s="1"/>
  <c r="I82" i="141"/>
  <c r="BO93" i="218" s="1"/>
  <c r="C38" i="141"/>
  <c r="BO146" i="218" s="1"/>
  <c r="I114" i="141"/>
  <c r="BO125" i="218" s="1"/>
  <c r="E20" i="141"/>
  <c r="E23" i="141"/>
  <c r="I106" i="141"/>
  <c r="BO117" i="218" s="1"/>
  <c r="C23" i="141"/>
  <c r="BO18" i="218" s="1"/>
  <c r="I50" i="141"/>
  <c r="BO61" i="218" s="1"/>
  <c r="I63" i="141"/>
  <c r="BO74" i="218" s="1"/>
  <c r="E16" i="141"/>
  <c r="I122" i="141"/>
  <c r="BO133" i="218" s="1"/>
  <c r="I60" i="141"/>
  <c r="BO71" i="218" s="1"/>
  <c r="I75" i="141"/>
  <c r="BO86" i="218" s="1"/>
  <c r="I92" i="141"/>
  <c r="BO103" i="218" s="1"/>
  <c r="I74" i="141"/>
  <c r="BO85" i="218" s="1"/>
  <c r="I26" i="141"/>
  <c r="BO37" i="218" s="1"/>
  <c r="I111" i="141"/>
  <c r="BO122" i="218" s="1"/>
  <c r="I93" i="141"/>
  <c r="BO104" i="218" s="1"/>
  <c r="I23" i="141"/>
  <c r="BO34" i="218" s="1"/>
  <c r="D26" i="141"/>
  <c r="I87" i="141"/>
  <c r="BO98" i="218" s="1"/>
  <c r="I20" i="141"/>
  <c r="BO31" i="218" s="1"/>
  <c r="C35" i="141"/>
  <c r="BO143" i="218" s="1"/>
  <c r="C34" i="141"/>
  <c r="BO142" i="218" s="1"/>
  <c r="I18" i="141"/>
  <c r="BO29" i="218" s="1"/>
  <c r="I64" i="141"/>
  <c r="BO75" i="218" s="1"/>
  <c r="C37" i="141"/>
  <c r="BO145" i="218" s="1"/>
  <c r="I40" i="141"/>
  <c r="BO51" i="218" s="1"/>
  <c r="I120" i="141"/>
  <c r="BO131" i="218" s="1"/>
  <c r="I90" i="141"/>
  <c r="BO101" i="218" s="1"/>
  <c r="I62" i="141"/>
  <c r="BO73" i="218" s="1"/>
  <c r="I38" i="141"/>
  <c r="BO49" i="218" s="1"/>
  <c r="I97" i="141"/>
  <c r="BO108" i="218" s="1"/>
  <c r="I89" i="141"/>
  <c r="BO100" i="218" s="1"/>
  <c r="I61" i="141"/>
  <c r="BO72" i="218" s="1"/>
  <c r="I29" i="141"/>
  <c r="BO40" i="218" s="1"/>
  <c r="I98" i="141"/>
  <c r="BO109" i="218" s="1"/>
  <c r="I71" i="141"/>
  <c r="BO82" i="218" s="1"/>
  <c r="I46" i="141"/>
  <c r="BO57" i="218" s="1"/>
  <c r="I22" i="141"/>
  <c r="BO33" i="218" s="1"/>
  <c r="I107" i="141"/>
  <c r="BO118" i="218" s="1"/>
  <c r="I69" i="141"/>
  <c r="BO80" i="218" s="1"/>
  <c r="I45" i="141"/>
  <c r="BO56" i="218" s="1"/>
  <c r="I21" i="141"/>
  <c r="BO32" i="218" s="1"/>
  <c r="I109" i="141"/>
  <c r="BO120" i="218" s="1"/>
  <c r="I79" i="141"/>
  <c r="BO90" i="218" s="1"/>
  <c r="I54" i="141"/>
  <c r="BO65" i="218" s="1"/>
  <c r="I30" i="141"/>
  <c r="BO41" i="218" s="1"/>
  <c r="I119" i="141"/>
  <c r="BO130" i="218" s="1"/>
  <c r="I78" i="141"/>
  <c r="BO89" i="218" s="1"/>
  <c r="I53" i="141"/>
  <c r="BO64" i="218" s="1"/>
  <c r="I37" i="141"/>
  <c r="BO48" i="218" s="1"/>
  <c r="I116" i="141"/>
  <c r="BO127" i="218" s="1"/>
  <c r="I104" i="141"/>
  <c r="BO115" i="218" s="1"/>
  <c r="I95" i="141"/>
  <c r="BO106" i="218" s="1"/>
  <c r="I86" i="141"/>
  <c r="BO97" i="218" s="1"/>
  <c r="I76" i="141"/>
  <c r="BO87" i="218" s="1"/>
  <c r="I67" i="141"/>
  <c r="BO78" i="218" s="1"/>
  <c r="I59" i="141"/>
  <c r="BO70" i="218" s="1"/>
  <c r="I51" i="141"/>
  <c r="BO62" i="218" s="1"/>
  <c r="I43" i="141"/>
  <c r="BO54" i="218" s="1"/>
  <c r="I35" i="141"/>
  <c r="BO46" i="218" s="1"/>
  <c r="I27" i="141"/>
  <c r="BO38" i="218" s="1"/>
  <c r="I19" i="141"/>
  <c r="BO30" i="218" s="1"/>
  <c r="C33" i="141"/>
  <c r="BO141" i="218" s="1"/>
  <c r="C26" i="141"/>
  <c r="BO21" i="218" s="1"/>
  <c r="C24" i="141"/>
  <c r="BO19" i="218" s="1"/>
  <c r="C22" i="141"/>
  <c r="BO17" i="218" s="1"/>
  <c r="C20" i="141"/>
  <c r="BO15" i="218" s="1"/>
  <c r="C18" i="141"/>
  <c r="BO13" i="218" s="1"/>
  <c r="C16" i="141"/>
  <c r="BO11" i="218" s="1"/>
  <c r="D22" i="141"/>
  <c r="I77" i="141"/>
  <c r="BO88" i="218" s="1"/>
  <c r="C25" i="141"/>
  <c r="BO20" i="218" s="1"/>
  <c r="I112" i="141"/>
  <c r="BO123" i="218" s="1"/>
  <c r="I58" i="141"/>
  <c r="BO69" i="218" s="1"/>
  <c r="C32" i="141"/>
  <c r="BO140" i="218" s="1"/>
  <c r="I34" i="141"/>
  <c r="BO45" i="218" s="1"/>
  <c r="I31" i="141"/>
  <c r="BO42" i="218" s="1"/>
  <c r="I68" i="141"/>
  <c r="BO79" i="218" s="1"/>
  <c r="I81" i="141"/>
  <c r="BO92" i="218" s="1"/>
  <c r="I101" i="141"/>
  <c r="BO112" i="218" s="1"/>
  <c r="C17" i="141"/>
  <c r="BO12" i="218" s="1"/>
  <c r="I91" i="141"/>
  <c r="BO102" i="218" s="1"/>
  <c r="I32" i="141"/>
  <c r="BO43" i="218" s="1"/>
  <c r="C21" i="141"/>
  <c r="BO16" i="218" s="1"/>
  <c r="C36" i="141"/>
  <c r="BO144" i="218" s="1"/>
  <c r="I17" i="141"/>
  <c r="BO28" i="218" s="1"/>
  <c r="I27" i="140"/>
  <c r="BN38" i="218" s="1"/>
  <c r="C34" i="140"/>
  <c r="BN142" i="218" s="1"/>
  <c r="I67" i="140"/>
  <c r="BN78" i="218" s="1"/>
  <c r="I76" i="140"/>
  <c r="BN87" i="218" s="1"/>
  <c r="I47" i="140"/>
  <c r="BN58" i="218" s="1"/>
  <c r="I18" i="140"/>
  <c r="BN29" i="218" s="1"/>
  <c r="I86" i="140"/>
  <c r="BN97" i="218" s="1"/>
  <c r="I102" i="140"/>
  <c r="BN113" i="218" s="1"/>
  <c r="I42" i="140"/>
  <c r="BN53" i="218" s="1"/>
  <c r="I82" i="140"/>
  <c r="BN93" i="218" s="1"/>
  <c r="I77" i="140"/>
  <c r="BN88" i="218" s="1"/>
  <c r="I81" i="140"/>
  <c r="BN92" i="218" s="1"/>
  <c r="D22" i="140"/>
  <c r="I43" i="140"/>
  <c r="BN54" i="218" s="1"/>
  <c r="I55" i="140"/>
  <c r="BN66" i="218" s="1"/>
  <c r="I74" i="140"/>
  <c r="BN85" i="218" s="1"/>
  <c r="I84" i="140"/>
  <c r="BN95" i="218" s="1"/>
  <c r="I23" i="140"/>
  <c r="BN34" i="218" s="1"/>
  <c r="I66" i="140"/>
  <c r="BN77" i="218" s="1"/>
  <c r="C16" i="140"/>
  <c r="BN11" i="218" s="1"/>
  <c r="I91" i="140"/>
  <c r="BN102" i="218" s="1"/>
  <c r="I99" i="140"/>
  <c r="BN110" i="218" s="1"/>
  <c r="I95" i="140"/>
  <c r="BN106" i="218" s="1"/>
  <c r="C17" i="140"/>
  <c r="BN12" i="218" s="1"/>
  <c r="I122" i="140"/>
  <c r="BN133" i="218" s="1"/>
  <c r="I44" i="140"/>
  <c r="BN55" i="218" s="1"/>
  <c r="I26" i="140"/>
  <c r="BN37" i="218" s="1"/>
  <c r="I93" i="140"/>
  <c r="BN104" i="218" s="1"/>
  <c r="C37" i="140"/>
  <c r="BN145" i="218" s="1"/>
  <c r="I56" i="140"/>
  <c r="BN67" i="218" s="1"/>
  <c r="D23" i="140"/>
  <c r="E17" i="140"/>
  <c r="C33" i="140"/>
  <c r="BN141" i="218" s="1"/>
  <c r="I57" i="140"/>
  <c r="BN68" i="218" s="1"/>
  <c r="C18" i="140"/>
  <c r="BN13" i="218" s="1"/>
  <c r="I65" i="140"/>
  <c r="BN76" i="218" s="1"/>
  <c r="C23" i="140"/>
  <c r="BN18" i="218" s="1"/>
  <c r="D26" i="140"/>
  <c r="C25" i="140"/>
  <c r="BN20" i="218" s="1"/>
  <c r="I40" i="140"/>
  <c r="BN51" i="218" s="1"/>
  <c r="I34" i="140"/>
  <c r="BN45" i="218" s="1"/>
  <c r="I101" i="140"/>
  <c r="BN112" i="218" s="1"/>
  <c r="D17" i="140"/>
  <c r="E23" i="140"/>
  <c r="D20" i="140"/>
  <c r="I36" i="140"/>
  <c r="BN47" i="218" s="1"/>
  <c r="I100" i="140"/>
  <c r="BN111" i="218" s="1"/>
  <c r="I19" i="140"/>
  <c r="BN30" i="218" s="1"/>
  <c r="I59" i="140"/>
  <c r="BN70" i="218" s="1"/>
  <c r="D19" i="140"/>
  <c r="I58" i="140"/>
  <c r="BN69" i="218" s="1"/>
  <c r="C35" i="140"/>
  <c r="BN143" i="218" s="1"/>
  <c r="I116" i="140"/>
  <c r="BN127" i="218" s="1"/>
  <c r="E20" i="140"/>
  <c r="I112" i="140"/>
  <c r="BN123" i="218" s="1"/>
  <c r="I48" i="140"/>
  <c r="BN59" i="218" s="1"/>
  <c r="I72" i="140"/>
  <c r="BN83" i="218" s="1"/>
  <c r="I33" i="140"/>
  <c r="BN44" i="218" s="1"/>
  <c r="I111" i="140"/>
  <c r="BN122" i="218" s="1"/>
  <c r="I64" i="140"/>
  <c r="BN75" i="218" s="1"/>
  <c r="C19" i="140"/>
  <c r="BN14" i="218" s="1"/>
  <c r="I39" i="140"/>
  <c r="BN50" i="218" s="1"/>
  <c r="I35" i="140"/>
  <c r="BN46" i="218" s="1"/>
  <c r="C21" i="140"/>
  <c r="BN16" i="218" s="1"/>
  <c r="I80" i="140"/>
  <c r="BN91" i="218" s="1"/>
  <c r="I120" i="140"/>
  <c r="BN131" i="218" s="1"/>
  <c r="I71" i="140"/>
  <c r="BN82" i="218" s="1"/>
  <c r="I30" i="140"/>
  <c r="BN41" i="218" s="1"/>
  <c r="I107" i="140"/>
  <c r="BN118" i="218" s="1"/>
  <c r="I53" i="140"/>
  <c r="BN64" i="218" s="1"/>
  <c r="I21" i="140"/>
  <c r="BN32" i="218" s="1"/>
  <c r="I98" i="140"/>
  <c r="BN109" i="218" s="1"/>
  <c r="I79" i="140"/>
  <c r="BN90" i="218" s="1"/>
  <c r="I46" i="140"/>
  <c r="BN57" i="218" s="1"/>
  <c r="I97" i="140"/>
  <c r="BN108" i="218" s="1"/>
  <c r="I69" i="140"/>
  <c r="BN80" i="218" s="1"/>
  <c r="I37" i="140"/>
  <c r="BN48" i="218" s="1"/>
  <c r="I90" i="140"/>
  <c r="BN101" i="218" s="1"/>
  <c r="I62" i="140"/>
  <c r="BN73" i="218" s="1"/>
  <c r="I38" i="140"/>
  <c r="BN49" i="218" s="1"/>
  <c r="I119" i="140"/>
  <c r="BN130" i="218" s="1"/>
  <c r="I61" i="140"/>
  <c r="BN72" i="218" s="1"/>
  <c r="I29" i="140"/>
  <c r="BN40" i="218" s="1"/>
  <c r="I109" i="140"/>
  <c r="BN120" i="218" s="1"/>
  <c r="I54" i="140"/>
  <c r="BN65" i="218" s="1"/>
  <c r="I22" i="140"/>
  <c r="BN33" i="218" s="1"/>
  <c r="I89" i="140"/>
  <c r="BN100" i="218" s="1"/>
  <c r="I78" i="140"/>
  <c r="BN89" i="218" s="1"/>
  <c r="I45" i="140"/>
  <c r="BN56" i="218" s="1"/>
  <c r="I118" i="140"/>
  <c r="BN129" i="218" s="1"/>
  <c r="I106" i="140"/>
  <c r="BN117" i="218" s="1"/>
  <c r="I87" i="140"/>
  <c r="BN98" i="218" s="1"/>
  <c r="I96" i="140"/>
  <c r="BN107" i="218" s="1"/>
  <c r="I28" i="140"/>
  <c r="BN39" i="218" s="1"/>
  <c r="C36" i="140"/>
  <c r="BN144" i="218" s="1"/>
  <c r="I20" i="140"/>
  <c r="BN31" i="218" s="1"/>
  <c r="I60" i="140"/>
  <c r="BN71" i="218" s="1"/>
  <c r="I92" i="140"/>
  <c r="BN103" i="218" s="1"/>
  <c r="I41" i="140"/>
  <c r="BN52" i="218" s="1"/>
  <c r="I68" i="140"/>
  <c r="BN79" i="218" s="1"/>
  <c r="D16" i="140"/>
  <c r="E16" i="140"/>
  <c r="I63" i="140"/>
  <c r="BN74" i="218" s="1"/>
  <c r="C26" i="140"/>
  <c r="BN21" i="218" s="1"/>
  <c r="I49" i="140"/>
  <c r="BN60" i="218" s="1"/>
  <c r="C27" i="140"/>
  <c r="BN22" i="218" s="1"/>
  <c r="C20" i="140"/>
  <c r="BN15" i="218" s="1"/>
  <c r="I75" i="140"/>
  <c r="BN86" i="218" s="1"/>
  <c r="C32" i="140"/>
  <c r="BN140" i="218" s="1"/>
  <c r="I110" i="140"/>
  <c r="BN121" i="218" s="1"/>
  <c r="I25" i="140"/>
  <c r="BN36" i="218" s="1"/>
  <c r="I17" i="140"/>
  <c r="BN28" i="218" s="1"/>
  <c r="I24" i="140"/>
  <c r="BN35" i="218" s="1"/>
  <c r="I104" i="140"/>
  <c r="BN115" i="218" s="1"/>
  <c r="I52" i="140"/>
  <c r="BN63" i="218" s="1"/>
  <c r="I31" i="140"/>
  <c r="BN42" i="218" s="1"/>
  <c r="I114" i="140"/>
  <c r="BN125" i="218" s="1"/>
  <c r="I32" i="140"/>
  <c r="BN43" i="218" s="1"/>
  <c r="I50" i="140"/>
  <c r="BN61" i="218" s="1"/>
  <c r="C24" i="140"/>
  <c r="BN19" i="218" s="1"/>
  <c r="I94" i="140"/>
  <c r="BN105" i="218" s="1"/>
  <c r="C22" i="140"/>
  <c r="BN17" i="218" s="1"/>
  <c r="C38" i="140"/>
  <c r="BN146" i="218" s="1"/>
  <c r="I73" i="140"/>
  <c r="BN84" i="218" s="1"/>
  <c r="I17" i="139"/>
  <c r="BM28" i="218" s="1"/>
  <c r="C19" i="139"/>
  <c r="BM14" i="218" s="1"/>
  <c r="I48" i="139"/>
  <c r="BM59" i="218" s="1"/>
  <c r="E26" i="139"/>
  <c r="E22" i="139"/>
  <c r="I101" i="139"/>
  <c r="BM112" i="218" s="1"/>
  <c r="D17" i="139"/>
  <c r="I59" i="139"/>
  <c r="BM70" i="218" s="1"/>
  <c r="D23" i="139"/>
  <c r="I99" i="139"/>
  <c r="BM110" i="218" s="1"/>
  <c r="D20" i="139"/>
  <c r="E20" i="139"/>
  <c r="E17" i="139"/>
  <c r="D26" i="139"/>
  <c r="I26" i="139"/>
  <c r="BM37" i="218" s="1"/>
  <c r="I64" i="139"/>
  <c r="BM75" i="218" s="1"/>
  <c r="E23" i="139"/>
  <c r="C38" i="139"/>
  <c r="BM146" i="218" s="1"/>
  <c r="I112" i="139"/>
  <c r="BM123" i="218" s="1"/>
  <c r="C16" i="139"/>
  <c r="BM11" i="218" s="1"/>
  <c r="I84" i="139"/>
  <c r="BM95" i="218" s="1"/>
  <c r="I111" i="139"/>
  <c r="BM122" i="218" s="1"/>
  <c r="C25" i="139"/>
  <c r="BM20" i="218" s="1"/>
  <c r="I72" i="139"/>
  <c r="BM83" i="218" s="1"/>
  <c r="C20" i="139"/>
  <c r="BM15" i="218" s="1"/>
  <c r="C27" i="139"/>
  <c r="BM22" i="218" s="1"/>
  <c r="I73" i="139"/>
  <c r="BM84" i="218" s="1"/>
  <c r="E16" i="139"/>
  <c r="I58" i="139"/>
  <c r="BM69" i="218" s="1"/>
  <c r="I102" i="139"/>
  <c r="BM113" i="218" s="1"/>
  <c r="I43" i="139"/>
  <c r="BM54" i="218" s="1"/>
  <c r="I114" i="139"/>
  <c r="BM125" i="218" s="1"/>
  <c r="I98" i="139"/>
  <c r="BM109" i="218" s="1"/>
  <c r="I71" i="139"/>
  <c r="BM82" i="218" s="1"/>
  <c r="I30" i="139"/>
  <c r="BM41" i="218" s="1"/>
  <c r="I89" i="139"/>
  <c r="BM100" i="218" s="1"/>
  <c r="I53" i="139"/>
  <c r="BM64" i="218" s="1"/>
  <c r="I21" i="139"/>
  <c r="BM32" i="218" s="1"/>
  <c r="I118" i="139"/>
  <c r="BM129" i="218" s="1"/>
  <c r="I52" i="139"/>
  <c r="BM63" i="218" s="1"/>
  <c r="I20" i="139"/>
  <c r="BM31" i="218" s="1"/>
  <c r="I90" i="139"/>
  <c r="BM101" i="218" s="1"/>
  <c r="I62" i="139"/>
  <c r="BM73" i="218" s="1"/>
  <c r="I38" i="139"/>
  <c r="BM49" i="218" s="1"/>
  <c r="I107" i="139"/>
  <c r="BM118" i="218" s="1"/>
  <c r="I69" i="139"/>
  <c r="BM80" i="218" s="1"/>
  <c r="I29" i="139"/>
  <c r="BM40" i="218" s="1"/>
  <c r="I106" i="139"/>
  <c r="BM117" i="218" s="1"/>
  <c r="I60" i="139"/>
  <c r="BM71" i="218" s="1"/>
  <c r="I28" i="139"/>
  <c r="BM39" i="218" s="1"/>
  <c r="I109" i="139"/>
  <c r="BM120" i="218" s="1"/>
  <c r="I54" i="139"/>
  <c r="BM65" i="218" s="1"/>
  <c r="I22" i="139"/>
  <c r="BM33" i="218" s="1"/>
  <c r="I119" i="139"/>
  <c r="BM130" i="218" s="1"/>
  <c r="I78" i="139"/>
  <c r="BM89" i="218" s="1"/>
  <c r="I45" i="139"/>
  <c r="BM56" i="218" s="1"/>
  <c r="I96" i="139"/>
  <c r="BM107" i="218" s="1"/>
  <c r="I68" i="139"/>
  <c r="BM79" i="218" s="1"/>
  <c r="I36" i="139"/>
  <c r="BM47" i="218" s="1"/>
  <c r="C33" i="139"/>
  <c r="BM141" i="218" s="1"/>
  <c r="I120" i="139"/>
  <c r="BM131" i="218" s="1"/>
  <c r="I79" i="139"/>
  <c r="BM90" i="218" s="1"/>
  <c r="I46" i="139"/>
  <c r="BM57" i="218" s="1"/>
  <c r="I97" i="139"/>
  <c r="BM108" i="218" s="1"/>
  <c r="I61" i="139"/>
  <c r="BM72" i="218" s="1"/>
  <c r="I37" i="139"/>
  <c r="BM48" i="218" s="1"/>
  <c r="I87" i="139"/>
  <c r="BM98" i="218" s="1"/>
  <c r="I77" i="139"/>
  <c r="BM88" i="218" s="1"/>
  <c r="I44" i="139"/>
  <c r="BM55" i="218" s="1"/>
  <c r="I66" i="139"/>
  <c r="BM77" i="218" s="1"/>
  <c r="I92" i="139"/>
  <c r="BM103" i="218" s="1"/>
  <c r="I51" i="139"/>
  <c r="BM62" i="218" s="1"/>
  <c r="I91" i="139"/>
  <c r="BM102" i="218" s="1"/>
  <c r="C34" i="139"/>
  <c r="BM142" i="218" s="1"/>
  <c r="I81" i="139"/>
  <c r="BM92" i="218" s="1"/>
  <c r="I34" i="139"/>
  <c r="BM45" i="218" s="1"/>
  <c r="I76" i="139"/>
  <c r="BM87" i="218" s="1"/>
  <c r="I55" i="139"/>
  <c r="BM66" i="218" s="1"/>
  <c r="I95" i="139"/>
  <c r="BM106" i="218" s="1"/>
  <c r="C26" i="139"/>
  <c r="BM21" i="218" s="1"/>
  <c r="C17" i="139"/>
  <c r="BM12" i="218" s="1"/>
  <c r="I25" i="139"/>
  <c r="BM36" i="218" s="1"/>
  <c r="C37" i="139"/>
  <c r="BM145" i="218" s="1"/>
  <c r="I122" i="139"/>
  <c r="BM133" i="218" s="1"/>
  <c r="I39" i="139"/>
  <c r="BM50" i="218" s="1"/>
  <c r="I50" i="139"/>
  <c r="BM61" i="218" s="1"/>
  <c r="I40" i="139"/>
  <c r="BM51" i="218" s="1"/>
  <c r="C18" i="139"/>
  <c r="BM13" i="218" s="1"/>
  <c r="I67" i="139"/>
  <c r="BM78" i="218" s="1"/>
  <c r="C23" i="139"/>
  <c r="BM18" i="218" s="1"/>
  <c r="C36" i="139"/>
  <c r="BM144" i="218" s="1"/>
  <c r="I23" i="139"/>
  <c r="BM34" i="218" s="1"/>
  <c r="I86" i="139"/>
  <c r="BM97" i="218" s="1"/>
  <c r="I41" i="139"/>
  <c r="BM52" i="218" s="1"/>
  <c r="I49" i="139"/>
  <c r="BM60" i="218" s="1"/>
  <c r="I35" i="139"/>
  <c r="BM46" i="218" s="1"/>
  <c r="I75" i="139"/>
  <c r="BM86" i="218" s="1"/>
  <c r="I100" i="139"/>
  <c r="BM111" i="218" s="1"/>
  <c r="I24" i="139"/>
  <c r="BM35" i="218" s="1"/>
  <c r="I80" i="139"/>
  <c r="BM91" i="218" s="1"/>
  <c r="C35" i="139"/>
  <c r="BM143" i="218" s="1"/>
  <c r="I31" i="139"/>
  <c r="BM42" i="218" s="1"/>
  <c r="I27" i="139"/>
  <c r="BM38" i="218" s="1"/>
  <c r="I110" i="139"/>
  <c r="BM121" i="218" s="1"/>
  <c r="I57" i="139"/>
  <c r="BM68" i="218" s="1"/>
  <c r="C24" i="139"/>
  <c r="BM19" i="218" s="1"/>
  <c r="I116" i="139"/>
  <c r="BM127" i="218" s="1"/>
  <c r="I65" i="139"/>
  <c r="BM76" i="218" s="1"/>
  <c r="C32" i="139"/>
  <c r="BM140" i="218" s="1"/>
  <c r="C21" i="139"/>
  <c r="BM16" i="218" s="1"/>
  <c r="I32" i="139"/>
  <c r="BM43" i="218" s="1"/>
  <c r="I93" i="139"/>
  <c r="BM104" i="218" s="1"/>
  <c r="I33" i="139"/>
  <c r="BM44" i="218" s="1"/>
  <c r="I63" i="139"/>
  <c r="BM74" i="218" s="1"/>
  <c r="I42" i="139"/>
  <c r="BM53" i="218" s="1"/>
  <c r="I47" i="139"/>
  <c r="BM58" i="218" s="1"/>
  <c r="I18" i="139"/>
  <c r="BM29" i="218" s="1"/>
  <c r="I82" i="139"/>
  <c r="BM93" i="218" s="1"/>
  <c r="D16" i="139"/>
  <c r="I94" i="139"/>
  <c r="BM105" i="218" s="1"/>
  <c r="I104" i="139"/>
  <c r="BM115" i="218" s="1"/>
  <c r="I56" i="139"/>
  <c r="BM67" i="218" s="1"/>
  <c r="C22" i="139"/>
  <c r="BM17" i="218" s="1"/>
  <c r="I19" i="139"/>
  <c r="BM30" i="218" s="1"/>
  <c r="I26" i="138"/>
  <c r="BL37" i="218" s="1"/>
  <c r="I93" i="138"/>
  <c r="BL104" i="218" s="1"/>
  <c r="D19" i="138"/>
  <c r="C32" i="138"/>
  <c r="BL140" i="218" s="1"/>
  <c r="I55" i="138"/>
  <c r="BL66" i="218" s="1"/>
  <c r="I52" i="138"/>
  <c r="BL63" i="218" s="1"/>
  <c r="I114" i="138"/>
  <c r="BL125" i="218" s="1"/>
  <c r="D17" i="138"/>
  <c r="D20" i="138"/>
  <c r="D26" i="138"/>
  <c r="E23" i="138"/>
  <c r="I111" i="138"/>
  <c r="BL122" i="218" s="1"/>
  <c r="E17" i="138"/>
  <c r="E20" i="138"/>
  <c r="D16" i="138"/>
  <c r="I41" i="138"/>
  <c r="BL52" i="218" s="1"/>
  <c r="C34" i="138"/>
  <c r="BL142" i="218" s="1"/>
  <c r="C36" i="138"/>
  <c r="BL144" i="218" s="1"/>
  <c r="C23" i="138"/>
  <c r="BL18" i="218" s="1"/>
  <c r="I102" i="138"/>
  <c r="BL113" i="218" s="1"/>
  <c r="I92" i="138"/>
  <c r="BL103" i="218" s="1"/>
  <c r="I91" i="138"/>
  <c r="BL102" i="218" s="1"/>
  <c r="I60" i="138"/>
  <c r="BL71" i="218" s="1"/>
  <c r="I49" i="138"/>
  <c r="BL60" i="218" s="1"/>
  <c r="I64" i="138"/>
  <c r="BL75" i="218" s="1"/>
  <c r="I32" i="138"/>
  <c r="BL43" i="218" s="1"/>
  <c r="I33" i="138"/>
  <c r="BL44" i="218" s="1"/>
  <c r="C19" i="138"/>
  <c r="BL14" i="218" s="1"/>
  <c r="C17" i="138"/>
  <c r="BL12" i="218" s="1"/>
  <c r="I24" i="138"/>
  <c r="BL35" i="218" s="1"/>
  <c r="I31" i="138"/>
  <c r="BL42" i="218" s="1"/>
  <c r="C33" i="138"/>
  <c r="BL141" i="218" s="1"/>
  <c r="C21" i="138"/>
  <c r="BL16" i="218" s="1"/>
  <c r="I82" i="138"/>
  <c r="BL93" i="218" s="1"/>
  <c r="I72" i="138"/>
  <c r="BL83" i="218" s="1"/>
  <c r="I106" i="138"/>
  <c r="BL117" i="218" s="1"/>
  <c r="C37" i="138"/>
  <c r="BL145" i="218" s="1"/>
  <c r="I99" i="138"/>
  <c r="BL110" i="218" s="1"/>
  <c r="I23" i="138"/>
  <c r="BL34" i="218" s="1"/>
  <c r="I87" i="138"/>
  <c r="BL98" i="218" s="1"/>
  <c r="I20" i="138"/>
  <c r="BL31" i="218" s="1"/>
  <c r="C38" i="138"/>
  <c r="BL146" i="218" s="1"/>
  <c r="I122" i="138"/>
  <c r="BL133" i="218" s="1"/>
  <c r="I48" i="138"/>
  <c r="BL59" i="218" s="1"/>
  <c r="I39" i="138"/>
  <c r="BL50" i="218" s="1"/>
  <c r="I81" i="138"/>
  <c r="BL92" i="218" s="1"/>
  <c r="E16" i="138"/>
  <c r="I118" i="138"/>
  <c r="BL129" i="218" s="1"/>
  <c r="I18" i="138"/>
  <c r="BL29" i="218" s="1"/>
  <c r="I36" i="138"/>
  <c r="BL47" i="218" s="1"/>
  <c r="I101" i="138"/>
  <c r="BL112" i="218" s="1"/>
  <c r="I58" i="138"/>
  <c r="BL69" i="218" s="1"/>
  <c r="I66" i="138"/>
  <c r="BL77" i="218" s="1"/>
  <c r="I77" i="138"/>
  <c r="BL88" i="218" s="1"/>
  <c r="I80" i="138"/>
  <c r="BL91" i="218" s="1"/>
  <c r="I112" i="138"/>
  <c r="BL123" i="218" s="1"/>
  <c r="I74" i="138"/>
  <c r="BL85" i="218" s="1"/>
  <c r="I63" i="138"/>
  <c r="BL74" i="218" s="1"/>
  <c r="I25" i="138"/>
  <c r="BL36" i="218" s="1"/>
  <c r="C35" i="138"/>
  <c r="BL143" i="218" s="1"/>
  <c r="I65" i="138"/>
  <c r="BL76" i="218" s="1"/>
  <c r="I98" i="138"/>
  <c r="BL109" i="218" s="1"/>
  <c r="I79" i="138"/>
  <c r="BL90" i="218" s="1"/>
  <c r="I54" i="138"/>
  <c r="BL65" i="218" s="1"/>
  <c r="I30" i="138"/>
  <c r="BL41" i="218" s="1"/>
  <c r="I119" i="138"/>
  <c r="BL130" i="218" s="1"/>
  <c r="I69" i="138"/>
  <c r="BL80" i="218" s="1"/>
  <c r="I45" i="138"/>
  <c r="BL56" i="218" s="1"/>
  <c r="I21" i="138"/>
  <c r="BL32" i="218" s="1"/>
  <c r="I109" i="138"/>
  <c r="BL120" i="218" s="1"/>
  <c r="I71" i="138"/>
  <c r="BL82" i="218" s="1"/>
  <c r="I46" i="138"/>
  <c r="BL57" i="218" s="1"/>
  <c r="I107" i="138"/>
  <c r="BL118" i="218" s="1"/>
  <c r="I78" i="138"/>
  <c r="BL89" i="218" s="1"/>
  <c r="I53" i="138"/>
  <c r="BL64" i="218" s="1"/>
  <c r="I29" i="138"/>
  <c r="BL40" i="218" s="1"/>
  <c r="I120" i="138"/>
  <c r="BL131" i="218" s="1"/>
  <c r="I90" i="138"/>
  <c r="BL101" i="218" s="1"/>
  <c r="I62" i="138"/>
  <c r="BL73" i="218" s="1"/>
  <c r="I38" i="138"/>
  <c r="BL49" i="218" s="1"/>
  <c r="I22" i="138"/>
  <c r="BL33" i="218" s="1"/>
  <c r="I97" i="138"/>
  <c r="BL108" i="218" s="1"/>
  <c r="I89" i="138"/>
  <c r="BL100" i="218" s="1"/>
  <c r="I61" i="138"/>
  <c r="BL72" i="218" s="1"/>
  <c r="I37" i="138"/>
  <c r="BL48" i="218" s="1"/>
  <c r="I116" i="138"/>
  <c r="BL127" i="218" s="1"/>
  <c r="I104" i="138"/>
  <c r="BL115" i="218" s="1"/>
  <c r="I95" i="138"/>
  <c r="BL106" i="218" s="1"/>
  <c r="I86" i="138"/>
  <c r="BL97" i="218" s="1"/>
  <c r="I76" i="138"/>
  <c r="BL87" i="218" s="1"/>
  <c r="I67" i="138"/>
  <c r="BL78" i="218" s="1"/>
  <c r="I59" i="138"/>
  <c r="BL70" i="218" s="1"/>
  <c r="I51" i="138"/>
  <c r="BL62" i="218" s="1"/>
  <c r="I43" i="138"/>
  <c r="BL54" i="218" s="1"/>
  <c r="I35" i="138"/>
  <c r="BL46" i="218" s="1"/>
  <c r="I27" i="138"/>
  <c r="BL38" i="218" s="1"/>
  <c r="I19" i="138"/>
  <c r="BL30" i="218" s="1"/>
  <c r="C26" i="138"/>
  <c r="BL21" i="218" s="1"/>
  <c r="C24" i="138"/>
  <c r="BL19" i="218" s="1"/>
  <c r="C22" i="138"/>
  <c r="BL17" i="218" s="1"/>
  <c r="C20" i="138"/>
  <c r="BL15" i="218" s="1"/>
  <c r="C18" i="138"/>
  <c r="BL13" i="218" s="1"/>
  <c r="C16" i="138"/>
  <c r="BL11" i="218" s="1"/>
  <c r="I44" i="138"/>
  <c r="BL55" i="218" s="1"/>
  <c r="I17" i="138"/>
  <c r="BL28" i="218" s="1"/>
  <c r="I47" i="138"/>
  <c r="BL58" i="218" s="1"/>
  <c r="I96" i="138"/>
  <c r="BL107" i="218" s="1"/>
  <c r="I28" i="138"/>
  <c r="BL39" i="218" s="1"/>
  <c r="I94" i="138"/>
  <c r="BL105" i="218" s="1"/>
  <c r="I100" i="138"/>
  <c r="BL111" i="218" s="1"/>
  <c r="C27" i="138"/>
  <c r="BL22" i="218" s="1"/>
  <c r="I75" i="138"/>
  <c r="BL86" i="218" s="1"/>
  <c r="I40" i="138"/>
  <c r="BL51" i="218" s="1"/>
  <c r="I110" i="138"/>
  <c r="BL121" i="218" s="1"/>
  <c r="I68" i="138"/>
  <c r="BL79" i="218" s="1"/>
  <c r="I73" i="138"/>
  <c r="BL84" i="218" s="1"/>
  <c r="I84" i="138"/>
  <c r="BL95" i="218" s="1"/>
  <c r="I50" i="138"/>
  <c r="BL61" i="218" s="1"/>
  <c r="I56" i="138"/>
  <c r="BL67" i="218" s="1"/>
  <c r="C25" i="138"/>
  <c r="BL20" i="218" s="1"/>
  <c r="I42" i="138"/>
  <c r="BL53" i="218" s="1"/>
  <c r="I34" i="138"/>
  <c r="BL45" i="218" s="1"/>
  <c r="I120" i="137"/>
  <c r="BK131" i="218" s="1"/>
  <c r="I57" i="137"/>
  <c r="BK68" i="218" s="1"/>
  <c r="I79" i="137"/>
  <c r="BK90" i="218" s="1"/>
  <c r="I93" i="137"/>
  <c r="BK104" i="218" s="1"/>
  <c r="I82" i="137"/>
  <c r="BK93" i="218" s="1"/>
  <c r="I39" i="137"/>
  <c r="BK50" i="218" s="1"/>
  <c r="I23" i="137"/>
  <c r="BK34" i="218" s="1"/>
  <c r="I17" i="137"/>
  <c r="BK28" i="218" s="1"/>
  <c r="C27" i="137"/>
  <c r="BK22" i="218" s="1"/>
  <c r="D16" i="137"/>
  <c r="I63" i="137"/>
  <c r="BK74" i="218" s="1"/>
  <c r="D22" i="137"/>
  <c r="I26" i="137"/>
  <c r="BK37" i="218" s="1"/>
  <c r="I46" i="137"/>
  <c r="BK57" i="218" s="1"/>
  <c r="I110" i="137"/>
  <c r="BK121" i="218" s="1"/>
  <c r="I38" i="137"/>
  <c r="BK49" i="218" s="1"/>
  <c r="I91" i="137"/>
  <c r="BK102" i="218" s="1"/>
  <c r="I111" i="137"/>
  <c r="BK122" i="218" s="1"/>
  <c r="I24" i="137"/>
  <c r="BK35" i="218" s="1"/>
  <c r="C35" i="137"/>
  <c r="BK143" i="218" s="1"/>
  <c r="I102" i="137"/>
  <c r="BK113" i="218" s="1"/>
  <c r="I80" i="137"/>
  <c r="BK91" i="218" s="1"/>
  <c r="I58" i="137"/>
  <c r="BK69" i="218" s="1"/>
  <c r="I65" i="137"/>
  <c r="BK76" i="218" s="1"/>
  <c r="I40" i="137"/>
  <c r="BK51" i="218" s="1"/>
  <c r="I42" i="137"/>
  <c r="BK53" i="218" s="1"/>
  <c r="I34" i="137"/>
  <c r="BK45" i="218" s="1"/>
  <c r="C36" i="137"/>
  <c r="BK144" i="218" s="1"/>
  <c r="I49" i="137"/>
  <c r="BK60" i="218" s="1"/>
  <c r="I72" i="137"/>
  <c r="BK83" i="218" s="1"/>
  <c r="I30" i="137"/>
  <c r="BK41" i="218" s="1"/>
  <c r="I112" i="137"/>
  <c r="BK123" i="218" s="1"/>
  <c r="I56" i="137"/>
  <c r="BK67" i="218" s="1"/>
  <c r="I90" i="137"/>
  <c r="BK101" i="218" s="1"/>
  <c r="E20" i="137"/>
  <c r="I55" i="137"/>
  <c r="BK66" i="218" s="1"/>
  <c r="I98" i="137"/>
  <c r="BK109" i="218" s="1"/>
  <c r="C21" i="137"/>
  <c r="BK16" i="218" s="1"/>
  <c r="C25" i="137"/>
  <c r="BK20" i="218" s="1"/>
  <c r="C19" i="137"/>
  <c r="BK14" i="218" s="1"/>
  <c r="I32" i="137"/>
  <c r="BK43" i="218" s="1"/>
  <c r="I122" i="137"/>
  <c r="BK133" i="218" s="1"/>
  <c r="I47" i="137"/>
  <c r="BK58" i="218" s="1"/>
  <c r="D26" i="137"/>
  <c r="C32" i="137"/>
  <c r="BK140" i="218" s="1"/>
  <c r="I109" i="137"/>
  <c r="BK120" i="218" s="1"/>
  <c r="C38" i="137"/>
  <c r="BK146" i="218" s="1"/>
  <c r="I99" i="137"/>
  <c r="BK110" i="218" s="1"/>
  <c r="I31" i="137"/>
  <c r="BK42" i="218" s="1"/>
  <c r="D23" i="137"/>
  <c r="I94" i="137"/>
  <c r="BK105" i="218" s="1"/>
  <c r="I25" i="137"/>
  <c r="BK36" i="218" s="1"/>
  <c r="I81" i="137"/>
  <c r="BK92" i="218" s="1"/>
  <c r="I75" i="137"/>
  <c r="BK86" i="218" s="1"/>
  <c r="E17" i="137"/>
  <c r="I92" i="137"/>
  <c r="BK103" i="218" s="1"/>
  <c r="I101" i="137"/>
  <c r="BK112" i="218" s="1"/>
  <c r="D20" i="137"/>
  <c r="D17" i="137"/>
  <c r="I107" i="137"/>
  <c r="BK118" i="218" s="1"/>
  <c r="I53" i="137"/>
  <c r="BK64" i="218" s="1"/>
  <c r="I21" i="137"/>
  <c r="BK32" i="218" s="1"/>
  <c r="I87" i="137"/>
  <c r="BK98" i="218" s="1"/>
  <c r="I68" i="137"/>
  <c r="BK79" i="218" s="1"/>
  <c r="I36" i="137"/>
  <c r="BK47" i="218" s="1"/>
  <c r="I116" i="137"/>
  <c r="BK127" i="218" s="1"/>
  <c r="I51" i="137"/>
  <c r="BK62" i="218" s="1"/>
  <c r="I19" i="137"/>
  <c r="BK30" i="218" s="1"/>
  <c r="C33" i="137"/>
  <c r="BK141" i="218" s="1"/>
  <c r="C26" i="137"/>
  <c r="BK21" i="218" s="1"/>
  <c r="C24" i="137"/>
  <c r="BK19" i="218" s="1"/>
  <c r="C22" i="137"/>
  <c r="BK17" i="218" s="1"/>
  <c r="C20" i="137"/>
  <c r="BK15" i="218" s="1"/>
  <c r="C18" i="137"/>
  <c r="BK13" i="218" s="1"/>
  <c r="C16" i="137"/>
  <c r="BK11" i="218" s="1"/>
  <c r="I119" i="137"/>
  <c r="BK130" i="218" s="1"/>
  <c r="I61" i="137"/>
  <c r="BK72" i="218" s="1"/>
  <c r="I29" i="137"/>
  <c r="BK40" i="218" s="1"/>
  <c r="I96" i="137"/>
  <c r="BK107" i="218" s="1"/>
  <c r="I60" i="137"/>
  <c r="BK71" i="218" s="1"/>
  <c r="I20" i="137"/>
  <c r="BK31" i="218" s="1"/>
  <c r="I86" i="137"/>
  <c r="BK97" i="218" s="1"/>
  <c r="I59" i="137"/>
  <c r="BK70" i="218" s="1"/>
  <c r="I27" i="137"/>
  <c r="BK38" i="218" s="1"/>
  <c r="I97" i="137"/>
  <c r="BK108" i="218" s="1"/>
  <c r="I78" i="137"/>
  <c r="BK89" i="218" s="1"/>
  <c r="I37" i="137"/>
  <c r="BK48" i="218" s="1"/>
  <c r="I106" i="137"/>
  <c r="BK117" i="218" s="1"/>
  <c r="I77" i="137"/>
  <c r="BK88" i="218" s="1"/>
  <c r="I44" i="137"/>
  <c r="BK55" i="218" s="1"/>
  <c r="I104" i="137"/>
  <c r="BK115" i="218" s="1"/>
  <c r="I67" i="137"/>
  <c r="BK78" i="218" s="1"/>
  <c r="I35" i="137"/>
  <c r="BK46" i="218" s="1"/>
  <c r="I89" i="137"/>
  <c r="BK100" i="218" s="1"/>
  <c r="I69" i="137"/>
  <c r="BK80" i="218" s="1"/>
  <c r="I45" i="137"/>
  <c r="BK56" i="218" s="1"/>
  <c r="I118" i="137"/>
  <c r="BK129" i="218" s="1"/>
  <c r="I52" i="137"/>
  <c r="BK63" i="218" s="1"/>
  <c r="I28" i="137"/>
  <c r="BK39" i="218" s="1"/>
  <c r="I95" i="137"/>
  <c r="BK106" i="218" s="1"/>
  <c r="I76" i="137"/>
  <c r="BK87" i="218" s="1"/>
  <c r="I43" i="137"/>
  <c r="BK54" i="218" s="1"/>
  <c r="I73" i="137"/>
  <c r="BK84" i="218" s="1"/>
  <c r="I100" i="137"/>
  <c r="BK111" i="218" s="1"/>
  <c r="I54" i="137"/>
  <c r="BK65" i="218" s="1"/>
  <c r="I71" i="137"/>
  <c r="BK82" i="218" s="1"/>
  <c r="C37" i="137"/>
  <c r="BK145" i="218" s="1"/>
  <c r="I33" i="137"/>
  <c r="BK44" i="218" s="1"/>
  <c r="I64" i="137"/>
  <c r="BK75" i="218" s="1"/>
  <c r="E23" i="137"/>
  <c r="E16" i="137"/>
  <c r="I62" i="137"/>
  <c r="BK73" i="218" s="1"/>
  <c r="I84" i="137"/>
  <c r="BK95" i="218" s="1"/>
  <c r="I22" i="137"/>
  <c r="BK33" i="218" s="1"/>
  <c r="I66" i="137"/>
  <c r="BK77" i="218" s="1"/>
  <c r="I74" i="137"/>
  <c r="BK85" i="218" s="1"/>
  <c r="C17" i="137"/>
  <c r="BK12" i="218" s="1"/>
  <c r="I18" i="137"/>
  <c r="BK29" i="218" s="1"/>
  <c r="I50" i="137"/>
  <c r="BK61" i="218" s="1"/>
  <c r="C34" i="137"/>
  <c r="BK142" i="218" s="1"/>
  <c r="I48" i="137"/>
  <c r="BK59" i="218" s="1"/>
  <c r="C23" i="137"/>
  <c r="BK18" i="218" s="1"/>
  <c r="I114" i="137"/>
  <c r="BK125" i="218" s="1"/>
  <c r="D26" i="135"/>
  <c r="E22" i="136"/>
  <c r="I41" i="136"/>
  <c r="BJ52" i="218" s="1"/>
  <c r="I27" i="136"/>
  <c r="BJ38" i="218" s="1"/>
  <c r="C26" i="136"/>
  <c r="BJ21" i="218" s="1"/>
  <c r="I65" i="136"/>
  <c r="BJ76" i="218" s="1"/>
  <c r="I74" i="136"/>
  <c r="BJ85" i="218" s="1"/>
  <c r="I67" i="136"/>
  <c r="BJ78" i="218" s="1"/>
  <c r="C38" i="136"/>
  <c r="BJ146" i="218" s="1"/>
  <c r="C21" i="136"/>
  <c r="BJ16" i="218" s="1"/>
  <c r="I82" i="136"/>
  <c r="BJ93" i="218" s="1"/>
  <c r="I59" i="136"/>
  <c r="BJ70" i="218" s="1"/>
  <c r="C34" i="136"/>
  <c r="BJ142" i="218" s="1"/>
  <c r="I76" i="136"/>
  <c r="BJ87" i="218" s="1"/>
  <c r="C32" i="136"/>
  <c r="BJ140" i="218" s="1"/>
  <c r="I56" i="136"/>
  <c r="BJ67" i="218" s="1"/>
  <c r="I35" i="136"/>
  <c r="BJ46" i="218" s="1"/>
  <c r="C35" i="136"/>
  <c r="BJ143" i="218" s="1"/>
  <c r="I94" i="136"/>
  <c r="BJ105" i="218" s="1"/>
  <c r="C17" i="136"/>
  <c r="BJ12" i="218" s="1"/>
  <c r="I75" i="136"/>
  <c r="BJ86" i="218" s="1"/>
  <c r="I99" i="136"/>
  <c r="BJ110" i="218" s="1"/>
  <c r="I51" i="136"/>
  <c r="BJ62" i="218" s="1"/>
  <c r="I33" i="136"/>
  <c r="BJ44" i="218" s="1"/>
  <c r="I114" i="136"/>
  <c r="BJ125" i="218" s="1"/>
  <c r="I58" i="136"/>
  <c r="BJ69" i="218" s="1"/>
  <c r="I80" i="136"/>
  <c r="BJ91" i="218" s="1"/>
  <c r="I42" i="136"/>
  <c r="BJ53" i="218" s="1"/>
  <c r="I17" i="136"/>
  <c r="BJ28" i="218" s="1"/>
  <c r="I19" i="136"/>
  <c r="BJ30" i="218" s="1"/>
  <c r="I122" i="136"/>
  <c r="BJ133" i="218" s="1"/>
  <c r="C25" i="136"/>
  <c r="BJ20" i="218" s="1"/>
  <c r="I93" i="136"/>
  <c r="BJ104" i="218" s="1"/>
  <c r="C20" i="136"/>
  <c r="BJ15" i="218" s="1"/>
  <c r="I26" i="136"/>
  <c r="BJ37" i="218" s="1"/>
  <c r="C24" i="136"/>
  <c r="BJ19" i="218" s="1"/>
  <c r="I23" i="136"/>
  <c r="BJ34" i="218" s="1"/>
  <c r="I101" i="136"/>
  <c r="BJ112" i="218" s="1"/>
  <c r="D17" i="136"/>
  <c r="E16" i="136"/>
  <c r="E17" i="136"/>
  <c r="D20" i="136"/>
  <c r="I49" i="136"/>
  <c r="BJ60" i="218" s="1"/>
  <c r="I72" i="136"/>
  <c r="BJ83" i="218" s="1"/>
  <c r="I48" i="136"/>
  <c r="BJ59" i="218" s="1"/>
  <c r="I116" i="136"/>
  <c r="BJ127" i="218" s="1"/>
  <c r="I64" i="136"/>
  <c r="BJ75" i="218" s="1"/>
  <c r="I18" i="136"/>
  <c r="BJ29" i="218" s="1"/>
  <c r="C16" i="136"/>
  <c r="BJ11" i="218" s="1"/>
  <c r="I91" i="136"/>
  <c r="BJ102" i="218" s="1"/>
  <c r="I111" i="136"/>
  <c r="BJ122" i="218" s="1"/>
  <c r="C27" i="136"/>
  <c r="BJ22" i="218" s="1"/>
  <c r="I104" i="136"/>
  <c r="BJ115" i="218" s="1"/>
  <c r="I66" i="136"/>
  <c r="BJ77" i="218" s="1"/>
  <c r="I24" i="136"/>
  <c r="BJ35" i="218" s="1"/>
  <c r="I112" i="136"/>
  <c r="BJ123" i="218" s="1"/>
  <c r="I84" i="136"/>
  <c r="BJ95" i="218" s="1"/>
  <c r="E20" i="136"/>
  <c r="D26" i="136"/>
  <c r="I73" i="136"/>
  <c r="BJ84" i="218" s="1"/>
  <c r="C19" i="136"/>
  <c r="BJ14" i="218" s="1"/>
  <c r="I81" i="136"/>
  <c r="BJ92" i="218" s="1"/>
  <c r="I34" i="136"/>
  <c r="BJ45" i="218" s="1"/>
  <c r="C37" i="136"/>
  <c r="BJ145" i="218" s="1"/>
  <c r="I100" i="136"/>
  <c r="BJ111" i="218" s="1"/>
  <c r="I63" i="136"/>
  <c r="BJ74" i="218" s="1"/>
  <c r="E23" i="136"/>
  <c r="D23" i="136"/>
  <c r="I50" i="136"/>
  <c r="BJ61" i="218" s="1"/>
  <c r="I57" i="136"/>
  <c r="BJ68" i="218" s="1"/>
  <c r="I40" i="136"/>
  <c r="BJ51" i="218" s="1"/>
  <c r="I110" i="136"/>
  <c r="BJ121" i="218" s="1"/>
  <c r="C18" i="136"/>
  <c r="BJ13" i="218" s="1"/>
  <c r="I25" i="136"/>
  <c r="BJ36" i="218" s="1"/>
  <c r="I47" i="136"/>
  <c r="BJ58" i="218" s="1"/>
  <c r="I43" i="136"/>
  <c r="BJ54" i="218" s="1"/>
  <c r="I55" i="136"/>
  <c r="BJ66" i="218" s="1"/>
  <c r="I98" i="136"/>
  <c r="BJ109" i="218" s="1"/>
  <c r="I62" i="136"/>
  <c r="BJ73" i="218" s="1"/>
  <c r="I22" i="136"/>
  <c r="BJ33" i="218" s="1"/>
  <c r="I89" i="136"/>
  <c r="BJ100" i="218" s="1"/>
  <c r="I78" i="136"/>
  <c r="BJ89" i="218" s="1"/>
  <c r="I37" i="136"/>
  <c r="BJ48" i="218" s="1"/>
  <c r="I106" i="136"/>
  <c r="BJ117" i="218" s="1"/>
  <c r="I52" i="136"/>
  <c r="BJ63" i="218" s="1"/>
  <c r="I20" i="136"/>
  <c r="BJ31" i="218" s="1"/>
  <c r="I90" i="136"/>
  <c r="BJ101" i="218" s="1"/>
  <c r="I71" i="136"/>
  <c r="BJ82" i="218" s="1"/>
  <c r="I30" i="136"/>
  <c r="BJ41" i="218" s="1"/>
  <c r="I97" i="136"/>
  <c r="BJ108" i="218" s="1"/>
  <c r="I69" i="136"/>
  <c r="BJ80" i="218" s="1"/>
  <c r="I45" i="136"/>
  <c r="BJ56" i="218" s="1"/>
  <c r="I96" i="136"/>
  <c r="BJ107" i="218" s="1"/>
  <c r="I60" i="136"/>
  <c r="BJ71" i="218" s="1"/>
  <c r="I28" i="136"/>
  <c r="BJ39" i="218" s="1"/>
  <c r="C36" i="136"/>
  <c r="BJ144" i="218" s="1"/>
  <c r="I120" i="136"/>
  <c r="BJ131" i="218" s="1"/>
  <c r="I79" i="136"/>
  <c r="BJ90" i="218" s="1"/>
  <c r="I46" i="136"/>
  <c r="BJ57" i="218" s="1"/>
  <c r="I119" i="136"/>
  <c r="BJ130" i="218" s="1"/>
  <c r="I53" i="136"/>
  <c r="BJ64" i="218" s="1"/>
  <c r="I21" i="136"/>
  <c r="BJ32" i="218" s="1"/>
  <c r="I118" i="136"/>
  <c r="BJ129" i="218" s="1"/>
  <c r="I77" i="136"/>
  <c r="BJ88" i="218" s="1"/>
  <c r="I44" i="136"/>
  <c r="BJ55" i="218" s="1"/>
  <c r="I109" i="136"/>
  <c r="BJ120" i="218" s="1"/>
  <c r="I54" i="136"/>
  <c r="BJ65" i="218" s="1"/>
  <c r="I38" i="136"/>
  <c r="BJ49" i="218" s="1"/>
  <c r="I107" i="136"/>
  <c r="BJ118" i="218" s="1"/>
  <c r="I61" i="136"/>
  <c r="BJ72" i="218" s="1"/>
  <c r="I29" i="136"/>
  <c r="BJ40" i="218" s="1"/>
  <c r="I87" i="136"/>
  <c r="BJ98" i="218" s="1"/>
  <c r="I68" i="136"/>
  <c r="BJ79" i="218" s="1"/>
  <c r="I36" i="136"/>
  <c r="BJ47" i="218" s="1"/>
  <c r="I95" i="136"/>
  <c r="BJ106" i="218" s="1"/>
  <c r="C33" i="136"/>
  <c r="BJ141" i="218" s="1"/>
  <c r="I39" i="136"/>
  <c r="BJ50" i="218" s="1"/>
  <c r="I102" i="136"/>
  <c r="BJ113" i="218" s="1"/>
  <c r="I92" i="136"/>
  <c r="BJ103" i="218" s="1"/>
  <c r="C23" i="136"/>
  <c r="BJ18" i="218" s="1"/>
  <c r="C22" i="136"/>
  <c r="BJ17" i="218" s="1"/>
  <c r="I32" i="136"/>
  <c r="BJ43" i="218" s="1"/>
  <c r="I31" i="136"/>
  <c r="BJ42" i="218" s="1"/>
  <c r="D16" i="136"/>
  <c r="D22" i="135"/>
  <c r="D19" i="135"/>
  <c r="E23" i="135"/>
  <c r="D23" i="135"/>
  <c r="D17" i="135"/>
  <c r="E17" i="135"/>
  <c r="I75" i="135"/>
  <c r="BI86" i="218" s="1"/>
  <c r="E20" i="135"/>
  <c r="E26" i="135"/>
  <c r="C33" i="135"/>
  <c r="BI141" i="218" s="1"/>
  <c r="I18" i="135"/>
  <c r="BI29" i="218" s="1"/>
  <c r="I94" i="135"/>
  <c r="BI105" i="218" s="1"/>
  <c r="I99" i="135"/>
  <c r="BI110" i="218" s="1"/>
  <c r="I35" i="135"/>
  <c r="BI46" i="218" s="1"/>
  <c r="C17" i="135"/>
  <c r="BI12" i="218" s="1"/>
  <c r="I41" i="135"/>
  <c r="BI52" i="218" s="1"/>
  <c r="I81" i="135"/>
  <c r="BI92" i="218" s="1"/>
  <c r="C24" i="135"/>
  <c r="BI19" i="218" s="1"/>
  <c r="I26" i="135"/>
  <c r="BI37" i="218" s="1"/>
  <c r="I102" i="135"/>
  <c r="BI113" i="218" s="1"/>
  <c r="I49" i="135"/>
  <c r="BI60" i="218" s="1"/>
  <c r="I111" i="135"/>
  <c r="BI122" i="218" s="1"/>
  <c r="I17" i="135"/>
  <c r="BI28" i="218" s="1"/>
  <c r="I39" i="135"/>
  <c r="BI50" i="218" s="1"/>
  <c r="I57" i="135"/>
  <c r="BI68" i="218" s="1"/>
  <c r="C18" i="135"/>
  <c r="BI13" i="218" s="1"/>
  <c r="I19" i="135"/>
  <c r="BI30" i="218" s="1"/>
  <c r="C37" i="135"/>
  <c r="BI145" i="218" s="1"/>
  <c r="I100" i="135"/>
  <c r="BI111" i="218" s="1"/>
  <c r="I27" i="135"/>
  <c r="BI38" i="218" s="1"/>
  <c r="I77" i="135"/>
  <c r="BI88" i="218" s="1"/>
  <c r="C19" i="135"/>
  <c r="BI14" i="218" s="1"/>
  <c r="I47" i="135"/>
  <c r="BI58" i="218" s="1"/>
  <c r="I42" i="135"/>
  <c r="BI53" i="218" s="1"/>
  <c r="C22" i="135"/>
  <c r="BI17" i="218" s="1"/>
  <c r="I66" i="135"/>
  <c r="BI77" i="218" s="1"/>
  <c r="I34" i="135"/>
  <c r="BI45" i="218" s="1"/>
  <c r="I120" i="135"/>
  <c r="BI131" i="218" s="1"/>
  <c r="I89" i="135"/>
  <c r="BI100" i="218" s="1"/>
  <c r="I61" i="135"/>
  <c r="BI72" i="218" s="1"/>
  <c r="I37" i="135"/>
  <c r="BI48" i="218" s="1"/>
  <c r="I90" i="135"/>
  <c r="BI101" i="218" s="1"/>
  <c r="I79" i="135"/>
  <c r="BI90" i="218" s="1"/>
  <c r="I62" i="135"/>
  <c r="BI73" i="218" s="1"/>
  <c r="I46" i="135"/>
  <c r="BI57" i="218" s="1"/>
  <c r="I22" i="135"/>
  <c r="BI33" i="218" s="1"/>
  <c r="I97" i="135"/>
  <c r="BI108" i="218" s="1"/>
  <c r="I78" i="135"/>
  <c r="BI89" i="218" s="1"/>
  <c r="I45" i="135"/>
  <c r="BI56" i="218" s="1"/>
  <c r="I98" i="135"/>
  <c r="BI109" i="218" s="1"/>
  <c r="I71" i="135"/>
  <c r="BI82" i="218" s="1"/>
  <c r="I54" i="135"/>
  <c r="BI65" i="218" s="1"/>
  <c r="I38" i="135"/>
  <c r="BI49" i="218" s="1"/>
  <c r="I30" i="135"/>
  <c r="BI41" i="218" s="1"/>
  <c r="I107" i="135"/>
  <c r="BI118" i="218" s="1"/>
  <c r="I53" i="135"/>
  <c r="BI64" i="218" s="1"/>
  <c r="I21" i="135"/>
  <c r="BI32" i="218" s="1"/>
  <c r="I109" i="135"/>
  <c r="BI120" i="218" s="1"/>
  <c r="I119" i="135"/>
  <c r="BI130" i="218" s="1"/>
  <c r="I69" i="135"/>
  <c r="BI80" i="218" s="1"/>
  <c r="I29" i="135"/>
  <c r="BI40" i="218" s="1"/>
  <c r="I118" i="135"/>
  <c r="BI129" i="218" s="1"/>
  <c r="I87" i="135"/>
  <c r="BI98" i="218" s="1"/>
  <c r="I106" i="135"/>
  <c r="BI117" i="218" s="1"/>
  <c r="I96" i="135"/>
  <c r="BI107" i="218" s="1"/>
  <c r="C36" i="135"/>
  <c r="BI144" i="218" s="1"/>
  <c r="I52" i="135"/>
  <c r="BI63" i="218" s="1"/>
  <c r="I20" i="135"/>
  <c r="BI31" i="218" s="1"/>
  <c r="I68" i="135"/>
  <c r="BI79" i="218" s="1"/>
  <c r="C25" i="135"/>
  <c r="BI20" i="218" s="1"/>
  <c r="I59" i="135"/>
  <c r="BI70" i="218" s="1"/>
  <c r="I80" i="135"/>
  <c r="BI91" i="218" s="1"/>
  <c r="I92" i="135"/>
  <c r="BI103" i="218" s="1"/>
  <c r="C16" i="135"/>
  <c r="BI11" i="218" s="1"/>
  <c r="I91" i="135"/>
  <c r="BI102" i="218" s="1"/>
  <c r="I51" i="135"/>
  <c r="BI62" i="218" s="1"/>
  <c r="I95" i="135"/>
  <c r="BI106" i="218" s="1"/>
  <c r="I63" i="135"/>
  <c r="BI74" i="218" s="1"/>
  <c r="C34" i="135"/>
  <c r="BI142" i="218" s="1"/>
  <c r="I40" i="135"/>
  <c r="BI51" i="218" s="1"/>
  <c r="I48" i="135"/>
  <c r="BI59" i="218" s="1"/>
  <c r="I56" i="135"/>
  <c r="BI67" i="218" s="1"/>
  <c r="I64" i="135"/>
  <c r="BI75" i="218" s="1"/>
  <c r="I93" i="135"/>
  <c r="BI104" i="218" s="1"/>
  <c r="I67" i="135"/>
  <c r="BI78" i="218" s="1"/>
  <c r="C38" i="135"/>
  <c r="BI146" i="218" s="1"/>
  <c r="I110" i="135"/>
  <c r="BI121" i="218" s="1"/>
  <c r="I33" i="135"/>
  <c r="BI44" i="218" s="1"/>
  <c r="I73" i="135"/>
  <c r="BI84" i="218" s="1"/>
  <c r="E16" i="135"/>
  <c r="I32" i="135"/>
  <c r="BI43" i="218" s="1"/>
  <c r="I44" i="135"/>
  <c r="BI55" i="218" s="1"/>
  <c r="I65" i="135"/>
  <c r="BI76" i="218" s="1"/>
  <c r="I74" i="135"/>
  <c r="BI85" i="218" s="1"/>
  <c r="D20" i="135"/>
  <c r="I31" i="135"/>
  <c r="BI42" i="218" s="1"/>
  <c r="C26" i="135"/>
  <c r="BI21" i="218" s="1"/>
  <c r="I25" i="135"/>
  <c r="BI36" i="218" s="1"/>
  <c r="I43" i="135"/>
  <c r="BI54" i="218" s="1"/>
  <c r="C35" i="135"/>
  <c r="BI143" i="218" s="1"/>
  <c r="I58" i="135"/>
  <c r="BI69" i="218" s="1"/>
  <c r="C21" i="135"/>
  <c r="BI16" i="218" s="1"/>
  <c r="I76" i="135"/>
  <c r="BI87" i="218" s="1"/>
  <c r="I23" i="135"/>
  <c r="BI34" i="218" s="1"/>
  <c r="I36" i="135"/>
  <c r="BI47" i="218" s="1"/>
  <c r="I122" i="135"/>
  <c r="BI133" i="218" s="1"/>
  <c r="I86" i="135"/>
  <c r="BI97" i="218" s="1"/>
  <c r="I84" i="135"/>
  <c r="BI95" i="218" s="1"/>
  <c r="I24" i="135"/>
  <c r="BI35" i="218" s="1"/>
  <c r="I101" i="135"/>
  <c r="BI112" i="218" s="1"/>
  <c r="I72" i="135"/>
  <c r="BI83" i="218" s="1"/>
  <c r="C20" i="135"/>
  <c r="BI15" i="218" s="1"/>
  <c r="D16" i="135"/>
  <c r="I50" i="135"/>
  <c r="BI61" i="218" s="1"/>
  <c r="C32" i="135"/>
  <c r="BI140" i="218" s="1"/>
  <c r="I114" i="135"/>
  <c r="BI125" i="218" s="1"/>
  <c r="I112" i="135"/>
  <c r="BI123" i="218" s="1"/>
  <c r="I82" i="135"/>
  <c r="BI93" i="218" s="1"/>
  <c r="I28" i="135"/>
  <c r="BI39" i="218" s="1"/>
  <c r="C23" i="135"/>
  <c r="BI18" i="218" s="1"/>
  <c r="C27" i="135"/>
  <c r="BI22" i="218" s="1"/>
  <c r="I116" i="135"/>
  <c r="BI127" i="218" s="1"/>
  <c r="I55" i="135"/>
  <c r="BI66" i="218" s="1"/>
  <c r="I60" i="135"/>
  <c r="BI71" i="218" s="1"/>
  <c r="E23" i="131"/>
  <c r="I110" i="134"/>
  <c r="BH121" i="218" s="1"/>
  <c r="C16" i="134"/>
  <c r="BH11" i="218" s="1"/>
  <c r="I99" i="134"/>
  <c r="BH110" i="218" s="1"/>
  <c r="C36" i="134"/>
  <c r="BH144" i="218" s="1"/>
  <c r="I32" i="134"/>
  <c r="BH43" i="218" s="1"/>
  <c r="C21" i="134"/>
  <c r="BH16" i="218" s="1"/>
  <c r="I84" i="134"/>
  <c r="BH95" i="218" s="1"/>
  <c r="I66" i="134"/>
  <c r="BH77" i="218" s="1"/>
  <c r="I50" i="134"/>
  <c r="BH61" i="218" s="1"/>
  <c r="C24" i="134"/>
  <c r="BH19" i="218" s="1"/>
  <c r="I33" i="134"/>
  <c r="BH44" i="218" s="1"/>
  <c r="I42" i="134"/>
  <c r="BH53" i="218" s="1"/>
  <c r="I112" i="134"/>
  <c r="BH123" i="218" s="1"/>
  <c r="C35" i="134"/>
  <c r="BH143" i="218" s="1"/>
  <c r="C27" i="134"/>
  <c r="BH22" i="218" s="1"/>
  <c r="I67" i="134"/>
  <c r="BH78" i="218" s="1"/>
  <c r="I100" i="134"/>
  <c r="BH111" i="218" s="1"/>
  <c r="E23" i="134"/>
  <c r="I19" i="134"/>
  <c r="BH30" i="218" s="1"/>
  <c r="I81" i="134"/>
  <c r="BH92" i="218" s="1"/>
  <c r="C32" i="134"/>
  <c r="BH140" i="218" s="1"/>
  <c r="I101" i="134"/>
  <c r="BH112" i="218" s="1"/>
  <c r="D23" i="134"/>
  <c r="C20" i="134"/>
  <c r="BH15" i="218" s="1"/>
  <c r="C19" i="134"/>
  <c r="BH14" i="218" s="1"/>
  <c r="I48" i="134"/>
  <c r="BH59" i="218" s="1"/>
  <c r="I74" i="134"/>
  <c r="BH85" i="218" s="1"/>
  <c r="I49" i="134"/>
  <c r="BH60" i="218" s="1"/>
  <c r="I111" i="134"/>
  <c r="BH122" i="218" s="1"/>
  <c r="I58" i="134"/>
  <c r="BH69" i="218" s="1"/>
  <c r="I35" i="134"/>
  <c r="BH46" i="218" s="1"/>
  <c r="I51" i="134"/>
  <c r="BH62" i="218" s="1"/>
  <c r="I17" i="134"/>
  <c r="BH28" i="218" s="1"/>
  <c r="C38" i="134"/>
  <c r="BH146" i="218" s="1"/>
  <c r="I55" i="134"/>
  <c r="BH66" i="218" s="1"/>
  <c r="E20" i="134"/>
  <c r="I25" i="134"/>
  <c r="BH36" i="218" s="1"/>
  <c r="I40" i="134"/>
  <c r="BH51" i="218" s="1"/>
  <c r="I64" i="134"/>
  <c r="BH75" i="218" s="1"/>
  <c r="I56" i="134"/>
  <c r="BH67" i="218" s="1"/>
  <c r="I104" i="134"/>
  <c r="BH115" i="218" s="1"/>
  <c r="I91" i="134"/>
  <c r="BH102" i="218" s="1"/>
  <c r="C23" i="134"/>
  <c r="BH18" i="218" s="1"/>
  <c r="D20" i="134"/>
  <c r="I93" i="134"/>
  <c r="BH104" i="218" s="1"/>
  <c r="I72" i="134"/>
  <c r="BH83" i="218" s="1"/>
  <c r="I63" i="134"/>
  <c r="BH74" i="218" s="1"/>
  <c r="D17" i="134"/>
  <c r="I95" i="134"/>
  <c r="BH106" i="218" s="1"/>
  <c r="C37" i="134"/>
  <c r="BH145" i="218" s="1"/>
  <c r="I26" i="134"/>
  <c r="BH37" i="218" s="1"/>
  <c r="C34" i="134"/>
  <c r="BH142" i="218" s="1"/>
  <c r="I34" i="134"/>
  <c r="BH45" i="218" s="1"/>
  <c r="I18" i="134"/>
  <c r="BH29" i="218" s="1"/>
  <c r="D16" i="134"/>
  <c r="I57" i="134"/>
  <c r="BH68" i="218" s="1"/>
  <c r="I31" i="134"/>
  <c r="BH42" i="218" s="1"/>
  <c r="I39" i="134"/>
  <c r="BH50" i="218" s="1"/>
  <c r="I73" i="134"/>
  <c r="BH84" i="218" s="1"/>
  <c r="I23" i="134"/>
  <c r="BH34" i="218" s="1"/>
  <c r="I122" i="134"/>
  <c r="BH133" i="218" s="1"/>
  <c r="C26" i="134"/>
  <c r="BH21" i="218" s="1"/>
  <c r="I92" i="134"/>
  <c r="BH103" i="218" s="1"/>
  <c r="I80" i="134"/>
  <c r="BH91" i="218" s="1"/>
  <c r="E17" i="134"/>
  <c r="D26" i="134"/>
  <c r="I59" i="134"/>
  <c r="BH70" i="218" s="1"/>
  <c r="C22" i="134"/>
  <c r="BH17" i="218" s="1"/>
  <c r="I116" i="134"/>
  <c r="BH127" i="218" s="1"/>
  <c r="I76" i="134"/>
  <c r="BH87" i="218" s="1"/>
  <c r="I65" i="134"/>
  <c r="BH76" i="218" s="1"/>
  <c r="E16" i="134"/>
  <c r="I27" i="134"/>
  <c r="BH38" i="218" s="1"/>
  <c r="I75" i="134"/>
  <c r="BH86" i="218" s="1"/>
  <c r="I94" i="134"/>
  <c r="BH105" i="218" s="1"/>
  <c r="I114" i="134"/>
  <c r="BH125" i="218" s="1"/>
  <c r="C18" i="134"/>
  <c r="BH13" i="218" s="1"/>
  <c r="C25" i="134"/>
  <c r="BH20" i="218" s="1"/>
  <c r="I109" i="134"/>
  <c r="BH120" i="218" s="1"/>
  <c r="I54" i="134"/>
  <c r="BH65" i="218" s="1"/>
  <c r="I30" i="134"/>
  <c r="BH41" i="218" s="1"/>
  <c r="I107" i="134"/>
  <c r="BH118" i="218" s="1"/>
  <c r="I69" i="134"/>
  <c r="BH80" i="218" s="1"/>
  <c r="I37" i="134"/>
  <c r="BH48" i="218" s="1"/>
  <c r="I106" i="134"/>
  <c r="BH117" i="218" s="1"/>
  <c r="I77" i="134"/>
  <c r="BH88" i="218" s="1"/>
  <c r="I44" i="134"/>
  <c r="BH55" i="218" s="1"/>
  <c r="I98" i="134"/>
  <c r="BH109" i="218" s="1"/>
  <c r="I79" i="134"/>
  <c r="BH90" i="218" s="1"/>
  <c r="I46" i="134"/>
  <c r="BH57" i="218" s="1"/>
  <c r="I97" i="134"/>
  <c r="BH108" i="218" s="1"/>
  <c r="I78" i="134"/>
  <c r="BH89" i="218" s="1"/>
  <c r="I61" i="134"/>
  <c r="BH72" i="218" s="1"/>
  <c r="I21" i="134"/>
  <c r="BH32" i="218" s="1"/>
  <c r="I87" i="134"/>
  <c r="BH98" i="218" s="1"/>
  <c r="I60" i="134"/>
  <c r="BH71" i="218" s="1"/>
  <c r="I28" i="134"/>
  <c r="BH39" i="218" s="1"/>
  <c r="I120" i="134"/>
  <c r="BH131" i="218" s="1"/>
  <c r="I62" i="134"/>
  <c r="BH73" i="218" s="1"/>
  <c r="I22" i="134"/>
  <c r="BH33" i="218" s="1"/>
  <c r="I119" i="134"/>
  <c r="BH130" i="218" s="1"/>
  <c r="I45" i="134"/>
  <c r="BH56" i="218" s="1"/>
  <c r="I118" i="134"/>
  <c r="BH129" i="218" s="1"/>
  <c r="I52" i="134"/>
  <c r="BH63" i="218" s="1"/>
  <c r="I20" i="134"/>
  <c r="BH31" i="218" s="1"/>
  <c r="C33" i="134"/>
  <c r="BH141" i="218" s="1"/>
  <c r="I90" i="134"/>
  <c r="BH101" i="218" s="1"/>
  <c r="I71" i="134"/>
  <c r="BH82" i="218" s="1"/>
  <c r="I38" i="134"/>
  <c r="BH49" i="218" s="1"/>
  <c r="I89" i="134"/>
  <c r="BH100" i="218" s="1"/>
  <c r="I53" i="134"/>
  <c r="BH64" i="218" s="1"/>
  <c r="I29" i="134"/>
  <c r="BH40" i="218" s="1"/>
  <c r="I96" i="134"/>
  <c r="BH107" i="218" s="1"/>
  <c r="I68" i="134"/>
  <c r="BH79" i="218" s="1"/>
  <c r="I36" i="134"/>
  <c r="BH47" i="218" s="1"/>
  <c r="I82" i="134"/>
  <c r="BH93" i="218" s="1"/>
  <c r="I47" i="134"/>
  <c r="BH58" i="218" s="1"/>
  <c r="I41" i="134"/>
  <c r="BH52" i="218" s="1"/>
  <c r="I102" i="134"/>
  <c r="BH113" i="218" s="1"/>
  <c r="I24" i="134"/>
  <c r="BH35" i="218" s="1"/>
  <c r="C17" i="134"/>
  <c r="BH12" i="218" s="1"/>
  <c r="I86" i="134"/>
  <c r="BH97" i="218" s="1"/>
  <c r="E23" i="133"/>
  <c r="E17" i="133"/>
  <c r="D26" i="133"/>
  <c r="D17" i="133"/>
  <c r="E20" i="133"/>
  <c r="D20" i="133"/>
  <c r="I82" i="133"/>
  <c r="BG93" i="218" s="1"/>
  <c r="I94" i="133"/>
  <c r="BG105" i="218" s="1"/>
  <c r="I34" i="133"/>
  <c r="BG45" i="218" s="1"/>
  <c r="I39" i="133"/>
  <c r="BG50" i="218" s="1"/>
  <c r="I58" i="133"/>
  <c r="BG69" i="218" s="1"/>
  <c r="I18" i="133"/>
  <c r="BG29" i="218" s="1"/>
  <c r="C20" i="133"/>
  <c r="BG15" i="218" s="1"/>
  <c r="I81" i="133"/>
  <c r="BG92" i="218" s="1"/>
  <c r="I76" i="133"/>
  <c r="BG87" i="218" s="1"/>
  <c r="I56" i="133"/>
  <c r="BG67" i="218" s="1"/>
  <c r="I93" i="133"/>
  <c r="BG104" i="218" s="1"/>
  <c r="I110" i="133"/>
  <c r="BG121" i="218" s="1"/>
  <c r="I31" i="133"/>
  <c r="BG42" i="218" s="1"/>
  <c r="I40" i="133"/>
  <c r="BG51" i="218" s="1"/>
  <c r="C19" i="133"/>
  <c r="BG14" i="218" s="1"/>
  <c r="C18" i="133"/>
  <c r="BG13" i="218" s="1"/>
  <c r="C25" i="133"/>
  <c r="BG20" i="218" s="1"/>
  <c r="I47" i="133"/>
  <c r="BG58" i="218" s="1"/>
  <c r="I23" i="133"/>
  <c r="BG34" i="218" s="1"/>
  <c r="I51" i="133"/>
  <c r="BG62" i="218" s="1"/>
  <c r="I109" i="133"/>
  <c r="BG120" i="218" s="1"/>
  <c r="I62" i="133"/>
  <c r="BG73" i="218" s="1"/>
  <c r="I30" i="133"/>
  <c r="BG41" i="218" s="1"/>
  <c r="I97" i="133"/>
  <c r="BG108" i="218" s="1"/>
  <c r="I53" i="133"/>
  <c r="BG64" i="218" s="1"/>
  <c r="I21" i="133"/>
  <c r="BG32" i="218" s="1"/>
  <c r="I106" i="133"/>
  <c r="BG117" i="218" s="1"/>
  <c r="I52" i="133"/>
  <c r="BG63" i="218" s="1"/>
  <c r="I20" i="133"/>
  <c r="BG31" i="218" s="1"/>
  <c r="I98" i="133"/>
  <c r="BG109" i="218" s="1"/>
  <c r="I71" i="133"/>
  <c r="BG82" i="218" s="1"/>
  <c r="I38" i="133"/>
  <c r="BG49" i="218" s="1"/>
  <c r="I107" i="133"/>
  <c r="BG118" i="218" s="1"/>
  <c r="I69" i="133"/>
  <c r="BG80" i="218" s="1"/>
  <c r="I37" i="133"/>
  <c r="BG48" i="218" s="1"/>
  <c r="I96" i="133"/>
  <c r="BG107" i="218" s="1"/>
  <c r="I60" i="133"/>
  <c r="BG71" i="218" s="1"/>
  <c r="I36" i="133"/>
  <c r="BG47" i="218" s="1"/>
  <c r="I120" i="133"/>
  <c r="BG131" i="218" s="1"/>
  <c r="I54" i="133"/>
  <c r="BG65" i="218" s="1"/>
  <c r="I22" i="133"/>
  <c r="BG33" i="218" s="1"/>
  <c r="I119" i="133"/>
  <c r="BG130" i="218" s="1"/>
  <c r="I61" i="133"/>
  <c r="BG72" i="218" s="1"/>
  <c r="I29" i="133"/>
  <c r="BG40" i="218" s="1"/>
  <c r="I118" i="133"/>
  <c r="BG129" i="218" s="1"/>
  <c r="I68" i="133"/>
  <c r="BG79" i="218" s="1"/>
  <c r="I28" i="133"/>
  <c r="BG39" i="218" s="1"/>
  <c r="C36" i="133"/>
  <c r="BG144" i="218" s="1"/>
  <c r="I90" i="133"/>
  <c r="BG101" i="218" s="1"/>
  <c r="I79" i="133"/>
  <c r="BG90" i="218" s="1"/>
  <c r="I46" i="133"/>
  <c r="BG57" i="218" s="1"/>
  <c r="I89" i="133"/>
  <c r="BG100" i="218" s="1"/>
  <c r="I78" i="133"/>
  <c r="BG89" i="218" s="1"/>
  <c r="I45" i="133"/>
  <c r="BG56" i="218" s="1"/>
  <c r="I87" i="133"/>
  <c r="BG98" i="218" s="1"/>
  <c r="I77" i="133"/>
  <c r="BG88" i="218" s="1"/>
  <c r="I44" i="133"/>
  <c r="BG55" i="218" s="1"/>
  <c r="C17" i="133"/>
  <c r="BG12" i="218" s="1"/>
  <c r="C32" i="133"/>
  <c r="BG140" i="218" s="1"/>
  <c r="I57" i="133"/>
  <c r="BG68" i="218" s="1"/>
  <c r="I104" i="133"/>
  <c r="BG115" i="218" s="1"/>
  <c r="C22" i="133"/>
  <c r="BG17" i="218" s="1"/>
  <c r="I49" i="133"/>
  <c r="BG60" i="218" s="1"/>
  <c r="I100" i="133"/>
  <c r="BG111" i="218" s="1"/>
  <c r="I65" i="133"/>
  <c r="BG76" i="218" s="1"/>
  <c r="D16" i="133"/>
  <c r="D19" i="133"/>
  <c r="I95" i="133"/>
  <c r="BG106" i="218" s="1"/>
  <c r="C23" i="133"/>
  <c r="BG18" i="218" s="1"/>
  <c r="C33" i="133"/>
  <c r="BG141" i="218" s="1"/>
  <c r="I67" i="133"/>
  <c r="BG78" i="218" s="1"/>
  <c r="I80" i="133"/>
  <c r="BG91" i="218" s="1"/>
  <c r="I43" i="133"/>
  <c r="BG54" i="218" s="1"/>
  <c r="I86" i="133"/>
  <c r="BG97" i="218" s="1"/>
  <c r="I99" i="133"/>
  <c r="BG110" i="218" s="1"/>
  <c r="I33" i="133"/>
  <c r="BG44" i="218" s="1"/>
  <c r="I72" i="133"/>
  <c r="BG83" i="218" s="1"/>
  <c r="I50" i="133"/>
  <c r="BG61" i="218" s="1"/>
  <c r="I17" i="133"/>
  <c r="BG28" i="218" s="1"/>
  <c r="I32" i="133"/>
  <c r="BG43" i="218" s="1"/>
  <c r="C34" i="133"/>
  <c r="BG142" i="218" s="1"/>
  <c r="I92" i="133"/>
  <c r="BG103" i="218" s="1"/>
  <c r="E16" i="133"/>
  <c r="I111" i="133"/>
  <c r="BG122" i="218" s="1"/>
  <c r="C24" i="133"/>
  <c r="BG19" i="218" s="1"/>
  <c r="C38" i="133"/>
  <c r="BG146" i="218" s="1"/>
  <c r="I102" i="133"/>
  <c r="BG113" i="218" s="1"/>
  <c r="I112" i="133"/>
  <c r="BG123" i="218" s="1"/>
  <c r="C16" i="133"/>
  <c r="BG11" i="218" s="1"/>
  <c r="I91" i="133"/>
  <c r="BG102" i="218" s="1"/>
  <c r="I73" i="133"/>
  <c r="BG84" i="218" s="1"/>
  <c r="C35" i="133"/>
  <c r="BG143" i="218" s="1"/>
  <c r="C37" i="133"/>
  <c r="BG145" i="218" s="1"/>
  <c r="I48" i="133"/>
  <c r="BG59" i="218" s="1"/>
  <c r="I24" i="133"/>
  <c r="BG35" i="218" s="1"/>
  <c r="I74" i="133"/>
  <c r="BG85" i="218" s="1"/>
  <c r="I114" i="133"/>
  <c r="BG125" i="218" s="1"/>
  <c r="I27" i="133"/>
  <c r="BG38" i="218" s="1"/>
  <c r="I41" i="133"/>
  <c r="BG52" i="218" s="1"/>
  <c r="I122" i="133"/>
  <c r="BG133" i="218" s="1"/>
  <c r="I116" i="133"/>
  <c r="BG127" i="218" s="1"/>
  <c r="I26" i="133"/>
  <c r="BG37" i="218" s="1"/>
  <c r="I19" i="133"/>
  <c r="BG30" i="218" s="1"/>
  <c r="I25" i="133"/>
  <c r="BG36" i="218" s="1"/>
  <c r="C21" i="133"/>
  <c r="BG16" i="218" s="1"/>
  <c r="I101" i="133"/>
  <c r="BG112" i="218" s="1"/>
  <c r="I55" i="133"/>
  <c r="BG66" i="218" s="1"/>
  <c r="I59" i="133"/>
  <c r="BG70" i="218" s="1"/>
  <c r="C27" i="133"/>
  <c r="BG22" i="218" s="1"/>
  <c r="C26" i="133"/>
  <c r="BG21" i="218" s="1"/>
  <c r="I35" i="133"/>
  <c r="BG46" i="218" s="1"/>
  <c r="I66" i="133"/>
  <c r="BG77" i="218" s="1"/>
  <c r="I75" i="133"/>
  <c r="BG86" i="218" s="1"/>
  <c r="I64" i="133"/>
  <c r="BG75" i="218" s="1"/>
  <c r="I84" i="133"/>
  <c r="BG95" i="218" s="1"/>
  <c r="I42" i="133"/>
  <c r="BG53" i="218" s="1"/>
  <c r="C27" i="132"/>
  <c r="BF22" i="218" s="1"/>
  <c r="I65" i="132"/>
  <c r="BF76" i="218" s="1"/>
  <c r="I56" i="132"/>
  <c r="BF67" i="218" s="1"/>
  <c r="I34" i="132"/>
  <c r="BF45" i="218" s="1"/>
  <c r="I92" i="132"/>
  <c r="BF103" i="218" s="1"/>
  <c r="C18" i="132"/>
  <c r="BF13" i="218" s="1"/>
  <c r="I100" i="132"/>
  <c r="BF111" i="218" s="1"/>
  <c r="I26" i="132"/>
  <c r="BF37" i="218" s="1"/>
  <c r="I94" i="132"/>
  <c r="BF105" i="218" s="1"/>
  <c r="C37" i="132"/>
  <c r="BF145" i="218" s="1"/>
  <c r="D26" i="132"/>
  <c r="I55" i="132"/>
  <c r="BF66" i="218" s="1"/>
  <c r="C17" i="132"/>
  <c r="BF12" i="218" s="1"/>
  <c r="I116" i="132"/>
  <c r="BF127" i="218" s="1"/>
  <c r="I111" i="132"/>
  <c r="BF122" i="218" s="1"/>
  <c r="I104" i="132"/>
  <c r="BF115" i="218" s="1"/>
  <c r="I86" i="132"/>
  <c r="BF97" i="218" s="1"/>
  <c r="I73" i="132"/>
  <c r="BF84" i="218" s="1"/>
  <c r="I93" i="132"/>
  <c r="BF104" i="218" s="1"/>
  <c r="I64" i="132"/>
  <c r="BF75" i="218" s="1"/>
  <c r="I59" i="132"/>
  <c r="BF70" i="218" s="1"/>
  <c r="I81" i="132"/>
  <c r="BF92" i="218" s="1"/>
  <c r="I41" i="132"/>
  <c r="BF52" i="218" s="1"/>
  <c r="E17" i="132"/>
  <c r="E23" i="132"/>
  <c r="D17" i="132"/>
  <c r="I43" i="132"/>
  <c r="BF54" i="218" s="1"/>
  <c r="C34" i="132"/>
  <c r="BF142" i="218" s="1"/>
  <c r="C25" i="132"/>
  <c r="BF20" i="218" s="1"/>
  <c r="I112" i="132"/>
  <c r="BF123" i="218" s="1"/>
  <c r="I18" i="132"/>
  <c r="BF29" i="218" s="1"/>
  <c r="E16" i="132"/>
  <c r="E20" i="132"/>
  <c r="I72" i="132"/>
  <c r="BF83" i="218" s="1"/>
  <c r="I49" i="132"/>
  <c r="BF60" i="218" s="1"/>
  <c r="I76" i="132"/>
  <c r="BF87" i="218" s="1"/>
  <c r="I67" i="132"/>
  <c r="BF78" i="218" s="1"/>
  <c r="C23" i="132"/>
  <c r="BF18" i="218" s="1"/>
  <c r="I32" i="132"/>
  <c r="BF43" i="218" s="1"/>
  <c r="I31" i="132"/>
  <c r="BF42" i="218" s="1"/>
  <c r="D23" i="132"/>
  <c r="C16" i="132"/>
  <c r="BF11" i="218" s="1"/>
  <c r="I99" i="132"/>
  <c r="BF110" i="218" s="1"/>
  <c r="I27" i="132"/>
  <c r="BF38" i="218" s="1"/>
  <c r="I114" i="132"/>
  <c r="BF125" i="218" s="1"/>
  <c r="I48" i="132"/>
  <c r="BF59" i="218" s="1"/>
  <c r="C36" i="132"/>
  <c r="BF144" i="218" s="1"/>
  <c r="I19" i="132"/>
  <c r="BF30" i="218" s="1"/>
  <c r="D20" i="132"/>
  <c r="I47" i="132"/>
  <c r="BF58" i="218" s="1"/>
  <c r="C38" i="132"/>
  <c r="BF146" i="218" s="1"/>
  <c r="I91" i="132"/>
  <c r="BF102" i="218" s="1"/>
  <c r="I25" i="132"/>
  <c r="BF36" i="218" s="1"/>
  <c r="C22" i="132"/>
  <c r="BF17" i="218" s="1"/>
  <c r="I63" i="132"/>
  <c r="BF74" i="218" s="1"/>
  <c r="I82" i="132"/>
  <c r="BF93" i="218" s="1"/>
  <c r="I80" i="132"/>
  <c r="BF91" i="218" s="1"/>
  <c r="I95" i="132"/>
  <c r="BF106" i="218" s="1"/>
  <c r="C24" i="132"/>
  <c r="BF19" i="218" s="1"/>
  <c r="I101" i="132"/>
  <c r="BF112" i="218" s="1"/>
  <c r="I35" i="132"/>
  <c r="BF46" i="218" s="1"/>
  <c r="I66" i="132"/>
  <c r="BF77" i="218" s="1"/>
  <c r="C32" i="132"/>
  <c r="BF140" i="218" s="1"/>
  <c r="I51" i="132"/>
  <c r="BF62" i="218" s="1"/>
  <c r="I50" i="132"/>
  <c r="BF61" i="218" s="1"/>
  <c r="I110" i="132"/>
  <c r="BF121" i="218" s="1"/>
  <c r="C35" i="132"/>
  <c r="BF143" i="218" s="1"/>
  <c r="I40" i="132"/>
  <c r="BF51" i="218" s="1"/>
  <c r="C19" i="132"/>
  <c r="BF14" i="218" s="1"/>
  <c r="I23" i="132"/>
  <c r="BF34" i="218" s="1"/>
  <c r="I122" i="132"/>
  <c r="BF133" i="218" s="1"/>
  <c r="I24" i="132"/>
  <c r="BF35" i="218" s="1"/>
  <c r="C21" i="132"/>
  <c r="BF16" i="218" s="1"/>
  <c r="D16" i="132"/>
  <c r="I98" i="132"/>
  <c r="BF109" i="218" s="1"/>
  <c r="I79" i="132"/>
  <c r="BF90" i="218" s="1"/>
  <c r="I54" i="132"/>
  <c r="BF65" i="218" s="1"/>
  <c r="I22" i="132"/>
  <c r="BF33" i="218" s="1"/>
  <c r="I119" i="132"/>
  <c r="BF130" i="218" s="1"/>
  <c r="I53" i="132"/>
  <c r="BF64" i="218" s="1"/>
  <c r="I21" i="132"/>
  <c r="BF32" i="218" s="1"/>
  <c r="I118" i="132"/>
  <c r="BF129" i="218" s="1"/>
  <c r="I77" i="132"/>
  <c r="BF88" i="218" s="1"/>
  <c r="I36" i="132"/>
  <c r="BF47" i="218" s="1"/>
  <c r="I90" i="132"/>
  <c r="BF101" i="218" s="1"/>
  <c r="I62" i="132"/>
  <c r="BF73" i="218" s="1"/>
  <c r="I30" i="132"/>
  <c r="BF41" i="218" s="1"/>
  <c r="I97" i="132"/>
  <c r="BF108" i="218" s="1"/>
  <c r="I78" i="132"/>
  <c r="BF89" i="218" s="1"/>
  <c r="I29" i="132"/>
  <c r="BF40" i="218" s="1"/>
  <c r="I96" i="132"/>
  <c r="BF107" i="218" s="1"/>
  <c r="I60" i="132"/>
  <c r="BF71" i="218" s="1"/>
  <c r="I28" i="132"/>
  <c r="BF39" i="218" s="1"/>
  <c r="I120" i="132"/>
  <c r="BF131" i="218" s="1"/>
  <c r="I46" i="132"/>
  <c r="BF57" i="218" s="1"/>
  <c r="I89" i="132"/>
  <c r="BF100" i="218" s="1"/>
  <c r="I61" i="132"/>
  <c r="BF72" i="218" s="1"/>
  <c r="I37" i="132"/>
  <c r="BF48" i="218" s="1"/>
  <c r="I87" i="132"/>
  <c r="BF98" i="218" s="1"/>
  <c r="I52" i="132"/>
  <c r="BF63" i="218" s="1"/>
  <c r="I20" i="132"/>
  <c r="BF31" i="218" s="1"/>
  <c r="C33" i="132"/>
  <c r="BF141" i="218" s="1"/>
  <c r="I109" i="132"/>
  <c r="BF120" i="218" s="1"/>
  <c r="I71" i="132"/>
  <c r="BF82" i="218" s="1"/>
  <c r="I38" i="132"/>
  <c r="BF49" i="218" s="1"/>
  <c r="I107" i="132"/>
  <c r="BF118" i="218" s="1"/>
  <c r="I69" i="132"/>
  <c r="BF80" i="218" s="1"/>
  <c r="I45" i="132"/>
  <c r="BF56" i="218" s="1"/>
  <c r="I106" i="132"/>
  <c r="BF117" i="218" s="1"/>
  <c r="I68" i="132"/>
  <c r="BF79" i="218" s="1"/>
  <c r="I44" i="132"/>
  <c r="BF55" i="218" s="1"/>
  <c r="I39" i="132"/>
  <c r="BF50" i="218" s="1"/>
  <c r="D19" i="132"/>
  <c r="C20" i="132"/>
  <c r="BF15" i="218" s="1"/>
  <c r="I17" i="132"/>
  <c r="BF28" i="218" s="1"/>
  <c r="I58" i="132"/>
  <c r="BF69" i="218" s="1"/>
  <c r="C26" i="132"/>
  <c r="BF21" i="218" s="1"/>
  <c r="I57" i="132"/>
  <c r="BF68" i="218" s="1"/>
  <c r="I102" i="132"/>
  <c r="BF113" i="218" s="1"/>
  <c r="I42" i="132"/>
  <c r="BF53" i="218" s="1"/>
  <c r="I74" i="132"/>
  <c r="BF85" i="218" s="1"/>
  <c r="I84" i="132"/>
  <c r="BF95" i="218" s="1"/>
  <c r="I75" i="132"/>
  <c r="BF86" i="218" s="1"/>
  <c r="I64" i="131"/>
  <c r="BE75" i="218" s="1"/>
  <c r="D23" i="131"/>
  <c r="I56" i="131"/>
  <c r="BE67" i="218" s="1"/>
  <c r="C32" i="131"/>
  <c r="BE140" i="218" s="1"/>
  <c r="I31" i="131"/>
  <c r="BE42" i="218" s="1"/>
  <c r="I43" i="131"/>
  <c r="BE54" i="218" s="1"/>
  <c r="I84" i="131"/>
  <c r="BE95" i="218" s="1"/>
  <c r="I104" i="131"/>
  <c r="BE115" i="218" s="1"/>
  <c r="I25" i="131"/>
  <c r="BE36" i="218" s="1"/>
  <c r="I59" i="131"/>
  <c r="BE70" i="218" s="1"/>
  <c r="I57" i="131"/>
  <c r="BE68" i="218" s="1"/>
  <c r="I76" i="131"/>
  <c r="BE87" i="218" s="1"/>
  <c r="E17" i="131"/>
  <c r="E26" i="131"/>
  <c r="I41" i="131"/>
  <c r="BE52" i="218" s="1"/>
  <c r="I50" i="131"/>
  <c r="BE61" i="218" s="1"/>
  <c r="C25" i="131"/>
  <c r="BE20" i="218" s="1"/>
  <c r="I114" i="131"/>
  <c r="BE125" i="218" s="1"/>
  <c r="I18" i="131"/>
  <c r="BE29" i="218" s="1"/>
  <c r="C35" i="131"/>
  <c r="BE143" i="218" s="1"/>
  <c r="I58" i="131"/>
  <c r="BE69" i="218" s="1"/>
  <c r="I17" i="131"/>
  <c r="BE28" i="218" s="1"/>
  <c r="I100" i="131"/>
  <c r="BE111" i="218" s="1"/>
  <c r="D20" i="131"/>
  <c r="D17" i="131"/>
  <c r="E20" i="131"/>
  <c r="I109" i="131"/>
  <c r="BE120" i="218" s="1"/>
  <c r="I79" i="131"/>
  <c r="BE90" i="218" s="1"/>
  <c r="I46" i="131"/>
  <c r="BE57" i="218" s="1"/>
  <c r="I89" i="131"/>
  <c r="BE100" i="218" s="1"/>
  <c r="I69" i="131"/>
  <c r="BE80" i="218" s="1"/>
  <c r="I37" i="131"/>
  <c r="BE48" i="218" s="1"/>
  <c r="I96" i="131"/>
  <c r="BE107" i="218" s="1"/>
  <c r="I60" i="131"/>
  <c r="BE71" i="218" s="1"/>
  <c r="I28" i="131"/>
  <c r="BE39" i="218" s="1"/>
  <c r="I120" i="131"/>
  <c r="BE131" i="218" s="1"/>
  <c r="I62" i="131"/>
  <c r="BE73" i="218" s="1"/>
  <c r="I30" i="131"/>
  <c r="BE41" i="218" s="1"/>
  <c r="I119" i="131"/>
  <c r="BE130" i="218" s="1"/>
  <c r="I61" i="131"/>
  <c r="BE72" i="218" s="1"/>
  <c r="I29" i="131"/>
  <c r="BE40" i="218" s="1"/>
  <c r="I106" i="131"/>
  <c r="BE117" i="218" s="1"/>
  <c r="I68" i="131"/>
  <c r="BE79" i="218" s="1"/>
  <c r="I36" i="131"/>
  <c r="BE47" i="218" s="1"/>
  <c r="I98" i="131"/>
  <c r="BE109" i="218" s="1"/>
  <c r="I54" i="131"/>
  <c r="BE65" i="218" s="1"/>
  <c r="I22" i="131"/>
  <c r="BE33" i="218" s="1"/>
  <c r="I107" i="131"/>
  <c r="BE118" i="218" s="1"/>
  <c r="I53" i="131"/>
  <c r="BE64" i="218" s="1"/>
  <c r="I21" i="131"/>
  <c r="BE32" i="218" s="1"/>
  <c r="I118" i="131"/>
  <c r="BE129" i="218" s="1"/>
  <c r="I77" i="131"/>
  <c r="BE88" i="218" s="1"/>
  <c r="I44" i="131"/>
  <c r="BE55" i="218" s="1"/>
  <c r="I90" i="131"/>
  <c r="BE101" i="218" s="1"/>
  <c r="I71" i="131"/>
  <c r="BE82" i="218" s="1"/>
  <c r="I38" i="131"/>
  <c r="BE49" i="218" s="1"/>
  <c r="I97" i="131"/>
  <c r="BE108" i="218" s="1"/>
  <c r="I78" i="131"/>
  <c r="BE89" i="218" s="1"/>
  <c r="I45" i="131"/>
  <c r="BE56" i="218" s="1"/>
  <c r="I87" i="131"/>
  <c r="BE98" i="218" s="1"/>
  <c r="I52" i="131"/>
  <c r="BE63" i="218" s="1"/>
  <c r="I20" i="131"/>
  <c r="BE31" i="218" s="1"/>
  <c r="I67" i="131"/>
  <c r="BE78" i="218" s="1"/>
  <c r="I42" i="131"/>
  <c r="BE53" i="218" s="1"/>
  <c r="I80" i="131"/>
  <c r="BE91" i="218" s="1"/>
  <c r="C16" i="131"/>
  <c r="BE11" i="218" s="1"/>
  <c r="I110" i="131"/>
  <c r="BE121" i="218" s="1"/>
  <c r="I51" i="131"/>
  <c r="BE62" i="218" s="1"/>
  <c r="I26" i="131"/>
  <c r="BE37" i="218" s="1"/>
  <c r="C21" i="131"/>
  <c r="BE16" i="218" s="1"/>
  <c r="I63" i="131"/>
  <c r="BE74" i="218" s="1"/>
  <c r="C34" i="131"/>
  <c r="BE142" i="218" s="1"/>
  <c r="I73" i="131"/>
  <c r="BE84" i="218" s="1"/>
  <c r="D16" i="131"/>
  <c r="C38" i="131"/>
  <c r="BE146" i="218" s="1"/>
  <c r="I47" i="131"/>
  <c r="BE58" i="218" s="1"/>
  <c r="E16" i="131"/>
  <c r="I86" i="131"/>
  <c r="BE97" i="218" s="1"/>
  <c r="I111" i="131"/>
  <c r="BE122" i="218" s="1"/>
  <c r="C18" i="131"/>
  <c r="BE13" i="218" s="1"/>
  <c r="I66" i="131"/>
  <c r="BE77" i="218" s="1"/>
  <c r="I23" i="131"/>
  <c r="BE34" i="218" s="1"/>
  <c r="C20" i="131"/>
  <c r="BE15" i="218" s="1"/>
  <c r="I32" i="131"/>
  <c r="BE43" i="218" s="1"/>
  <c r="I48" i="131"/>
  <c r="BE59" i="218" s="1"/>
  <c r="C26" i="131"/>
  <c r="BE21" i="218" s="1"/>
  <c r="I72" i="131"/>
  <c r="BE83" i="218" s="1"/>
  <c r="I34" i="131"/>
  <c r="BE45" i="218" s="1"/>
  <c r="I95" i="131"/>
  <c r="BE106" i="218" s="1"/>
  <c r="I49" i="131"/>
  <c r="BE60" i="218" s="1"/>
  <c r="I94" i="131"/>
  <c r="BE105" i="218" s="1"/>
  <c r="C36" i="131"/>
  <c r="BE144" i="218" s="1"/>
  <c r="I93" i="131"/>
  <c r="BE104" i="218" s="1"/>
  <c r="I33" i="131"/>
  <c r="BE44" i="218" s="1"/>
  <c r="C27" i="131"/>
  <c r="BE22" i="218" s="1"/>
  <c r="I24" i="131"/>
  <c r="BE35" i="218" s="1"/>
  <c r="I74" i="131"/>
  <c r="BE85" i="218" s="1"/>
  <c r="I19" i="131"/>
  <c r="BE30" i="218" s="1"/>
  <c r="I35" i="131"/>
  <c r="BE46" i="218" s="1"/>
  <c r="C19" i="131"/>
  <c r="BE14" i="218" s="1"/>
  <c r="I39" i="131"/>
  <c r="BE50" i="218" s="1"/>
  <c r="I40" i="131"/>
  <c r="BE51" i="218" s="1"/>
  <c r="C17" i="131"/>
  <c r="BE12" i="218" s="1"/>
  <c r="I116" i="131"/>
  <c r="BE127" i="218" s="1"/>
  <c r="I75" i="131"/>
  <c r="BE86" i="218" s="1"/>
  <c r="C22" i="131"/>
  <c r="BE17" i="218" s="1"/>
  <c r="I122" i="131"/>
  <c r="BE133" i="218" s="1"/>
  <c r="C24" i="131"/>
  <c r="BE19" i="218" s="1"/>
  <c r="I91" i="131"/>
  <c r="BE102" i="218" s="1"/>
  <c r="I112" i="131"/>
  <c r="BE123" i="218" s="1"/>
  <c r="C33" i="131"/>
  <c r="BE141" i="218" s="1"/>
  <c r="C37" i="131"/>
  <c r="BE145" i="218" s="1"/>
  <c r="I99" i="131"/>
  <c r="BE110" i="218" s="1"/>
  <c r="C23" i="131"/>
  <c r="BE18" i="218" s="1"/>
  <c r="I101" i="131"/>
  <c r="BE112" i="218" s="1"/>
  <c r="I82" i="131"/>
  <c r="BE93" i="218" s="1"/>
  <c r="I27" i="131"/>
  <c r="BE38" i="218" s="1"/>
  <c r="I81" i="131"/>
  <c r="BE92" i="218" s="1"/>
  <c r="I65" i="131"/>
  <c r="BE76" i="218" s="1"/>
  <c r="I55" i="131"/>
  <c r="BE66" i="218" s="1"/>
  <c r="I102" i="131"/>
  <c r="BE113" i="218" s="1"/>
  <c r="I100" i="130"/>
  <c r="BD111" i="218" s="1"/>
  <c r="C32" i="130"/>
  <c r="BD140" i="218" s="1"/>
  <c r="I91" i="130"/>
  <c r="BD102" i="218" s="1"/>
  <c r="I56" i="130"/>
  <c r="BD67" i="218" s="1"/>
  <c r="D22" i="130"/>
  <c r="I82" i="130"/>
  <c r="BD93" i="218" s="1"/>
  <c r="I73" i="130"/>
  <c r="BD84" i="218" s="1"/>
  <c r="I112" i="130"/>
  <c r="BD123" i="218" s="1"/>
  <c r="I58" i="130"/>
  <c r="BD69" i="218" s="1"/>
  <c r="I63" i="130"/>
  <c r="BD74" i="218" s="1"/>
  <c r="I76" i="130"/>
  <c r="BD87" i="218" s="1"/>
  <c r="C38" i="130"/>
  <c r="BD146" i="218" s="1"/>
  <c r="I31" i="130"/>
  <c r="BD42" i="218" s="1"/>
  <c r="C34" i="130"/>
  <c r="BD142" i="218" s="1"/>
  <c r="C24" i="130"/>
  <c r="BD19" i="218" s="1"/>
  <c r="I25" i="130"/>
  <c r="BD36" i="218" s="1"/>
  <c r="I122" i="130"/>
  <c r="BD133" i="218" s="1"/>
  <c r="C16" i="130"/>
  <c r="BD11" i="218" s="1"/>
  <c r="I99" i="130"/>
  <c r="BD110" i="218" s="1"/>
  <c r="I111" i="130"/>
  <c r="BD122" i="218" s="1"/>
  <c r="I72" i="130"/>
  <c r="BD83" i="218" s="1"/>
  <c r="I35" i="130"/>
  <c r="BD46" i="218" s="1"/>
  <c r="I92" i="130"/>
  <c r="BD103" i="218" s="1"/>
  <c r="I42" i="130"/>
  <c r="BD53" i="218" s="1"/>
  <c r="I84" i="130"/>
  <c r="BD95" i="218" s="1"/>
  <c r="E17" i="130"/>
  <c r="E20" i="130"/>
  <c r="I110" i="130"/>
  <c r="BD121" i="218" s="1"/>
  <c r="D20" i="130"/>
  <c r="E26" i="130"/>
  <c r="I17" i="130"/>
  <c r="BD28" i="218" s="1"/>
  <c r="I93" i="130"/>
  <c r="BD104" i="218" s="1"/>
  <c r="I80" i="130"/>
  <c r="BD91" i="218" s="1"/>
  <c r="I114" i="130"/>
  <c r="BD125" i="218" s="1"/>
  <c r="I41" i="130"/>
  <c r="BD52" i="218" s="1"/>
  <c r="I65" i="130"/>
  <c r="BD76" i="218" s="1"/>
  <c r="I55" i="130"/>
  <c r="BD66" i="218" s="1"/>
  <c r="D17" i="130"/>
  <c r="C19" i="130"/>
  <c r="BD14" i="218" s="1"/>
  <c r="I67" i="130"/>
  <c r="BD78" i="218" s="1"/>
  <c r="I66" i="130"/>
  <c r="BD77" i="218" s="1"/>
  <c r="I19" i="130"/>
  <c r="BD30" i="218" s="1"/>
  <c r="I59" i="130"/>
  <c r="BD70" i="218" s="1"/>
  <c r="C18" i="130"/>
  <c r="BD13" i="218" s="1"/>
  <c r="I43" i="130"/>
  <c r="BD54" i="218" s="1"/>
  <c r="I86" i="130"/>
  <c r="BD97" i="218" s="1"/>
  <c r="E23" i="130"/>
  <c r="E16" i="130"/>
  <c r="I49" i="130"/>
  <c r="BD60" i="218" s="1"/>
  <c r="I104" i="130"/>
  <c r="BD115" i="218" s="1"/>
  <c r="I102" i="130"/>
  <c r="BD113" i="218" s="1"/>
  <c r="C37" i="130"/>
  <c r="BD145" i="218" s="1"/>
  <c r="I74" i="130"/>
  <c r="BD85" i="218" s="1"/>
  <c r="C35" i="130"/>
  <c r="BD143" i="218" s="1"/>
  <c r="I94" i="130"/>
  <c r="BD105" i="218" s="1"/>
  <c r="I48" i="130"/>
  <c r="BD59" i="218" s="1"/>
  <c r="I116" i="130"/>
  <c r="BD127" i="218" s="1"/>
  <c r="I75" i="130"/>
  <c r="BD86" i="218" s="1"/>
  <c r="I98" i="130"/>
  <c r="BD109" i="218" s="1"/>
  <c r="I71" i="130"/>
  <c r="BD82" i="218" s="1"/>
  <c r="I38" i="130"/>
  <c r="BD49" i="218" s="1"/>
  <c r="I97" i="130"/>
  <c r="BD108" i="218" s="1"/>
  <c r="I78" i="130"/>
  <c r="BD89" i="218" s="1"/>
  <c r="I45" i="130"/>
  <c r="BD56" i="218" s="1"/>
  <c r="I87" i="130"/>
  <c r="BD98" i="218" s="1"/>
  <c r="I77" i="130"/>
  <c r="BD88" i="218" s="1"/>
  <c r="I44" i="130"/>
  <c r="BD55" i="218" s="1"/>
  <c r="I109" i="130"/>
  <c r="BD120" i="218" s="1"/>
  <c r="I79" i="130"/>
  <c r="BD90" i="218" s="1"/>
  <c r="I46" i="130"/>
  <c r="BD57" i="218" s="1"/>
  <c r="I107" i="130"/>
  <c r="BD118" i="218" s="1"/>
  <c r="I53" i="130"/>
  <c r="BD64" i="218" s="1"/>
  <c r="I21" i="130"/>
  <c r="BD32" i="218" s="1"/>
  <c r="I106" i="130"/>
  <c r="BD117" i="218" s="1"/>
  <c r="I60" i="130"/>
  <c r="BD71" i="218" s="1"/>
  <c r="I28" i="130"/>
  <c r="BD39" i="218" s="1"/>
  <c r="I120" i="130"/>
  <c r="BD131" i="218" s="1"/>
  <c r="I54" i="130"/>
  <c r="BD65" i="218" s="1"/>
  <c r="I22" i="130"/>
  <c r="BD33" i="218" s="1"/>
  <c r="I119" i="130"/>
  <c r="BD130" i="218" s="1"/>
  <c r="I69" i="130"/>
  <c r="BD80" i="218" s="1"/>
  <c r="I29" i="130"/>
  <c r="BD40" i="218" s="1"/>
  <c r="I118" i="130"/>
  <c r="BD129" i="218" s="1"/>
  <c r="I52" i="130"/>
  <c r="BD63" i="218" s="1"/>
  <c r="I20" i="130"/>
  <c r="BD31" i="218" s="1"/>
  <c r="C33" i="130"/>
  <c r="BD141" i="218" s="1"/>
  <c r="I90" i="130"/>
  <c r="BD101" i="218" s="1"/>
  <c r="I62" i="130"/>
  <c r="BD73" i="218" s="1"/>
  <c r="I30" i="130"/>
  <c r="BD41" i="218" s="1"/>
  <c r="I89" i="130"/>
  <c r="BD100" i="218" s="1"/>
  <c r="I61" i="130"/>
  <c r="BD72" i="218" s="1"/>
  <c r="I37" i="130"/>
  <c r="BD48" i="218" s="1"/>
  <c r="I96" i="130"/>
  <c r="BD107" i="218" s="1"/>
  <c r="I68" i="130"/>
  <c r="BD79" i="218" s="1"/>
  <c r="I36" i="130"/>
  <c r="BD47" i="218" s="1"/>
  <c r="I95" i="130"/>
  <c r="BD106" i="218" s="1"/>
  <c r="C27" i="130"/>
  <c r="BD22" i="218" s="1"/>
  <c r="C26" i="130"/>
  <c r="BD21" i="218" s="1"/>
  <c r="I57" i="130"/>
  <c r="BD68" i="218" s="1"/>
  <c r="I101" i="130"/>
  <c r="BD112" i="218" s="1"/>
  <c r="C23" i="130"/>
  <c r="BD18" i="218" s="1"/>
  <c r="C22" i="130"/>
  <c r="BD17" i="218" s="1"/>
  <c r="I32" i="130"/>
  <c r="BD43" i="218" s="1"/>
  <c r="D16" i="130"/>
  <c r="I40" i="130"/>
  <c r="BD51" i="218" s="1"/>
  <c r="I39" i="130"/>
  <c r="BD50" i="218" s="1"/>
  <c r="I81" i="130"/>
  <c r="BD92" i="218" s="1"/>
  <c r="C25" i="130"/>
  <c r="BD20" i="218" s="1"/>
  <c r="I47" i="130"/>
  <c r="BD58" i="218" s="1"/>
  <c r="I33" i="130"/>
  <c r="BD44" i="218" s="1"/>
  <c r="I23" i="130"/>
  <c r="BD34" i="218" s="1"/>
  <c r="I64" i="130"/>
  <c r="BD75" i="218" s="1"/>
  <c r="I50" i="130"/>
  <c r="BD61" i="218" s="1"/>
  <c r="D19" i="130"/>
  <c r="C20" i="130"/>
  <c r="BD15" i="218" s="1"/>
  <c r="I27" i="130"/>
  <c r="BD38" i="218" s="1"/>
  <c r="I26" i="130"/>
  <c r="BD37" i="218" s="1"/>
  <c r="C17" i="130"/>
  <c r="BD12" i="218" s="1"/>
  <c r="I34" i="130"/>
  <c r="BD45" i="218" s="1"/>
  <c r="I24" i="130"/>
  <c r="BD35" i="218" s="1"/>
  <c r="C36" i="130"/>
  <c r="BD144" i="218" s="1"/>
  <c r="I51" i="130"/>
  <c r="BD62" i="218" s="1"/>
  <c r="I18" i="130"/>
  <c r="BD29" i="218" s="1"/>
  <c r="D19" i="129"/>
  <c r="I110" i="129"/>
  <c r="BC121" i="218" s="1"/>
  <c r="E23" i="129"/>
  <c r="C37" i="129"/>
  <c r="BC145" i="218" s="1"/>
  <c r="I87" i="129"/>
  <c r="BC98" i="218" s="1"/>
  <c r="I42" i="129"/>
  <c r="BC53" i="218" s="1"/>
  <c r="D20" i="129"/>
  <c r="C34" i="129"/>
  <c r="BC142" i="218" s="1"/>
  <c r="I93" i="129"/>
  <c r="BC104" i="218" s="1"/>
  <c r="C17" i="129"/>
  <c r="BC12" i="218" s="1"/>
  <c r="I111" i="129"/>
  <c r="BC122" i="218" s="1"/>
  <c r="I68" i="129"/>
  <c r="BC79" i="218" s="1"/>
  <c r="I50" i="129"/>
  <c r="BC61" i="218" s="1"/>
  <c r="I106" i="129"/>
  <c r="BC117" i="218" s="1"/>
  <c r="C23" i="129"/>
  <c r="BC18" i="218" s="1"/>
  <c r="C35" i="129"/>
  <c r="BC143" i="218" s="1"/>
  <c r="D23" i="129"/>
  <c r="I82" i="129"/>
  <c r="BC93" i="218" s="1"/>
  <c r="I26" i="129"/>
  <c r="BC37" i="218" s="1"/>
  <c r="I74" i="129"/>
  <c r="BC85" i="218" s="1"/>
  <c r="C19" i="129"/>
  <c r="BC14" i="218" s="1"/>
  <c r="I23" i="129"/>
  <c r="BC34" i="218" s="1"/>
  <c r="I118" i="129"/>
  <c r="BC129" i="218" s="1"/>
  <c r="C38" i="129"/>
  <c r="BC146" i="218" s="1"/>
  <c r="I65" i="129"/>
  <c r="BC76" i="218" s="1"/>
  <c r="D17" i="129"/>
  <c r="I39" i="129"/>
  <c r="BC50" i="218" s="1"/>
  <c r="I20" i="129"/>
  <c r="BC31" i="218" s="1"/>
  <c r="I31" i="129"/>
  <c r="BC42" i="218" s="1"/>
  <c r="I112" i="129"/>
  <c r="BC123" i="218" s="1"/>
  <c r="C21" i="129"/>
  <c r="BC16" i="218" s="1"/>
  <c r="I58" i="129"/>
  <c r="BC69" i="218" s="1"/>
  <c r="I72" i="129"/>
  <c r="BC83" i="218" s="1"/>
  <c r="E17" i="129"/>
  <c r="D26" i="129"/>
  <c r="I52" i="129"/>
  <c r="BC63" i="218" s="1"/>
  <c r="I49" i="129"/>
  <c r="BC60" i="218" s="1"/>
  <c r="I102" i="129"/>
  <c r="BC113" i="218" s="1"/>
  <c r="I56" i="129"/>
  <c r="BC67" i="218" s="1"/>
  <c r="E20" i="129"/>
  <c r="D16" i="129"/>
  <c r="I44" i="129"/>
  <c r="BC55" i="218" s="1"/>
  <c r="C27" i="129"/>
  <c r="BC22" i="218" s="1"/>
  <c r="I64" i="129"/>
  <c r="BC75" i="218" s="1"/>
  <c r="I33" i="129"/>
  <c r="BC44" i="218" s="1"/>
  <c r="I94" i="129"/>
  <c r="BC105" i="218" s="1"/>
  <c r="I40" i="129"/>
  <c r="BC51" i="218" s="1"/>
  <c r="I91" i="129"/>
  <c r="BC102" i="218" s="1"/>
  <c r="I36" i="129"/>
  <c r="BC47" i="218" s="1"/>
  <c r="I73" i="129"/>
  <c r="BC84" i="218" s="1"/>
  <c r="I32" i="129"/>
  <c r="BC43" i="218" s="1"/>
  <c r="I17" i="129"/>
  <c r="BC28" i="218" s="1"/>
  <c r="I84" i="129"/>
  <c r="BC95" i="218" s="1"/>
  <c r="I24" i="129"/>
  <c r="BC35" i="218" s="1"/>
  <c r="I63" i="129"/>
  <c r="BC74" i="218" s="1"/>
  <c r="I60" i="129"/>
  <c r="BC71" i="218" s="1"/>
  <c r="I48" i="129"/>
  <c r="BC59" i="218" s="1"/>
  <c r="I100" i="129"/>
  <c r="BC111" i="218" s="1"/>
  <c r="I25" i="129"/>
  <c r="BC36" i="218" s="1"/>
  <c r="I114" i="129"/>
  <c r="BC125" i="218" s="1"/>
  <c r="I66" i="129"/>
  <c r="BC77" i="218" s="1"/>
  <c r="E16" i="129"/>
  <c r="D26" i="127"/>
  <c r="I98" i="129"/>
  <c r="BC109" i="218" s="1"/>
  <c r="I79" i="129"/>
  <c r="BC90" i="218" s="1"/>
  <c r="I54" i="129"/>
  <c r="BC65" i="218" s="1"/>
  <c r="I30" i="129"/>
  <c r="BC41" i="218" s="1"/>
  <c r="I97" i="129"/>
  <c r="BC108" i="218" s="1"/>
  <c r="I89" i="129"/>
  <c r="BC100" i="218" s="1"/>
  <c r="I61" i="129"/>
  <c r="BC72" i="218" s="1"/>
  <c r="I45" i="129"/>
  <c r="BC56" i="218" s="1"/>
  <c r="I21" i="129"/>
  <c r="BC32" i="218" s="1"/>
  <c r="I120" i="129"/>
  <c r="BC131" i="218" s="1"/>
  <c r="I71" i="129"/>
  <c r="BC82" i="218" s="1"/>
  <c r="I38" i="129"/>
  <c r="BC49" i="218" s="1"/>
  <c r="I119" i="129"/>
  <c r="BC130" i="218" s="1"/>
  <c r="I69" i="129"/>
  <c r="BC80" i="218" s="1"/>
  <c r="I37" i="129"/>
  <c r="BC48" i="218" s="1"/>
  <c r="I109" i="129"/>
  <c r="BC120" i="218" s="1"/>
  <c r="I90" i="129"/>
  <c r="BC101" i="218" s="1"/>
  <c r="I62" i="129"/>
  <c r="BC73" i="218" s="1"/>
  <c r="I46" i="129"/>
  <c r="BC57" i="218" s="1"/>
  <c r="I22" i="129"/>
  <c r="BC33" i="218" s="1"/>
  <c r="I107" i="129"/>
  <c r="BC118" i="218" s="1"/>
  <c r="I78" i="129"/>
  <c r="BC89" i="218" s="1"/>
  <c r="I53" i="129"/>
  <c r="BC64" i="218" s="1"/>
  <c r="I29" i="129"/>
  <c r="BC40" i="218" s="1"/>
  <c r="I116" i="129"/>
  <c r="BC127" i="218" s="1"/>
  <c r="I104" i="129"/>
  <c r="BC115" i="218" s="1"/>
  <c r="I95" i="129"/>
  <c r="BC106" i="218" s="1"/>
  <c r="I86" i="129"/>
  <c r="BC97" i="218" s="1"/>
  <c r="I76" i="129"/>
  <c r="BC87" i="218" s="1"/>
  <c r="I67" i="129"/>
  <c r="BC78" i="218" s="1"/>
  <c r="I59" i="129"/>
  <c r="BC70" i="218" s="1"/>
  <c r="I51" i="129"/>
  <c r="BC62" i="218" s="1"/>
  <c r="I43" i="129"/>
  <c r="BC54" i="218" s="1"/>
  <c r="I35" i="129"/>
  <c r="BC46" i="218" s="1"/>
  <c r="I27" i="129"/>
  <c r="BC38" i="218" s="1"/>
  <c r="I19" i="129"/>
  <c r="BC30" i="218" s="1"/>
  <c r="C33" i="129"/>
  <c r="BC141" i="218" s="1"/>
  <c r="C26" i="129"/>
  <c r="BC21" i="218" s="1"/>
  <c r="C24" i="129"/>
  <c r="BC19" i="218" s="1"/>
  <c r="C22" i="129"/>
  <c r="BC17" i="218" s="1"/>
  <c r="C20" i="129"/>
  <c r="BC15" i="218" s="1"/>
  <c r="C18" i="129"/>
  <c r="BC13" i="218" s="1"/>
  <c r="C16" i="129"/>
  <c r="BC11" i="218" s="1"/>
  <c r="I96" i="129"/>
  <c r="BC107" i="218" s="1"/>
  <c r="I28" i="129"/>
  <c r="BC39" i="218" s="1"/>
  <c r="C32" i="129"/>
  <c r="BC140" i="218" s="1"/>
  <c r="I55" i="129"/>
  <c r="BC66" i="218" s="1"/>
  <c r="I57" i="129"/>
  <c r="BC68" i="218" s="1"/>
  <c r="I99" i="129"/>
  <c r="BC110" i="218" s="1"/>
  <c r="I34" i="129"/>
  <c r="BC45" i="218" s="1"/>
  <c r="I80" i="129"/>
  <c r="BC91" i="218" s="1"/>
  <c r="I122" i="129"/>
  <c r="BC133" i="218" s="1"/>
  <c r="I77" i="129"/>
  <c r="BC88" i="218" s="1"/>
  <c r="I92" i="129"/>
  <c r="BC103" i="218" s="1"/>
  <c r="C36" i="129"/>
  <c r="BC144" i="218" s="1"/>
  <c r="I101" i="129"/>
  <c r="BC112" i="218" s="1"/>
  <c r="I41" i="129"/>
  <c r="BC52" i="218" s="1"/>
  <c r="C25" i="129"/>
  <c r="BC20" i="218" s="1"/>
  <c r="I75" i="129"/>
  <c r="BC86" i="218" s="1"/>
  <c r="I18" i="129"/>
  <c r="BC29" i="218" s="1"/>
  <c r="I47" i="129"/>
  <c r="BC58" i="218" s="1"/>
  <c r="E26" i="128"/>
  <c r="I65" i="128"/>
  <c r="BB76" i="218" s="1"/>
  <c r="I57" i="128"/>
  <c r="BB68" i="218" s="1"/>
  <c r="I37" i="128"/>
  <c r="BB48" i="218" s="1"/>
  <c r="C18" i="128"/>
  <c r="BB13" i="218" s="1"/>
  <c r="I27" i="128"/>
  <c r="BB38" i="218" s="1"/>
  <c r="I119" i="128"/>
  <c r="BB130" i="218" s="1"/>
  <c r="E23" i="128"/>
  <c r="I20" i="128"/>
  <c r="BB31" i="218" s="1"/>
  <c r="I38" i="128"/>
  <c r="BB49" i="218" s="1"/>
  <c r="I61" i="128"/>
  <c r="BB72" i="218" s="1"/>
  <c r="I104" i="128"/>
  <c r="BB115" i="218" s="1"/>
  <c r="I43" i="128"/>
  <c r="BB54" i="218" s="1"/>
  <c r="I102" i="128"/>
  <c r="BB113" i="218" s="1"/>
  <c r="I29" i="128"/>
  <c r="BB40" i="218" s="1"/>
  <c r="I93" i="128"/>
  <c r="BB104" i="218" s="1"/>
  <c r="I40" i="128"/>
  <c r="BB51" i="218" s="1"/>
  <c r="I78" i="128"/>
  <c r="BB89" i="218" s="1"/>
  <c r="I118" i="128"/>
  <c r="BB129" i="218" s="1"/>
  <c r="C26" i="128"/>
  <c r="BB21" i="218" s="1"/>
  <c r="I47" i="128"/>
  <c r="BB58" i="218" s="1"/>
  <c r="I71" i="128"/>
  <c r="BB82" i="218" s="1"/>
  <c r="I99" i="128"/>
  <c r="BB110" i="218" s="1"/>
  <c r="I46" i="128"/>
  <c r="BB57" i="218" s="1"/>
  <c r="I80" i="128"/>
  <c r="BB91" i="218" s="1"/>
  <c r="D19" i="128"/>
  <c r="D22" i="128"/>
  <c r="C35" i="128"/>
  <c r="BB143" i="218" s="1"/>
  <c r="I79" i="128"/>
  <c r="BB90" i="218" s="1"/>
  <c r="I69" i="128"/>
  <c r="BB80" i="218" s="1"/>
  <c r="I110" i="128"/>
  <c r="BB121" i="218" s="1"/>
  <c r="C23" i="128"/>
  <c r="BB18" i="218" s="1"/>
  <c r="I52" i="128"/>
  <c r="BB63" i="218" s="1"/>
  <c r="I81" i="128"/>
  <c r="BB92" i="218" s="1"/>
  <c r="C19" i="128"/>
  <c r="BB14" i="218" s="1"/>
  <c r="I51" i="128"/>
  <c r="BB62" i="218" s="1"/>
  <c r="D23" i="128"/>
  <c r="C16" i="128"/>
  <c r="BB11" i="218" s="1"/>
  <c r="I91" i="128"/>
  <c r="BB102" i="218" s="1"/>
  <c r="C20" i="128"/>
  <c r="BB15" i="218" s="1"/>
  <c r="I90" i="128"/>
  <c r="BB101" i="218" s="1"/>
  <c r="I107" i="128"/>
  <c r="BB118" i="218" s="1"/>
  <c r="I94" i="128"/>
  <c r="BB105" i="218" s="1"/>
  <c r="I114" i="128"/>
  <c r="BB125" i="218" s="1"/>
  <c r="C32" i="128"/>
  <c r="BB140" i="218" s="1"/>
  <c r="I32" i="128"/>
  <c r="BB43" i="218" s="1"/>
  <c r="I97" i="128"/>
  <c r="BB108" i="218" s="1"/>
  <c r="I64" i="128"/>
  <c r="BB75" i="218" s="1"/>
  <c r="C37" i="128"/>
  <c r="BB145" i="218" s="1"/>
  <c r="I101" i="128"/>
  <c r="BB112" i="218" s="1"/>
  <c r="I111" i="128"/>
  <c r="BB122" i="218" s="1"/>
  <c r="C33" i="128"/>
  <c r="BB141" i="218" s="1"/>
  <c r="I22" i="128"/>
  <c r="BB33" i="218" s="1"/>
  <c r="I72" i="128"/>
  <c r="BB83" i="218" s="1"/>
  <c r="I50" i="128"/>
  <c r="BB61" i="218" s="1"/>
  <c r="C22" i="128"/>
  <c r="BB17" i="218" s="1"/>
  <c r="I112" i="128"/>
  <c r="BB123" i="218" s="1"/>
  <c r="I59" i="128"/>
  <c r="BB70" i="218" s="1"/>
  <c r="I89" i="128"/>
  <c r="BB100" i="218" s="1"/>
  <c r="I45" i="128"/>
  <c r="BB56" i="218" s="1"/>
  <c r="I96" i="128"/>
  <c r="BB107" i="218" s="1"/>
  <c r="I77" i="128"/>
  <c r="BB88" i="218" s="1"/>
  <c r="C27" i="128"/>
  <c r="BB22" i="218" s="1"/>
  <c r="C34" i="128"/>
  <c r="BB142" i="218" s="1"/>
  <c r="I25" i="128"/>
  <c r="BB36" i="218" s="1"/>
  <c r="I23" i="128"/>
  <c r="BB34" i="218" s="1"/>
  <c r="C21" i="128"/>
  <c r="BB16" i="218" s="1"/>
  <c r="I66" i="128"/>
  <c r="BB77" i="218" s="1"/>
  <c r="I56" i="128"/>
  <c r="BB67" i="218" s="1"/>
  <c r="C36" i="128"/>
  <c r="BB144" i="218" s="1"/>
  <c r="I49" i="128"/>
  <c r="BB60" i="218" s="1"/>
  <c r="I95" i="128"/>
  <c r="BB106" i="218" s="1"/>
  <c r="I87" i="128"/>
  <c r="BB98" i="218" s="1"/>
  <c r="I28" i="128"/>
  <c r="BB39" i="218" s="1"/>
  <c r="I109" i="128"/>
  <c r="BB120" i="218" s="1"/>
  <c r="I54" i="128"/>
  <c r="BB65" i="218" s="1"/>
  <c r="I30" i="128"/>
  <c r="BB41" i="218" s="1"/>
  <c r="I58" i="128"/>
  <c r="BB69" i="218" s="1"/>
  <c r="I67" i="128"/>
  <c r="BB78" i="218" s="1"/>
  <c r="I75" i="128"/>
  <c r="BB86" i="218" s="1"/>
  <c r="C24" i="128"/>
  <c r="BB19" i="218" s="1"/>
  <c r="I122" i="128"/>
  <c r="BB133" i="218" s="1"/>
  <c r="I84" i="128"/>
  <c r="BB95" i="218" s="1"/>
  <c r="I34" i="128"/>
  <c r="BB45" i="218" s="1"/>
  <c r="I100" i="128"/>
  <c r="BB111" i="218" s="1"/>
  <c r="I19" i="128"/>
  <c r="BB30" i="218" s="1"/>
  <c r="E17" i="128"/>
  <c r="I41" i="128"/>
  <c r="BB52" i="218" s="1"/>
  <c r="D17" i="128"/>
  <c r="I82" i="128"/>
  <c r="BB93" i="218" s="1"/>
  <c r="I21" i="128"/>
  <c r="BB32" i="218" s="1"/>
  <c r="I60" i="128"/>
  <c r="BB71" i="218" s="1"/>
  <c r="I36" i="128"/>
  <c r="BB47" i="218" s="1"/>
  <c r="I120" i="128"/>
  <c r="BB131" i="218" s="1"/>
  <c r="I62" i="128"/>
  <c r="BB73" i="218" s="1"/>
  <c r="I39" i="128"/>
  <c r="BB50" i="218" s="1"/>
  <c r="I48" i="128"/>
  <c r="BB59" i="218" s="1"/>
  <c r="I55" i="128"/>
  <c r="BB66" i="218" s="1"/>
  <c r="I116" i="128"/>
  <c r="BB127" i="218" s="1"/>
  <c r="I31" i="128"/>
  <c r="BB42" i="218" s="1"/>
  <c r="C25" i="128"/>
  <c r="BB20" i="218" s="1"/>
  <c r="I92" i="128"/>
  <c r="BB103" i="218" s="1"/>
  <c r="I86" i="128"/>
  <c r="BB97" i="218" s="1"/>
  <c r="I63" i="128"/>
  <c r="BB74" i="218" s="1"/>
  <c r="D20" i="128"/>
  <c r="C38" i="128"/>
  <c r="BB146" i="218" s="1"/>
  <c r="I24" i="128"/>
  <c r="BB35" i="218" s="1"/>
  <c r="I17" i="128"/>
  <c r="BB28" i="218" s="1"/>
  <c r="E20" i="128"/>
  <c r="I73" i="128"/>
  <c r="BB84" i="218" s="1"/>
  <c r="I53" i="128"/>
  <c r="BB64" i="218" s="1"/>
  <c r="I106" i="128"/>
  <c r="BB117" i="218" s="1"/>
  <c r="I68" i="128"/>
  <c r="BB79" i="218" s="1"/>
  <c r="I44" i="128"/>
  <c r="BB55" i="218" s="1"/>
  <c r="I98" i="128"/>
  <c r="BB109" i="218" s="1"/>
  <c r="I26" i="128"/>
  <c r="BB37" i="218" s="1"/>
  <c r="I35" i="128"/>
  <c r="BB46" i="218" s="1"/>
  <c r="I42" i="128"/>
  <c r="BB53" i="218" s="1"/>
  <c r="I33" i="128"/>
  <c r="BB44" i="218" s="1"/>
  <c r="C17" i="128"/>
  <c r="BB12" i="218" s="1"/>
  <c r="I76" i="128"/>
  <c r="BB87" i="218" s="1"/>
  <c r="I74" i="128"/>
  <c r="BB85" i="218" s="1"/>
  <c r="E16" i="128"/>
  <c r="D16" i="128"/>
  <c r="I91" i="127"/>
  <c r="BA102" i="218" s="1"/>
  <c r="I47" i="127"/>
  <c r="BA58" i="218" s="1"/>
  <c r="I84" i="127"/>
  <c r="BA95" i="218" s="1"/>
  <c r="I106" i="127"/>
  <c r="BA117" i="218" s="1"/>
  <c r="I63" i="127"/>
  <c r="BA74" i="218" s="1"/>
  <c r="C27" i="127"/>
  <c r="BA22" i="218" s="1"/>
  <c r="I36" i="127"/>
  <c r="BA47" i="218" s="1"/>
  <c r="I118" i="127"/>
  <c r="BA129" i="218" s="1"/>
  <c r="I92" i="127"/>
  <c r="BA103" i="218" s="1"/>
  <c r="I55" i="127"/>
  <c r="BA66" i="218" s="1"/>
  <c r="I94" i="127"/>
  <c r="BA105" i="218" s="1"/>
  <c r="I114" i="127"/>
  <c r="BA125" i="218" s="1"/>
  <c r="I72" i="127"/>
  <c r="BA83" i="218" s="1"/>
  <c r="I87" i="127"/>
  <c r="BA98" i="218" s="1"/>
  <c r="I32" i="127"/>
  <c r="BA43" i="218" s="1"/>
  <c r="C32" i="127"/>
  <c r="BA140" i="218" s="1"/>
  <c r="I49" i="127"/>
  <c r="BA60" i="218" s="1"/>
  <c r="C34" i="127"/>
  <c r="BA142" i="218" s="1"/>
  <c r="I65" i="127"/>
  <c r="BA76" i="218" s="1"/>
  <c r="I58" i="127"/>
  <c r="BA69" i="218" s="1"/>
  <c r="I33" i="127"/>
  <c r="BA44" i="218" s="1"/>
  <c r="C17" i="127"/>
  <c r="BA12" i="218" s="1"/>
  <c r="I25" i="127"/>
  <c r="BA36" i="218" s="1"/>
  <c r="I82" i="127"/>
  <c r="BA93" i="218" s="1"/>
  <c r="I42" i="127"/>
  <c r="BA53" i="218" s="1"/>
  <c r="I75" i="127"/>
  <c r="BA86" i="218" s="1"/>
  <c r="E20" i="127"/>
  <c r="E26" i="127"/>
  <c r="E23" i="127"/>
  <c r="I20" i="127"/>
  <c r="BA31" i="218" s="1"/>
  <c r="I102" i="127"/>
  <c r="BA113" i="218" s="1"/>
  <c r="C35" i="127"/>
  <c r="BA143" i="218" s="1"/>
  <c r="C19" i="127"/>
  <c r="BA14" i="218" s="1"/>
  <c r="I44" i="127"/>
  <c r="BA55" i="218" s="1"/>
  <c r="C23" i="127"/>
  <c r="BA18" i="218" s="1"/>
  <c r="I93" i="127"/>
  <c r="BA104" i="218" s="1"/>
  <c r="I48" i="127"/>
  <c r="BA59" i="218" s="1"/>
  <c r="I31" i="127"/>
  <c r="BA42" i="218" s="1"/>
  <c r="I110" i="127"/>
  <c r="BA121" i="218" s="1"/>
  <c r="D16" i="127"/>
  <c r="D20" i="127"/>
  <c r="D17" i="127"/>
  <c r="E17" i="127"/>
  <c r="I23" i="127"/>
  <c r="BA34" i="218" s="1"/>
  <c r="I68" i="127"/>
  <c r="BA79" i="218" s="1"/>
  <c r="I26" i="127"/>
  <c r="BA37" i="218" s="1"/>
  <c r="I17" i="127"/>
  <c r="BA28" i="218" s="1"/>
  <c r="I99" i="127"/>
  <c r="BA110" i="218" s="1"/>
  <c r="I56" i="127"/>
  <c r="BA67" i="218" s="1"/>
  <c r="D22" i="127"/>
  <c r="I52" i="127"/>
  <c r="BA63" i="218" s="1"/>
  <c r="C33" i="127"/>
  <c r="BA141" i="218" s="1"/>
  <c r="I112" i="127"/>
  <c r="BA123" i="218" s="1"/>
  <c r="I100" i="127"/>
  <c r="BA111" i="218" s="1"/>
  <c r="I24" i="127"/>
  <c r="BA35" i="218" s="1"/>
  <c r="D26" i="125"/>
  <c r="I122" i="127"/>
  <c r="BA133" i="218" s="1"/>
  <c r="I60" i="127"/>
  <c r="BA71" i="218" s="1"/>
  <c r="I73" i="127"/>
  <c r="BA84" i="218" s="1"/>
  <c r="I101" i="127"/>
  <c r="BA112" i="218" s="1"/>
  <c r="I41" i="127"/>
  <c r="BA52" i="218" s="1"/>
  <c r="I80" i="127"/>
  <c r="BA91" i="218" s="1"/>
  <c r="C21" i="127"/>
  <c r="BA16" i="218" s="1"/>
  <c r="I34" i="127"/>
  <c r="BA45" i="218" s="1"/>
  <c r="I40" i="127"/>
  <c r="BA51" i="218" s="1"/>
  <c r="I39" i="127"/>
  <c r="BA50" i="218" s="1"/>
  <c r="I96" i="127"/>
  <c r="BA107" i="218" s="1"/>
  <c r="I28" i="127"/>
  <c r="BA39" i="218" s="1"/>
  <c r="I66" i="127"/>
  <c r="BA77" i="218" s="1"/>
  <c r="I74" i="127"/>
  <c r="BA85" i="218" s="1"/>
  <c r="C36" i="127"/>
  <c r="BA144" i="218" s="1"/>
  <c r="C25" i="127"/>
  <c r="BA20" i="218" s="1"/>
  <c r="E16" i="127"/>
  <c r="I98" i="127"/>
  <c r="BA109" i="218" s="1"/>
  <c r="I90" i="127"/>
  <c r="BA101" i="218" s="1"/>
  <c r="I62" i="127"/>
  <c r="BA73" i="218" s="1"/>
  <c r="I46" i="127"/>
  <c r="BA57" i="218" s="1"/>
  <c r="I22" i="127"/>
  <c r="BA33" i="218" s="1"/>
  <c r="I97" i="127"/>
  <c r="BA108" i="218" s="1"/>
  <c r="I78" i="127"/>
  <c r="BA89" i="218" s="1"/>
  <c r="I61" i="127"/>
  <c r="BA72" i="218" s="1"/>
  <c r="I37" i="127"/>
  <c r="BA48" i="218" s="1"/>
  <c r="I109" i="127"/>
  <c r="BA120" i="218" s="1"/>
  <c r="I71" i="127"/>
  <c r="BA82" i="218" s="1"/>
  <c r="I38" i="127"/>
  <c r="BA49" i="218" s="1"/>
  <c r="I119" i="127"/>
  <c r="BA130" i="218" s="1"/>
  <c r="I89" i="127"/>
  <c r="BA100" i="218" s="1"/>
  <c r="I53" i="127"/>
  <c r="BA64" i="218" s="1"/>
  <c r="I29" i="127"/>
  <c r="BA40" i="218" s="1"/>
  <c r="I120" i="127"/>
  <c r="BA131" i="218" s="1"/>
  <c r="I79" i="127"/>
  <c r="BA90" i="218" s="1"/>
  <c r="I54" i="127"/>
  <c r="BA65" i="218" s="1"/>
  <c r="I30" i="127"/>
  <c r="BA41" i="218" s="1"/>
  <c r="I107" i="127"/>
  <c r="BA118" i="218" s="1"/>
  <c r="I69" i="127"/>
  <c r="BA80" i="218" s="1"/>
  <c r="I45" i="127"/>
  <c r="BA56" i="218" s="1"/>
  <c r="I21" i="127"/>
  <c r="BA32" i="218" s="1"/>
  <c r="I116" i="127"/>
  <c r="BA127" i="218" s="1"/>
  <c r="I104" i="127"/>
  <c r="BA115" i="218" s="1"/>
  <c r="I95" i="127"/>
  <c r="BA106" i="218" s="1"/>
  <c r="I86" i="127"/>
  <c r="BA97" i="218" s="1"/>
  <c r="I76" i="127"/>
  <c r="BA87" i="218" s="1"/>
  <c r="I67" i="127"/>
  <c r="BA78" i="218" s="1"/>
  <c r="I59" i="127"/>
  <c r="BA70" i="218" s="1"/>
  <c r="I51" i="127"/>
  <c r="BA62" i="218" s="1"/>
  <c r="I43" i="127"/>
  <c r="BA54" i="218" s="1"/>
  <c r="I35" i="127"/>
  <c r="BA46" i="218" s="1"/>
  <c r="I27" i="127"/>
  <c r="BA38" i="218" s="1"/>
  <c r="I19" i="127"/>
  <c r="BA30" i="218" s="1"/>
  <c r="C26" i="127"/>
  <c r="BA21" i="218" s="1"/>
  <c r="C24" i="127"/>
  <c r="BA19" i="218" s="1"/>
  <c r="C22" i="127"/>
  <c r="BA17" i="218" s="1"/>
  <c r="C20" i="127"/>
  <c r="BA15" i="218" s="1"/>
  <c r="C18" i="127"/>
  <c r="BA13" i="218" s="1"/>
  <c r="C16" i="127"/>
  <c r="BA11" i="218" s="1"/>
  <c r="I77" i="127"/>
  <c r="BA88" i="218" s="1"/>
  <c r="I111" i="127"/>
  <c r="BA122" i="218" s="1"/>
  <c r="C38" i="127"/>
  <c r="BA146" i="218" s="1"/>
  <c r="I57" i="127"/>
  <c r="BA68" i="218" s="1"/>
  <c r="I64" i="127"/>
  <c r="BA75" i="218" s="1"/>
  <c r="I18" i="127"/>
  <c r="BA29" i="218" s="1"/>
  <c r="I81" i="127"/>
  <c r="BA92" i="218" s="1"/>
  <c r="I50" i="127"/>
  <c r="BA61" i="218" s="1"/>
  <c r="E23" i="126"/>
  <c r="I74" i="126"/>
  <c r="AZ85" i="218" s="1"/>
  <c r="I82" i="126"/>
  <c r="AZ93" i="218" s="1"/>
  <c r="I45" i="126"/>
  <c r="AZ56" i="218" s="1"/>
  <c r="I87" i="126"/>
  <c r="AZ98" i="218" s="1"/>
  <c r="I60" i="126"/>
  <c r="AZ71" i="218" s="1"/>
  <c r="I29" i="126"/>
  <c r="AZ40" i="218" s="1"/>
  <c r="I94" i="126"/>
  <c r="AZ105" i="218" s="1"/>
  <c r="I93" i="126"/>
  <c r="AZ104" i="218" s="1"/>
  <c r="I34" i="126"/>
  <c r="AZ45" i="218" s="1"/>
  <c r="C21" i="126"/>
  <c r="AZ16" i="218" s="1"/>
  <c r="I100" i="126"/>
  <c r="AZ111" i="218" s="1"/>
  <c r="I78" i="126"/>
  <c r="AZ89" i="218" s="1"/>
  <c r="I69" i="126"/>
  <c r="AZ80" i="218" s="1"/>
  <c r="C25" i="126"/>
  <c r="AZ20" i="218" s="1"/>
  <c r="I59" i="126"/>
  <c r="AZ70" i="218" s="1"/>
  <c r="I107" i="126"/>
  <c r="AZ118" i="218" s="1"/>
  <c r="I119" i="126"/>
  <c r="AZ130" i="218" s="1"/>
  <c r="I67" i="126"/>
  <c r="AZ78" i="218" s="1"/>
  <c r="I19" i="126"/>
  <c r="AZ30" i="218" s="1"/>
  <c r="I33" i="126"/>
  <c r="AZ44" i="218" s="1"/>
  <c r="I49" i="126"/>
  <c r="AZ60" i="218" s="1"/>
  <c r="I54" i="126"/>
  <c r="AZ65" i="218" s="1"/>
  <c r="I48" i="126"/>
  <c r="AZ59" i="218" s="1"/>
  <c r="I24" i="126"/>
  <c r="AZ35" i="218" s="1"/>
  <c r="I17" i="126"/>
  <c r="AZ28" i="218" s="1"/>
  <c r="C20" i="126"/>
  <c r="AZ15" i="218" s="1"/>
  <c r="I52" i="126"/>
  <c r="AZ63" i="218" s="1"/>
  <c r="I90" i="126"/>
  <c r="AZ101" i="218" s="1"/>
  <c r="I120" i="126"/>
  <c r="AZ131" i="218" s="1"/>
  <c r="I20" i="126"/>
  <c r="AZ31" i="218" s="1"/>
  <c r="I98" i="126"/>
  <c r="AZ109" i="218" s="1"/>
  <c r="C26" i="126"/>
  <c r="AZ21" i="218" s="1"/>
  <c r="C23" i="126"/>
  <c r="AZ18" i="218" s="1"/>
  <c r="I86" i="126"/>
  <c r="AZ97" i="218" s="1"/>
  <c r="I75" i="126"/>
  <c r="AZ86" i="218" s="1"/>
  <c r="C34" i="126"/>
  <c r="AZ142" i="218" s="1"/>
  <c r="I56" i="126"/>
  <c r="AZ67" i="218" s="1"/>
  <c r="I114" i="126"/>
  <c r="AZ125" i="218" s="1"/>
  <c r="I80" i="126"/>
  <c r="AZ91" i="218" s="1"/>
  <c r="I37" i="126"/>
  <c r="AZ48" i="218" s="1"/>
  <c r="I72" i="126"/>
  <c r="AZ83" i="218" s="1"/>
  <c r="C24" i="126"/>
  <c r="AZ19" i="218" s="1"/>
  <c r="I84" i="126"/>
  <c r="AZ95" i="218" s="1"/>
  <c r="I89" i="126"/>
  <c r="AZ100" i="218" s="1"/>
  <c r="I58" i="126"/>
  <c r="AZ69" i="218" s="1"/>
  <c r="I47" i="126"/>
  <c r="AZ58" i="218" s="1"/>
  <c r="I46" i="126"/>
  <c r="AZ57" i="218" s="1"/>
  <c r="I30" i="126"/>
  <c r="AZ41" i="218" s="1"/>
  <c r="I102" i="126"/>
  <c r="AZ113" i="218" s="1"/>
  <c r="I25" i="126"/>
  <c r="AZ36" i="218" s="1"/>
  <c r="I110" i="126"/>
  <c r="AZ121" i="218" s="1"/>
  <c r="I27" i="126"/>
  <c r="AZ38" i="218" s="1"/>
  <c r="I79" i="126"/>
  <c r="AZ90" i="218" s="1"/>
  <c r="I71" i="126"/>
  <c r="AZ82" i="218" s="1"/>
  <c r="I109" i="126"/>
  <c r="AZ120" i="218" s="1"/>
  <c r="I62" i="126"/>
  <c r="AZ73" i="218" s="1"/>
  <c r="I26" i="126"/>
  <c r="AZ37" i="218" s="1"/>
  <c r="I35" i="126"/>
  <c r="AZ46" i="218" s="1"/>
  <c r="C33" i="126"/>
  <c r="AZ141" i="218" s="1"/>
  <c r="C22" i="126"/>
  <c r="AZ17" i="218" s="1"/>
  <c r="I18" i="126"/>
  <c r="AZ29" i="218" s="1"/>
  <c r="I111" i="126"/>
  <c r="AZ122" i="218" s="1"/>
  <c r="I118" i="126"/>
  <c r="AZ129" i="218" s="1"/>
  <c r="I36" i="126"/>
  <c r="AZ47" i="218" s="1"/>
  <c r="C36" i="126"/>
  <c r="AZ144" i="218" s="1"/>
  <c r="I44" i="126"/>
  <c r="AZ55" i="218" s="1"/>
  <c r="C35" i="126"/>
  <c r="AZ143" i="218" s="1"/>
  <c r="C37" i="126"/>
  <c r="AZ145" i="218" s="1"/>
  <c r="I32" i="126"/>
  <c r="AZ43" i="218" s="1"/>
  <c r="C17" i="126"/>
  <c r="AZ12" i="218" s="1"/>
  <c r="I65" i="126"/>
  <c r="AZ76" i="218" s="1"/>
  <c r="I73" i="126"/>
  <c r="AZ84" i="218" s="1"/>
  <c r="I53" i="126"/>
  <c r="AZ64" i="218" s="1"/>
  <c r="I81" i="126"/>
  <c r="AZ92" i="218" s="1"/>
  <c r="I41" i="126"/>
  <c r="AZ52" i="218" s="1"/>
  <c r="I57" i="126"/>
  <c r="AZ68" i="218" s="1"/>
  <c r="E20" i="126"/>
  <c r="I97" i="126"/>
  <c r="AZ108" i="218" s="1"/>
  <c r="I55" i="126"/>
  <c r="AZ66" i="218" s="1"/>
  <c r="I63" i="126"/>
  <c r="AZ74" i="218" s="1"/>
  <c r="I38" i="126"/>
  <c r="AZ49" i="218" s="1"/>
  <c r="I39" i="126"/>
  <c r="AZ50" i="218" s="1"/>
  <c r="I50" i="126"/>
  <c r="AZ61" i="218" s="1"/>
  <c r="I76" i="126"/>
  <c r="AZ87" i="218" s="1"/>
  <c r="I101" i="126"/>
  <c r="AZ112" i="218" s="1"/>
  <c r="C16" i="126"/>
  <c r="AZ11" i="218" s="1"/>
  <c r="I122" i="126"/>
  <c r="AZ133" i="218" s="1"/>
  <c r="I95" i="126"/>
  <c r="AZ106" i="218" s="1"/>
  <c r="I21" i="126"/>
  <c r="AZ32" i="218" s="1"/>
  <c r="I68" i="126"/>
  <c r="AZ79" i="218" s="1"/>
  <c r="I28" i="126"/>
  <c r="AZ39" i="218" s="1"/>
  <c r="I77" i="126"/>
  <c r="AZ88" i="218" s="1"/>
  <c r="C19" i="126"/>
  <c r="AZ14" i="218" s="1"/>
  <c r="I104" i="126"/>
  <c r="AZ115" i="218" s="1"/>
  <c r="I23" i="126"/>
  <c r="AZ34" i="218" s="1"/>
  <c r="I42" i="126"/>
  <c r="AZ53" i="218" s="1"/>
  <c r="C32" i="126"/>
  <c r="AZ140" i="218" s="1"/>
  <c r="I43" i="126"/>
  <c r="AZ54" i="218" s="1"/>
  <c r="I112" i="126"/>
  <c r="AZ123" i="218" s="1"/>
  <c r="I92" i="126"/>
  <c r="AZ103" i="218" s="1"/>
  <c r="I99" i="126"/>
  <c r="AZ110" i="218" s="1"/>
  <c r="I91" i="126"/>
  <c r="AZ102" i="218" s="1"/>
  <c r="D20" i="126"/>
  <c r="D17" i="126"/>
  <c r="D23" i="126"/>
  <c r="I40" i="126"/>
  <c r="AZ51" i="218" s="1"/>
  <c r="I22" i="126"/>
  <c r="AZ33" i="218" s="1"/>
  <c r="I61" i="126"/>
  <c r="AZ72" i="218" s="1"/>
  <c r="I96" i="126"/>
  <c r="AZ107" i="218" s="1"/>
  <c r="I106" i="126"/>
  <c r="AZ117" i="218" s="1"/>
  <c r="C27" i="126"/>
  <c r="AZ22" i="218" s="1"/>
  <c r="C18" i="126"/>
  <c r="AZ13" i="218" s="1"/>
  <c r="C38" i="126"/>
  <c r="AZ146" i="218" s="1"/>
  <c r="I66" i="126"/>
  <c r="AZ77" i="218" s="1"/>
  <c r="I51" i="126"/>
  <c r="AZ62" i="218" s="1"/>
  <c r="I31" i="126"/>
  <c r="AZ42" i="218" s="1"/>
  <c r="I116" i="126"/>
  <c r="AZ127" i="218" s="1"/>
  <c r="E17" i="126"/>
  <c r="D26" i="126"/>
  <c r="D19" i="126"/>
  <c r="D16" i="126"/>
  <c r="E16" i="126"/>
  <c r="I35" i="125"/>
  <c r="AY46" i="218" s="1"/>
  <c r="I122" i="125"/>
  <c r="AY133" i="218" s="1"/>
  <c r="I91" i="125"/>
  <c r="AY102" i="218" s="1"/>
  <c r="I72" i="125"/>
  <c r="AY83" i="218" s="1"/>
  <c r="I93" i="125"/>
  <c r="AY104" i="218" s="1"/>
  <c r="C32" i="125"/>
  <c r="AY140" i="218" s="1"/>
  <c r="I25" i="125"/>
  <c r="AY36" i="218" s="1"/>
  <c r="C26" i="125"/>
  <c r="AY21" i="218" s="1"/>
  <c r="C22" i="125"/>
  <c r="AY17" i="218" s="1"/>
  <c r="I48" i="125"/>
  <c r="AY59" i="218" s="1"/>
  <c r="I51" i="125"/>
  <c r="AY62" i="218" s="1"/>
  <c r="I19" i="125"/>
  <c r="AY30" i="218" s="1"/>
  <c r="I26" i="125"/>
  <c r="AY37" i="218" s="1"/>
  <c r="I42" i="125"/>
  <c r="AY53" i="218" s="1"/>
  <c r="I65" i="125"/>
  <c r="AY76" i="218" s="1"/>
  <c r="C35" i="125"/>
  <c r="AY143" i="218" s="1"/>
  <c r="I57" i="125"/>
  <c r="AY68" i="218" s="1"/>
  <c r="I111" i="125"/>
  <c r="AY122" i="218" s="1"/>
  <c r="C34" i="125"/>
  <c r="AY142" i="218" s="1"/>
  <c r="E23" i="125"/>
  <c r="I39" i="125"/>
  <c r="AY50" i="218" s="1"/>
  <c r="I47" i="125"/>
  <c r="AY58" i="218" s="1"/>
  <c r="I66" i="125"/>
  <c r="AY77" i="218" s="1"/>
  <c r="I102" i="125"/>
  <c r="AY113" i="218" s="1"/>
  <c r="I43" i="125"/>
  <c r="AY54" i="218" s="1"/>
  <c r="I112" i="125"/>
  <c r="AY123" i="218" s="1"/>
  <c r="D19" i="125"/>
  <c r="D23" i="125"/>
  <c r="E26" i="125"/>
  <c r="E20" i="125"/>
  <c r="I33" i="125"/>
  <c r="AY44" i="218" s="1"/>
  <c r="D17" i="125"/>
  <c r="E17" i="125"/>
  <c r="I49" i="125"/>
  <c r="AY60" i="218" s="1"/>
  <c r="C38" i="125"/>
  <c r="AY146" i="218" s="1"/>
  <c r="I73" i="125"/>
  <c r="AY84" i="218" s="1"/>
  <c r="C36" i="125"/>
  <c r="AY144" i="218" s="1"/>
  <c r="I32" i="125"/>
  <c r="AY43" i="218" s="1"/>
  <c r="I101" i="125"/>
  <c r="AY112" i="218" s="1"/>
  <c r="E16" i="125"/>
  <c r="C16" i="125"/>
  <c r="AY11" i="218" s="1"/>
  <c r="I110" i="125"/>
  <c r="AY121" i="218" s="1"/>
  <c r="I92" i="125"/>
  <c r="AY103" i="218" s="1"/>
  <c r="I23" i="125"/>
  <c r="AY34" i="218" s="1"/>
  <c r="I67" i="125"/>
  <c r="AY78" i="218" s="1"/>
  <c r="C21" i="125"/>
  <c r="AY16" i="218" s="1"/>
  <c r="D16" i="125"/>
  <c r="D20" i="125"/>
  <c r="I64" i="125"/>
  <c r="AY75" i="218" s="1"/>
  <c r="I24" i="125"/>
  <c r="AY35" i="218" s="1"/>
  <c r="C25" i="125"/>
  <c r="AY20" i="218" s="1"/>
  <c r="I56" i="125"/>
  <c r="AY67" i="218" s="1"/>
  <c r="I40" i="125"/>
  <c r="AY51" i="218" s="1"/>
  <c r="I75" i="125"/>
  <c r="AY86" i="218" s="1"/>
  <c r="C19" i="125"/>
  <c r="AY14" i="218" s="1"/>
  <c r="I34" i="125"/>
  <c r="AY45" i="218" s="1"/>
  <c r="I58" i="125"/>
  <c r="AY69" i="218" s="1"/>
  <c r="I84" i="125"/>
  <c r="AY95" i="218" s="1"/>
  <c r="I82" i="125"/>
  <c r="AY93" i="218" s="1"/>
  <c r="I55" i="125"/>
  <c r="AY66" i="218" s="1"/>
  <c r="I109" i="125"/>
  <c r="AY120" i="218" s="1"/>
  <c r="I71" i="125"/>
  <c r="AY82" i="218" s="1"/>
  <c r="I30" i="125"/>
  <c r="AY41" i="218" s="1"/>
  <c r="I89" i="125"/>
  <c r="AY100" i="218" s="1"/>
  <c r="I69" i="125"/>
  <c r="AY80" i="218" s="1"/>
  <c r="I29" i="125"/>
  <c r="AY40" i="218" s="1"/>
  <c r="I118" i="125"/>
  <c r="AY129" i="218" s="1"/>
  <c r="I77" i="125"/>
  <c r="AY88" i="218" s="1"/>
  <c r="I44" i="125"/>
  <c r="AY55" i="218" s="1"/>
  <c r="I90" i="125"/>
  <c r="AY101" i="218" s="1"/>
  <c r="I79" i="125"/>
  <c r="AY90" i="218" s="1"/>
  <c r="I46" i="125"/>
  <c r="AY57" i="218" s="1"/>
  <c r="I119" i="125"/>
  <c r="AY130" i="218" s="1"/>
  <c r="I78" i="125"/>
  <c r="AY89" i="218" s="1"/>
  <c r="I45" i="125"/>
  <c r="AY56" i="218" s="1"/>
  <c r="I87" i="125"/>
  <c r="AY98" i="218" s="1"/>
  <c r="I52" i="125"/>
  <c r="AY63" i="218" s="1"/>
  <c r="I20" i="125"/>
  <c r="AY31" i="218" s="1"/>
  <c r="I98" i="125"/>
  <c r="AY109" i="218" s="1"/>
  <c r="I62" i="125"/>
  <c r="AY73" i="218" s="1"/>
  <c r="I38" i="125"/>
  <c r="AY49" i="218" s="1"/>
  <c r="I107" i="125"/>
  <c r="AY118" i="218" s="1"/>
  <c r="I53" i="125"/>
  <c r="AY64" i="218" s="1"/>
  <c r="I37" i="125"/>
  <c r="AY48" i="218" s="1"/>
  <c r="I106" i="125"/>
  <c r="AY117" i="218" s="1"/>
  <c r="I68" i="125"/>
  <c r="AY79" i="218" s="1"/>
  <c r="I36" i="125"/>
  <c r="AY47" i="218" s="1"/>
  <c r="C33" i="125"/>
  <c r="AY141" i="218" s="1"/>
  <c r="I120" i="125"/>
  <c r="AY131" i="218" s="1"/>
  <c r="I54" i="125"/>
  <c r="AY65" i="218" s="1"/>
  <c r="I22" i="125"/>
  <c r="AY33" i="218" s="1"/>
  <c r="I97" i="125"/>
  <c r="AY108" i="218" s="1"/>
  <c r="I61" i="125"/>
  <c r="AY72" i="218" s="1"/>
  <c r="I21" i="125"/>
  <c r="AY32" i="218" s="1"/>
  <c r="I96" i="125"/>
  <c r="AY107" i="218" s="1"/>
  <c r="I60" i="125"/>
  <c r="AY71" i="218" s="1"/>
  <c r="I28" i="125"/>
  <c r="AY39" i="218" s="1"/>
  <c r="C24" i="125"/>
  <c r="AY19" i="218" s="1"/>
  <c r="I74" i="125"/>
  <c r="AY85" i="218" s="1"/>
  <c r="C18" i="125"/>
  <c r="AY13" i="218" s="1"/>
  <c r="C17" i="125"/>
  <c r="AY12" i="218" s="1"/>
  <c r="I18" i="125"/>
  <c r="AY29" i="218" s="1"/>
  <c r="C37" i="125"/>
  <c r="AY145" i="218" s="1"/>
  <c r="I94" i="125"/>
  <c r="AY105" i="218" s="1"/>
  <c r="I41" i="125"/>
  <c r="AY52" i="218" s="1"/>
  <c r="C20" i="125"/>
  <c r="AY15" i="218" s="1"/>
  <c r="C23" i="125"/>
  <c r="AY18" i="218" s="1"/>
  <c r="I63" i="125"/>
  <c r="AY74" i="218" s="1"/>
  <c r="I116" i="125"/>
  <c r="AY127" i="218" s="1"/>
  <c r="I114" i="125"/>
  <c r="AY125" i="218" s="1"/>
  <c r="I99" i="125"/>
  <c r="AY110" i="218" s="1"/>
  <c r="I81" i="125"/>
  <c r="AY92" i="218" s="1"/>
  <c r="I80" i="125"/>
  <c r="AY91" i="218" s="1"/>
  <c r="I31" i="125"/>
  <c r="AY42" i="218" s="1"/>
  <c r="I17" i="125"/>
  <c r="AY28" i="218" s="1"/>
  <c r="I104" i="125"/>
  <c r="AY115" i="218" s="1"/>
  <c r="C27" i="125"/>
  <c r="AY22" i="218" s="1"/>
  <c r="I59" i="125"/>
  <c r="AY70" i="218" s="1"/>
  <c r="I86" i="125"/>
  <c r="AY97" i="218" s="1"/>
  <c r="I100" i="125"/>
  <c r="AY111" i="218" s="1"/>
  <c r="I95" i="125"/>
  <c r="AY106" i="218" s="1"/>
  <c r="I76" i="125"/>
  <c r="AY87" i="218" s="1"/>
  <c r="I27" i="125"/>
  <c r="AY38" i="218" s="1"/>
  <c r="D26" i="123"/>
  <c r="I39" i="124"/>
  <c r="AX50" i="218" s="1"/>
  <c r="I37" i="124"/>
  <c r="AX48" i="218" s="1"/>
  <c r="I36" i="124"/>
  <c r="AX47" i="218" s="1"/>
  <c r="I52" i="124"/>
  <c r="AX63" i="218" s="1"/>
  <c r="I63" i="124"/>
  <c r="AX74" i="218" s="1"/>
  <c r="I119" i="124"/>
  <c r="AX130" i="218" s="1"/>
  <c r="C33" i="124"/>
  <c r="AX141" i="218" s="1"/>
  <c r="I44" i="124"/>
  <c r="AX55" i="218" s="1"/>
  <c r="C23" i="124"/>
  <c r="AX18" i="218" s="1"/>
  <c r="I34" i="124"/>
  <c r="AX45" i="218" s="1"/>
  <c r="I109" i="124"/>
  <c r="AX120" i="218" s="1"/>
  <c r="I55" i="124"/>
  <c r="AX66" i="218" s="1"/>
  <c r="I78" i="124"/>
  <c r="AX89" i="218" s="1"/>
  <c r="C38" i="124"/>
  <c r="AX146" i="218" s="1"/>
  <c r="I110" i="124"/>
  <c r="AX121" i="218" s="1"/>
  <c r="I116" i="124"/>
  <c r="AX127" i="218" s="1"/>
  <c r="C19" i="124"/>
  <c r="AX14" i="218" s="1"/>
  <c r="I118" i="124"/>
  <c r="AX129" i="218" s="1"/>
  <c r="I23" i="124"/>
  <c r="AX34" i="218" s="1"/>
  <c r="I76" i="124"/>
  <c r="AX87" i="218" s="1"/>
  <c r="I46" i="124"/>
  <c r="AX57" i="218" s="1"/>
  <c r="I54" i="124"/>
  <c r="AX65" i="218" s="1"/>
  <c r="C16" i="124"/>
  <c r="AX11" i="218" s="1"/>
  <c r="I38" i="124"/>
  <c r="AX49" i="218" s="1"/>
  <c r="I84" i="124"/>
  <c r="AX95" i="218" s="1"/>
  <c r="I47" i="124"/>
  <c r="AX58" i="218" s="1"/>
  <c r="I19" i="124"/>
  <c r="AX30" i="218" s="1"/>
  <c r="I31" i="124"/>
  <c r="AX42" i="218" s="1"/>
  <c r="I62" i="124"/>
  <c r="AX73" i="218" s="1"/>
  <c r="I64" i="124"/>
  <c r="AX75" i="218" s="1"/>
  <c r="I91" i="124"/>
  <c r="AX102" i="218" s="1"/>
  <c r="I20" i="124"/>
  <c r="AX31" i="218" s="1"/>
  <c r="I43" i="124"/>
  <c r="AX54" i="218" s="1"/>
  <c r="I24" i="124"/>
  <c r="AX35" i="218" s="1"/>
  <c r="I69" i="124"/>
  <c r="AX80" i="218" s="1"/>
  <c r="I82" i="124"/>
  <c r="AX93" i="218" s="1"/>
  <c r="I106" i="124"/>
  <c r="AX117" i="218" s="1"/>
  <c r="I104" i="124"/>
  <c r="AX115" i="218" s="1"/>
  <c r="I42" i="124"/>
  <c r="AX53" i="218" s="1"/>
  <c r="I53" i="124"/>
  <c r="AX64" i="218" s="1"/>
  <c r="I74" i="124"/>
  <c r="AX85" i="218" s="1"/>
  <c r="I22" i="124"/>
  <c r="AX33" i="218" s="1"/>
  <c r="I122" i="124"/>
  <c r="AX133" i="218" s="1"/>
  <c r="I111" i="124"/>
  <c r="AX122" i="218" s="1"/>
  <c r="I95" i="124"/>
  <c r="AX106" i="218" s="1"/>
  <c r="I87" i="124"/>
  <c r="AX98" i="218" s="1"/>
  <c r="C26" i="124"/>
  <c r="AX21" i="218" s="1"/>
  <c r="I51" i="124"/>
  <c r="AX62" i="218" s="1"/>
  <c r="I50" i="124"/>
  <c r="AX61" i="218" s="1"/>
  <c r="I57" i="124"/>
  <c r="AX68" i="218" s="1"/>
  <c r="I112" i="124"/>
  <c r="AX123" i="218" s="1"/>
  <c r="I102" i="124"/>
  <c r="AX113" i="218" s="1"/>
  <c r="I56" i="124"/>
  <c r="AX67" i="218" s="1"/>
  <c r="I49" i="124"/>
  <c r="AX60" i="218" s="1"/>
  <c r="I21" i="124"/>
  <c r="AX32" i="218" s="1"/>
  <c r="I40" i="124"/>
  <c r="AX51" i="218" s="1"/>
  <c r="I60" i="124"/>
  <c r="AX71" i="218" s="1"/>
  <c r="C18" i="124"/>
  <c r="AX13" i="218" s="1"/>
  <c r="I27" i="124"/>
  <c r="AX38" i="218" s="1"/>
  <c r="I99" i="124"/>
  <c r="AX110" i="218" s="1"/>
  <c r="I114" i="124"/>
  <c r="AX125" i="218" s="1"/>
  <c r="C21" i="124"/>
  <c r="AX16" i="218" s="1"/>
  <c r="I17" i="124"/>
  <c r="AX28" i="218" s="1"/>
  <c r="C25" i="124"/>
  <c r="AX20" i="218" s="1"/>
  <c r="I35" i="124"/>
  <c r="AX46" i="218" s="1"/>
  <c r="I68" i="124"/>
  <c r="AX79" i="218" s="1"/>
  <c r="C20" i="124"/>
  <c r="AX15" i="218" s="1"/>
  <c r="I59" i="124"/>
  <c r="AX70" i="218" s="1"/>
  <c r="I65" i="124"/>
  <c r="AX76" i="218" s="1"/>
  <c r="I98" i="124"/>
  <c r="AX109" i="218" s="1"/>
  <c r="I80" i="124"/>
  <c r="AX91" i="218" s="1"/>
  <c r="I120" i="124"/>
  <c r="AX131" i="218" s="1"/>
  <c r="C27" i="124"/>
  <c r="AX22" i="218" s="1"/>
  <c r="C17" i="124"/>
  <c r="AX12" i="218" s="1"/>
  <c r="I67" i="124"/>
  <c r="AX78" i="218" s="1"/>
  <c r="I77" i="124"/>
  <c r="AX88" i="218" s="1"/>
  <c r="C22" i="124"/>
  <c r="AX17" i="218" s="1"/>
  <c r="C34" i="124"/>
  <c r="AX142" i="218" s="1"/>
  <c r="I61" i="124"/>
  <c r="AX72" i="218" s="1"/>
  <c r="I81" i="124"/>
  <c r="AX92" i="218" s="1"/>
  <c r="I45" i="124"/>
  <c r="AX56" i="218" s="1"/>
  <c r="I71" i="124"/>
  <c r="AX82" i="218" s="1"/>
  <c r="I25" i="124"/>
  <c r="AX36" i="218" s="1"/>
  <c r="C36" i="124"/>
  <c r="AX144" i="218" s="1"/>
  <c r="I33" i="124"/>
  <c r="AX44" i="218" s="1"/>
  <c r="I32" i="124"/>
  <c r="AX43" i="218" s="1"/>
  <c r="I107" i="124"/>
  <c r="AX118" i="218" s="1"/>
  <c r="E22" i="124"/>
  <c r="I18" i="124"/>
  <c r="AX29" i="218" s="1"/>
  <c r="I93" i="124"/>
  <c r="AX104" i="218" s="1"/>
  <c r="I73" i="124"/>
  <c r="AX84" i="218" s="1"/>
  <c r="I101" i="124"/>
  <c r="AX112" i="218" s="1"/>
  <c r="E20" i="124"/>
  <c r="I29" i="124"/>
  <c r="AX40" i="218" s="1"/>
  <c r="I58" i="124"/>
  <c r="AX69" i="218" s="1"/>
  <c r="I97" i="124"/>
  <c r="AX108" i="218" s="1"/>
  <c r="I41" i="124"/>
  <c r="AX52" i="218" s="1"/>
  <c r="I48" i="124"/>
  <c r="AX59" i="218" s="1"/>
  <c r="I90" i="124"/>
  <c r="AX101" i="218" s="1"/>
  <c r="E16" i="124"/>
  <c r="E23" i="124"/>
  <c r="E17" i="124"/>
  <c r="D26" i="124"/>
  <c r="I79" i="124"/>
  <c r="AX90" i="218" s="1"/>
  <c r="I89" i="124"/>
  <c r="AX100" i="218" s="1"/>
  <c r="D23" i="124"/>
  <c r="I66" i="124"/>
  <c r="AX77" i="218" s="1"/>
  <c r="I28" i="124"/>
  <c r="AX39" i="218" s="1"/>
  <c r="I96" i="124"/>
  <c r="AX107" i="218" s="1"/>
  <c r="C24" i="124"/>
  <c r="AX19" i="218" s="1"/>
  <c r="I86" i="124"/>
  <c r="AX97" i="218" s="1"/>
  <c r="I92" i="124"/>
  <c r="AX103" i="218" s="1"/>
  <c r="I30" i="124"/>
  <c r="AX41" i="218" s="1"/>
  <c r="I26" i="124"/>
  <c r="AX37" i="218" s="1"/>
  <c r="I100" i="124"/>
  <c r="AX111" i="218" s="1"/>
  <c r="I72" i="124"/>
  <c r="AX83" i="218" s="1"/>
  <c r="C37" i="124"/>
  <c r="AX145" i="218" s="1"/>
  <c r="I75" i="124"/>
  <c r="AX86" i="218" s="1"/>
  <c r="C32" i="124"/>
  <c r="AX140" i="218" s="1"/>
  <c r="I94" i="124"/>
  <c r="AX105" i="218" s="1"/>
  <c r="D16" i="124"/>
  <c r="D17" i="124"/>
  <c r="D20" i="124"/>
  <c r="E26" i="123"/>
  <c r="I65" i="123"/>
  <c r="AW76" i="218" s="1"/>
  <c r="D23" i="123"/>
  <c r="I91" i="123"/>
  <c r="AW102" i="218" s="1"/>
  <c r="C16" i="123"/>
  <c r="AW11" i="218" s="1"/>
  <c r="I99" i="123"/>
  <c r="AW110" i="218" s="1"/>
  <c r="I104" i="123"/>
  <c r="AW115" i="218" s="1"/>
  <c r="I55" i="123"/>
  <c r="AW66" i="218" s="1"/>
  <c r="I39" i="123"/>
  <c r="AW50" i="218" s="1"/>
  <c r="I63" i="123"/>
  <c r="AW74" i="218" s="1"/>
  <c r="I72" i="123"/>
  <c r="AW83" i="218" s="1"/>
  <c r="I19" i="123"/>
  <c r="AW30" i="218" s="1"/>
  <c r="I74" i="123"/>
  <c r="AW85" i="218" s="1"/>
  <c r="I48" i="123"/>
  <c r="AW59" i="218" s="1"/>
  <c r="I122" i="123"/>
  <c r="AW133" i="218" s="1"/>
  <c r="I116" i="123"/>
  <c r="AW127" i="218" s="1"/>
  <c r="I24" i="123"/>
  <c r="AW35" i="218" s="1"/>
  <c r="I82" i="123"/>
  <c r="AW93" i="218" s="1"/>
  <c r="I58" i="123"/>
  <c r="AW69" i="218" s="1"/>
  <c r="I51" i="123"/>
  <c r="AW62" i="218" s="1"/>
  <c r="C17" i="123"/>
  <c r="AW12" i="218" s="1"/>
  <c r="I95" i="123"/>
  <c r="AW106" i="218" s="1"/>
  <c r="I42" i="123"/>
  <c r="AW53" i="218" s="1"/>
  <c r="D20" i="123"/>
  <c r="I57" i="123"/>
  <c r="AW68" i="218" s="1"/>
  <c r="I114" i="123"/>
  <c r="AW125" i="218" s="1"/>
  <c r="D17" i="123"/>
  <c r="I26" i="123"/>
  <c r="AW37" i="218" s="1"/>
  <c r="I93" i="123"/>
  <c r="AW104" i="218" s="1"/>
  <c r="C23" i="123"/>
  <c r="AW18" i="218" s="1"/>
  <c r="I34" i="123"/>
  <c r="AW45" i="218" s="1"/>
  <c r="C21" i="123"/>
  <c r="AW16" i="218" s="1"/>
  <c r="I40" i="123"/>
  <c r="AW51" i="218" s="1"/>
  <c r="E23" i="123"/>
  <c r="E17" i="123"/>
  <c r="C24" i="123"/>
  <c r="AW19" i="218" s="1"/>
  <c r="I27" i="123"/>
  <c r="AW38" i="218" s="1"/>
  <c r="E20" i="123"/>
  <c r="I41" i="123"/>
  <c r="AW52" i="218" s="1"/>
  <c r="I23" i="123"/>
  <c r="AW34" i="218" s="1"/>
  <c r="I102" i="123"/>
  <c r="AW113" i="218" s="1"/>
  <c r="I94" i="123"/>
  <c r="AW105" i="218" s="1"/>
  <c r="I64" i="123"/>
  <c r="AW75" i="218" s="1"/>
  <c r="C33" i="123"/>
  <c r="AW141" i="218" s="1"/>
  <c r="I86" i="123"/>
  <c r="AW97" i="218" s="1"/>
  <c r="C25" i="123"/>
  <c r="AW20" i="218" s="1"/>
  <c r="I47" i="123"/>
  <c r="AW58" i="218" s="1"/>
  <c r="I76" i="123"/>
  <c r="AW87" i="218" s="1"/>
  <c r="I33" i="123"/>
  <c r="AW44" i="218" s="1"/>
  <c r="I32" i="123"/>
  <c r="AW43" i="218" s="1"/>
  <c r="I120" i="123"/>
  <c r="AW131" i="218" s="1"/>
  <c r="I71" i="123"/>
  <c r="AW82" i="218" s="1"/>
  <c r="I30" i="123"/>
  <c r="AW41" i="218" s="1"/>
  <c r="I107" i="123"/>
  <c r="AW118" i="218" s="1"/>
  <c r="I78" i="123"/>
  <c r="AW89" i="218" s="1"/>
  <c r="I69" i="123"/>
  <c r="AW80" i="218" s="1"/>
  <c r="I37" i="123"/>
  <c r="AW48" i="218" s="1"/>
  <c r="I96" i="123"/>
  <c r="AW107" i="218" s="1"/>
  <c r="I60" i="123"/>
  <c r="AW71" i="218" s="1"/>
  <c r="I28" i="123"/>
  <c r="AW39" i="218" s="1"/>
  <c r="I98" i="123"/>
  <c r="AW109" i="218" s="1"/>
  <c r="I79" i="123"/>
  <c r="AW90" i="218" s="1"/>
  <c r="I46" i="123"/>
  <c r="AW57" i="218" s="1"/>
  <c r="I119" i="123"/>
  <c r="AW130" i="218" s="1"/>
  <c r="I45" i="123"/>
  <c r="AW56" i="218" s="1"/>
  <c r="I118" i="123"/>
  <c r="AW129" i="218" s="1"/>
  <c r="I77" i="123"/>
  <c r="AW88" i="218" s="1"/>
  <c r="I44" i="123"/>
  <c r="AW55" i="218" s="1"/>
  <c r="I90" i="123"/>
  <c r="AW101" i="218" s="1"/>
  <c r="I62" i="123"/>
  <c r="AW73" i="218" s="1"/>
  <c r="I38" i="123"/>
  <c r="AW49" i="218" s="1"/>
  <c r="I97" i="123"/>
  <c r="AW108" i="218" s="1"/>
  <c r="I53" i="123"/>
  <c r="AW64" i="218" s="1"/>
  <c r="I21" i="123"/>
  <c r="AW32" i="218" s="1"/>
  <c r="I106" i="123"/>
  <c r="AW117" i="218" s="1"/>
  <c r="I52" i="123"/>
  <c r="AW63" i="218" s="1"/>
  <c r="I20" i="123"/>
  <c r="AW31" i="218" s="1"/>
  <c r="I109" i="123"/>
  <c r="AW120" i="218" s="1"/>
  <c r="I54" i="123"/>
  <c r="AW65" i="218" s="1"/>
  <c r="I22" i="123"/>
  <c r="AW33" i="218" s="1"/>
  <c r="I89" i="123"/>
  <c r="AW100" i="218" s="1"/>
  <c r="I61" i="123"/>
  <c r="AW72" i="218" s="1"/>
  <c r="I29" i="123"/>
  <c r="AW40" i="218" s="1"/>
  <c r="I87" i="123"/>
  <c r="AW98" i="218" s="1"/>
  <c r="I68" i="123"/>
  <c r="AW79" i="218" s="1"/>
  <c r="I36" i="123"/>
  <c r="AW47" i="218" s="1"/>
  <c r="C27" i="123"/>
  <c r="AW22" i="218" s="1"/>
  <c r="I75" i="123"/>
  <c r="AW86" i="218" s="1"/>
  <c r="C26" i="123"/>
  <c r="AW21" i="218" s="1"/>
  <c r="I81" i="123"/>
  <c r="AW92" i="218" s="1"/>
  <c r="C22" i="123"/>
  <c r="AW17" i="218" s="1"/>
  <c r="I84" i="123"/>
  <c r="AW95" i="218" s="1"/>
  <c r="I80" i="123"/>
  <c r="AW91" i="218" s="1"/>
  <c r="I43" i="123"/>
  <c r="AW54" i="218" s="1"/>
  <c r="I73" i="123"/>
  <c r="AW84" i="218" s="1"/>
  <c r="D16" i="123"/>
  <c r="I31" i="123"/>
  <c r="AW42" i="218" s="1"/>
  <c r="C38" i="123"/>
  <c r="AW146" i="218" s="1"/>
  <c r="I35" i="123"/>
  <c r="AW46" i="218" s="1"/>
  <c r="C36" i="123"/>
  <c r="AW144" i="218" s="1"/>
  <c r="I56" i="123"/>
  <c r="AW67" i="218" s="1"/>
  <c r="C37" i="123"/>
  <c r="AW145" i="218" s="1"/>
  <c r="C19" i="123"/>
  <c r="AW14" i="218" s="1"/>
  <c r="C32" i="123"/>
  <c r="AW140" i="218" s="1"/>
  <c r="C18" i="123"/>
  <c r="AW13" i="218" s="1"/>
  <c r="I25" i="123"/>
  <c r="AW36" i="218" s="1"/>
  <c r="I100" i="123"/>
  <c r="AW111" i="218" s="1"/>
  <c r="I50" i="123"/>
  <c r="AW61" i="218" s="1"/>
  <c r="I101" i="123"/>
  <c r="AW112" i="218" s="1"/>
  <c r="C20" i="123"/>
  <c r="AW15" i="218" s="1"/>
  <c r="I59" i="123"/>
  <c r="AW70" i="218" s="1"/>
  <c r="I17" i="123"/>
  <c r="AW28" i="218" s="1"/>
  <c r="C35" i="123"/>
  <c r="AW143" i="218" s="1"/>
  <c r="I18" i="123"/>
  <c r="AW29" i="218" s="1"/>
  <c r="I110" i="123"/>
  <c r="AW121" i="218" s="1"/>
  <c r="I67" i="123"/>
  <c r="AW78" i="218" s="1"/>
  <c r="C34" i="123"/>
  <c r="AW142" i="218" s="1"/>
  <c r="I66" i="123"/>
  <c r="AW77" i="218" s="1"/>
  <c r="I92" i="123"/>
  <c r="AW103" i="218" s="1"/>
  <c r="I112" i="123"/>
  <c r="AW123" i="218" s="1"/>
  <c r="I49" i="123"/>
  <c r="AW60" i="218" s="1"/>
  <c r="E16" i="123"/>
  <c r="I112" i="122"/>
  <c r="AV123" i="218" s="1"/>
  <c r="I73" i="122"/>
  <c r="AV84" i="218" s="1"/>
  <c r="C19" i="122"/>
  <c r="AV14" i="218" s="1"/>
  <c r="I18" i="122"/>
  <c r="AV29" i="218" s="1"/>
  <c r="I86" i="122"/>
  <c r="AV97" i="218" s="1"/>
  <c r="D19" i="122"/>
  <c r="I116" i="122"/>
  <c r="AV127" i="218" s="1"/>
  <c r="C18" i="122"/>
  <c r="AV13" i="218" s="1"/>
  <c r="I110" i="122"/>
  <c r="AV121" i="218" s="1"/>
  <c r="I122" i="122"/>
  <c r="AV133" i="218" s="1"/>
  <c r="I81" i="122"/>
  <c r="AV92" i="218" s="1"/>
  <c r="D22" i="122"/>
  <c r="I92" i="122"/>
  <c r="AV103" i="218" s="1"/>
  <c r="C16" i="122"/>
  <c r="AV11" i="218" s="1"/>
  <c r="I99" i="122"/>
  <c r="AV110" i="218" s="1"/>
  <c r="I102" i="122"/>
  <c r="AV113" i="218" s="1"/>
  <c r="I114" i="122"/>
  <c r="AV125" i="218" s="1"/>
  <c r="C20" i="122"/>
  <c r="AV15" i="218" s="1"/>
  <c r="I80" i="122"/>
  <c r="AV91" i="218" s="1"/>
  <c r="E17" i="122"/>
  <c r="C35" i="122"/>
  <c r="AV143" i="218" s="1"/>
  <c r="C22" i="122"/>
  <c r="AV17" i="218" s="1"/>
  <c r="D26" i="122"/>
  <c r="C27" i="122"/>
  <c r="AV22" i="218" s="1"/>
  <c r="I100" i="122"/>
  <c r="AV111" i="218" s="1"/>
  <c r="C23" i="122"/>
  <c r="AV18" i="218" s="1"/>
  <c r="C26" i="122"/>
  <c r="AV21" i="218" s="1"/>
  <c r="C32" i="122"/>
  <c r="AV140" i="218" s="1"/>
  <c r="I31" i="122"/>
  <c r="AV42" i="218" s="1"/>
  <c r="D17" i="122"/>
  <c r="I101" i="122"/>
  <c r="AV112" i="218" s="1"/>
  <c r="I49" i="122"/>
  <c r="AV60" i="218" s="1"/>
  <c r="I26" i="122"/>
  <c r="AV37" i="218" s="1"/>
  <c r="I57" i="122"/>
  <c r="AV68" i="218" s="1"/>
  <c r="I56" i="122"/>
  <c r="AV67" i="218" s="1"/>
  <c r="I32" i="122"/>
  <c r="AV43" i="218" s="1"/>
  <c r="I59" i="122"/>
  <c r="AV70" i="218" s="1"/>
  <c r="I94" i="122"/>
  <c r="AV105" i="218" s="1"/>
  <c r="I67" i="122"/>
  <c r="AV78" i="218" s="1"/>
  <c r="I76" i="122"/>
  <c r="AV87" i="218" s="1"/>
  <c r="I41" i="122"/>
  <c r="AV52" i="218" s="1"/>
  <c r="I91" i="122"/>
  <c r="AV102" i="218" s="1"/>
  <c r="I65" i="122"/>
  <c r="AV76" i="218" s="1"/>
  <c r="E23" i="122"/>
  <c r="I40" i="122"/>
  <c r="AV51" i="218" s="1"/>
  <c r="C38" i="122"/>
  <c r="AV146" i="218" s="1"/>
  <c r="I48" i="122"/>
  <c r="AV59" i="218" s="1"/>
  <c r="I43" i="122"/>
  <c r="AV54" i="218" s="1"/>
  <c r="I19" i="122"/>
  <c r="AV30" i="218" s="1"/>
  <c r="E20" i="122"/>
  <c r="E16" i="122"/>
  <c r="D20" i="122"/>
  <c r="I27" i="122"/>
  <c r="AV38" i="218" s="1"/>
  <c r="C33" i="122"/>
  <c r="AV141" i="218" s="1"/>
  <c r="C17" i="122"/>
  <c r="AV12" i="218" s="1"/>
  <c r="I24" i="122"/>
  <c r="AV35" i="218" s="1"/>
  <c r="C21" i="122"/>
  <c r="AV16" i="218" s="1"/>
  <c r="I33" i="122"/>
  <c r="AV44" i="218" s="1"/>
  <c r="I82" i="122"/>
  <c r="AV93" i="218" s="1"/>
  <c r="C24" i="122"/>
  <c r="AV19" i="218" s="1"/>
  <c r="I39" i="122"/>
  <c r="AV50" i="218" s="1"/>
  <c r="I93" i="122"/>
  <c r="AV104" i="218" s="1"/>
  <c r="C25" i="122"/>
  <c r="AV20" i="218" s="1"/>
  <c r="I34" i="122"/>
  <c r="AV45" i="218" s="1"/>
  <c r="I23" i="122"/>
  <c r="AV34" i="218" s="1"/>
  <c r="I51" i="122"/>
  <c r="AV62" i="218" s="1"/>
  <c r="D16" i="122"/>
  <c r="I109" i="122"/>
  <c r="AV120" i="218" s="1"/>
  <c r="I62" i="122"/>
  <c r="AV73" i="218" s="1"/>
  <c r="I30" i="122"/>
  <c r="AV41" i="218" s="1"/>
  <c r="I119" i="122"/>
  <c r="AV130" i="218" s="1"/>
  <c r="I61" i="122"/>
  <c r="AV72" i="218" s="1"/>
  <c r="I21" i="122"/>
  <c r="AV32" i="218" s="1"/>
  <c r="I118" i="122"/>
  <c r="AV129" i="218" s="1"/>
  <c r="I60" i="122"/>
  <c r="AV71" i="218" s="1"/>
  <c r="I28" i="122"/>
  <c r="AV39" i="218" s="1"/>
  <c r="C36" i="122"/>
  <c r="AV144" i="218" s="1"/>
  <c r="I98" i="122"/>
  <c r="AV109" i="218" s="1"/>
  <c r="I54" i="122"/>
  <c r="AV65" i="218" s="1"/>
  <c r="I22" i="122"/>
  <c r="AV33" i="218" s="1"/>
  <c r="I97" i="122"/>
  <c r="AV108" i="218" s="1"/>
  <c r="I78" i="122"/>
  <c r="AV89" i="218" s="1"/>
  <c r="I53" i="122"/>
  <c r="AV64" i="218" s="1"/>
  <c r="I29" i="122"/>
  <c r="AV40" i="218" s="1"/>
  <c r="I87" i="122"/>
  <c r="AV98" i="218" s="1"/>
  <c r="I77" i="122"/>
  <c r="AV88" i="218" s="1"/>
  <c r="I44" i="122"/>
  <c r="AV55" i="218" s="1"/>
  <c r="I120" i="122"/>
  <c r="AV131" i="218" s="1"/>
  <c r="I79" i="122"/>
  <c r="AV90" i="218" s="1"/>
  <c r="I46" i="122"/>
  <c r="AV57" i="218" s="1"/>
  <c r="I107" i="122"/>
  <c r="AV118" i="218" s="1"/>
  <c r="I69" i="122"/>
  <c r="AV80" i="218" s="1"/>
  <c r="I37" i="122"/>
  <c r="AV48" i="218" s="1"/>
  <c r="I96" i="122"/>
  <c r="AV107" i="218" s="1"/>
  <c r="I52" i="122"/>
  <c r="AV63" i="218" s="1"/>
  <c r="I20" i="122"/>
  <c r="AV31" i="218" s="1"/>
  <c r="I90" i="122"/>
  <c r="AV101" i="218" s="1"/>
  <c r="I71" i="122"/>
  <c r="AV82" i="218" s="1"/>
  <c r="I38" i="122"/>
  <c r="AV49" i="218" s="1"/>
  <c r="I89" i="122"/>
  <c r="AV100" i="218" s="1"/>
  <c r="I45" i="122"/>
  <c r="AV56" i="218" s="1"/>
  <c r="I106" i="122"/>
  <c r="AV117" i="218" s="1"/>
  <c r="I68" i="122"/>
  <c r="AV79" i="218" s="1"/>
  <c r="I36" i="122"/>
  <c r="AV47" i="218" s="1"/>
  <c r="I111" i="122"/>
  <c r="AV122" i="218" s="1"/>
  <c r="I17" i="122"/>
  <c r="AV28" i="218" s="1"/>
  <c r="I72" i="122"/>
  <c r="AV83" i="218" s="1"/>
  <c r="I35" i="122"/>
  <c r="AV46" i="218" s="1"/>
  <c r="I66" i="122"/>
  <c r="AV77" i="218" s="1"/>
  <c r="C37" i="122"/>
  <c r="AV145" i="218" s="1"/>
  <c r="I74" i="122"/>
  <c r="AV85" i="218" s="1"/>
  <c r="I84" i="122"/>
  <c r="AV95" i="218" s="1"/>
  <c r="I55" i="122"/>
  <c r="AV66" i="218" s="1"/>
  <c r="I95" i="122"/>
  <c r="AV106" i="218" s="1"/>
  <c r="C34" i="122"/>
  <c r="AV142" i="218" s="1"/>
  <c r="I58" i="122"/>
  <c r="AV69" i="218" s="1"/>
  <c r="I104" i="122"/>
  <c r="AV115" i="218" s="1"/>
  <c r="I25" i="122"/>
  <c r="AV36" i="218" s="1"/>
  <c r="I47" i="122"/>
  <c r="AV58" i="218" s="1"/>
  <c r="I75" i="122"/>
  <c r="AV86" i="218" s="1"/>
  <c r="I64" i="122"/>
  <c r="AV75" i="218" s="1"/>
  <c r="I63" i="122"/>
  <c r="AV74" i="218" s="1"/>
  <c r="I42" i="122"/>
  <c r="AV53" i="218" s="1"/>
  <c r="I80" i="121"/>
  <c r="AU91" i="218" s="1"/>
  <c r="I69" i="121"/>
  <c r="AU80" i="218" s="1"/>
  <c r="I18" i="121"/>
  <c r="AU29" i="218" s="1"/>
  <c r="I98" i="121"/>
  <c r="AU109" i="218" s="1"/>
  <c r="E22" i="121"/>
  <c r="C33" i="121"/>
  <c r="AU141" i="218" s="1"/>
  <c r="D19" i="121"/>
  <c r="I41" i="121"/>
  <c r="AU52" i="218" s="1"/>
  <c r="I23" i="121"/>
  <c r="AU34" i="218" s="1"/>
  <c r="C23" i="121"/>
  <c r="AU18" i="218" s="1"/>
  <c r="I30" i="121"/>
  <c r="AU41" i="218" s="1"/>
  <c r="D26" i="119"/>
  <c r="E16" i="121"/>
  <c r="I72" i="121"/>
  <c r="AU83" i="218" s="1"/>
  <c r="I17" i="121"/>
  <c r="AU28" i="218" s="1"/>
  <c r="I74" i="121"/>
  <c r="AU85" i="218" s="1"/>
  <c r="I33" i="121"/>
  <c r="AU44" i="218" s="1"/>
  <c r="I84" i="121"/>
  <c r="AU95" i="218" s="1"/>
  <c r="I107" i="121"/>
  <c r="AU118" i="218" s="1"/>
  <c r="C25" i="121"/>
  <c r="AU20" i="218" s="1"/>
  <c r="I61" i="121"/>
  <c r="AU72" i="218" s="1"/>
  <c r="C17" i="121"/>
  <c r="AU12" i="218" s="1"/>
  <c r="I50" i="121"/>
  <c r="AU61" i="218" s="1"/>
  <c r="E26" i="121"/>
  <c r="I111" i="121"/>
  <c r="AU122" i="218" s="1"/>
  <c r="I64" i="121"/>
  <c r="AU75" i="218" s="1"/>
  <c r="C37" i="121"/>
  <c r="AU145" i="218" s="1"/>
  <c r="I38" i="121"/>
  <c r="AU49" i="218" s="1"/>
  <c r="I21" i="121"/>
  <c r="AU32" i="218" s="1"/>
  <c r="I94" i="121"/>
  <c r="AU105" i="218" s="1"/>
  <c r="I93" i="121"/>
  <c r="AU104" i="218" s="1"/>
  <c r="I122" i="121"/>
  <c r="AU133" i="218" s="1"/>
  <c r="I82" i="121"/>
  <c r="AU93" i="218" s="1"/>
  <c r="I26" i="121"/>
  <c r="AU37" i="218" s="1"/>
  <c r="I119" i="121"/>
  <c r="AU130" i="218" s="1"/>
  <c r="I24" i="121"/>
  <c r="AU35" i="218" s="1"/>
  <c r="C38" i="121"/>
  <c r="AU146" i="218" s="1"/>
  <c r="I42" i="121"/>
  <c r="AU53" i="218" s="1"/>
  <c r="I58" i="121"/>
  <c r="AU69" i="218" s="1"/>
  <c r="C35" i="121"/>
  <c r="AU143" i="218" s="1"/>
  <c r="E20" i="121"/>
  <c r="I53" i="121"/>
  <c r="AU64" i="218" s="1"/>
  <c r="I79" i="121"/>
  <c r="AU90" i="218" s="1"/>
  <c r="I25" i="121"/>
  <c r="AU36" i="218" s="1"/>
  <c r="I91" i="121"/>
  <c r="AU102" i="218" s="1"/>
  <c r="I40" i="121"/>
  <c r="AU51" i="218" s="1"/>
  <c r="I100" i="121"/>
  <c r="AU111" i="218" s="1"/>
  <c r="I71" i="121"/>
  <c r="AU82" i="218" s="1"/>
  <c r="C36" i="121"/>
  <c r="AU144" i="218" s="1"/>
  <c r="D20" i="121"/>
  <c r="I47" i="121"/>
  <c r="AU58" i="218" s="1"/>
  <c r="I112" i="121"/>
  <c r="AU123" i="218" s="1"/>
  <c r="I110" i="121"/>
  <c r="AU121" i="218" s="1"/>
  <c r="I81" i="121"/>
  <c r="AU92" i="218" s="1"/>
  <c r="C19" i="121"/>
  <c r="AU14" i="218" s="1"/>
  <c r="I65" i="121"/>
  <c r="AU76" i="218" s="1"/>
  <c r="I101" i="121"/>
  <c r="AU112" i="218" s="1"/>
  <c r="I48" i="121"/>
  <c r="AU59" i="218" s="1"/>
  <c r="I34" i="121"/>
  <c r="AU45" i="218" s="1"/>
  <c r="I31" i="121"/>
  <c r="AU42" i="218" s="1"/>
  <c r="I55" i="121"/>
  <c r="AU66" i="218" s="1"/>
  <c r="E23" i="121"/>
  <c r="E17" i="121"/>
  <c r="I78" i="121"/>
  <c r="AU89" i="218" s="1"/>
  <c r="C21" i="121"/>
  <c r="AU16" i="218" s="1"/>
  <c r="I63" i="121"/>
  <c r="AU74" i="218" s="1"/>
  <c r="I46" i="121"/>
  <c r="AU57" i="218" s="1"/>
  <c r="I90" i="121"/>
  <c r="AU101" i="218" s="1"/>
  <c r="I109" i="121"/>
  <c r="AU120" i="218" s="1"/>
  <c r="I89" i="121"/>
  <c r="AU100" i="218" s="1"/>
  <c r="I57" i="121"/>
  <c r="AU68" i="218" s="1"/>
  <c r="D16" i="121"/>
  <c r="I116" i="121"/>
  <c r="AU127" i="218" s="1"/>
  <c r="I59" i="121"/>
  <c r="AU70" i="218" s="1"/>
  <c r="I35" i="121"/>
  <c r="AU46" i="218" s="1"/>
  <c r="I95" i="121"/>
  <c r="AU106" i="218" s="1"/>
  <c r="I67" i="121"/>
  <c r="AU78" i="218" s="1"/>
  <c r="I27" i="121"/>
  <c r="AU38" i="218" s="1"/>
  <c r="C26" i="121"/>
  <c r="AU21" i="218" s="1"/>
  <c r="C24" i="121"/>
  <c r="AU19" i="218" s="1"/>
  <c r="C22" i="121"/>
  <c r="AU17" i="218" s="1"/>
  <c r="C20" i="121"/>
  <c r="AU15" i="218" s="1"/>
  <c r="C18" i="121"/>
  <c r="AU13" i="218" s="1"/>
  <c r="C16" i="121"/>
  <c r="AU11" i="218" s="1"/>
  <c r="C34" i="121"/>
  <c r="AU142" i="218" s="1"/>
  <c r="I104" i="121"/>
  <c r="AU115" i="218" s="1"/>
  <c r="I76" i="121"/>
  <c r="AU87" i="218" s="1"/>
  <c r="I43" i="121"/>
  <c r="AU54" i="218" s="1"/>
  <c r="I19" i="121"/>
  <c r="AU30" i="218" s="1"/>
  <c r="I118" i="121"/>
  <c r="AU129" i="218" s="1"/>
  <c r="I106" i="121"/>
  <c r="AU117" i="218" s="1"/>
  <c r="I96" i="121"/>
  <c r="AU107" i="218" s="1"/>
  <c r="I87" i="121"/>
  <c r="AU98" i="218" s="1"/>
  <c r="I77" i="121"/>
  <c r="AU88" i="218" s="1"/>
  <c r="I68" i="121"/>
  <c r="AU79" i="218" s="1"/>
  <c r="I60" i="121"/>
  <c r="AU71" i="218" s="1"/>
  <c r="I52" i="121"/>
  <c r="AU63" i="218" s="1"/>
  <c r="I44" i="121"/>
  <c r="AU55" i="218" s="1"/>
  <c r="I36" i="121"/>
  <c r="AU47" i="218" s="1"/>
  <c r="I28" i="121"/>
  <c r="AU39" i="218" s="1"/>
  <c r="I20" i="121"/>
  <c r="AU31" i="218" s="1"/>
  <c r="I86" i="121"/>
  <c r="AU97" i="218" s="1"/>
  <c r="I51" i="121"/>
  <c r="AU62" i="218" s="1"/>
  <c r="I39" i="121"/>
  <c r="AU50" i="218" s="1"/>
  <c r="D23" i="121"/>
  <c r="I66" i="121"/>
  <c r="AU77" i="218" s="1"/>
  <c r="I102" i="121"/>
  <c r="AU113" i="218" s="1"/>
  <c r="I29" i="121"/>
  <c r="AU40" i="218" s="1"/>
  <c r="I32" i="121"/>
  <c r="AU43" i="218" s="1"/>
  <c r="I73" i="121"/>
  <c r="AU84" i="218" s="1"/>
  <c r="I99" i="121"/>
  <c r="AU110" i="218" s="1"/>
  <c r="I37" i="121"/>
  <c r="AU48" i="218" s="1"/>
  <c r="I75" i="121"/>
  <c r="AU86" i="218" s="1"/>
  <c r="C32" i="121"/>
  <c r="AU140" i="218" s="1"/>
  <c r="I97" i="121"/>
  <c r="AU108" i="218" s="1"/>
  <c r="D17" i="121"/>
  <c r="I54" i="121"/>
  <c r="AU65" i="218" s="1"/>
  <c r="I45" i="121"/>
  <c r="AU56" i="218" s="1"/>
  <c r="I120" i="121"/>
  <c r="AU131" i="218" s="1"/>
  <c r="I114" i="121"/>
  <c r="AU125" i="218" s="1"/>
  <c r="I22" i="121"/>
  <c r="AU33" i="218" s="1"/>
  <c r="I92" i="121"/>
  <c r="AU103" i="218" s="1"/>
  <c r="I62" i="121"/>
  <c r="AU73" i="218" s="1"/>
  <c r="I49" i="121"/>
  <c r="AU60" i="218" s="1"/>
  <c r="I56" i="121"/>
  <c r="AU67" i="218" s="1"/>
  <c r="I111" i="120"/>
  <c r="AT122" i="218" s="1"/>
  <c r="C16" i="120"/>
  <c r="AT11" i="218" s="1"/>
  <c r="I99" i="120"/>
  <c r="AT110" i="218" s="1"/>
  <c r="I100" i="120"/>
  <c r="AT111" i="218" s="1"/>
  <c r="I122" i="120"/>
  <c r="AT133" i="218" s="1"/>
  <c r="I24" i="120"/>
  <c r="AT35" i="218" s="1"/>
  <c r="C20" i="120"/>
  <c r="AT15" i="218" s="1"/>
  <c r="I92" i="120"/>
  <c r="AT103" i="218" s="1"/>
  <c r="I110" i="120"/>
  <c r="AT121" i="218" s="1"/>
  <c r="D26" i="120"/>
  <c r="I112" i="120"/>
  <c r="AT123" i="218" s="1"/>
  <c r="E17" i="120"/>
  <c r="I67" i="120"/>
  <c r="AT78" i="218" s="1"/>
  <c r="I94" i="120"/>
  <c r="AT105" i="218" s="1"/>
  <c r="I84" i="120"/>
  <c r="AT95" i="218" s="1"/>
  <c r="E20" i="120"/>
  <c r="D20" i="120"/>
  <c r="C19" i="120"/>
  <c r="AT14" i="218" s="1"/>
  <c r="I86" i="120"/>
  <c r="AT97" i="218" s="1"/>
  <c r="I63" i="120"/>
  <c r="AT74" i="218" s="1"/>
  <c r="I40" i="120"/>
  <c r="AT51" i="218" s="1"/>
  <c r="I102" i="120"/>
  <c r="AT113" i="218" s="1"/>
  <c r="I48" i="120"/>
  <c r="AT59" i="218" s="1"/>
  <c r="I75" i="120"/>
  <c r="AT86" i="218" s="1"/>
  <c r="E23" i="120"/>
  <c r="D23" i="120"/>
  <c r="I27" i="120"/>
  <c r="AT38" i="218" s="1"/>
  <c r="I80" i="120"/>
  <c r="AT91" i="218" s="1"/>
  <c r="I47" i="120"/>
  <c r="AT58" i="218" s="1"/>
  <c r="D17" i="120"/>
  <c r="I17" i="120"/>
  <c r="AT28" i="218" s="1"/>
  <c r="I66" i="120"/>
  <c r="AT77" i="218" s="1"/>
  <c r="I101" i="120"/>
  <c r="AT112" i="218" s="1"/>
  <c r="C22" i="120"/>
  <c r="AT17" i="218" s="1"/>
  <c r="I23" i="120"/>
  <c r="AT34" i="218" s="1"/>
  <c r="E16" i="120"/>
  <c r="I90" i="120"/>
  <c r="AT101" i="218" s="1"/>
  <c r="I71" i="120"/>
  <c r="AT82" i="218" s="1"/>
  <c r="I46" i="120"/>
  <c r="AT57" i="218" s="1"/>
  <c r="I97" i="120"/>
  <c r="AT108" i="218" s="1"/>
  <c r="I61" i="120"/>
  <c r="AT72" i="218" s="1"/>
  <c r="I29" i="120"/>
  <c r="AT40" i="218" s="1"/>
  <c r="I96" i="120"/>
  <c r="AT107" i="218" s="1"/>
  <c r="I52" i="120"/>
  <c r="AT63" i="218" s="1"/>
  <c r="I28" i="120"/>
  <c r="AT39" i="218" s="1"/>
  <c r="C36" i="120"/>
  <c r="AT144" i="218" s="1"/>
  <c r="I120" i="120"/>
  <c r="AT131" i="218" s="1"/>
  <c r="I62" i="120"/>
  <c r="AT73" i="218" s="1"/>
  <c r="I30" i="120"/>
  <c r="AT41" i="218" s="1"/>
  <c r="I107" i="120"/>
  <c r="AT118" i="218" s="1"/>
  <c r="I78" i="120"/>
  <c r="AT89" i="218" s="1"/>
  <c r="I45" i="120"/>
  <c r="AT56" i="218" s="1"/>
  <c r="I21" i="120"/>
  <c r="AT32" i="218" s="1"/>
  <c r="I106" i="120"/>
  <c r="AT117" i="218" s="1"/>
  <c r="I60" i="120"/>
  <c r="AT71" i="218" s="1"/>
  <c r="I20" i="120"/>
  <c r="AT31" i="218" s="1"/>
  <c r="I98" i="120"/>
  <c r="AT109" i="218" s="1"/>
  <c r="I54" i="120"/>
  <c r="AT65" i="218" s="1"/>
  <c r="I22" i="120"/>
  <c r="AT33" i="218" s="1"/>
  <c r="I89" i="120"/>
  <c r="AT100" i="218" s="1"/>
  <c r="I69" i="120"/>
  <c r="AT80" i="218" s="1"/>
  <c r="I37" i="120"/>
  <c r="AT48" i="218" s="1"/>
  <c r="I118" i="120"/>
  <c r="AT129" i="218" s="1"/>
  <c r="I68" i="120"/>
  <c r="AT79" i="218" s="1"/>
  <c r="I36" i="120"/>
  <c r="AT47" i="218" s="1"/>
  <c r="I109" i="120"/>
  <c r="AT120" i="218" s="1"/>
  <c r="I79" i="120"/>
  <c r="AT90" i="218" s="1"/>
  <c r="I38" i="120"/>
  <c r="AT49" i="218" s="1"/>
  <c r="I119" i="120"/>
  <c r="AT130" i="218" s="1"/>
  <c r="I53" i="120"/>
  <c r="AT64" i="218" s="1"/>
  <c r="I87" i="120"/>
  <c r="AT98" i="218" s="1"/>
  <c r="I77" i="120"/>
  <c r="AT88" i="218" s="1"/>
  <c r="I44" i="120"/>
  <c r="AT55" i="218" s="1"/>
  <c r="I95" i="120"/>
  <c r="AT106" i="218" s="1"/>
  <c r="I34" i="120"/>
  <c r="AT45" i="218" s="1"/>
  <c r="I56" i="120"/>
  <c r="AT67" i="218" s="1"/>
  <c r="I41" i="120"/>
  <c r="AT52" i="218" s="1"/>
  <c r="D16" i="120"/>
  <c r="I49" i="120"/>
  <c r="AT60" i="218" s="1"/>
  <c r="C23" i="120"/>
  <c r="AT18" i="218" s="1"/>
  <c r="C27" i="120"/>
  <c r="AT22" i="218" s="1"/>
  <c r="C17" i="120"/>
  <c r="AT12" i="218" s="1"/>
  <c r="I91" i="120"/>
  <c r="AT102" i="218" s="1"/>
  <c r="I81" i="120"/>
  <c r="AT92" i="218" s="1"/>
  <c r="C21" i="120"/>
  <c r="AT16" i="218" s="1"/>
  <c r="C33" i="120"/>
  <c r="AT141" i="218" s="1"/>
  <c r="I74" i="120"/>
  <c r="AT85" i="218" s="1"/>
  <c r="I42" i="120"/>
  <c r="AT53" i="218" s="1"/>
  <c r="I82" i="120"/>
  <c r="AT93" i="218" s="1"/>
  <c r="C24" i="120"/>
  <c r="AT19" i="218" s="1"/>
  <c r="I51" i="120"/>
  <c r="AT62" i="218" s="1"/>
  <c r="I58" i="120"/>
  <c r="AT69" i="218" s="1"/>
  <c r="I116" i="120"/>
  <c r="AT127" i="218" s="1"/>
  <c r="C18" i="120"/>
  <c r="AT13" i="218" s="1"/>
  <c r="I25" i="120"/>
  <c r="AT36" i="218" s="1"/>
  <c r="I114" i="120"/>
  <c r="AT125" i="218" s="1"/>
  <c r="I31" i="120"/>
  <c r="AT42" i="218" s="1"/>
  <c r="C32" i="120"/>
  <c r="AT140" i="218" s="1"/>
  <c r="C25" i="120"/>
  <c r="AT20" i="218" s="1"/>
  <c r="C26" i="120"/>
  <c r="AT21" i="218" s="1"/>
  <c r="I35" i="120"/>
  <c r="AT46" i="218" s="1"/>
  <c r="I93" i="120"/>
  <c r="AT104" i="218" s="1"/>
  <c r="I73" i="120"/>
  <c r="AT84" i="218" s="1"/>
  <c r="I65" i="120"/>
  <c r="AT76" i="218" s="1"/>
  <c r="I32" i="120"/>
  <c r="AT43" i="218" s="1"/>
  <c r="I39" i="120"/>
  <c r="AT50" i="218" s="1"/>
  <c r="I43" i="120"/>
  <c r="AT54" i="218" s="1"/>
  <c r="C38" i="120"/>
  <c r="AT146" i="218" s="1"/>
  <c r="I18" i="120"/>
  <c r="AT29" i="218" s="1"/>
  <c r="I64" i="120"/>
  <c r="AT75" i="218" s="1"/>
  <c r="I72" i="120"/>
  <c r="AT83" i="218" s="1"/>
  <c r="I50" i="120"/>
  <c r="AT61" i="218" s="1"/>
  <c r="I57" i="120"/>
  <c r="AT68" i="218" s="1"/>
  <c r="I59" i="120"/>
  <c r="AT70" i="218" s="1"/>
  <c r="I33" i="120"/>
  <c r="AT44" i="218" s="1"/>
  <c r="C35" i="120"/>
  <c r="AT143" i="218" s="1"/>
  <c r="I26" i="120"/>
  <c r="AT37" i="218" s="1"/>
  <c r="C37" i="120"/>
  <c r="AT145" i="218" s="1"/>
  <c r="I104" i="120"/>
  <c r="AT115" i="218" s="1"/>
  <c r="I55" i="120"/>
  <c r="AT66" i="218" s="1"/>
  <c r="C34" i="120"/>
  <c r="AT142" i="218" s="1"/>
  <c r="I19" i="120"/>
  <c r="AT30" i="218" s="1"/>
  <c r="E26" i="118"/>
  <c r="D23" i="119"/>
  <c r="D19" i="119"/>
  <c r="E23" i="119"/>
  <c r="D22" i="119"/>
  <c r="I41" i="119"/>
  <c r="AS52" i="218" s="1"/>
  <c r="I63" i="119"/>
  <c r="AS74" i="218" s="1"/>
  <c r="C17" i="119"/>
  <c r="AS12" i="218" s="1"/>
  <c r="I92" i="119"/>
  <c r="AS103" i="218" s="1"/>
  <c r="I36" i="119"/>
  <c r="AS47" i="218" s="1"/>
  <c r="C33" i="119"/>
  <c r="AS141" i="218" s="1"/>
  <c r="I73" i="119"/>
  <c r="AS84" i="218" s="1"/>
  <c r="I94" i="119"/>
  <c r="AS105" i="218" s="1"/>
  <c r="I52" i="119"/>
  <c r="AS63" i="218" s="1"/>
  <c r="I91" i="119"/>
  <c r="AS102" i="218" s="1"/>
  <c r="C27" i="119"/>
  <c r="AS22" i="218" s="1"/>
  <c r="I72" i="119"/>
  <c r="AS83" i="218" s="1"/>
  <c r="D20" i="119"/>
  <c r="I75" i="119"/>
  <c r="AS86" i="218" s="1"/>
  <c r="I118" i="119"/>
  <c r="AS129" i="218" s="1"/>
  <c r="I122" i="119"/>
  <c r="AS133" i="218" s="1"/>
  <c r="C38" i="119"/>
  <c r="AS146" i="218" s="1"/>
  <c r="D16" i="119"/>
  <c r="D17" i="119"/>
  <c r="I114" i="119"/>
  <c r="AS125" i="218" s="1"/>
  <c r="I17" i="119"/>
  <c r="AS28" i="218" s="1"/>
  <c r="C25" i="119"/>
  <c r="AS20" i="218" s="1"/>
  <c r="E20" i="119"/>
  <c r="I23" i="119"/>
  <c r="AS34" i="218" s="1"/>
  <c r="I66" i="119"/>
  <c r="AS77" i="218" s="1"/>
  <c r="I101" i="119"/>
  <c r="AS112" i="218" s="1"/>
  <c r="E26" i="119"/>
  <c r="I56" i="119"/>
  <c r="AS67" i="218" s="1"/>
  <c r="E17" i="119"/>
  <c r="I42" i="119"/>
  <c r="AS53" i="218" s="1"/>
  <c r="I82" i="119"/>
  <c r="AS93" i="218" s="1"/>
  <c r="I32" i="119"/>
  <c r="AS43" i="218" s="1"/>
  <c r="I18" i="119"/>
  <c r="AS29" i="218" s="1"/>
  <c r="I65" i="119"/>
  <c r="AS76" i="218" s="1"/>
  <c r="I106" i="119"/>
  <c r="AS117" i="218" s="1"/>
  <c r="I44" i="119"/>
  <c r="AS55" i="218" s="1"/>
  <c r="I98" i="119"/>
  <c r="AS109" i="218" s="1"/>
  <c r="I79" i="119"/>
  <c r="AS90" i="218" s="1"/>
  <c r="I62" i="119"/>
  <c r="AS73" i="218" s="1"/>
  <c r="I38" i="119"/>
  <c r="AS49" i="218" s="1"/>
  <c r="I119" i="119"/>
  <c r="AS130" i="218" s="1"/>
  <c r="I78" i="119"/>
  <c r="AS89" i="218" s="1"/>
  <c r="I53" i="119"/>
  <c r="AS64" i="218" s="1"/>
  <c r="I29" i="119"/>
  <c r="AS40" i="218" s="1"/>
  <c r="I120" i="119"/>
  <c r="AS131" i="218" s="1"/>
  <c r="I90" i="119"/>
  <c r="AS101" i="218" s="1"/>
  <c r="I54" i="119"/>
  <c r="AS65" i="218" s="1"/>
  <c r="I30" i="119"/>
  <c r="AS41" i="218" s="1"/>
  <c r="I107" i="119"/>
  <c r="AS118" i="218" s="1"/>
  <c r="I69" i="119"/>
  <c r="AS80" i="218" s="1"/>
  <c r="I45" i="119"/>
  <c r="AS56" i="218" s="1"/>
  <c r="I21" i="119"/>
  <c r="AS32" i="218" s="1"/>
  <c r="I109" i="119"/>
  <c r="AS120" i="218" s="1"/>
  <c r="I71" i="119"/>
  <c r="AS82" i="218" s="1"/>
  <c r="I46" i="119"/>
  <c r="AS57" i="218" s="1"/>
  <c r="I22" i="119"/>
  <c r="AS33" i="218" s="1"/>
  <c r="I97" i="119"/>
  <c r="AS108" i="218" s="1"/>
  <c r="I89" i="119"/>
  <c r="AS100" i="218" s="1"/>
  <c r="I61" i="119"/>
  <c r="AS72" i="218" s="1"/>
  <c r="I37" i="119"/>
  <c r="AS48" i="218" s="1"/>
  <c r="I116" i="119"/>
  <c r="AS127" i="218" s="1"/>
  <c r="I104" i="119"/>
  <c r="AS115" i="218" s="1"/>
  <c r="I95" i="119"/>
  <c r="AS106" i="218" s="1"/>
  <c r="I86" i="119"/>
  <c r="AS97" i="218" s="1"/>
  <c r="I76" i="119"/>
  <c r="AS87" i="218" s="1"/>
  <c r="I67" i="119"/>
  <c r="AS78" i="218" s="1"/>
  <c r="I59" i="119"/>
  <c r="AS70" i="218" s="1"/>
  <c r="I51" i="119"/>
  <c r="AS62" i="218" s="1"/>
  <c r="I43" i="119"/>
  <c r="AS54" i="218" s="1"/>
  <c r="I35" i="119"/>
  <c r="AS46" i="218" s="1"/>
  <c r="I27" i="119"/>
  <c r="AS38" i="218" s="1"/>
  <c r="I19" i="119"/>
  <c r="AS30" i="218" s="1"/>
  <c r="C26" i="119"/>
  <c r="AS21" i="218" s="1"/>
  <c r="C24" i="119"/>
  <c r="AS19" i="218" s="1"/>
  <c r="C22" i="119"/>
  <c r="AS17" i="218" s="1"/>
  <c r="C20" i="119"/>
  <c r="AS15" i="218" s="1"/>
  <c r="C18" i="119"/>
  <c r="AS13" i="218" s="1"/>
  <c r="C16" i="119"/>
  <c r="AS11" i="218" s="1"/>
  <c r="I34" i="119"/>
  <c r="AS45" i="218" s="1"/>
  <c r="C32" i="119"/>
  <c r="AS140" i="218" s="1"/>
  <c r="I93" i="119"/>
  <c r="AS104" i="218" s="1"/>
  <c r="I33" i="119"/>
  <c r="AS44" i="218" s="1"/>
  <c r="I87" i="119"/>
  <c r="AS98" i="218" s="1"/>
  <c r="I20" i="119"/>
  <c r="AS31" i="218" s="1"/>
  <c r="I24" i="119"/>
  <c r="AS35" i="218" s="1"/>
  <c r="I84" i="119"/>
  <c r="AS95" i="218" s="1"/>
  <c r="I26" i="119"/>
  <c r="AS37" i="218" s="1"/>
  <c r="C21" i="119"/>
  <c r="AS16" i="218" s="1"/>
  <c r="I25" i="119"/>
  <c r="AS36" i="218" s="1"/>
  <c r="I60" i="119"/>
  <c r="AS71" i="218" s="1"/>
  <c r="I81" i="119"/>
  <c r="AS92" i="218" s="1"/>
  <c r="I110" i="119"/>
  <c r="AS121" i="218" s="1"/>
  <c r="I80" i="119"/>
  <c r="AS91" i="218" s="1"/>
  <c r="C23" i="119"/>
  <c r="AS18" i="218" s="1"/>
  <c r="C34" i="119"/>
  <c r="AS142" i="218" s="1"/>
  <c r="C37" i="119"/>
  <c r="AS145" i="218" s="1"/>
  <c r="I74" i="119"/>
  <c r="AS85" i="218" s="1"/>
  <c r="C36" i="119"/>
  <c r="AS144" i="218" s="1"/>
  <c r="I77" i="119"/>
  <c r="AS88" i="218" s="1"/>
  <c r="C35" i="119"/>
  <c r="AS143" i="218" s="1"/>
  <c r="I64" i="119"/>
  <c r="AS75" i="218" s="1"/>
  <c r="I47" i="119"/>
  <c r="AS58" i="218" s="1"/>
  <c r="I58" i="119"/>
  <c r="AS69" i="218" s="1"/>
  <c r="I57" i="119"/>
  <c r="AS68" i="218" s="1"/>
  <c r="C19" i="119"/>
  <c r="AS14" i="218" s="1"/>
  <c r="I96" i="119"/>
  <c r="AS107" i="218" s="1"/>
  <c r="I28" i="119"/>
  <c r="AS39" i="218" s="1"/>
  <c r="I111" i="119"/>
  <c r="AS122" i="218" s="1"/>
  <c r="I48" i="119"/>
  <c r="AS59" i="218" s="1"/>
  <c r="I55" i="119"/>
  <c r="AS66" i="218" s="1"/>
  <c r="E16" i="119"/>
  <c r="I39" i="119"/>
  <c r="AS50" i="218" s="1"/>
  <c r="I102" i="119"/>
  <c r="AS113" i="218" s="1"/>
  <c r="I50" i="119"/>
  <c r="AS61" i="218" s="1"/>
  <c r="I112" i="119"/>
  <c r="AS123" i="218" s="1"/>
  <c r="I49" i="119"/>
  <c r="AS60" i="218" s="1"/>
  <c r="I68" i="119"/>
  <c r="AS79" i="218" s="1"/>
  <c r="I100" i="119"/>
  <c r="AS111" i="218" s="1"/>
  <c r="I40" i="119"/>
  <c r="AS51" i="218" s="1"/>
  <c r="I31" i="119"/>
  <c r="AS42" i="218" s="1"/>
  <c r="I57" i="118"/>
  <c r="AR68" i="218" s="1"/>
  <c r="I67" i="118"/>
  <c r="AR78" i="218" s="1"/>
  <c r="I24" i="118"/>
  <c r="AR35" i="218" s="1"/>
  <c r="C22" i="118"/>
  <c r="AR17" i="218" s="1"/>
  <c r="I22" i="118"/>
  <c r="AR33" i="218" s="1"/>
  <c r="I46" i="118"/>
  <c r="AR57" i="218" s="1"/>
  <c r="C25" i="118"/>
  <c r="AR20" i="218" s="1"/>
  <c r="C16" i="118"/>
  <c r="AR11" i="218" s="1"/>
  <c r="I110" i="118"/>
  <c r="AR121" i="218" s="1"/>
  <c r="I54" i="118"/>
  <c r="AR65" i="218" s="1"/>
  <c r="I48" i="118"/>
  <c r="AR59" i="218" s="1"/>
  <c r="I109" i="118"/>
  <c r="AR120" i="218" s="1"/>
  <c r="C17" i="118"/>
  <c r="AR12" i="218" s="1"/>
  <c r="I82" i="118"/>
  <c r="AR93" i="218" s="1"/>
  <c r="D26" i="118"/>
  <c r="I101" i="118"/>
  <c r="AR112" i="218" s="1"/>
  <c r="I55" i="118"/>
  <c r="AR66" i="218" s="1"/>
  <c r="I69" i="118"/>
  <c r="AR80" i="218" s="1"/>
  <c r="I100" i="118"/>
  <c r="AR111" i="218" s="1"/>
  <c r="I74" i="118"/>
  <c r="AR85" i="218" s="1"/>
  <c r="I39" i="118"/>
  <c r="AR50" i="218" s="1"/>
  <c r="I116" i="118"/>
  <c r="AR127" i="218" s="1"/>
  <c r="I95" i="118"/>
  <c r="AR106" i="218" s="1"/>
  <c r="I61" i="118"/>
  <c r="AR72" i="218" s="1"/>
  <c r="E17" i="118"/>
  <c r="E23" i="118"/>
  <c r="I34" i="118"/>
  <c r="AR45" i="218" s="1"/>
  <c r="C21" i="118"/>
  <c r="AR16" i="218" s="1"/>
  <c r="I98" i="118"/>
  <c r="AR109" i="218" s="1"/>
  <c r="I93" i="118"/>
  <c r="AR104" i="218" s="1"/>
  <c r="I58" i="118"/>
  <c r="AR69" i="218" s="1"/>
  <c r="C23" i="118"/>
  <c r="AR18" i="218" s="1"/>
  <c r="I99" i="118"/>
  <c r="AR110" i="218" s="1"/>
  <c r="I44" i="118"/>
  <c r="AR55" i="218" s="1"/>
  <c r="I35" i="118"/>
  <c r="AR46" i="218" s="1"/>
  <c r="I114" i="118"/>
  <c r="AR125" i="218" s="1"/>
  <c r="I23" i="118"/>
  <c r="AR34" i="218" s="1"/>
  <c r="I84" i="118"/>
  <c r="AR95" i="218" s="1"/>
  <c r="I62" i="118"/>
  <c r="AR73" i="218" s="1"/>
  <c r="I118" i="118"/>
  <c r="AR129" i="218" s="1"/>
  <c r="I112" i="118"/>
  <c r="AR123" i="218" s="1"/>
  <c r="I72" i="118"/>
  <c r="AR83" i="218" s="1"/>
  <c r="I81" i="118"/>
  <c r="AR92" i="218" s="1"/>
  <c r="C34" i="118"/>
  <c r="AR142" i="218" s="1"/>
  <c r="I47" i="118"/>
  <c r="AR58" i="218" s="1"/>
  <c r="C24" i="118"/>
  <c r="AR19" i="218" s="1"/>
  <c r="I33" i="118"/>
  <c r="AR44" i="218" s="1"/>
  <c r="C32" i="118"/>
  <c r="AR140" i="218" s="1"/>
  <c r="C36" i="118"/>
  <c r="AR144" i="218" s="1"/>
  <c r="C20" i="118"/>
  <c r="AR15" i="218" s="1"/>
  <c r="I89" i="118"/>
  <c r="AR100" i="218" s="1"/>
  <c r="I97" i="118"/>
  <c r="AR108" i="218" s="1"/>
  <c r="I71" i="118"/>
  <c r="AR82" i="218" s="1"/>
  <c r="I53" i="118"/>
  <c r="AR64" i="218" s="1"/>
  <c r="I26" i="118"/>
  <c r="AR37" i="218" s="1"/>
  <c r="I122" i="118"/>
  <c r="AR133" i="218" s="1"/>
  <c r="I92" i="118"/>
  <c r="AR103" i="218" s="1"/>
  <c r="I86" i="118"/>
  <c r="AR97" i="218" s="1"/>
  <c r="I49" i="118"/>
  <c r="AR60" i="218" s="1"/>
  <c r="I28" i="118"/>
  <c r="AR39" i="218" s="1"/>
  <c r="I78" i="118"/>
  <c r="AR89" i="218" s="1"/>
  <c r="D17" i="118"/>
  <c r="I17" i="118"/>
  <c r="AR28" i="218" s="1"/>
  <c r="D20" i="118"/>
  <c r="C27" i="118"/>
  <c r="AR22" i="218" s="1"/>
  <c r="C18" i="118"/>
  <c r="AR13" i="218" s="1"/>
  <c r="I102" i="118"/>
  <c r="AR113" i="218" s="1"/>
  <c r="I42" i="118"/>
  <c r="AR53" i="218" s="1"/>
  <c r="I65" i="118"/>
  <c r="AR76" i="218" s="1"/>
  <c r="I40" i="118"/>
  <c r="AR51" i="218" s="1"/>
  <c r="I51" i="118"/>
  <c r="AR62" i="218" s="1"/>
  <c r="I50" i="118"/>
  <c r="AR61" i="218" s="1"/>
  <c r="I52" i="118"/>
  <c r="AR63" i="218" s="1"/>
  <c r="I36" i="118"/>
  <c r="AR47" i="218" s="1"/>
  <c r="I106" i="118"/>
  <c r="AR117" i="218" s="1"/>
  <c r="I29" i="118"/>
  <c r="AR40" i="218" s="1"/>
  <c r="I38" i="118"/>
  <c r="AR49" i="218" s="1"/>
  <c r="E20" i="118"/>
  <c r="C19" i="118"/>
  <c r="AR14" i="218" s="1"/>
  <c r="I73" i="118"/>
  <c r="AR84" i="218" s="1"/>
  <c r="I80" i="118"/>
  <c r="AR91" i="218" s="1"/>
  <c r="C38" i="118"/>
  <c r="AR146" i="218" s="1"/>
  <c r="I56" i="118"/>
  <c r="AR67" i="218" s="1"/>
  <c r="I27" i="118"/>
  <c r="AR38" i="218" s="1"/>
  <c r="I32" i="118"/>
  <c r="AR43" i="218" s="1"/>
  <c r="I31" i="118"/>
  <c r="AR42" i="218" s="1"/>
  <c r="I77" i="118"/>
  <c r="AR88" i="218" s="1"/>
  <c r="I68" i="118"/>
  <c r="AR79" i="218" s="1"/>
  <c r="I107" i="118"/>
  <c r="AR118" i="218" s="1"/>
  <c r="I37" i="118"/>
  <c r="AR48" i="218" s="1"/>
  <c r="I79" i="118"/>
  <c r="AR90" i="218" s="1"/>
  <c r="I41" i="118"/>
  <c r="AR52" i="218" s="1"/>
  <c r="C35" i="118"/>
  <c r="AR143" i="218" s="1"/>
  <c r="C26" i="118"/>
  <c r="AR21" i="218" s="1"/>
  <c r="I25" i="118"/>
  <c r="AR36" i="218" s="1"/>
  <c r="I75" i="118"/>
  <c r="AR86" i="218" s="1"/>
  <c r="I76" i="118"/>
  <c r="AR87" i="218" s="1"/>
  <c r="I111" i="118"/>
  <c r="AR122" i="218" s="1"/>
  <c r="I64" i="118"/>
  <c r="AR75" i="218" s="1"/>
  <c r="I63" i="118"/>
  <c r="AR74" i="218" s="1"/>
  <c r="I20" i="118"/>
  <c r="AR31" i="218" s="1"/>
  <c r="I90" i="118"/>
  <c r="AR101" i="218" s="1"/>
  <c r="I60" i="118"/>
  <c r="AR71" i="218" s="1"/>
  <c r="I21" i="118"/>
  <c r="AR32" i="218" s="1"/>
  <c r="I119" i="118"/>
  <c r="AR130" i="218" s="1"/>
  <c r="I91" i="118"/>
  <c r="AR102" i="218" s="1"/>
  <c r="I94" i="118"/>
  <c r="AR105" i="218" s="1"/>
  <c r="I104" i="118"/>
  <c r="AR115" i="218" s="1"/>
  <c r="I59" i="118"/>
  <c r="AR70" i="218" s="1"/>
  <c r="I66" i="118"/>
  <c r="AR77" i="218" s="1"/>
  <c r="C33" i="118"/>
  <c r="AR141" i="218" s="1"/>
  <c r="I43" i="118"/>
  <c r="AR54" i="218" s="1"/>
  <c r="C37" i="118"/>
  <c r="AR145" i="218" s="1"/>
  <c r="I19" i="118"/>
  <c r="AR30" i="218" s="1"/>
  <c r="I18" i="118"/>
  <c r="AR29" i="218" s="1"/>
  <c r="I87" i="118"/>
  <c r="AR98" i="218" s="1"/>
  <c r="I96" i="118"/>
  <c r="AR107" i="218" s="1"/>
  <c r="I30" i="118"/>
  <c r="AR41" i="218" s="1"/>
  <c r="I45" i="118"/>
  <c r="AR56" i="218" s="1"/>
  <c r="E16" i="118"/>
  <c r="D16" i="118"/>
  <c r="E26" i="116"/>
  <c r="E23" i="117"/>
  <c r="D22" i="117"/>
  <c r="D26" i="117"/>
  <c r="E17" i="117"/>
  <c r="D20" i="117"/>
  <c r="I25" i="117"/>
  <c r="AQ36" i="218" s="1"/>
  <c r="D23" i="117"/>
  <c r="C23" i="117"/>
  <c r="AQ18" i="218" s="1"/>
  <c r="I23" i="117"/>
  <c r="AQ34" i="218" s="1"/>
  <c r="I122" i="117"/>
  <c r="AQ133" i="218" s="1"/>
  <c r="I84" i="117"/>
  <c r="AQ95" i="218" s="1"/>
  <c r="C19" i="117"/>
  <c r="AQ14" i="218" s="1"/>
  <c r="C25" i="117"/>
  <c r="AQ20" i="218" s="1"/>
  <c r="D17" i="117"/>
  <c r="E20" i="117"/>
  <c r="I80" i="117"/>
  <c r="AQ91" i="218" s="1"/>
  <c r="I57" i="117"/>
  <c r="AQ68" i="218" s="1"/>
  <c r="C37" i="117"/>
  <c r="AQ145" i="218" s="1"/>
  <c r="I111" i="117"/>
  <c r="AQ122" i="218" s="1"/>
  <c r="E16" i="117"/>
  <c r="C26" i="117"/>
  <c r="AQ21" i="218" s="1"/>
  <c r="I17" i="117"/>
  <c r="AQ28" i="218" s="1"/>
  <c r="I95" i="117"/>
  <c r="AQ106" i="218" s="1"/>
  <c r="C18" i="117"/>
  <c r="AQ13" i="218" s="1"/>
  <c r="I91" i="117"/>
  <c r="AQ102" i="218" s="1"/>
  <c r="I94" i="117"/>
  <c r="AQ105" i="218" s="1"/>
  <c r="C32" i="117"/>
  <c r="AQ140" i="218" s="1"/>
  <c r="C38" i="117"/>
  <c r="AQ146" i="218" s="1"/>
  <c r="I33" i="117"/>
  <c r="AQ44" i="218" s="1"/>
  <c r="I47" i="117"/>
  <c r="AQ58" i="218" s="1"/>
  <c r="C20" i="117"/>
  <c r="AQ15" i="218" s="1"/>
  <c r="C27" i="117"/>
  <c r="AQ22" i="218" s="1"/>
  <c r="I102" i="117"/>
  <c r="AQ113" i="218" s="1"/>
  <c r="C34" i="117"/>
  <c r="AQ142" i="218" s="1"/>
  <c r="I67" i="117"/>
  <c r="AQ78" i="218" s="1"/>
  <c r="I56" i="117"/>
  <c r="AQ67" i="218" s="1"/>
  <c r="I109" i="117"/>
  <c r="AQ120" i="218" s="1"/>
  <c r="I71" i="117"/>
  <c r="AQ82" i="218" s="1"/>
  <c r="I38" i="117"/>
  <c r="AQ49" i="218" s="1"/>
  <c r="I97" i="117"/>
  <c r="AQ108" i="218" s="1"/>
  <c r="I61" i="117"/>
  <c r="AQ72" i="218" s="1"/>
  <c r="I29" i="117"/>
  <c r="AQ40" i="218" s="1"/>
  <c r="I87" i="117"/>
  <c r="AQ98" i="218" s="1"/>
  <c r="I60" i="117"/>
  <c r="AQ71" i="218" s="1"/>
  <c r="I36" i="117"/>
  <c r="AQ47" i="218" s="1"/>
  <c r="I98" i="117"/>
  <c r="AQ109" i="218" s="1"/>
  <c r="I79" i="117"/>
  <c r="AQ90" i="218" s="1"/>
  <c r="I46" i="117"/>
  <c r="AQ57" i="218" s="1"/>
  <c r="I119" i="117"/>
  <c r="AQ130" i="218" s="1"/>
  <c r="I78" i="117"/>
  <c r="AQ89" i="218" s="1"/>
  <c r="I37" i="117"/>
  <c r="AQ48" i="218" s="1"/>
  <c r="I118" i="117"/>
  <c r="AQ129" i="218" s="1"/>
  <c r="I77" i="117"/>
  <c r="AQ88" i="218" s="1"/>
  <c r="I28" i="117"/>
  <c r="AQ39" i="218" s="1"/>
  <c r="I120" i="117"/>
  <c r="AQ131" i="218" s="1"/>
  <c r="I62" i="117"/>
  <c r="AQ73" i="218" s="1"/>
  <c r="I30" i="117"/>
  <c r="AQ41" i="218" s="1"/>
  <c r="I89" i="117"/>
  <c r="AQ100" i="218" s="1"/>
  <c r="I53" i="117"/>
  <c r="AQ64" i="218" s="1"/>
  <c r="I21" i="117"/>
  <c r="AQ32" i="218" s="1"/>
  <c r="I96" i="117"/>
  <c r="AQ107" i="218" s="1"/>
  <c r="I52" i="117"/>
  <c r="AQ63" i="218" s="1"/>
  <c r="I20" i="117"/>
  <c r="AQ31" i="218" s="1"/>
  <c r="I90" i="117"/>
  <c r="AQ101" i="218" s="1"/>
  <c r="I54" i="117"/>
  <c r="AQ65" i="218" s="1"/>
  <c r="I22" i="117"/>
  <c r="AQ33" i="218" s="1"/>
  <c r="I107" i="117"/>
  <c r="AQ118" i="218" s="1"/>
  <c r="I69" i="117"/>
  <c r="AQ80" i="218" s="1"/>
  <c r="I45" i="117"/>
  <c r="AQ56" i="218" s="1"/>
  <c r="I106" i="117"/>
  <c r="AQ117" i="218" s="1"/>
  <c r="I68" i="117"/>
  <c r="AQ79" i="218" s="1"/>
  <c r="I44" i="117"/>
  <c r="AQ55" i="218" s="1"/>
  <c r="I110" i="117"/>
  <c r="AQ121" i="218" s="1"/>
  <c r="I63" i="117"/>
  <c r="AQ74" i="218" s="1"/>
  <c r="I73" i="117"/>
  <c r="AQ84" i="218" s="1"/>
  <c r="I116" i="117"/>
  <c r="AQ127" i="218" s="1"/>
  <c r="I55" i="117"/>
  <c r="AQ66" i="218" s="1"/>
  <c r="C36" i="117"/>
  <c r="AQ144" i="218" s="1"/>
  <c r="I112" i="117"/>
  <c r="AQ123" i="218" s="1"/>
  <c r="D19" i="117"/>
  <c r="I49" i="117"/>
  <c r="AQ60" i="218" s="1"/>
  <c r="I39" i="117"/>
  <c r="AQ50" i="218" s="1"/>
  <c r="I65" i="117"/>
  <c r="AQ76" i="218" s="1"/>
  <c r="I93" i="117"/>
  <c r="AQ104" i="218" s="1"/>
  <c r="I86" i="117"/>
  <c r="AQ97" i="218" s="1"/>
  <c r="I18" i="117"/>
  <c r="AQ29" i="218" s="1"/>
  <c r="I64" i="117"/>
  <c r="AQ75" i="218" s="1"/>
  <c r="C24" i="117"/>
  <c r="AQ19" i="218" s="1"/>
  <c r="I42" i="117"/>
  <c r="AQ53" i="218" s="1"/>
  <c r="I35" i="117"/>
  <c r="AQ46" i="218" s="1"/>
  <c r="I100" i="117"/>
  <c r="AQ111" i="218" s="1"/>
  <c r="I101" i="117"/>
  <c r="AQ112" i="218" s="1"/>
  <c r="C16" i="117"/>
  <c r="AQ11" i="218" s="1"/>
  <c r="I99" i="117"/>
  <c r="AQ110" i="218" s="1"/>
  <c r="C35" i="117"/>
  <c r="AQ143" i="218" s="1"/>
  <c r="I40" i="117"/>
  <c r="AQ51" i="218" s="1"/>
  <c r="I74" i="117"/>
  <c r="AQ85" i="218" s="1"/>
  <c r="I26" i="117"/>
  <c r="AQ37" i="218" s="1"/>
  <c r="I114" i="117"/>
  <c r="AQ125" i="218" s="1"/>
  <c r="I81" i="117"/>
  <c r="AQ92" i="218" s="1"/>
  <c r="I19" i="117"/>
  <c r="AQ30" i="218" s="1"/>
  <c r="C33" i="117"/>
  <c r="AQ141" i="218" s="1"/>
  <c r="I51" i="117"/>
  <c r="AQ62" i="218" s="1"/>
  <c r="I66" i="117"/>
  <c r="AQ77" i="218" s="1"/>
  <c r="I48" i="117"/>
  <c r="AQ59" i="218" s="1"/>
  <c r="I24" i="117"/>
  <c r="AQ35" i="218" s="1"/>
  <c r="I50" i="117"/>
  <c r="AQ61" i="218" s="1"/>
  <c r="D16" i="117"/>
  <c r="I59" i="117"/>
  <c r="AQ70" i="218" s="1"/>
  <c r="C22" i="117"/>
  <c r="AQ17" i="218" s="1"/>
  <c r="I58" i="117"/>
  <c r="AQ69" i="218" s="1"/>
  <c r="I92" i="117"/>
  <c r="AQ103" i="218" s="1"/>
  <c r="I104" i="117"/>
  <c r="AQ115" i="218" s="1"/>
  <c r="I31" i="117"/>
  <c r="AQ42" i="218" s="1"/>
  <c r="I82" i="117"/>
  <c r="AQ93" i="218" s="1"/>
  <c r="I72" i="117"/>
  <c r="AQ83" i="218" s="1"/>
  <c r="I27" i="117"/>
  <c r="AQ38" i="218" s="1"/>
  <c r="I41" i="117"/>
  <c r="AQ52" i="218" s="1"/>
  <c r="C17" i="117"/>
  <c r="AQ12" i="218" s="1"/>
  <c r="I75" i="117"/>
  <c r="AQ86" i="218" s="1"/>
  <c r="I34" i="117"/>
  <c r="AQ45" i="218" s="1"/>
  <c r="C21" i="117"/>
  <c r="AQ16" i="218" s="1"/>
  <c r="I76" i="117"/>
  <c r="AQ87" i="218" s="1"/>
  <c r="I32" i="117"/>
  <c r="AQ43" i="218" s="1"/>
  <c r="D26" i="116"/>
  <c r="C20" i="116"/>
  <c r="AP15" i="218" s="1"/>
  <c r="C18" i="116"/>
  <c r="AP13" i="218" s="1"/>
  <c r="I34" i="116"/>
  <c r="AP45" i="218" s="1"/>
  <c r="I25" i="116"/>
  <c r="AP36" i="218" s="1"/>
  <c r="E23" i="116"/>
  <c r="E20" i="116"/>
  <c r="I99" i="116"/>
  <c r="AP110" i="218" s="1"/>
  <c r="D17" i="116"/>
  <c r="C16" i="116"/>
  <c r="AP11" i="218" s="1"/>
  <c r="I110" i="116"/>
  <c r="AP121" i="218" s="1"/>
  <c r="I17" i="116"/>
  <c r="AP28" i="218" s="1"/>
  <c r="I116" i="116"/>
  <c r="AP127" i="218" s="1"/>
  <c r="I31" i="116"/>
  <c r="AP42" i="218" s="1"/>
  <c r="C38" i="116"/>
  <c r="AP146" i="218" s="1"/>
  <c r="E17" i="116"/>
  <c r="D20" i="116"/>
  <c r="I58" i="116"/>
  <c r="AP69" i="218" s="1"/>
  <c r="I86" i="116"/>
  <c r="AP97" i="218" s="1"/>
  <c r="I26" i="116"/>
  <c r="AP37" i="218" s="1"/>
  <c r="C21" i="116"/>
  <c r="AP16" i="218" s="1"/>
  <c r="I35" i="116"/>
  <c r="AP46" i="218" s="1"/>
  <c r="I76" i="116"/>
  <c r="AP87" i="218" s="1"/>
  <c r="C25" i="116"/>
  <c r="AP20" i="218" s="1"/>
  <c r="I65" i="116"/>
  <c r="AP76" i="218" s="1"/>
  <c r="I111" i="116"/>
  <c r="AP122" i="218" s="1"/>
  <c r="C17" i="116"/>
  <c r="AP12" i="218" s="1"/>
  <c r="C23" i="116"/>
  <c r="AP18" i="218" s="1"/>
  <c r="I64" i="116"/>
  <c r="AP75" i="218" s="1"/>
  <c r="I49" i="116"/>
  <c r="AP60" i="218" s="1"/>
  <c r="D19" i="116"/>
  <c r="C35" i="116"/>
  <c r="AP143" i="218" s="1"/>
  <c r="I27" i="116"/>
  <c r="AP38" i="218" s="1"/>
  <c r="I72" i="116"/>
  <c r="AP83" i="218" s="1"/>
  <c r="C26" i="116"/>
  <c r="AP21" i="218" s="1"/>
  <c r="I48" i="116"/>
  <c r="AP59" i="218" s="1"/>
  <c r="I47" i="116"/>
  <c r="AP58" i="218" s="1"/>
  <c r="I100" i="116"/>
  <c r="AP111" i="218" s="1"/>
  <c r="I19" i="116"/>
  <c r="AP30" i="218" s="1"/>
  <c r="I109" i="116"/>
  <c r="AP120" i="218" s="1"/>
  <c r="I71" i="116"/>
  <c r="AP82" i="218" s="1"/>
  <c r="I38" i="116"/>
  <c r="AP49" i="218" s="1"/>
  <c r="I119" i="116"/>
  <c r="AP130" i="218" s="1"/>
  <c r="I69" i="116"/>
  <c r="AP80" i="218" s="1"/>
  <c r="I29" i="116"/>
  <c r="AP40" i="218" s="1"/>
  <c r="I106" i="116"/>
  <c r="AP117" i="218" s="1"/>
  <c r="I52" i="116"/>
  <c r="AP63" i="218" s="1"/>
  <c r="I20" i="116"/>
  <c r="AP31" i="218" s="1"/>
  <c r="I98" i="116"/>
  <c r="AP109" i="218" s="1"/>
  <c r="I79" i="116"/>
  <c r="AP90" i="218" s="1"/>
  <c r="I46" i="116"/>
  <c r="AP57" i="218" s="1"/>
  <c r="I97" i="116"/>
  <c r="AP108" i="218" s="1"/>
  <c r="I78" i="116"/>
  <c r="AP89" i="218" s="1"/>
  <c r="I45" i="116"/>
  <c r="AP56" i="218" s="1"/>
  <c r="I96" i="116"/>
  <c r="AP107" i="218" s="1"/>
  <c r="I77" i="116"/>
  <c r="AP88" i="218" s="1"/>
  <c r="I44" i="116"/>
  <c r="AP55" i="218" s="1"/>
  <c r="I90" i="116"/>
  <c r="AP101" i="218" s="1"/>
  <c r="I54" i="116"/>
  <c r="AP65" i="218" s="1"/>
  <c r="I30" i="116"/>
  <c r="AP41" i="218" s="1"/>
  <c r="I89" i="116"/>
  <c r="AP100" i="218" s="1"/>
  <c r="I61" i="116"/>
  <c r="AP72" i="218" s="1"/>
  <c r="I37" i="116"/>
  <c r="AP48" i="218" s="1"/>
  <c r="I87" i="116"/>
  <c r="AP98" i="218" s="1"/>
  <c r="I68" i="116"/>
  <c r="AP79" i="218" s="1"/>
  <c r="I36" i="116"/>
  <c r="AP47" i="218" s="1"/>
  <c r="C33" i="116"/>
  <c r="AP141" i="218" s="1"/>
  <c r="I120" i="116"/>
  <c r="AP131" i="218" s="1"/>
  <c r="I62" i="116"/>
  <c r="AP73" i="218" s="1"/>
  <c r="I22" i="116"/>
  <c r="AP33" i="218" s="1"/>
  <c r="I107" i="116"/>
  <c r="AP118" i="218" s="1"/>
  <c r="I53" i="116"/>
  <c r="AP64" i="218" s="1"/>
  <c r="I21" i="116"/>
  <c r="AP32" i="218" s="1"/>
  <c r="I118" i="116"/>
  <c r="AP129" i="218" s="1"/>
  <c r="I60" i="116"/>
  <c r="AP71" i="218" s="1"/>
  <c r="I28" i="116"/>
  <c r="AP39" i="218" s="1"/>
  <c r="I104" i="116"/>
  <c r="AP115" i="218" s="1"/>
  <c r="I43" i="116"/>
  <c r="AP54" i="218" s="1"/>
  <c r="I33" i="116"/>
  <c r="AP44" i="218" s="1"/>
  <c r="I101" i="116"/>
  <c r="AP112" i="218" s="1"/>
  <c r="E16" i="116"/>
  <c r="I73" i="116"/>
  <c r="AP84" i="218" s="1"/>
  <c r="C27" i="116"/>
  <c r="AP22" i="218" s="1"/>
  <c r="I91" i="116"/>
  <c r="AP102" i="218" s="1"/>
  <c r="I80" i="116"/>
  <c r="AP91" i="218" s="1"/>
  <c r="C36" i="116"/>
  <c r="AP144" i="218" s="1"/>
  <c r="I51" i="116"/>
  <c r="AP62" i="218" s="1"/>
  <c r="I63" i="116"/>
  <c r="AP74" i="218" s="1"/>
  <c r="I114" i="116"/>
  <c r="AP125" i="218" s="1"/>
  <c r="I56" i="116"/>
  <c r="AP67" i="218" s="1"/>
  <c r="I112" i="116"/>
  <c r="AP123" i="218" s="1"/>
  <c r="I95" i="116"/>
  <c r="AP106" i="218" s="1"/>
  <c r="I24" i="116"/>
  <c r="AP35" i="218" s="1"/>
  <c r="C37" i="116"/>
  <c r="AP145" i="218" s="1"/>
  <c r="I81" i="116"/>
  <c r="AP92" i="218" s="1"/>
  <c r="I102" i="116"/>
  <c r="AP113" i="218" s="1"/>
  <c r="I42" i="116"/>
  <c r="AP53" i="218" s="1"/>
  <c r="I93" i="116"/>
  <c r="AP104" i="218" s="1"/>
  <c r="I122" i="116"/>
  <c r="AP133" i="218" s="1"/>
  <c r="I59" i="116"/>
  <c r="AP70" i="218" s="1"/>
  <c r="C19" i="116"/>
  <c r="AP14" i="218" s="1"/>
  <c r="I55" i="116"/>
  <c r="AP66" i="218" s="1"/>
  <c r="I67" i="116"/>
  <c r="AP78" i="218" s="1"/>
  <c r="C32" i="116"/>
  <c r="AP140" i="218" s="1"/>
  <c r="I41" i="116"/>
  <c r="AP52" i="218" s="1"/>
  <c r="I50" i="116"/>
  <c r="AP61" i="218" s="1"/>
  <c r="I75" i="116"/>
  <c r="AP86" i="218" s="1"/>
  <c r="C24" i="116"/>
  <c r="AP19" i="218" s="1"/>
  <c r="I74" i="116"/>
  <c r="AP85" i="218" s="1"/>
  <c r="I84" i="116"/>
  <c r="AP95" i="218" s="1"/>
  <c r="I82" i="116"/>
  <c r="AP93" i="218" s="1"/>
  <c r="I39" i="116"/>
  <c r="AP50" i="218" s="1"/>
  <c r="D16" i="116"/>
  <c r="I40" i="116"/>
  <c r="AP51" i="218" s="1"/>
  <c r="I94" i="116"/>
  <c r="AP105" i="218" s="1"/>
  <c r="C34" i="116"/>
  <c r="AP142" i="218" s="1"/>
  <c r="I57" i="116"/>
  <c r="AP68" i="218" s="1"/>
  <c r="I66" i="116"/>
  <c r="AP77" i="218" s="1"/>
  <c r="C22" i="116"/>
  <c r="AP17" i="218" s="1"/>
  <c r="I32" i="116"/>
  <c r="AP43" i="218" s="1"/>
  <c r="I18" i="116"/>
  <c r="AP29" i="218" s="1"/>
  <c r="I23" i="116"/>
  <c r="AP34" i="218" s="1"/>
  <c r="I17" i="115"/>
  <c r="AO28" i="218" s="1"/>
  <c r="I39" i="115"/>
  <c r="AO50" i="218" s="1"/>
  <c r="I46" i="115"/>
  <c r="AO57" i="218" s="1"/>
  <c r="I23" i="115"/>
  <c r="AO34" i="218" s="1"/>
  <c r="I48" i="115"/>
  <c r="AO59" i="218" s="1"/>
  <c r="I31" i="115"/>
  <c r="AO42" i="218" s="1"/>
  <c r="I109" i="115"/>
  <c r="AO120" i="218" s="1"/>
  <c r="I81" i="115"/>
  <c r="AO92" i="218" s="1"/>
  <c r="E23" i="115"/>
  <c r="I100" i="115"/>
  <c r="AO111" i="218" s="1"/>
  <c r="I71" i="115"/>
  <c r="AO82" i="218" s="1"/>
  <c r="I65" i="115"/>
  <c r="AO76" i="218" s="1"/>
  <c r="I30" i="115"/>
  <c r="AO41" i="218" s="1"/>
  <c r="I91" i="115"/>
  <c r="AO102" i="218" s="1"/>
  <c r="C21" i="115"/>
  <c r="AO16" i="218" s="1"/>
  <c r="I102" i="115"/>
  <c r="AO113" i="218" s="1"/>
  <c r="I114" i="115"/>
  <c r="AO125" i="218" s="1"/>
  <c r="E17" i="115"/>
  <c r="C23" i="115"/>
  <c r="AO18" i="218" s="1"/>
  <c r="I64" i="115"/>
  <c r="AO75" i="218" s="1"/>
  <c r="D22" i="115"/>
  <c r="C37" i="115"/>
  <c r="AO145" i="218" s="1"/>
  <c r="I34" i="115"/>
  <c r="AO45" i="218" s="1"/>
  <c r="I82" i="115"/>
  <c r="AO93" i="218" s="1"/>
  <c r="I110" i="115"/>
  <c r="AO121" i="218" s="1"/>
  <c r="I112" i="115"/>
  <c r="AO123" i="218" s="1"/>
  <c r="C17" i="115"/>
  <c r="AO12" i="218" s="1"/>
  <c r="I74" i="115"/>
  <c r="AO85" i="218" s="1"/>
  <c r="I99" i="115"/>
  <c r="AO110" i="218" s="1"/>
  <c r="D23" i="115"/>
  <c r="I56" i="115"/>
  <c r="AO67" i="218" s="1"/>
  <c r="I120" i="115"/>
  <c r="AO131" i="218" s="1"/>
  <c r="E20" i="115"/>
  <c r="I57" i="115"/>
  <c r="AO68" i="218" s="1"/>
  <c r="I80" i="115"/>
  <c r="AO91" i="218" s="1"/>
  <c r="I111" i="115"/>
  <c r="AO122" i="218" s="1"/>
  <c r="I84" i="115"/>
  <c r="AO95" i="218" s="1"/>
  <c r="I75" i="115"/>
  <c r="AO86" i="218" s="1"/>
  <c r="I49" i="115"/>
  <c r="AO60" i="218" s="1"/>
  <c r="I72" i="115"/>
  <c r="AO83" i="218" s="1"/>
  <c r="I94" i="115"/>
  <c r="AO105" i="218" s="1"/>
  <c r="I58" i="115"/>
  <c r="AO69" i="218" s="1"/>
  <c r="C34" i="115"/>
  <c r="AO142" i="218" s="1"/>
  <c r="I32" i="115"/>
  <c r="AO43" i="218" s="1"/>
  <c r="I101" i="115"/>
  <c r="AO112" i="218" s="1"/>
  <c r="I26" i="115"/>
  <c r="AO37" i="218" s="1"/>
  <c r="E16" i="115"/>
  <c r="I54" i="115"/>
  <c r="AO65" i="218" s="1"/>
  <c r="D17" i="115"/>
  <c r="I41" i="115"/>
  <c r="AO52" i="218" s="1"/>
  <c r="I63" i="115"/>
  <c r="AO74" i="218" s="1"/>
  <c r="E26" i="115"/>
  <c r="I73" i="115"/>
  <c r="AO84" i="218" s="1"/>
  <c r="I24" i="115"/>
  <c r="AO35" i="218" s="1"/>
  <c r="C27" i="115"/>
  <c r="AO22" i="218" s="1"/>
  <c r="C25" i="115"/>
  <c r="AO20" i="218" s="1"/>
  <c r="I89" i="115"/>
  <c r="AO100" i="218" s="1"/>
  <c r="I53" i="115"/>
  <c r="AO64" i="218" s="1"/>
  <c r="I96" i="115"/>
  <c r="AO107" i="218" s="1"/>
  <c r="I77" i="115"/>
  <c r="AO88" i="218" s="1"/>
  <c r="I44" i="115"/>
  <c r="AO55" i="218" s="1"/>
  <c r="I86" i="115"/>
  <c r="AO97" i="218" s="1"/>
  <c r="I76" i="115"/>
  <c r="AO87" i="218" s="1"/>
  <c r="I67" i="115"/>
  <c r="AO78" i="218" s="1"/>
  <c r="I59" i="115"/>
  <c r="AO70" i="218" s="1"/>
  <c r="I27" i="115"/>
  <c r="AO38" i="218" s="1"/>
  <c r="C16" i="115"/>
  <c r="AO11" i="218" s="1"/>
  <c r="I107" i="115"/>
  <c r="AO118" i="218" s="1"/>
  <c r="I61" i="115"/>
  <c r="AO72" i="218" s="1"/>
  <c r="I29" i="115"/>
  <c r="AO40" i="218" s="1"/>
  <c r="I106" i="115"/>
  <c r="AO117" i="218" s="1"/>
  <c r="I68" i="115"/>
  <c r="AO79" i="218" s="1"/>
  <c r="I28" i="115"/>
  <c r="AO39" i="218" s="1"/>
  <c r="I116" i="115"/>
  <c r="AO127" i="218" s="1"/>
  <c r="I43" i="115"/>
  <c r="AO54" i="218" s="1"/>
  <c r="I119" i="115"/>
  <c r="AO130" i="218" s="1"/>
  <c r="I78" i="115"/>
  <c r="AO89" i="218" s="1"/>
  <c r="I45" i="115"/>
  <c r="AO56" i="218" s="1"/>
  <c r="I21" i="115"/>
  <c r="AO32" i="218" s="1"/>
  <c r="I118" i="115"/>
  <c r="AO129" i="218" s="1"/>
  <c r="I52" i="115"/>
  <c r="AO63" i="218" s="1"/>
  <c r="I20" i="115"/>
  <c r="AO31" i="218" s="1"/>
  <c r="I104" i="115"/>
  <c r="AO115" i="218" s="1"/>
  <c r="I35" i="115"/>
  <c r="AO46" i="218" s="1"/>
  <c r="I97" i="115"/>
  <c r="AO108" i="218" s="1"/>
  <c r="I69" i="115"/>
  <c r="AO80" i="218" s="1"/>
  <c r="I37" i="115"/>
  <c r="AO48" i="218" s="1"/>
  <c r="I87" i="115"/>
  <c r="AO98" i="218" s="1"/>
  <c r="I60" i="115"/>
  <c r="AO71" i="218" s="1"/>
  <c r="I36" i="115"/>
  <c r="AO47" i="218" s="1"/>
  <c r="I95" i="115"/>
  <c r="AO106" i="218" s="1"/>
  <c r="I51" i="115"/>
  <c r="AO62" i="218" s="1"/>
  <c r="I19" i="115"/>
  <c r="AO30" i="218" s="1"/>
  <c r="C33" i="115"/>
  <c r="AO141" i="218" s="1"/>
  <c r="C26" i="115"/>
  <c r="AO21" i="218" s="1"/>
  <c r="C24" i="115"/>
  <c r="AO19" i="218" s="1"/>
  <c r="C22" i="115"/>
  <c r="AO17" i="218" s="1"/>
  <c r="C20" i="115"/>
  <c r="AO15" i="218" s="1"/>
  <c r="C18" i="115"/>
  <c r="AO13" i="218" s="1"/>
  <c r="C38" i="115"/>
  <c r="AO146" i="218" s="1"/>
  <c r="I33" i="115"/>
  <c r="AO44" i="218" s="1"/>
  <c r="I98" i="115"/>
  <c r="AO109" i="218" s="1"/>
  <c r="D20" i="115"/>
  <c r="I55" i="115"/>
  <c r="AO66" i="218" s="1"/>
  <c r="I62" i="115"/>
  <c r="AO73" i="218" s="1"/>
  <c r="I92" i="115"/>
  <c r="AO103" i="218" s="1"/>
  <c r="C19" i="115"/>
  <c r="AO14" i="218" s="1"/>
  <c r="I18" i="115"/>
  <c r="AO29" i="218" s="1"/>
  <c r="I40" i="115"/>
  <c r="AO51" i="218" s="1"/>
  <c r="I90" i="115"/>
  <c r="AO101" i="218" s="1"/>
  <c r="I66" i="115"/>
  <c r="AO77" i="218" s="1"/>
  <c r="I93" i="115"/>
  <c r="AO104" i="218" s="1"/>
  <c r="I25" i="115"/>
  <c r="AO36" i="218" s="1"/>
  <c r="I38" i="115"/>
  <c r="AO49" i="218" s="1"/>
  <c r="D16" i="115"/>
  <c r="I122" i="115"/>
  <c r="AO133" i="218" s="1"/>
  <c r="I47" i="115"/>
  <c r="AO58" i="218" s="1"/>
  <c r="C35" i="115"/>
  <c r="AO143" i="218" s="1"/>
  <c r="I50" i="115"/>
  <c r="AO61" i="218" s="1"/>
  <c r="I79" i="115"/>
  <c r="AO90" i="218" s="1"/>
  <c r="C36" i="115"/>
  <c r="AO144" i="218" s="1"/>
  <c r="I22" i="115"/>
  <c r="AO33" i="218" s="1"/>
  <c r="I42" i="115"/>
  <c r="AO53" i="218" s="1"/>
  <c r="E23" i="114"/>
  <c r="D20" i="114"/>
  <c r="I39" i="114"/>
  <c r="AN50" i="218" s="1"/>
  <c r="I63" i="114"/>
  <c r="AN74" i="218" s="1"/>
  <c r="I55" i="114"/>
  <c r="AN66" i="218" s="1"/>
  <c r="I87" i="114"/>
  <c r="AN98" i="218" s="1"/>
  <c r="I26" i="114"/>
  <c r="AN37" i="218" s="1"/>
  <c r="D23" i="114"/>
  <c r="C19" i="114"/>
  <c r="AN14" i="218" s="1"/>
  <c r="I42" i="114"/>
  <c r="AN53" i="218" s="1"/>
  <c r="I93" i="114"/>
  <c r="AN104" i="218" s="1"/>
  <c r="I91" i="114"/>
  <c r="AN102" i="218" s="1"/>
  <c r="I49" i="114"/>
  <c r="AN60" i="218" s="1"/>
  <c r="I20" i="114"/>
  <c r="AN31" i="218" s="1"/>
  <c r="I110" i="114"/>
  <c r="AN121" i="218" s="1"/>
  <c r="I122" i="114"/>
  <c r="AN133" i="218" s="1"/>
  <c r="I80" i="114"/>
  <c r="AN91" i="218" s="1"/>
  <c r="I32" i="114"/>
  <c r="AN43" i="218" s="1"/>
  <c r="C23" i="114"/>
  <c r="AN18" i="218" s="1"/>
  <c r="I81" i="114"/>
  <c r="AN92" i="218" s="1"/>
  <c r="I57" i="114"/>
  <c r="AN68" i="218" s="1"/>
  <c r="I82" i="114"/>
  <c r="AN93" i="218" s="1"/>
  <c r="I60" i="114"/>
  <c r="AN71" i="218" s="1"/>
  <c r="E22" i="114"/>
  <c r="C27" i="114"/>
  <c r="AN22" i="218" s="1"/>
  <c r="E20" i="114"/>
  <c r="I112" i="114"/>
  <c r="AN123" i="218" s="1"/>
  <c r="I74" i="114"/>
  <c r="AN85" i="218" s="1"/>
  <c r="C21" i="114"/>
  <c r="AN16" i="218" s="1"/>
  <c r="I41" i="114"/>
  <c r="AN52" i="218" s="1"/>
  <c r="I50" i="114"/>
  <c r="AN61" i="218" s="1"/>
  <c r="I52" i="114"/>
  <c r="AN63" i="218" s="1"/>
  <c r="I24" i="114"/>
  <c r="AN35" i="218" s="1"/>
  <c r="I75" i="114"/>
  <c r="AN86" i="218" s="1"/>
  <c r="C17" i="114"/>
  <c r="AN12" i="218" s="1"/>
  <c r="E17" i="114"/>
  <c r="D26" i="114"/>
  <c r="I68" i="114"/>
  <c r="AN79" i="218" s="1"/>
  <c r="I92" i="114"/>
  <c r="AN103" i="218" s="1"/>
  <c r="I72" i="114"/>
  <c r="AN83" i="218" s="1"/>
  <c r="I25" i="114"/>
  <c r="AN36" i="218" s="1"/>
  <c r="I48" i="114"/>
  <c r="AN59" i="218" s="1"/>
  <c r="D17" i="114"/>
  <c r="D16" i="114"/>
  <c r="E16" i="114"/>
  <c r="I77" i="114"/>
  <c r="AN88" i="218" s="1"/>
  <c r="I65" i="114"/>
  <c r="AN76" i="218" s="1"/>
  <c r="I102" i="114"/>
  <c r="AN113" i="218" s="1"/>
  <c r="I84" i="114"/>
  <c r="AN95" i="218" s="1"/>
  <c r="I73" i="114"/>
  <c r="AN84" i="218" s="1"/>
  <c r="I66" i="114"/>
  <c r="AN77" i="218" s="1"/>
  <c r="I100" i="114"/>
  <c r="AN111" i="218" s="1"/>
  <c r="I33" i="114"/>
  <c r="AN44" i="218" s="1"/>
  <c r="I31" i="114"/>
  <c r="AN42" i="218" s="1"/>
  <c r="I118" i="114"/>
  <c r="AN129" i="218" s="1"/>
  <c r="I44" i="114"/>
  <c r="AN55" i="218" s="1"/>
  <c r="I114" i="114"/>
  <c r="AN125" i="218" s="1"/>
  <c r="I34" i="114"/>
  <c r="AN45" i="218" s="1"/>
  <c r="I58" i="114"/>
  <c r="AN69" i="218" s="1"/>
  <c r="I64" i="114"/>
  <c r="AN75" i="218" s="1"/>
  <c r="I47" i="114"/>
  <c r="AN58" i="218" s="1"/>
  <c r="C37" i="114"/>
  <c r="AN145" i="218" s="1"/>
  <c r="I98" i="114"/>
  <c r="AN109" i="218" s="1"/>
  <c r="I71" i="114"/>
  <c r="AN82" i="218" s="1"/>
  <c r="I46" i="114"/>
  <c r="AN57" i="218" s="1"/>
  <c r="I22" i="114"/>
  <c r="AN33" i="218" s="1"/>
  <c r="I97" i="114"/>
  <c r="AN108" i="218" s="1"/>
  <c r="I21" i="114"/>
  <c r="AN32" i="218" s="1"/>
  <c r="I109" i="114"/>
  <c r="AN120" i="218" s="1"/>
  <c r="I90" i="114"/>
  <c r="AN101" i="218" s="1"/>
  <c r="I54" i="114"/>
  <c r="AN65" i="218" s="1"/>
  <c r="I30" i="114"/>
  <c r="AN41" i="218" s="1"/>
  <c r="I107" i="114"/>
  <c r="AN118" i="218" s="1"/>
  <c r="I120" i="114"/>
  <c r="AN131" i="218" s="1"/>
  <c r="I79" i="114"/>
  <c r="AN90" i="218" s="1"/>
  <c r="I62" i="114"/>
  <c r="AN73" i="218" s="1"/>
  <c r="I38" i="114"/>
  <c r="AN49" i="218" s="1"/>
  <c r="I119" i="114"/>
  <c r="AN130" i="218" s="1"/>
  <c r="I89" i="114"/>
  <c r="AN100" i="218" s="1"/>
  <c r="I78" i="114"/>
  <c r="AN89" i="218" s="1"/>
  <c r="I69" i="114"/>
  <c r="AN80" i="218" s="1"/>
  <c r="I61" i="114"/>
  <c r="AN72" i="218" s="1"/>
  <c r="I53" i="114"/>
  <c r="AN64" i="218" s="1"/>
  <c r="I45" i="114"/>
  <c r="AN56" i="218" s="1"/>
  <c r="I37" i="114"/>
  <c r="AN48" i="218" s="1"/>
  <c r="I29" i="114"/>
  <c r="AN40" i="218" s="1"/>
  <c r="I116" i="114"/>
  <c r="AN127" i="218" s="1"/>
  <c r="I104" i="114"/>
  <c r="AN115" i="218" s="1"/>
  <c r="I95" i="114"/>
  <c r="AN106" i="218" s="1"/>
  <c r="I86" i="114"/>
  <c r="AN97" i="218" s="1"/>
  <c r="I76" i="114"/>
  <c r="AN87" i="218" s="1"/>
  <c r="I67" i="114"/>
  <c r="AN78" i="218" s="1"/>
  <c r="I59" i="114"/>
  <c r="AN70" i="218" s="1"/>
  <c r="I51" i="114"/>
  <c r="AN62" i="218" s="1"/>
  <c r="I43" i="114"/>
  <c r="AN54" i="218" s="1"/>
  <c r="I35" i="114"/>
  <c r="AN46" i="218" s="1"/>
  <c r="I27" i="114"/>
  <c r="AN38" i="218" s="1"/>
  <c r="I19" i="114"/>
  <c r="AN30" i="218" s="1"/>
  <c r="C33" i="114"/>
  <c r="AN141" i="218" s="1"/>
  <c r="C26" i="114"/>
  <c r="AN21" i="218" s="1"/>
  <c r="C24" i="114"/>
  <c r="AN19" i="218" s="1"/>
  <c r="C22" i="114"/>
  <c r="AN17" i="218" s="1"/>
  <c r="C20" i="114"/>
  <c r="AN15" i="218" s="1"/>
  <c r="C18" i="114"/>
  <c r="AN13" i="218" s="1"/>
  <c r="C16" i="114"/>
  <c r="AN11" i="218" s="1"/>
  <c r="I106" i="114"/>
  <c r="AN117" i="218" s="1"/>
  <c r="I36" i="114"/>
  <c r="AN47" i="218" s="1"/>
  <c r="I111" i="114"/>
  <c r="AN122" i="218" s="1"/>
  <c r="I23" i="114"/>
  <c r="AN34" i="218" s="1"/>
  <c r="I94" i="114"/>
  <c r="AN105" i="218" s="1"/>
  <c r="I101" i="114"/>
  <c r="AN112" i="218" s="1"/>
  <c r="C34" i="114"/>
  <c r="AN142" i="218" s="1"/>
  <c r="I18" i="114"/>
  <c r="AN29" i="218" s="1"/>
  <c r="I40" i="114"/>
  <c r="AN51" i="218" s="1"/>
  <c r="I96" i="114"/>
  <c r="AN107" i="218" s="1"/>
  <c r="I28" i="114"/>
  <c r="AN39" i="218" s="1"/>
  <c r="I99" i="114"/>
  <c r="AN110" i="218" s="1"/>
  <c r="C38" i="114"/>
  <c r="AN146" i="218" s="1"/>
  <c r="C32" i="114"/>
  <c r="AN140" i="218" s="1"/>
  <c r="I56" i="114"/>
  <c r="AN67" i="218" s="1"/>
  <c r="C25" i="114"/>
  <c r="AN20" i="218" s="1"/>
  <c r="C36" i="114"/>
  <c r="AN144" i="218" s="1"/>
  <c r="I17" i="114"/>
  <c r="AN28" i="218" s="1"/>
  <c r="E22" i="113"/>
  <c r="I40" i="113"/>
  <c r="AM51" i="218" s="1"/>
  <c r="I25" i="113"/>
  <c r="AM36" i="218" s="1"/>
  <c r="I49" i="113"/>
  <c r="AM60" i="218" s="1"/>
  <c r="I26" i="113"/>
  <c r="AM37" i="218" s="1"/>
  <c r="C26" i="113"/>
  <c r="AM21" i="218" s="1"/>
  <c r="D26" i="113"/>
  <c r="E20" i="113"/>
  <c r="I82" i="113"/>
  <c r="AM93" i="218" s="1"/>
  <c r="I33" i="113"/>
  <c r="AM44" i="218" s="1"/>
  <c r="I24" i="113"/>
  <c r="AM35" i="218" s="1"/>
  <c r="I80" i="113"/>
  <c r="AM91" i="218" s="1"/>
  <c r="I74" i="113"/>
  <c r="AM85" i="218" s="1"/>
  <c r="I99" i="113"/>
  <c r="AM110" i="218" s="1"/>
  <c r="I73" i="113"/>
  <c r="AM84" i="218" s="1"/>
  <c r="C38" i="113"/>
  <c r="AM146" i="218" s="1"/>
  <c r="I66" i="113"/>
  <c r="AM77" i="218" s="1"/>
  <c r="I64" i="113"/>
  <c r="AM75" i="218" s="1"/>
  <c r="I17" i="113"/>
  <c r="AM28" i="218" s="1"/>
  <c r="I59" i="113"/>
  <c r="AM70" i="218" s="1"/>
  <c r="C33" i="113"/>
  <c r="AM141" i="218" s="1"/>
  <c r="I65" i="113"/>
  <c r="AM76" i="218" s="1"/>
  <c r="C21" i="113"/>
  <c r="AM16" i="218" s="1"/>
  <c r="C23" i="113"/>
  <c r="AM18" i="218" s="1"/>
  <c r="C37" i="113"/>
  <c r="AM145" i="218" s="1"/>
  <c r="I84" i="113"/>
  <c r="AM95" i="218" s="1"/>
  <c r="I112" i="113"/>
  <c r="AM123" i="218" s="1"/>
  <c r="C35" i="113"/>
  <c r="AM143" i="218" s="1"/>
  <c r="I57" i="113"/>
  <c r="AM68" i="218" s="1"/>
  <c r="I55" i="113"/>
  <c r="AM66" i="218" s="1"/>
  <c r="I76" i="113"/>
  <c r="AM87" i="218" s="1"/>
  <c r="I67" i="113"/>
  <c r="AM78" i="218" s="1"/>
  <c r="I101" i="113"/>
  <c r="AM112" i="218" s="1"/>
  <c r="C27" i="113"/>
  <c r="AM22" i="218" s="1"/>
  <c r="I48" i="113"/>
  <c r="AM59" i="218" s="1"/>
  <c r="I56" i="113"/>
  <c r="AM67" i="218" s="1"/>
  <c r="D16" i="113"/>
  <c r="I93" i="113"/>
  <c r="AM104" i="218" s="1"/>
  <c r="E17" i="113"/>
  <c r="D17" i="113"/>
  <c r="E23" i="113"/>
  <c r="D20" i="113"/>
  <c r="C19" i="113"/>
  <c r="AM14" i="218" s="1"/>
  <c r="I102" i="113"/>
  <c r="AM113" i="218" s="1"/>
  <c r="I86" i="113"/>
  <c r="AM97" i="218" s="1"/>
  <c r="I43" i="113"/>
  <c r="AM54" i="218" s="1"/>
  <c r="I27" i="113"/>
  <c r="AM38" i="218" s="1"/>
  <c r="I94" i="113"/>
  <c r="AM105" i="218" s="1"/>
  <c r="C18" i="113"/>
  <c r="AM13" i="218" s="1"/>
  <c r="I35" i="113"/>
  <c r="AM46" i="218" s="1"/>
  <c r="I47" i="113"/>
  <c r="AM58" i="218" s="1"/>
  <c r="I23" i="113"/>
  <c r="AM34" i="218" s="1"/>
  <c r="I51" i="113"/>
  <c r="AM62" i="218" s="1"/>
  <c r="I63" i="113"/>
  <c r="AM74" i="218" s="1"/>
  <c r="I114" i="113"/>
  <c r="AM125" i="218" s="1"/>
  <c r="I110" i="113"/>
  <c r="AM121" i="218" s="1"/>
  <c r="C16" i="113"/>
  <c r="AM11" i="218" s="1"/>
  <c r="I91" i="113"/>
  <c r="AM102" i="218" s="1"/>
  <c r="C20" i="113"/>
  <c r="AM15" i="218" s="1"/>
  <c r="I72" i="113"/>
  <c r="AM83" i="218" s="1"/>
  <c r="C25" i="113"/>
  <c r="AM20" i="218" s="1"/>
  <c r="I34" i="113"/>
  <c r="AM45" i="218" s="1"/>
  <c r="C32" i="113"/>
  <c r="AM140" i="218" s="1"/>
  <c r="I41" i="113"/>
  <c r="AM52" i="218" s="1"/>
  <c r="E16" i="113"/>
  <c r="I98" i="113"/>
  <c r="AM109" i="218" s="1"/>
  <c r="I97" i="113"/>
  <c r="AM108" i="218" s="1"/>
  <c r="I78" i="113"/>
  <c r="AM89" i="218" s="1"/>
  <c r="I45" i="113"/>
  <c r="AM56" i="218" s="1"/>
  <c r="I96" i="113"/>
  <c r="AM107" i="218" s="1"/>
  <c r="I52" i="113"/>
  <c r="AM63" i="218" s="1"/>
  <c r="I28" i="113"/>
  <c r="AM39" i="218" s="1"/>
  <c r="C36" i="113"/>
  <c r="AM144" i="218" s="1"/>
  <c r="I109" i="113"/>
  <c r="AM120" i="218" s="1"/>
  <c r="I79" i="113"/>
  <c r="AM90" i="218" s="1"/>
  <c r="I54" i="113"/>
  <c r="AM65" i="218" s="1"/>
  <c r="I46" i="113"/>
  <c r="AM57" i="218" s="1"/>
  <c r="I89" i="113"/>
  <c r="AM100" i="218" s="1"/>
  <c r="I69" i="113"/>
  <c r="AM80" i="218" s="1"/>
  <c r="I29" i="113"/>
  <c r="AM40" i="218" s="1"/>
  <c r="I87" i="113"/>
  <c r="AM98" i="218" s="1"/>
  <c r="I68" i="113"/>
  <c r="AM79" i="218" s="1"/>
  <c r="I36" i="113"/>
  <c r="AM47" i="218" s="1"/>
  <c r="I90" i="113"/>
  <c r="AM101" i="218" s="1"/>
  <c r="I62" i="113"/>
  <c r="AM73" i="218" s="1"/>
  <c r="I38" i="113"/>
  <c r="AM49" i="218" s="1"/>
  <c r="I107" i="113"/>
  <c r="AM118" i="218" s="1"/>
  <c r="I61" i="113"/>
  <c r="AM72" i="218" s="1"/>
  <c r="I37" i="113"/>
  <c r="AM48" i="218" s="1"/>
  <c r="I106" i="113"/>
  <c r="AM117" i="218" s="1"/>
  <c r="I77" i="113"/>
  <c r="AM88" i="218" s="1"/>
  <c r="I44" i="113"/>
  <c r="AM55" i="218" s="1"/>
  <c r="I120" i="113"/>
  <c r="AM131" i="218" s="1"/>
  <c r="I71" i="113"/>
  <c r="AM82" i="218" s="1"/>
  <c r="I30" i="113"/>
  <c r="AM41" i="218" s="1"/>
  <c r="I22" i="113"/>
  <c r="AM33" i="218" s="1"/>
  <c r="I119" i="113"/>
  <c r="AM130" i="218" s="1"/>
  <c r="I53" i="113"/>
  <c r="AM64" i="218" s="1"/>
  <c r="I21" i="113"/>
  <c r="AM32" i="218" s="1"/>
  <c r="I118" i="113"/>
  <c r="AM129" i="218" s="1"/>
  <c r="I60" i="113"/>
  <c r="AM71" i="218" s="1"/>
  <c r="I20" i="113"/>
  <c r="AM31" i="218" s="1"/>
  <c r="I111" i="113"/>
  <c r="AM122" i="218" s="1"/>
  <c r="C34" i="113"/>
  <c r="AM142" i="218" s="1"/>
  <c r="I58" i="113"/>
  <c r="AM69" i="218" s="1"/>
  <c r="I104" i="113"/>
  <c r="AM115" i="218" s="1"/>
  <c r="C17" i="113"/>
  <c r="AM12" i="218" s="1"/>
  <c r="I116" i="113"/>
  <c r="AM127" i="218" s="1"/>
  <c r="C22" i="113"/>
  <c r="AM17" i="218" s="1"/>
  <c r="I32" i="113"/>
  <c r="AM43" i="218" s="1"/>
  <c r="I31" i="113"/>
  <c r="AM42" i="218" s="1"/>
  <c r="I75" i="113"/>
  <c r="AM86" i="218" s="1"/>
  <c r="E26" i="111"/>
  <c r="I95" i="113"/>
  <c r="AM106" i="218" s="1"/>
  <c r="C24" i="113"/>
  <c r="AM19" i="218" s="1"/>
  <c r="I39" i="113"/>
  <c r="AM50" i="218" s="1"/>
  <c r="I81" i="113"/>
  <c r="AM92" i="218" s="1"/>
  <c r="I122" i="113"/>
  <c r="AM133" i="218" s="1"/>
  <c r="I92" i="113"/>
  <c r="AM103" i="218" s="1"/>
  <c r="I100" i="113"/>
  <c r="AM111" i="218" s="1"/>
  <c r="I19" i="113"/>
  <c r="AM30" i="218" s="1"/>
  <c r="I18" i="113"/>
  <c r="AM29" i="218" s="1"/>
  <c r="I42" i="113"/>
  <c r="AM53" i="218" s="1"/>
  <c r="I93" i="112"/>
  <c r="AL104" i="218" s="1"/>
  <c r="I91" i="112"/>
  <c r="AL102" i="218" s="1"/>
  <c r="C16" i="112"/>
  <c r="AL11" i="218" s="1"/>
  <c r="I45" i="112"/>
  <c r="AL56" i="218" s="1"/>
  <c r="I98" i="112"/>
  <c r="AL109" i="218" s="1"/>
  <c r="I19" i="112"/>
  <c r="AL30" i="218" s="1"/>
  <c r="C25" i="112"/>
  <c r="AL20" i="218" s="1"/>
  <c r="I57" i="112"/>
  <c r="AL68" i="218" s="1"/>
  <c r="I94" i="112"/>
  <c r="AL105" i="218" s="1"/>
  <c r="I97" i="112"/>
  <c r="AL108" i="218" s="1"/>
  <c r="C21" i="112"/>
  <c r="AL16" i="218" s="1"/>
  <c r="I63" i="112"/>
  <c r="AL74" i="218" s="1"/>
  <c r="I101" i="112"/>
  <c r="AL112" i="218" s="1"/>
  <c r="I47" i="112"/>
  <c r="AL58" i="218" s="1"/>
  <c r="I96" i="112"/>
  <c r="AL107" i="218" s="1"/>
  <c r="I36" i="112"/>
  <c r="AL47" i="218" s="1"/>
  <c r="I120" i="112"/>
  <c r="AL131" i="218" s="1"/>
  <c r="I71" i="112"/>
  <c r="AL82" i="218" s="1"/>
  <c r="I46" i="112"/>
  <c r="AL57" i="218" s="1"/>
  <c r="I92" i="112"/>
  <c r="AL103" i="218" s="1"/>
  <c r="I24" i="112"/>
  <c r="AL35" i="218" s="1"/>
  <c r="I66" i="112"/>
  <c r="AL77" i="218" s="1"/>
  <c r="I48" i="112"/>
  <c r="AL59" i="218" s="1"/>
  <c r="I31" i="112"/>
  <c r="AL42" i="218" s="1"/>
  <c r="I39" i="112"/>
  <c r="AL50" i="218" s="1"/>
  <c r="I78" i="112"/>
  <c r="AL89" i="218" s="1"/>
  <c r="I52" i="112"/>
  <c r="AL63" i="218" s="1"/>
  <c r="I73" i="112"/>
  <c r="AL84" i="218" s="1"/>
  <c r="I114" i="112"/>
  <c r="AL125" i="218" s="1"/>
  <c r="C19" i="112"/>
  <c r="AL14" i="218" s="1"/>
  <c r="I41" i="112"/>
  <c r="AL52" i="218" s="1"/>
  <c r="I29" i="112"/>
  <c r="AL40" i="218" s="1"/>
  <c r="C36" i="112"/>
  <c r="AL144" i="218" s="1"/>
  <c r="I34" i="112"/>
  <c r="AL45" i="218" s="1"/>
  <c r="I33" i="112"/>
  <c r="AL44" i="218" s="1"/>
  <c r="I65" i="112"/>
  <c r="AL76" i="218" s="1"/>
  <c r="I30" i="112"/>
  <c r="AL41" i="218" s="1"/>
  <c r="I61" i="112"/>
  <c r="AL72" i="218" s="1"/>
  <c r="I21" i="112"/>
  <c r="AL32" i="218" s="1"/>
  <c r="I106" i="112"/>
  <c r="AL117" i="218" s="1"/>
  <c r="C32" i="112"/>
  <c r="AL140" i="218" s="1"/>
  <c r="I56" i="112"/>
  <c r="AL67" i="218" s="1"/>
  <c r="I110" i="112"/>
  <c r="AL121" i="218" s="1"/>
  <c r="I23" i="112"/>
  <c r="AL34" i="218" s="1"/>
  <c r="I74" i="112"/>
  <c r="AL85" i="218" s="1"/>
  <c r="I64" i="112"/>
  <c r="AL75" i="218" s="1"/>
  <c r="I25" i="112"/>
  <c r="AL36" i="218" s="1"/>
  <c r="I49" i="112"/>
  <c r="AL60" i="218" s="1"/>
  <c r="I54" i="112"/>
  <c r="AL65" i="218" s="1"/>
  <c r="I119" i="112"/>
  <c r="AL130" i="218" s="1"/>
  <c r="I53" i="112"/>
  <c r="AL64" i="218" s="1"/>
  <c r="I37" i="112"/>
  <c r="AL48" i="218" s="1"/>
  <c r="C22" i="112"/>
  <c r="AL17" i="218" s="1"/>
  <c r="I51" i="112"/>
  <c r="AL62" i="218" s="1"/>
  <c r="I102" i="112"/>
  <c r="AL113" i="218" s="1"/>
  <c r="I18" i="112"/>
  <c r="AL29" i="218" s="1"/>
  <c r="I43" i="112"/>
  <c r="AL54" i="218" s="1"/>
  <c r="C17" i="112"/>
  <c r="AL12" i="218" s="1"/>
  <c r="C20" i="112"/>
  <c r="AL15" i="218" s="1"/>
  <c r="I28" i="112"/>
  <c r="AL39" i="218" s="1"/>
  <c r="I86" i="112"/>
  <c r="AL97" i="218" s="1"/>
  <c r="I27" i="112"/>
  <c r="AL38" i="218" s="1"/>
  <c r="C27" i="112"/>
  <c r="AL22" i="218" s="1"/>
  <c r="I118" i="112"/>
  <c r="AL129" i="218" s="1"/>
  <c r="I90" i="112"/>
  <c r="AL101" i="218" s="1"/>
  <c r="C34" i="112"/>
  <c r="AL142" i="218" s="1"/>
  <c r="I87" i="112"/>
  <c r="AL98" i="218" s="1"/>
  <c r="I67" i="112"/>
  <c r="AL78" i="218" s="1"/>
  <c r="I81" i="112"/>
  <c r="AL92" i="218" s="1"/>
  <c r="I32" i="112"/>
  <c r="AL43" i="218" s="1"/>
  <c r="C37" i="112"/>
  <c r="AL145" i="218" s="1"/>
  <c r="I17" i="112"/>
  <c r="AL28" i="218" s="1"/>
  <c r="I44" i="112"/>
  <c r="AL55" i="218" s="1"/>
  <c r="I109" i="112"/>
  <c r="AL120" i="218" s="1"/>
  <c r="I22" i="112"/>
  <c r="AL33" i="218" s="1"/>
  <c r="I107" i="112"/>
  <c r="AL118" i="218" s="1"/>
  <c r="I69" i="112"/>
  <c r="AL80" i="218" s="1"/>
  <c r="I111" i="112"/>
  <c r="AL122" i="218" s="1"/>
  <c r="I40" i="112"/>
  <c r="AL51" i="218" s="1"/>
  <c r="I84" i="112"/>
  <c r="AL95" i="218" s="1"/>
  <c r="C26" i="112"/>
  <c r="AL21" i="218" s="1"/>
  <c r="I99" i="112"/>
  <c r="AL110" i="218" s="1"/>
  <c r="C24" i="112"/>
  <c r="AL19" i="218" s="1"/>
  <c r="I122" i="112"/>
  <c r="AL133" i="218" s="1"/>
  <c r="I68" i="112"/>
  <c r="AL79" i="218" s="1"/>
  <c r="I79" i="112"/>
  <c r="AL90" i="218" s="1"/>
  <c r="I55" i="112"/>
  <c r="AL66" i="218" s="1"/>
  <c r="I116" i="112"/>
  <c r="AL127" i="218" s="1"/>
  <c r="I20" i="112"/>
  <c r="AL31" i="218" s="1"/>
  <c r="I50" i="112"/>
  <c r="AL61" i="218" s="1"/>
  <c r="I100" i="112"/>
  <c r="AL111" i="218" s="1"/>
  <c r="I82" i="112"/>
  <c r="AL93" i="218" s="1"/>
  <c r="I60" i="112"/>
  <c r="AL71" i="218" s="1"/>
  <c r="I58" i="112"/>
  <c r="AL69" i="218" s="1"/>
  <c r="C38" i="112"/>
  <c r="AL146" i="218" s="1"/>
  <c r="I112" i="112"/>
  <c r="AL123" i="218" s="1"/>
  <c r="I80" i="112"/>
  <c r="AL91" i="218" s="1"/>
  <c r="C35" i="112"/>
  <c r="AL143" i="218" s="1"/>
  <c r="I77" i="112"/>
  <c r="AL88" i="218" s="1"/>
  <c r="C33" i="112"/>
  <c r="AL141" i="218" s="1"/>
  <c r="I62" i="112"/>
  <c r="AL73" i="218" s="1"/>
  <c r="I38" i="112"/>
  <c r="AL49" i="218" s="1"/>
  <c r="I89" i="112"/>
  <c r="AL100" i="218" s="1"/>
  <c r="I104" i="112"/>
  <c r="AL115" i="218" s="1"/>
  <c r="I35" i="112"/>
  <c r="AL46" i="218" s="1"/>
  <c r="I72" i="112"/>
  <c r="AL83" i="218" s="1"/>
  <c r="I95" i="112"/>
  <c r="AL106" i="218" s="1"/>
  <c r="I75" i="112"/>
  <c r="AL86" i="218" s="1"/>
  <c r="E17" i="112"/>
  <c r="D26" i="112"/>
  <c r="I76" i="112"/>
  <c r="AL87" i="218" s="1"/>
  <c r="I59" i="112"/>
  <c r="AL70" i="218" s="1"/>
  <c r="E20" i="112"/>
  <c r="D19" i="112"/>
  <c r="D23" i="112"/>
  <c r="C23" i="112"/>
  <c r="AL18" i="218" s="1"/>
  <c r="C18" i="112"/>
  <c r="AL13" i="218" s="1"/>
  <c r="I26" i="112"/>
  <c r="AL37" i="218" s="1"/>
  <c r="D17" i="112"/>
  <c r="E23" i="112"/>
  <c r="D20" i="112"/>
  <c r="D16" i="112"/>
  <c r="E16" i="112"/>
  <c r="D26" i="111"/>
  <c r="D17" i="111"/>
  <c r="E23" i="111"/>
  <c r="I55" i="111"/>
  <c r="AK66" i="218" s="1"/>
  <c r="C37" i="111"/>
  <c r="AK145" i="218" s="1"/>
  <c r="C27" i="111"/>
  <c r="AK22" i="218" s="1"/>
  <c r="E20" i="111"/>
  <c r="C19" i="111"/>
  <c r="AK14" i="218" s="1"/>
  <c r="D20" i="111"/>
  <c r="I35" i="111"/>
  <c r="AK46" i="218" s="1"/>
  <c r="D19" i="111"/>
  <c r="E17" i="111"/>
  <c r="C23" i="111"/>
  <c r="AK18" i="218" s="1"/>
  <c r="I94" i="111"/>
  <c r="AK105" i="218" s="1"/>
  <c r="I23" i="111"/>
  <c r="AK34" i="218" s="1"/>
  <c r="I75" i="111"/>
  <c r="AK86" i="218" s="1"/>
  <c r="I114" i="111"/>
  <c r="AK125" i="218" s="1"/>
  <c r="I51" i="111"/>
  <c r="AK62" i="218" s="1"/>
  <c r="I47" i="111"/>
  <c r="AK58" i="218" s="1"/>
  <c r="I93" i="111"/>
  <c r="AK104" i="218" s="1"/>
  <c r="I56" i="111"/>
  <c r="AK67" i="218" s="1"/>
  <c r="I59" i="111"/>
  <c r="AK70" i="218" s="1"/>
  <c r="I81" i="111"/>
  <c r="AK92" i="218" s="1"/>
  <c r="I110" i="111"/>
  <c r="AK121" i="218" s="1"/>
  <c r="I91" i="111"/>
  <c r="AK102" i="218" s="1"/>
  <c r="I82" i="111"/>
  <c r="AK93" i="218" s="1"/>
  <c r="I25" i="111"/>
  <c r="AK36" i="218" s="1"/>
  <c r="I100" i="111"/>
  <c r="AK111" i="218" s="1"/>
  <c r="I104" i="111"/>
  <c r="AK115" i="218" s="1"/>
  <c r="I34" i="111"/>
  <c r="AK45" i="218" s="1"/>
  <c r="I49" i="111"/>
  <c r="AK60" i="218" s="1"/>
  <c r="I101" i="111"/>
  <c r="AK112" i="218" s="1"/>
  <c r="I43" i="111"/>
  <c r="AK54" i="218" s="1"/>
  <c r="D16" i="111"/>
  <c r="I67" i="111"/>
  <c r="AK78" i="218" s="1"/>
  <c r="E16" i="111"/>
  <c r="C35" i="111"/>
  <c r="AK143" i="218" s="1"/>
  <c r="I86" i="111"/>
  <c r="AK97" i="218" s="1"/>
  <c r="I41" i="111"/>
  <c r="AK52" i="218" s="1"/>
  <c r="I84" i="111"/>
  <c r="AK95" i="218" s="1"/>
  <c r="I66" i="111"/>
  <c r="AK77" i="218" s="1"/>
  <c r="C22" i="111"/>
  <c r="AK17" i="218" s="1"/>
  <c r="C32" i="111"/>
  <c r="AK140" i="218" s="1"/>
  <c r="C17" i="111"/>
  <c r="AK12" i="218" s="1"/>
  <c r="C20" i="111"/>
  <c r="AK15" i="218" s="1"/>
  <c r="I32" i="111"/>
  <c r="AK43" i="218" s="1"/>
  <c r="I57" i="111"/>
  <c r="AK68" i="218" s="1"/>
  <c r="I50" i="111"/>
  <c r="AK61" i="218" s="1"/>
  <c r="I39" i="111"/>
  <c r="AK50" i="218" s="1"/>
  <c r="C38" i="111"/>
  <c r="AK146" i="218" s="1"/>
  <c r="I76" i="111"/>
  <c r="AK87" i="218" s="1"/>
  <c r="C16" i="111"/>
  <c r="AK11" i="218" s="1"/>
  <c r="I99" i="111"/>
  <c r="AK110" i="218" s="1"/>
  <c r="I111" i="111"/>
  <c r="AK122" i="218" s="1"/>
  <c r="I19" i="111"/>
  <c r="AK30" i="218" s="1"/>
  <c r="I122" i="111"/>
  <c r="AK133" i="218" s="1"/>
  <c r="I18" i="111"/>
  <c r="AK29" i="218" s="1"/>
  <c r="I26" i="111"/>
  <c r="AK37" i="218" s="1"/>
  <c r="C34" i="111"/>
  <c r="AK142" i="218" s="1"/>
  <c r="I24" i="111"/>
  <c r="AK35" i="218" s="1"/>
  <c r="C18" i="111"/>
  <c r="AK13" i="218" s="1"/>
  <c r="I42" i="111"/>
  <c r="AK53" i="218" s="1"/>
  <c r="C25" i="111"/>
  <c r="AK20" i="218" s="1"/>
  <c r="I72" i="111"/>
  <c r="AK83" i="218" s="1"/>
  <c r="I92" i="111"/>
  <c r="AK103" i="218" s="1"/>
  <c r="I33" i="111"/>
  <c r="AK44" i="218" s="1"/>
  <c r="I63" i="111"/>
  <c r="AK74" i="218" s="1"/>
  <c r="I95" i="111"/>
  <c r="AK106" i="218" s="1"/>
  <c r="I48" i="111"/>
  <c r="AK59" i="218" s="1"/>
  <c r="I74" i="111"/>
  <c r="AK85" i="218" s="1"/>
  <c r="I40" i="111"/>
  <c r="AK51" i="218" s="1"/>
  <c r="I102" i="111"/>
  <c r="AK113" i="218" s="1"/>
  <c r="C24" i="111"/>
  <c r="AK19" i="218" s="1"/>
  <c r="C21" i="111"/>
  <c r="AK16" i="218" s="1"/>
  <c r="I58" i="111"/>
  <c r="AK69" i="218" s="1"/>
  <c r="I120" i="111"/>
  <c r="AK131" i="218" s="1"/>
  <c r="I54" i="111"/>
  <c r="AK65" i="218" s="1"/>
  <c r="I22" i="111"/>
  <c r="AK33" i="218" s="1"/>
  <c r="I107" i="111"/>
  <c r="AK118" i="218" s="1"/>
  <c r="I61" i="111"/>
  <c r="AK72" i="218" s="1"/>
  <c r="I29" i="111"/>
  <c r="AK40" i="218" s="1"/>
  <c r="I98" i="111"/>
  <c r="AK109" i="218" s="1"/>
  <c r="I79" i="111"/>
  <c r="AK90" i="218" s="1"/>
  <c r="I46" i="111"/>
  <c r="AK57" i="218" s="1"/>
  <c r="I119" i="111"/>
  <c r="AK130" i="218" s="1"/>
  <c r="I53" i="111"/>
  <c r="AK64" i="218" s="1"/>
  <c r="I109" i="111"/>
  <c r="AK120" i="218" s="1"/>
  <c r="I71" i="111"/>
  <c r="AK82" i="218" s="1"/>
  <c r="I38" i="111"/>
  <c r="AK49" i="218" s="1"/>
  <c r="I97" i="111"/>
  <c r="AK108" i="218" s="1"/>
  <c r="I69" i="111"/>
  <c r="AK80" i="218" s="1"/>
  <c r="I37" i="111"/>
  <c r="AK48" i="218" s="1"/>
  <c r="C33" i="111"/>
  <c r="AK141" i="218" s="1"/>
  <c r="I90" i="111"/>
  <c r="AK101" i="218" s="1"/>
  <c r="I62" i="111"/>
  <c r="AK73" i="218" s="1"/>
  <c r="I30" i="111"/>
  <c r="AK41" i="218" s="1"/>
  <c r="I89" i="111"/>
  <c r="AK100" i="218" s="1"/>
  <c r="I78" i="111"/>
  <c r="AK89" i="218" s="1"/>
  <c r="I45" i="111"/>
  <c r="AK56" i="218" s="1"/>
  <c r="I21" i="111"/>
  <c r="AK32" i="218" s="1"/>
  <c r="I118" i="111"/>
  <c r="AK129" i="218" s="1"/>
  <c r="I44" i="111"/>
  <c r="AK55" i="218" s="1"/>
  <c r="I106" i="111"/>
  <c r="AK117" i="218" s="1"/>
  <c r="I36" i="111"/>
  <c r="AK47" i="218" s="1"/>
  <c r="I20" i="111"/>
  <c r="AK31" i="218" s="1"/>
  <c r="I68" i="111"/>
  <c r="AK79" i="218" s="1"/>
  <c r="I60" i="111"/>
  <c r="AK71" i="218" s="1"/>
  <c r="I96" i="111"/>
  <c r="AK107" i="218" s="1"/>
  <c r="I28" i="111"/>
  <c r="AK39" i="218" s="1"/>
  <c r="I77" i="111"/>
  <c r="AK88" i="218" s="1"/>
  <c r="I52" i="111"/>
  <c r="AK63" i="218" s="1"/>
  <c r="I87" i="111"/>
  <c r="AK98" i="218" s="1"/>
  <c r="I17" i="111"/>
  <c r="AK28" i="218" s="1"/>
  <c r="I31" i="111"/>
  <c r="AK42" i="218" s="1"/>
  <c r="C26" i="111"/>
  <c r="AK21" i="218" s="1"/>
  <c r="I112" i="111"/>
  <c r="AK123" i="218" s="1"/>
  <c r="I64" i="111"/>
  <c r="AK75" i="218" s="1"/>
  <c r="I27" i="111"/>
  <c r="AK38" i="218" s="1"/>
  <c r="I80" i="111"/>
  <c r="AK91" i="218" s="1"/>
  <c r="I116" i="111"/>
  <c r="AK127" i="218" s="1"/>
  <c r="I65" i="111"/>
  <c r="AK76" i="218" s="1"/>
  <c r="I73" i="111"/>
  <c r="AK84" i="218" s="1"/>
  <c r="E26" i="109"/>
  <c r="I107" i="110"/>
  <c r="AJ118" i="218" s="1"/>
  <c r="I109" i="110"/>
  <c r="AJ120" i="218" s="1"/>
  <c r="I58" i="110"/>
  <c r="AJ69" i="218" s="1"/>
  <c r="I57" i="110"/>
  <c r="AJ68" i="218" s="1"/>
  <c r="I38" i="110"/>
  <c r="AJ49" i="218" s="1"/>
  <c r="I50" i="110"/>
  <c r="AJ61" i="218" s="1"/>
  <c r="I101" i="110"/>
  <c r="AJ112" i="218" s="1"/>
  <c r="C20" i="110"/>
  <c r="AJ15" i="218" s="1"/>
  <c r="C36" i="110"/>
  <c r="AJ144" i="218" s="1"/>
  <c r="D26" i="110"/>
  <c r="I93" i="110"/>
  <c r="AJ104" i="218" s="1"/>
  <c r="I96" i="110"/>
  <c r="AJ107" i="218" s="1"/>
  <c r="I17" i="110"/>
  <c r="AJ28" i="218" s="1"/>
  <c r="I45" i="110"/>
  <c r="AJ56" i="218" s="1"/>
  <c r="I31" i="110"/>
  <c r="AJ42" i="218" s="1"/>
  <c r="I76" i="110"/>
  <c r="AJ87" i="218" s="1"/>
  <c r="I28" i="110"/>
  <c r="AJ39" i="218" s="1"/>
  <c r="C37" i="110"/>
  <c r="AJ145" i="218" s="1"/>
  <c r="I112" i="110"/>
  <c r="AJ123" i="218" s="1"/>
  <c r="E22" i="110"/>
  <c r="I72" i="110"/>
  <c r="AJ83" i="218" s="1"/>
  <c r="E23" i="110"/>
  <c r="I111" i="110"/>
  <c r="AJ122" i="218" s="1"/>
  <c r="I78" i="110"/>
  <c r="AJ89" i="218" s="1"/>
  <c r="I25" i="110"/>
  <c r="AJ36" i="218" s="1"/>
  <c r="I68" i="110"/>
  <c r="AJ79" i="218" s="1"/>
  <c r="I52" i="110"/>
  <c r="AJ63" i="218" s="1"/>
  <c r="I54" i="110"/>
  <c r="AJ65" i="218" s="1"/>
  <c r="I94" i="110"/>
  <c r="AJ105" i="218" s="1"/>
  <c r="I67" i="110"/>
  <c r="AJ78" i="218" s="1"/>
  <c r="I80" i="110"/>
  <c r="AJ91" i="218" s="1"/>
  <c r="I63" i="110"/>
  <c r="AJ74" i="218" s="1"/>
  <c r="I71" i="110"/>
  <c r="AJ82" i="218" s="1"/>
  <c r="C32" i="110"/>
  <c r="AJ140" i="218" s="1"/>
  <c r="I114" i="110"/>
  <c r="AJ125" i="218" s="1"/>
  <c r="I74" i="110"/>
  <c r="AJ85" i="218" s="1"/>
  <c r="I95" i="110"/>
  <c r="AJ106" i="218" s="1"/>
  <c r="I79" i="110"/>
  <c r="AJ90" i="218" s="1"/>
  <c r="I120" i="110"/>
  <c r="AJ131" i="218" s="1"/>
  <c r="I119" i="110"/>
  <c r="AJ130" i="218" s="1"/>
  <c r="I26" i="110"/>
  <c r="AJ37" i="218" s="1"/>
  <c r="C22" i="110"/>
  <c r="AJ17" i="218" s="1"/>
  <c r="I24" i="110"/>
  <c r="AJ35" i="218" s="1"/>
  <c r="C38" i="110"/>
  <c r="AJ146" i="218" s="1"/>
  <c r="I65" i="110"/>
  <c r="AJ76" i="218" s="1"/>
  <c r="I73" i="110"/>
  <c r="AJ84" i="218" s="1"/>
  <c r="I98" i="110"/>
  <c r="AJ109" i="218" s="1"/>
  <c r="I44" i="110"/>
  <c r="AJ55" i="218" s="1"/>
  <c r="I30" i="110"/>
  <c r="AJ41" i="218" s="1"/>
  <c r="I100" i="110"/>
  <c r="AJ111" i="218" s="1"/>
  <c r="I47" i="110"/>
  <c r="AJ58" i="218" s="1"/>
  <c r="D26" i="108"/>
  <c r="I55" i="110"/>
  <c r="AJ66" i="218" s="1"/>
  <c r="I41" i="110"/>
  <c r="AJ52" i="218" s="1"/>
  <c r="I122" i="110"/>
  <c r="AJ133" i="218" s="1"/>
  <c r="C16" i="110"/>
  <c r="AJ11" i="218" s="1"/>
  <c r="I99" i="110"/>
  <c r="AJ110" i="218" s="1"/>
  <c r="I59" i="110"/>
  <c r="AJ70" i="218" s="1"/>
  <c r="C33" i="110"/>
  <c r="AJ141" i="218" s="1"/>
  <c r="I61" i="110"/>
  <c r="AJ72" i="218" s="1"/>
  <c r="I62" i="110"/>
  <c r="AJ73" i="218" s="1"/>
  <c r="I104" i="110"/>
  <c r="AJ115" i="218" s="1"/>
  <c r="I86" i="110"/>
  <c r="AJ97" i="218" s="1"/>
  <c r="I102" i="110"/>
  <c r="AJ113" i="218" s="1"/>
  <c r="I56" i="110"/>
  <c r="AJ67" i="218" s="1"/>
  <c r="I69" i="110"/>
  <c r="AJ80" i="218" s="1"/>
  <c r="I39" i="110"/>
  <c r="AJ50" i="218" s="1"/>
  <c r="I33" i="110"/>
  <c r="AJ44" i="218" s="1"/>
  <c r="I36" i="110"/>
  <c r="AJ47" i="218" s="1"/>
  <c r="I20" i="110"/>
  <c r="AJ31" i="218" s="1"/>
  <c r="I89" i="110"/>
  <c r="AJ100" i="218" s="1"/>
  <c r="I90" i="110"/>
  <c r="AJ101" i="218" s="1"/>
  <c r="I81" i="110"/>
  <c r="AJ92" i="218" s="1"/>
  <c r="I19" i="110"/>
  <c r="AJ30" i="218" s="1"/>
  <c r="I92" i="110"/>
  <c r="AJ103" i="218" s="1"/>
  <c r="I84" i="110"/>
  <c r="AJ95" i="218" s="1"/>
  <c r="C23" i="110"/>
  <c r="AJ18" i="218" s="1"/>
  <c r="E17" i="110"/>
  <c r="D17" i="110"/>
  <c r="I82" i="110"/>
  <c r="AJ93" i="218" s="1"/>
  <c r="E20" i="110"/>
  <c r="D23" i="110"/>
  <c r="I27" i="110"/>
  <c r="AJ38" i="218" s="1"/>
  <c r="I46" i="110"/>
  <c r="AJ57" i="218" s="1"/>
  <c r="I53" i="110"/>
  <c r="AJ64" i="218" s="1"/>
  <c r="I29" i="110"/>
  <c r="AJ40" i="218" s="1"/>
  <c r="I37" i="110"/>
  <c r="AJ48" i="218" s="1"/>
  <c r="I110" i="110"/>
  <c r="AJ121" i="218" s="1"/>
  <c r="C18" i="110"/>
  <c r="AJ13" i="218" s="1"/>
  <c r="I32" i="110"/>
  <c r="AJ43" i="218" s="1"/>
  <c r="C21" i="110"/>
  <c r="AJ16" i="218" s="1"/>
  <c r="C24" i="110"/>
  <c r="AJ19" i="218" s="1"/>
  <c r="I66" i="110"/>
  <c r="AJ77" i="218" s="1"/>
  <c r="I43" i="110"/>
  <c r="AJ54" i="218" s="1"/>
  <c r="I23" i="110"/>
  <c r="AJ34" i="218" s="1"/>
  <c r="I18" i="110"/>
  <c r="AJ29" i="218" s="1"/>
  <c r="I91" i="110"/>
  <c r="AJ102" i="218" s="1"/>
  <c r="E26" i="110"/>
  <c r="D20" i="110"/>
  <c r="I49" i="110"/>
  <c r="AJ60" i="218" s="1"/>
  <c r="I97" i="110"/>
  <c r="AJ108" i="218" s="1"/>
  <c r="I118" i="110"/>
  <c r="AJ129" i="218" s="1"/>
  <c r="I77" i="110"/>
  <c r="AJ88" i="218" s="1"/>
  <c r="I60" i="110"/>
  <c r="AJ71" i="218" s="1"/>
  <c r="C27" i="110"/>
  <c r="AJ22" i="218" s="1"/>
  <c r="C34" i="110"/>
  <c r="AJ142" i="218" s="1"/>
  <c r="I48" i="110"/>
  <c r="AJ59" i="218" s="1"/>
  <c r="I64" i="110"/>
  <c r="AJ75" i="218" s="1"/>
  <c r="C35" i="110"/>
  <c r="AJ143" i="218" s="1"/>
  <c r="I40" i="110"/>
  <c r="AJ51" i="218" s="1"/>
  <c r="I22" i="110"/>
  <c r="AJ33" i="218" s="1"/>
  <c r="I21" i="110"/>
  <c r="AJ32" i="218" s="1"/>
  <c r="I87" i="110"/>
  <c r="AJ98" i="218" s="1"/>
  <c r="I106" i="110"/>
  <c r="AJ117" i="218" s="1"/>
  <c r="C19" i="110"/>
  <c r="AJ14" i="218" s="1"/>
  <c r="C26" i="110"/>
  <c r="AJ21" i="218" s="1"/>
  <c r="I35" i="110"/>
  <c r="AJ46" i="218" s="1"/>
  <c r="I51" i="110"/>
  <c r="AJ62" i="218" s="1"/>
  <c r="C17" i="110"/>
  <c r="AJ12" i="218" s="1"/>
  <c r="I116" i="110"/>
  <c r="AJ127" i="218" s="1"/>
  <c r="I75" i="110"/>
  <c r="AJ86" i="218" s="1"/>
  <c r="C25" i="110"/>
  <c r="AJ20" i="218" s="1"/>
  <c r="I34" i="110"/>
  <c r="AJ45" i="218" s="1"/>
  <c r="D16" i="110"/>
  <c r="E16" i="110"/>
  <c r="D22" i="109"/>
  <c r="D23" i="109"/>
  <c r="D26" i="109"/>
  <c r="D17" i="109"/>
  <c r="E17" i="109"/>
  <c r="E16" i="109"/>
  <c r="E23" i="109"/>
  <c r="D20" i="109"/>
  <c r="E20" i="109"/>
  <c r="I101" i="109"/>
  <c r="AI112" i="218" s="1"/>
  <c r="C33" i="109"/>
  <c r="AI141" i="218" s="1"/>
  <c r="I32" i="109"/>
  <c r="AI43" i="218" s="1"/>
  <c r="I74" i="109"/>
  <c r="AI85" i="218" s="1"/>
  <c r="C35" i="109"/>
  <c r="AI143" i="218" s="1"/>
  <c r="I63" i="109"/>
  <c r="AI74" i="218" s="1"/>
  <c r="I33" i="109"/>
  <c r="AI44" i="218" s="1"/>
  <c r="D16" i="109"/>
  <c r="I31" i="109"/>
  <c r="AI42" i="218" s="1"/>
  <c r="I111" i="109"/>
  <c r="AI122" i="218" s="1"/>
  <c r="I72" i="109"/>
  <c r="AI83" i="218" s="1"/>
  <c r="I114" i="109"/>
  <c r="AI125" i="218" s="1"/>
  <c r="I93" i="109"/>
  <c r="AI104" i="218" s="1"/>
  <c r="I99" i="109"/>
  <c r="AI110" i="218" s="1"/>
  <c r="I34" i="109"/>
  <c r="AI45" i="218" s="1"/>
  <c r="I51" i="109"/>
  <c r="AI62" i="218" s="1"/>
  <c r="I75" i="109"/>
  <c r="AI86" i="218" s="1"/>
  <c r="I116" i="109"/>
  <c r="AI127" i="218" s="1"/>
  <c r="I82" i="109"/>
  <c r="AI93" i="218" s="1"/>
  <c r="I39" i="109"/>
  <c r="AI50" i="218" s="1"/>
  <c r="I76" i="109"/>
  <c r="AI87" i="218" s="1"/>
  <c r="I92" i="109"/>
  <c r="AI103" i="218" s="1"/>
  <c r="I50" i="109"/>
  <c r="AI61" i="218" s="1"/>
  <c r="I49" i="109"/>
  <c r="AI60" i="218" s="1"/>
  <c r="I47" i="109"/>
  <c r="AI58" i="218" s="1"/>
  <c r="I27" i="109"/>
  <c r="AI38" i="218" s="1"/>
  <c r="I55" i="109"/>
  <c r="AI66" i="218" s="1"/>
  <c r="C19" i="109"/>
  <c r="AI14" i="218" s="1"/>
  <c r="I66" i="109"/>
  <c r="AI77" i="218" s="1"/>
  <c r="C18" i="109"/>
  <c r="AI13" i="218" s="1"/>
  <c r="I35" i="109"/>
  <c r="AI46" i="218" s="1"/>
  <c r="C37" i="109"/>
  <c r="AI145" i="218" s="1"/>
  <c r="I18" i="109"/>
  <c r="AI29" i="218" s="1"/>
  <c r="I109" i="109"/>
  <c r="AI120" i="218" s="1"/>
  <c r="I62" i="109"/>
  <c r="AI73" i="218" s="1"/>
  <c r="I30" i="109"/>
  <c r="AI41" i="218" s="1"/>
  <c r="I119" i="109"/>
  <c r="AI130" i="218" s="1"/>
  <c r="I78" i="109"/>
  <c r="AI89" i="218" s="1"/>
  <c r="I45" i="109"/>
  <c r="AI56" i="218" s="1"/>
  <c r="I96" i="109"/>
  <c r="AI107" i="218" s="1"/>
  <c r="I68" i="109"/>
  <c r="AI79" i="218" s="1"/>
  <c r="I36" i="109"/>
  <c r="AI47" i="218" s="1"/>
  <c r="I98" i="109"/>
  <c r="AI109" i="218" s="1"/>
  <c r="I79" i="109"/>
  <c r="AI90" i="218" s="1"/>
  <c r="I46" i="109"/>
  <c r="AI57" i="218" s="1"/>
  <c r="I89" i="109"/>
  <c r="AI100" i="218" s="1"/>
  <c r="I61" i="109"/>
  <c r="AI72" i="218" s="1"/>
  <c r="I29" i="109"/>
  <c r="AI40" i="218" s="1"/>
  <c r="I118" i="109"/>
  <c r="AI129" i="218" s="1"/>
  <c r="I52" i="109"/>
  <c r="AI63" i="218" s="1"/>
  <c r="I20" i="109"/>
  <c r="AI31" i="218" s="1"/>
  <c r="I120" i="109"/>
  <c r="AI131" i="218" s="1"/>
  <c r="I54" i="109"/>
  <c r="AI65" i="218" s="1"/>
  <c r="I22" i="109"/>
  <c r="AI33" i="218" s="1"/>
  <c r="I107" i="109"/>
  <c r="AI118" i="218" s="1"/>
  <c r="I53" i="109"/>
  <c r="AI64" i="218" s="1"/>
  <c r="I21" i="109"/>
  <c r="AI32" i="218" s="1"/>
  <c r="I87" i="109"/>
  <c r="AI98" i="218" s="1"/>
  <c r="I77" i="109"/>
  <c r="AI88" i="218" s="1"/>
  <c r="I44" i="109"/>
  <c r="AI55" i="218" s="1"/>
  <c r="I90" i="109"/>
  <c r="AI101" i="218" s="1"/>
  <c r="I71" i="109"/>
  <c r="AI82" i="218" s="1"/>
  <c r="I38" i="109"/>
  <c r="AI49" i="218" s="1"/>
  <c r="I97" i="109"/>
  <c r="AI108" i="218" s="1"/>
  <c r="I69" i="109"/>
  <c r="AI80" i="218" s="1"/>
  <c r="I37" i="109"/>
  <c r="AI48" i="218" s="1"/>
  <c r="I106" i="109"/>
  <c r="AI117" i="218" s="1"/>
  <c r="I60" i="109"/>
  <c r="AI71" i="218" s="1"/>
  <c r="I28" i="109"/>
  <c r="AI39" i="218" s="1"/>
  <c r="C36" i="109"/>
  <c r="AI144" i="218" s="1"/>
  <c r="I95" i="109"/>
  <c r="AI106" i="218" s="1"/>
  <c r="I58" i="109"/>
  <c r="AI69" i="218" s="1"/>
  <c r="I81" i="109"/>
  <c r="AI92" i="218" s="1"/>
  <c r="C24" i="109"/>
  <c r="AI19" i="218" s="1"/>
  <c r="I56" i="109"/>
  <c r="AI67" i="218" s="1"/>
  <c r="I59" i="109"/>
  <c r="AI70" i="218" s="1"/>
  <c r="I86" i="109"/>
  <c r="AI97" i="218" s="1"/>
  <c r="I67" i="109"/>
  <c r="AI78" i="218" s="1"/>
  <c r="I57" i="109"/>
  <c r="AI68" i="218" s="1"/>
  <c r="C16" i="109"/>
  <c r="AI11" i="218" s="1"/>
  <c r="I91" i="109"/>
  <c r="AI102" i="218" s="1"/>
  <c r="I40" i="109"/>
  <c r="AI51" i="218" s="1"/>
  <c r="C23" i="109"/>
  <c r="AI18" i="218" s="1"/>
  <c r="C27" i="109"/>
  <c r="AI22" i="218" s="1"/>
  <c r="C34" i="109"/>
  <c r="AI142" i="218" s="1"/>
  <c r="C26" i="109"/>
  <c r="AI21" i="218" s="1"/>
  <c r="I48" i="109"/>
  <c r="AI59" i="218" s="1"/>
  <c r="I41" i="109"/>
  <c r="AI52" i="218" s="1"/>
  <c r="C22" i="109"/>
  <c r="AI17" i="218" s="1"/>
  <c r="I110" i="109"/>
  <c r="AI121" i="218" s="1"/>
  <c r="I43" i="109"/>
  <c r="AI54" i="218" s="1"/>
  <c r="I25" i="109"/>
  <c r="AI36" i="218" s="1"/>
  <c r="I23" i="109"/>
  <c r="AI34" i="218" s="1"/>
  <c r="C38" i="109"/>
  <c r="AI146" i="218" s="1"/>
  <c r="I64" i="109"/>
  <c r="AI75" i="218" s="1"/>
  <c r="I80" i="109"/>
  <c r="AI91" i="218" s="1"/>
  <c r="I73" i="109"/>
  <c r="AI84" i="218" s="1"/>
  <c r="I112" i="109"/>
  <c r="AI123" i="218" s="1"/>
  <c r="I84" i="109"/>
  <c r="AI95" i="218" s="1"/>
  <c r="I26" i="109"/>
  <c r="AI37" i="218" s="1"/>
  <c r="I65" i="109"/>
  <c r="AI76" i="218" s="1"/>
  <c r="I42" i="109"/>
  <c r="AI53" i="218" s="1"/>
  <c r="I17" i="109"/>
  <c r="AI28" i="218" s="1"/>
  <c r="I122" i="109"/>
  <c r="AI133" i="218" s="1"/>
  <c r="C20" i="109"/>
  <c r="AI15" i="218" s="1"/>
  <c r="C17" i="109"/>
  <c r="AI12" i="218" s="1"/>
  <c r="I100" i="109"/>
  <c r="AI111" i="218" s="1"/>
  <c r="I94" i="109"/>
  <c r="AI105" i="218" s="1"/>
  <c r="I24" i="109"/>
  <c r="AI35" i="218" s="1"/>
  <c r="I104" i="109"/>
  <c r="AI115" i="218" s="1"/>
  <c r="C25" i="109"/>
  <c r="AI20" i="218" s="1"/>
  <c r="C21" i="109"/>
  <c r="AI16" i="218" s="1"/>
  <c r="I102" i="109"/>
  <c r="AI113" i="218" s="1"/>
  <c r="I19" i="109"/>
  <c r="AI30" i="218" s="1"/>
  <c r="I58" i="108"/>
  <c r="AH69" i="218" s="1"/>
  <c r="I23" i="108"/>
  <c r="AH34" i="218" s="1"/>
  <c r="E26" i="108"/>
  <c r="I61" i="108"/>
  <c r="AH72" i="218" s="1"/>
  <c r="I18" i="108"/>
  <c r="AH29" i="218" s="1"/>
  <c r="I49" i="108"/>
  <c r="AH60" i="218" s="1"/>
  <c r="I40" i="108"/>
  <c r="AH51" i="218" s="1"/>
  <c r="I37" i="108"/>
  <c r="AH48" i="218" s="1"/>
  <c r="I94" i="108"/>
  <c r="AH105" i="218" s="1"/>
  <c r="I118" i="108"/>
  <c r="AH129" i="218" s="1"/>
  <c r="I33" i="108"/>
  <c r="AH44" i="218" s="1"/>
  <c r="I56" i="108"/>
  <c r="AH67" i="218" s="1"/>
  <c r="I114" i="108"/>
  <c r="AH125" i="218" s="1"/>
  <c r="I41" i="108"/>
  <c r="AH52" i="218" s="1"/>
  <c r="I43" i="108"/>
  <c r="AH54" i="218" s="1"/>
  <c r="I97" i="108"/>
  <c r="AH108" i="218" s="1"/>
  <c r="C22" i="108"/>
  <c r="AH17" i="218" s="1"/>
  <c r="I100" i="108"/>
  <c r="AH111" i="218" s="1"/>
  <c r="C33" i="108"/>
  <c r="AH141" i="218" s="1"/>
  <c r="I44" i="108"/>
  <c r="AH55" i="218" s="1"/>
  <c r="I69" i="108"/>
  <c r="AH80" i="218" s="1"/>
  <c r="C34" i="108"/>
  <c r="AH142" i="218" s="1"/>
  <c r="I22" i="108"/>
  <c r="AH33" i="218" s="1"/>
  <c r="C25" i="108"/>
  <c r="AH20" i="218" s="1"/>
  <c r="I46" i="108"/>
  <c r="AH57" i="218" s="1"/>
  <c r="I122" i="108"/>
  <c r="AH133" i="218" s="1"/>
  <c r="I110" i="108"/>
  <c r="AH121" i="218" s="1"/>
  <c r="I34" i="108"/>
  <c r="AH45" i="218" s="1"/>
  <c r="I79" i="108"/>
  <c r="AH90" i="218" s="1"/>
  <c r="E17" i="108"/>
  <c r="I93" i="108"/>
  <c r="AH104" i="218" s="1"/>
  <c r="I24" i="108"/>
  <c r="AH35" i="218" s="1"/>
  <c r="I78" i="108"/>
  <c r="AH89" i="218" s="1"/>
  <c r="I42" i="108"/>
  <c r="AH53" i="218" s="1"/>
  <c r="I81" i="108"/>
  <c r="AH92" i="218" s="1"/>
  <c r="I31" i="108"/>
  <c r="AH42" i="218" s="1"/>
  <c r="I30" i="108"/>
  <c r="AH41" i="218" s="1"/>
  <c r="I104" i="108"/>
  <c r="AH115" i="218" s="1"/>
  <c r="C24" i="108"/>
  <c r="AH19" i="218" s="1"/>
  <c r="I27" i="108"/>
  <c r="AH38" i="218" s="1"/>
  <c r="I29" i="108"/>
  <c r="AH40" i="218" s="1"/>
  <c r="I75" i="108"/>
  <c r="AH86" i="218" s="1"/>
  <c r="C23" i="108"/>
  <c r="AH18" i="218" s="1"/>
  <c r="D20" i="108"/>
  <c r="I72" i="108"/>
  <c r="AH83" i="218" s="1"/>
  <c r="I47" i="108"/>
  <c r="AH58" i="218" s="1"/>
  <c r="C20" i="108"/>
  <c r="AH15" i="218" s="1"/>
  <c r="I89" i="108"/>
  <c r="AH100" i="218" s="1"/>
  <c r="I51" i="108"/>
  <c r="AH62" i="218" s="1"/>
  <c r="C32" i="108"/>
  <c r="AH140" i="218" s="1"/>
  <c r="C37" i="108"/>
  <c r="AH145" i="218" s="1"/>
  <c r="D23" i="108"/>
  <c r="I74" i="108"/>
  <c r="AH85" i="218" s="1"/>
  <c r="C16" i="108"/>
  <c r="AH11" i="218" s="1"/>
  <c r="I99" i="108"/>
  <c r="AH110" i="218" s="1"/>
  <c r="C19" i="108"/>
  <c r="AH14" i="218" s="1"/>
  <c r="C18" i="108"/>
  <c r="AH13" i="218" s="1"/>
  <c r="I25" i="108"/>
  <c r="AH36" i="218" s="1"/>
  <c r="I66" i="108"/>
  <c r="AH77" i="218" s="1"/>
  <c r="I65" i="108"/>
  <c r="AH76" i="218" s="1"/>
  <c r="I50" i="108"/>
  <c r="AH61" i="218" s="1"/>
  <c r="I59" i="108"/>
  <c r="AH70" i="218" s="1"/>
  <c r="I119" i="108"/>
  <c r="AH130" i="218" s="1"/>
  <c r="I45" i="108"/>
  <c r="AH56" i="218" s="1"/>
  <c r="I96" i="108"/>
  <c r="AH107" i="218" s="1"/>
  <c r="I77" i="108"/>
  <c r="AH88" i="218" s="1"/>
  <c r="I91" i="108"/>
  <c r="AH102" i="218" s="1"/>
  <c r="I17" i="108"/>
  <c r="AH28" i="218" s="1"/>
  <c r="I39" i="108"/>
  <c r="AH50" i="218" s="1"/>
  <c r="I67" i="108"/>
  <c r="AH78" i="218" s="1"/>
  <c r="C17" i="108"/>
  <c r="AH12" i="218" s="1"/>
  <c r="I116" i="108"/>
  <c r="AH127" i="218" s="1"/>
  <c r="C36" i="108"/>
  <c r="AH144" i="218" s="1"/>
  <c r="I111" i="108"/>
  <c r="AH122" i="218" s="1"/>
  <c r="I60" i="108"/>
  <c r="AH71" i="218" s="1"/>
  <c r="I120" i="108"/>
  <c r="AH131" i="218" s="1"/>
  <c r="I62" i="108"/>
  <c r="AH73" i="218" s="1"/>
  <c r="I38" i="108"/>
  <c r="AH49" i="218" s="1"/>
  <c r="I107" i="108"/>
  <c r="AH118" i="218" s="1"/>
  <c r="I112" i="108"/>
  <c r="AH123" i="218" s="1"/>
  <c r="I26" i="108"/>
  <c r="AH37" i="218" s="1"/>
  <c r="I57" i="108"/>
  <c r="AH68" i="218" s="1"/>
  <c r="I101" i="108"/>
  <c r="AH112" i="218" s="1"/>
  <c r="C21" i="108"/>
  <c r="AH16" i="218" s="1"/>
  <c r="I95" i="108"/>
  <c r="AH106" i="218" s="1"/>
  <c r="I87" i="108"/>
  <c r="AH98" i="218" s="1"/>
  <c r="I20" i="108"/>
  <c r="AH31" i="218" s="1"/>
  <c r="I90" i="108"/>
  <c r="AH101" i="218" s="1"/>
  <c r="I71" i="108"/>
  <c r="AH82" i="218" s="1"/>
  <c r="I54" i="108"/>
  <c r="AH65" i="218" s="1"/>
  <c r="I86" i="108"/>
  <c r="AH97" i="218" s="1"/>
  <c r="C35" i="108"/>
  <c r="AH143" i="218" s="1"/>
  <c r="C38" i="108"/>
  <c r="AH146" i="218" s="1"/>
  <c r="I48" i="108"/>
  <c r="AH59" i="218" s="1"/>
  <c r="I102" i="108"/>
  <c r="AH113" i="218" s="1"/>
  <c r="I92" i="108"/>
  <c r="AH103" i="218" s="1"/>
  <c r="I84" i="108"/>
  <c r="AH95" i="218" s="1"/>
  <c r="I82" i="108"/>
  <c r="AH93" i="218" s="1"/>
  <c r="I21" i="108"/>
  <c r="AH32" i="218" s="1"/>
  <c r="I52" i="108"/>
  <c r="AH63" i="218" s="1"/>
  <c r="I36" i="108"/>
  <c r="AH47" i="218" s="1"/>
  <c r="I98" i="108"/>
  <c r="AH109" i="218" s="1"/>
  <c r="I109" i="108"/>
  <c r="AH120" i="218" s="1"/>
  <c r="I32" i="108"/>
  <c r="AH43" i="218" s="1"/>
  <c r="I64" i="108"/>
  <c r="AH75" i="218" s="1"/>
  <c r="D16" i="108"/>
  <c r="D17" i="108"/>
  <c r="E20" i="108"/>
  <c r="D19" i="108"/>
  <c r="E23" i="108"/>
  <c r="C27" i="108"/>
  <c r="AH22" i="218" s="1"/>
  <c r="C26" i="108"/>
  <c r="AH21" i="218" s="1"/>
  <c r="I35" i="108"/>
  <c r="AH46" i="218" s="1"/>
  <c r="I80" i="108"/>
  <c r="AH91" i="218" s="1"/>
  <c r="I76" i="108"/>
  <c r="AH87" i="218" s="1"/>
  <c r="I63" i="108"/>
  <c r="AH74" i="218" s="1"/>
  <c r="I73" i="108"/>
  <c r="AH84" i="218" s="1"/>
  <c r="I53" i="108"/>
  <c r="AH64" i="218" s="1"/>
  <c r="I106" i="108"/>
  <c r="AH117" i="218" s="1"/>
  <c r="I68" i="108"/>
  <c r="AH79" i="218" s="1"/>
  <c r="I28" i="108"/>
  <c r="AH39" i="218" s="1"/>
  <c r="I55" i="108"/>
  <c r="AH66" i="218" s="1"/>
  <c r="E16" i="108"/>
  <c r="I72" i="107"/>
  <c r="AG83" i="218" s="1"/>
  <c r="D23" i="107"/>
  <c r="C20" i="107"/>
  <c r="AG15" i="218" s="1"/>
  <c r="I27" i="107"/>
  <c r="AG38" i="218" s="1"/>
  <c r="I76" i="107"/>
  <c r="AG87" i="218" s="1"/>
  <c r="D26" i="107"/>
  <c r="D22" i="107"/>
  <c r="I31" i="107"/>
  <c r="AG42" i="218" s="1"/>
  <c r="I64" i="107"/>
  <c r="AG75" i="218" s="1"/>
  <c r="I99" i="107"/>
  <c r="AG110" i="218" s="1"/>
  <c r="E17" i="107"/>
  <c r="I35" i="107"/>
  <c r="AG46" i="218" s="1"/>
  <c r="D16" i="107"/>
  <c r="C18" i="107"/>
  <c r="AG13" i="218" s="1"/>
  <c r="C17" i="107"/>
  <c r="AG12" i="218" s="1"/>
  <c r="E23" i="107"/>
  <c r="E20" i="107"/>
  <c r="I101" i="107"/>
  <c r="AG112" i="218" s="1"/>
  <c r="D20" i="107"/>
  <c r="D17" i="107"/>
  <c r="I75" i="107"/>
  <c r="AG86" i="218" s="1"/>
  <c r="I93" i="107"/>
  <c r="AG104" i="218" s="1"/>
  <c r="I122" i="107"/>
  <c r="AG133" i="218" s="1"/>
  <c r="I51" i="107"/>
  <c r="AG62" i="218" s="1"/>
  <c r="I42" i="107"/>
  <c r="AG53" i="218" s="1"/>
  <c r="C38" i="107"/>
  <c r="AG146" i="218" s="1"/>
  <c r="I95" i="107"/>
  <c r="AG106" i="218" s="1"/>
  <c r="I63" i="107"/>
  <c r="AG74" i="218" s="1"/>
  <c r="C16" i="107"/>
  <c r="AG11" i="218" s="1"/>
  <c r="I91" i="107"/>
  <c r="AG102" i="218" s="1"/>
  <c r="I40" i="107"/>
  <c r="AG51" i="218" s="1"/>
  <c r="I26" i="107"/>
  <c r="AG37" i="218" s="1"/>
  <c r="I114" i="107"/>
  <c r="AG125" i="218" s="1"/>
  <c r="C26" i="107"/>
  <c r="AG21" i="218" s="1"/>
  <c r="I48" i="107"/>
  <c r="AG59" i="218" s="1"/>
  <c r="C21" i="107"/>
  <c r="AG16" i="218" s="1"/>
  <c r="I92" i="107"/>
  <c r="AG103" i="218" s="1"/>
  <c r="E16" i="107"/>
  <c r="C25" i="107"/>
  <c r="AG20" i="218" s="1"/>
  <c r="C36" i="107"/>
  <c r="AG144" i="218" s="1"/>
  <c r="I104" i="107"/>
  <c r="AG115" i="218" s="1"/>
  <c r="I17" i="107"/>
  <c r="AG28" i="218" s="1"/>
  <c r="I55" i="107"/>
  <c r="AG66" i="218" s="1"/>
  <c r="I82" i="107"/>
  <c r="AG93" i="218" s="1"/>
  <c r="C24" i="107"/>
  <c r="AG19" i="218" s="1"/>
  <c r="C19" i="107"/>
  <c r="AG14" i="218" s="1"/>
  <c r="I34" i="107"/>
  <c r="AG45" i="218" s="1"/>
  <c r="I74" i="107"/>
  <c r="AG85" i="218" s="1"/>
  <c r="I23" i="107"/>
  <c r="AG34" i="218" s="1"/>
  <c r="I73" i="107"/>
  <c r="AG84" i="218" s="1"/>
  <c r="I110" i="107"/>
  <c r="AG121" i="218" s="1"/>
  <c r="I65" i="107"/>
  <c r="AG76" i="218" s="1"/>
  <c r="I32" i="107"/>
  <c r="AG43" i="218" s="1"/>
  <c r="I47" i="107"/>
  <c r="AG58" i="218" s="1"/>
  <c r="I50" i="107"/>
  <c r="AG61" i="218" s="1"/>
  <c r="I120" i="107"/>
  <c r="AG131" i="218" s="1"/>
  <c r="I62" i="107"/>
  <c r="AG73" i="218" s="1"/>
  <c r="I30" i="107"/>
  <c r="AG41" i="218" s="1"/>
  <c r="I107" i="107"/>
  <c r="AG118" i="218" s="1"/>
  <c r="I69" i="107"/>
  <c r="AG80" i="218" s="1"/>
  <c r="I29" i="107"/>
  <c r="AG40" i="218" s="1"/>
  <c r="I118" i="107"/>
  <c r="AG129" i="218" s="1"/>
  <c r="I77" i="107"/>
  <c r="AG88" i="218" s="1"/>
  <c r="I36" i="107"/>
  <c r="AG47" i="218" s="1"/>
  <c r="I90" i="107"/>
  <c r="AG101" i="218" s="1"/>
  <c r="I71" i="107"/>
  <c r="AG82" i="218" s="1"/>
  <c r="I38" i="107"/>
  <c r="AG49" i="218" s="1"/>
  <c r="I97" i="107"/>
  <c r="AG108" i="218" s="1"/>
  <c r="I53" i="107"/>
  <c r="AG64" i="218" s="1"/>
  <c r="I21" i="107"/>
  <c r="AG32" i="218" s="1"/>
  <c r="I96" i="107"/>
  <c r="AG107" i="218" s="1"/>
  <c r="I52" i="107"/>
  <c r="AG63" i="218" s="1"/>
  <c r="I98" i="107"/>
  <c r="AG109" i="218" s="1"/>
  <c r="I79" i="107"/>
  <c r="AG90" i="218" s="1"/>
  <c r="I46" i="107"/>
  <c r="AG57" i="218" s="1"/>
  <c r="I89" i="107"/>
  <c r="AG100" i="218" s="1"/>
  <c r="I61" i="107"/>
  <c r="AG72" i="218" s="1"/>
  <c r="I37" i="107"/>
  <c r="AG48" i="218" s="1"/>
  <c r="I106" i="107"/>
  <c r="AG117" i="218" s="1"/>
  <c r="I60" i="107"/>
  <c r="AG71" i="218" s="1"/>
  <c r="I28" i="107"/>
  <c r="AG39" i="218" s="1"/>
  <c r="C33" i="107"/>
  <c r="AG141" i="218" s="1"/>
  <c r="I109" i="107"/>
  <c r="AG120" i="218" s="1"/>
  <c r="I54" i="107"/>
  <c r="AG65" i="218" s="1"/>
  <c r="I22" i="107"/>
  <c r="AG33" i="218" s="1"/>
  <c r="I119" i="107"/>
  <c r="AG130" i="218" s="1"/>
  <c r="I78" i="107"/>
  <c r="AG89" i="218" s="1"/>
  <c r="I45" i="107"/>
  <c r="AG56" i="218" s="1"/>
  <c r="I87" i="107"/>
  <c r="AG98" i="218" s="1"/>
  <c r="I68" i="107"/>
  <c r="AG79" i="218" s="1"/>
  <c r="I44" i="107"/>
  <c r="AG55" i="218" s="1"/>
  <c r="I20" i="107"/>
  <c r="AG31" i="218" s="1"/>
  <c r="I102" i="107"/>
  <c r="AG113" i="218" s="1"/>
  <c r="I33" i="107"/>
  <c r="AG44" i="218" s="1"/>
  <c r="I80" i="107"/>
  <c r="AG91" i="218" s="1"/>
  <c r="C27" i="107"/>
  <c r="AG22" i="218" s="1"/>
  <c r="C37" i="107"/>
  <c r="AG145" i="218" s="1"/>
  <c r="I81" i="107"/>
  <c r="AG92" i="218" s="1"/>
  <c r="I59" i="107"/>
  <c r="AG70" i="218" s="1"/>
  <c r="C22" i="107"/>
  <c r="AG17" i="218" s="1"/>
  <c r="I94" i="107"/>
  <c r="AG105" i="218" s="1"/>
  <c r="I43" i="107"/>
  <c r="AG54" i="218" s="1"/>
  <c r="I19" i="107"/>
  <c r="AG30" i="218" s="1"/>
  <c r="I67" i="107"/>
  <c r="AG78" i="218" s="1"/>
  <c r="I56" i="107"/>
  <c r="AG67" i="218" s="1"/>
  <c r="I18" i="107"/>
  <c r="AG29" i="218" s="1"/>
  <c r="I86" i="107"/>
  <c r="AG97" i="218" s="1"/>
  <c r="I39" i="107"/>
  <c r="AG50" i="218" s="1"/>
  <c r="I111" i="107"/>
  <c r="AG122" i="218" s="1"/>
  <c r="I25" i="107"/>
  <c r="AG36" i="218" s="1"/>
  <c r="I66" i="107"/>
  <c r="AG77" i="218" s="1"/>
  <c r="I84" i="107"/>
  <c r="AG95" i="218" s="1"/>
  <c r="C32" i="107"/>
  <c r="AG140" i="218" s="1"/>
  <c r="C35" i="107"/>
  <c r="AG143" i="218" s="1"/>
  <c r="I49" i="107"/>
  <c r="AG60" i="218" s="1"/>
  <c r="I112" i="107"/>
  <c r="AG123" i="218" s="1"/>
  <c r="I58" i="107"/>
  <c r="AG69" i="218" s="1"/>
  <c r="I24" i="107"/>
  <c r="AG35" i="218" s="1"/>
  <c r="C34" i="107"/>
  <c r="AG142" i="218" s="1"/>
  <c r="I57" i="107"/>
  <c r="AG68" i="218" s="1"/>
  <c r="C23" i="107"/>
  <c r="AG18" i="218" s="1"/>
  <c r="I116" i="107"/>
  <c r="AG127" i="218" s="1"/>
  <c r="I41" i="107"/>
  <c r="AG52" i="218" s="1"/>
  <c r="I98" i="106"/>
  <c r="AF109" i="218" s="1"/>
  <c r="I39" i="106"/>
  <c r="AF50" i="218" s="1"/>
  <c r="I68" i="106"/>
  <c r="AF79" i="218" s="1"/>
  <c r="I36" i="106"/>
  <c r="AF47" i="218" s="1"/>
  <c r="D22" i="106"/>
  <c r="I17" i="106"/>
  <c r="AF28" i="218" s="1"/>
  <c r="I20" i="106"/>
  <c r="AF31" i="218" s="1"/>
  <c r="I61" i="106"/>
  <c r="AF72" i="218" s="1"/>
  <c r="I84" i="106"/>
  <c r="AF95" i="218" s="1"/>
  <c r="I106" i="106"/>
  <c r="AF117" i="218" s="1"/>
  <c r="I97" i="106"/>
  <c r="AF108" i="218" s="1"/>
  <c r="I114" i="106"/>
  <c r="AF125" i="218" s="1"/>
  <c r="C20" i="106"/>
  <c r="AF15" i="218" s="1"/>
  <c r="I78" i="106"/>
  <c r="AF89" i="218" s="1"/>
  <c r="I26" i="106"/>
  <c r="AF37" i="218" s="1"/>
  <c r="C17" i="106"/>
  <c r="AF12" i="218" s="1"/>
  <c r="I111" i="106"/>
  <c r="AF122" i="218" s="1"/>
  <c r="I118" i="106"/>
  <c r="AF129" i="218" s="1"/>
  <c r="C18" i="106"/>
  <c r="AF13" i="218" s="1"/>
  <c r="I43" i="106"/>
  <c r="AF54" i="218" s="1"/>
  <c r="I73" i="106"/>
  <c r="AF84" i="218" s="1"/>
  <c r="I53" i="106"/>
  <c r="AF64" i="218" s="1"/>
  <c r="I35" i="106"/>
  <c r="AF46" i="218" s="1"/>
  <c r="I76" i="106"/>
  <c r="AF87" i="218" s="1"/>
  <c r="I33" i="106"/>
  <c r="AF44" i="218" s="1"/>
  <c r="C36" i="106"/>
  <c r="AF144" i="218" s="1"/>
  <c r="I38" i="106"/>
  <c r="AF49" i="218" s="1"/>
  <c r="I25" i="106"/>
  <c r="AF36" i="218" s="1"/>
  <c r="I56" i="106"/>
  <c r="AF67" i="218" s="1"/>
  <c r="C33" i="106"/>
  <c r="AF141" i="218" s="1"/>
  <c r="I95" i="106"/>
  <c r="AF106" i="218" s="1"/>
  <c r="I77" i="106"/>
  <c r="AF88" i="218" s="1"/>
  <c r="I96" i="106"/>
  <c r="AF107" i="218" s="1"/>
  <c r="I119" i="106"/>
  <c r="AF130" i="218" s="1"/>
  <c r="I79" i="106"/>
  <c r="AF90" i="218" s="1"/>
  <c r="C26" i="106"/>
  <c r="AF21" i="218" s="1"/>
  <c r="C21" i="106"/>
  <c r="AF16" i="218" s="1"/>
  <c r="C34" i="106"/>
  <c r="AF142" i="218" s="1"/>
  <c r="C25" i="106"/>
  <c r="AF20" i="218" s="1"/>
  <c r="I59" i="106"/>
  <c r="AF70" i="218" s="1"/>
  <c r="I37" i="106"/>
  <c r="AF48" i="218" s="1"/>
  <c r="I89" i="106"/>
  <c r="AF100" i="218" s="1"/>
  <c r="I109" i="106"/>
  <c r="AF120" i="218" s="1"/>
  <c r="C27" i="106"/>
  <c r="AF22" i="218" s="1"/>
  <c r="I104" i="106"/>
  <c r="AF115" i="218" s="1"/>
  <c r="I63" i="106"/>
  <c r="AF74" i="218" s="1"/>
  <c r="I101" i="106"/>
  <c r="AF112" i="218" s="1"/>
  <c r="C16" i="106"/>
  <c r="AF11" i="218" s="1"/>
  <c r="I110" i="106"/>
  <c r="AF121" i="218" s="1"/>
  <c r="I49" i="106"/>
  <c r="AF60" i="218" s="1"/>
  <c r="I107" i="106"/>
  <c r="AF118" i="218" s="1"/>
  <c r="I22" i="106"/>
  <c r="AF33" i="218" s="1"/>
  <c r="I28" i="106"/>
  <c r="AF39" i="218" s="1"/>
  <c r="C19" i="106"/>
  <c r="AF14" i="218" s="1"/>
  <c r="I81" i="106"/>
  <c r="AF92" i="218" s="1"/>
  <c r="I50" i="106"/>
  <c r="AF61" i="218" s="1"/>
  <c r="I102" i="106"/>
  <c r="AF113" i="218" s="1"/>
  <c r="I65" i="106"/>
  <c r="AF76" i="218" s="1"/>
  <c r="I122" i="106"/>
  <c r="AF133" i="218" s="1"/>
  <c r="I40" i="106"/>
  <c r="AF51" i="218" s="1"/>
  <c r="I30" i="106"/>
  <c r="AF41" i="218" s="1"/>
  <c r="I90" i="106"/>
  <c r="AF101" i="218" s="1"/>
  <c r="I60" i="106"/>
  <c r="AF71" i="218" s="1"/>
  <c r="I94" i="106"/>
  <c r="AF105" i="218" s="1"/>
  <c r="I67" i="106"/>
  <c r="AF78" i="218" s="1"/>
  <c r="I18" i="106"/>
  <c r="AF29" i="218" s="1"/>
  <c r="I100" i="106"/>
  <c r="AF111" i="218" s="1"/>
  <c r="C24" i="106"/>
  <c r="AF19" i="218" s="1"/>
  <c r="I41" i="106"/>
  <c r="AF52" i="218" s="1"/>
  <c r="I27" i="106"/>
  <c r="AF38" i="218" s="1"/>
  <c r="I62" i="106"/>
  <c r="AF73" i="218" s="1"/>
  <c r="I52" i="106"/>
  <c r="AF63" i="218" s="1"/>
  <c r="I29" i="106"/>
  <c r="AF40" i="218" s="1"/>
  <c r="I58" i="106"/>
  <c r="AF69" i="218" s="1"/>
  <c r="I57" i="106"/>
  <c r="AF68" i="218" s="1"/>
  <c r="I80" i="106"/>
  <c r="AF91" i="218" s="1"/>
  <c r="I19" i="106"/>
  <c r="AF30" i="218" s="1"/>
  <c r="I42" i="106"/>
  <c r="AF53" i="218" s="1"/>
  <c r="C22" i="106"/>
  <c r="AF17" i="218" s="1"/>
  <c r="E20" i="106"/>
  <c r="D23" i="106"/>
  <c r="I23" i="105"/>
  <c r="AE34" i="218" s="1"/>
  <c r="I47" i="106"/>
  <c r="AF58" i="218" s="1"/>
  <c r="I92" i="106"/>
  <c r="AF103" i="218" s="1"/>
  <c r="I24" i="106"/>
  <c r="AF35" i="218" s="1"/>
  <c r="E23" i="106"/>
  <c r="C23" i="106"/>
  <c r="AF18" i="218" s="1"/>
  <c r="D26" i="106"/>
  <c r="D20" i="106"/>
  <c r="E17" i="106"/>
  <c r="I69" i="106"/>
  <c r="AF80" i="218" s="1"/>
  <c r="I45" i="106"/>
  <c r="AF56" i="218" s="1"/>
  <c r="I21" i="106"/>
  <c r="AF32" i="218" s="1"/>
  <c r="I87" i="106"/>
  <c r="AF98" i="218" s="1"/>
  <c r="C35" i="106"/>
  <c r="AF143" i="218" s="1"/>
  <c r="I48" i="106"/>
  <c r="AF59" i="218" s="1"/>
  <c r="I31" i="106"/>
  <c r="AF42" i="218" s="1"/>
  <c r="C37" i="106"/>
  <c r="AF145" i="218" s="1"/>
  <c r="I74" i="106"/>
  <c r="AF85" i="218" s="1"/>
  <c r="C38" i="106"/>
  <c r="AF146" i="218" s="1"/>
  <c r="I51" i="106"/>
  <c r="AF62" i="218" s="1"/>
  <c r="D17" i="106"/>
  <c r="I91" i="106"/>
  <c r="AF102" i="218" s="1"/>
  <c r="I82" i="106"/>
  <c r="AF93" i="218" s="1"/>
  <c r="I44" i="106"/>
  <c r="AF55" i="218" s="1"/>
  <c r="I120" i="106"/>
  <c r="AF131" i="218" s="1"/>
  <c r="I54" i="106"/>
  <c r="AF65" i="218" s="1"/>
  <c r="I71" i="106"/>
  <c r="AF82" i="218" s="1"/>
  <c r="I46" i="106"/>
  <c r="AF57" i="218" s="1"/>
  <c r="I72" i="106"/>
  <c r="AF83" i="218" s="1"/>
  <c r="I93" i="106"/>
  <c r="AF104" i="218" s="1"/>
  <c r="I99" i="106"/>
  <c r="AF110" i="218" s="1"/>
  <c r="I23" i="106"/>
  <c r="AF34" i="218" s="1"/>
  <c r="I55" i="106"/>
  <c r="AF66" i="218" s="1"/>
  <c r="I112" i="106"/>
  <c r="AF123" i="218" s="1"/>
  <c r="I66" i="106"/>
  <c r="AF77" i="218" s="1"/>
  <c r="C32" i="106"/>
  <c r="AF140" i="218" s="1"/>
  <c r="I64" i="106"/>
  <c r="AF75" i="218" s="1"/>
  <c r="I75" i="106"/>
  <c r="AF86" i="218" s="1"/>
  <c r="I34" i="106"/>
  <c r="AF45" i="218" s="1"/>
  <c r="I86" i="106"/>
  <c r="AF97" i="218" s="1"/>
  <c r="I116" i="106"/>
  <c r="AF127" i="218" s="1"/>
  <c r="D16" i="106"/>
  <c r="E16" i="106"/>
  <c r="D19" i="106"/>
  <c r="D22" i="105"/>
  <c r="I114" i="105"/>
  <c r="AE125" i="218" s="1"/>
  <c r="D23" i="105"/>
  <c r="D26" i="105"/>
  <c r="I80" i="105"/>
  <c r="AE91" i="218" s="1"/>
  <c r="E23" i="105"/>
  <c r="E17" i="105"/>
  <c r="D17" i="105"/>
  <c r="E20" i="105"/>
  <c r="E26" i="103"/>
  <c r="I19" i="105"/>
  <c r="AE30" i="218" s="1"/>
  <c r="I81" i="105"/>
  <c r="AE92" i="218" s="1"/>
  <c r="I67" i="105"/>
  <c r="AE78" i="218" s="1"/>
  <c r="C26" i="105"/>
  <c r="AE21" i="218" s="1"/>
  <c r="I76" i="105"/>
  <c r="AE87" i="218" s="1"/>
  <c r="I64" i="105"/>
  <c r="AE75" i="218" s="1"/>
  <c r="I65" i="105"/>
  <c r="AE76" i="218" s="1"/>
  <c r="I110" i="105"/>
  <c r="AE121" i="218" s="1"/>
  <c r="I55" i="105"/>
  <c r="AE66" i="218" s="1"/>
  <c r="I39" i="105"/>
  <c r="AE50" i="218" s="1"/>
  <c r="C20" i="105"/>
  <c r="AE15" i="218" s="1"/>
  <c r="I32" i="105"/>
  <c r="AE43" i="218" s="1"/>
  <c r="I18" i="105"/>
  <c r="AE29" i="218" s="1"/>
  <c r="I59" i="105"/>
  <c r="AE70" i="218" s="1"/>
  <c r="I17" i="105"/>
  <c r="AE28" i="218" s="1"/>
  <c r="C22" i="105"/>
  <c r="AE17" i="218" s="1"/>
  <c r="I98" i="105"/>
  <c r="AE109" i="218" s="1"/>
  <c r="I79" i="105"/>
  <c r="AE90" i="218" s="1"/>
  <c r="I54" i="105"/>
  <c r="AE65" i="218" s="1"/>
  <c r="I22" i="105"/>
  <c r="AE33" i="218" s="1"/>
  <c r="I89" i="105"/>
  <c r="AE100" i="218" s="1"/>
  <c r="I69" i="105"/>
  <c r="AE80" i="218" s="1"/>
  <c r="I45" i="105"/>
  <c r="AE56" i="218" s="1"/>
  <c r="I96" i="105"/>
  <c r="AE107" i="218" s="1"/>
  <c r="I60" i="105"/>
  <c r="AE71" i="218" s="1"/>
  <c r="I28" i="105"/>
  <c r="AE39" i="218" s="1"/>
  <c r="C36" i="105"/>
  <c r="AE144" i="218" s="1"/>
  <c r="I120" i="105"/>
  <c r="AE131" i="218" s="1"/>
  <c r="I71" i="105"/>
  <c r="AE82" i="218" s="1"/>
  <c r="I30" i="105"/>
  <c r="AE41" i="218" s="1"/>
  <c r="I119" i="105"/>
  <c r="AE130" i="218" s="1"/>
  <c r="I78" i="105"/>
  <c r="AE89" i="218" s="1"/>
  <c r="I37" i="105"/>
  <c r="AE48" i="218" s="1"/>
  <c r="I118" i="105"/>
  <c r="AE129" i="218" s="1"/>
  <c r="I68" i="105"/>
  <c r="AE79" i="218" s="1"/>
  <c r="I36" i="105"/>
  <c r="AE47" i="218" s="1"/>
  <c r="I109" i="105"/>
  <c r="AE120" i="218" s="1"/>
  <c r="I46" i="105"/>
  <c r="AE57" i="218" s="1"/>
  <c r="I107" i="105"/>
  <c r="AE118" i="218" s="1"/>
  <c r="I53" i="105"/>
  <c r="AE64" i="218" s="1"/>
  <c r="I21" i="105"/>
  <c r="AE32" i="218" s="1"/>
  <c r="I87" i="105"/>
  <c r="AE98" i="218" s="1"/>
  <c r="I77" i="105"/>
  <c r="AE88" i="218" s="1"/>
  <c r="I44" i="105"/>
  <c r="AE55" i="218" s="1"/>
  <c r="I90" i="105"/>
  <c r="AE101" i="218" s="1"/>
  <c r="I62" i="105"/>
  <c r="AE73" i="218" s="1"/>
  <c r="I38" i="105"/>
  <c r="AE49" i="218" s="1"/>
  <c r="I97" i="105"/>
  <c r="AE108" i="218" s="1"/>
  <c r="I61" i="105"/>
  <c r="AE72" i="218" s="1"/>
  <c r="I29" i="105"/>
  <c r="AE40" i="218" s="1"/>
  <c r="I106" i="105"/>
  <c r="AE117" i="218" s="1"/>
  <c r="I52" i="105"/>
  <c r="AE63" i="218" s="1"/>
  <c r="I20" i="105"/>
  <c r="AE31" i="218" s="1"/>
  <c r="I92" i="105"/>
  <c r="AE103" i="218" s="1"/>
  <c r="I74" i="105"/>
  <c r="AE85" i="218" s="1"/>
  <c r="C18" i="105"/>
  <c r="AE13" i="218" s="1"/>
  <c r="C24" i="105"/>
  <c r="AE19" i="218" s="1"/>
  <c r="I49" i="105"/>
  <c r="AE60" i="218" s="1"/>
  <c r="I34" i="105"/>
  <c r="AE45" i="218" s="1"/>
  <c r="C21" i="105"/>
  <c r="AE16" i="218" s="1"/>
  <c r="I122" i="105"/>
  <c r="AE133" i="218" s="1"/>
  <c r="D20" i="105"/>
  <c r="I42" i="105"/>
  <c r="AE53" i="218" s="1"/>
  <c r="I100" i="105"/>
  <c r="AE111" i="218" s="1"/>
  <c r="C17" i="105"/>
  <c r="AE12" i="218" s="1"/>
  <c r="I63" i="105"/>
  <c r="AE74" i="218" s="1"/>
  <c r="I27" i="105"/>
  <c r="AE38" i="218" s="1"/>
  <c r="I116" i="105"/>
  <c r="AE127" i="218" s="1"/>
  <c r="I58" i="105"/>
  <c r="AE69" i="218" s="1"/>
  <c r="I57" i="105"/>
  <c r="AE68" i="218" s="1"/>
  <c r="I93" i="105"/>
  <c r="AE104" i="218" s="1"/>
  <c r="I91" i="105"/>
  <c r="AE102" i="218" s="1"/>
  <c r="I112" i="105"/>
  <c r="AE123" i="218" s="1"/>
  <c r="I111" i="105"/>
  <c r="AE122" i="218" s="1"/>
  <c r="I66" i="105"/>
  <c r="AE77" i="218" s="1"/>
  <c r="I48" i="105"/>
  <c r="AE59" i="218" s="1"/>
  <c r="I95" i="105"/>
  <c r="AE106" i="218" s="1"/>
  <c r="I24" i="105"/>
  <c r="AE35" i="218" s="1"/>
  <c r="C34" i="105"/>
  <c r="AE142" i="218" s="1"/>
  <c r="C35" i="105"/>
  <c r="AE143" i="218" s="1"/>
  <c r="I104" i="105"/>
  <c r="AE115" i="218" s="1"/>
  <c r="I50" i="105"/>
  <c r="AE61" i="218" s="1"/>
  <c r="I82" i="105"/>
  <c r="AE93" i="218" s="1"/>
  <c r="E16" i="105"/>
  <c r="I56" i="105"/>
  <c r="AE67" i="218" s="1"/>
  <c r="I26" i="105"/>
  <c r="AE37" i="218" s="1"/>
  <c r="C32" i="105"/>
  <c r="AE140" i="218" s="1"/>
  <c r="I47" i="105"/>
  <c r="AE58" i="218" s="1"/>
  <c r="C38" i="105"/>
  <c r="AE146" i="218" s="1"/>
  <c r="C19" i="105"/>
  <c r="AE14" i="218" s="1"/>
  <c r="I94" i="105"/>
  <c r="AE105" i="218" s="1"/>
  <c r="I75" i="105"/>
  <c r="AE86" i="218" s="1"/>
  <c r="I35" i="105"/>
  <c r="AE46" i="218" s="1"/>
  <c r="I51" i="105"/>
  <c r="AE62" i="218" s="1"/>
  <c r="I72" i="105"/>
  <c r="AE83" i="218" s="1"/>
  <c r="I84" i="105"/>
  <c r="AE95" i="218" s="1"/>
  <c r="I40" i="105"/>
  <c r="AE51" i="218" s="1"/>
  <c r="C37" i="105"/>
  <c r="AE145" i="218" s="1"/>
  <c r="C25" i="105"/>
  <c r="AE20" i="218" s="1"/>
  <c r="C16" i="105"/>
  <c r="AE11" i="218" s="1"/>
  <c r="I99" i="105"/>
  <c r="AE110" i="218" s="1"/>
  <c r="C33" i="105"/>
  <c r="AE141" i="218" s="1"/>
  <c r="C27" i="105"/>
  <c r="AE22" i="218" s="1"/>
  <c r="I86" i="105"/>
  <c r="AE97" i="218" s="1"/>
  <c r="I41" i="105"/>
  <c r="AE52" i="218" s="1"/>
  <c r="I31" i="105"/>
  <c r="AE42" i="218" s="1"/>
  <c r="I73" i="105"/>
  <c r="AE84" i="218" s="1"/>
  <c r="D16" i="105"/>
  <c r="I25" i="105"/>
  <c r="AE36" i="218" s="1"/>
  <c r="I101" i="105"/>
  <c r="AE112" i="218" s="1"/>
  <c r="I43" i="105"/>
  <c r="AE54" i="218" s="1"/>
  <c r="C23" i="105"/>
  <c r="AE18" i="218" s="1"/>
  <c r="I102" i="105"/>
  <c r="AE113" i="218" s="1"/>
  <c r="D26" i="104"/>
  <c r="E26" i="104"/>
  <c r="E22" i="104"/>
  <c r="D23" i="104"/>
  <c r="D19" i="104"/>
  <c r="C26" i="104"/>
  <c r="AD21" i="218" s="1"/>
  <c r="D20" i="104"/>
  <c r="I116" i="104"/>
  <c r="AD127" i="218" s="1"/>
  <c r="I64" i="104"/>
  <c r="AD75" i="218" s="1"/>
  <c r="I75" i="104"/>
  <c r="AD86" i="218" s="1"/>
  <c r="E20" i="104"/>
  <c r="I94" i="104"/>
  <c r="AD105" i="218" s="1"/>
  <c r="I82" i="104"/>
  <c r="AD93" i="218" s="1"/>
  <c r="I72" i="104"/>
  <c r="AD83" i="218" s="1"/>
  <c r="I86" i="104"/>
  <c r="AD97" i="218" s="1"/>
  <c r="I47" i="104"/>
  <c r="AD58" i="218" s="1"/>
  <c r="I24" i="104"/>
  <c r="AD35" i="218" s="1"/>
  <c r="I67" i="104"/>
  <c r="AD78" i="218" s="1"/>
  <c r="I84" i="104"/>
  <c r="AD95" i="218" s="1"/>
  <c r="I63" i="104"/>
  <c r="AD74" i="218" s="1"/>
  <c r="I34" i="104"/>
  <c r="AD45" i="218" s="1"/>
  <c r="D17" i="104"/>
  <c r="E17" i="104"/>
  <c r="I27" i="104"/>
  <c r="AD38" i="218" s="1"/>
  <c r="C22" i="104"/>
  <c r="AD17" i="218" s="1"/>
  <c r="E23" i="104"/>
  <c r="I73" i="104"/>
  <c r="AD84" i="218" s="1"/>
  <c r="I42" i="104"/>
  <c r="AD53" i="218" s="1"/>
  <c r="I51" i="104"/>
  <c r="AD62" i="218" s="1"/>
  <c r="I40" i="104"/>
  <c r="AD51" i="218" s="1"/>
  <c r="I110" i="104"/>
  <c r="AD121" i="218" s="1"/>
  <c r="I66" i="104"/>
  <c r="AD77" i="218" s="1"/>
  <c r="I65" i="104"/>
  <c r="AD76" i="218" s="1"/>
  <c r="C17" i="104"/>
  <c r="AD12" i="218" s="1"/>
  <c r="C21" i="104"/>
  <c r="AD16" i="218" s="1"/>
  <c r="I112" i="104"/>
  <c r="AD123" i="218" s="1"/>
  <c r="C19" i="104"/>
  <c r="AD14" i="218" s="1"/>
  <c r="C32" i="104"/>
  <c r="AD140" i="218" s="1"/>
  <c r="C38" i="104"/>
  <c r="AD146" i="218" s="1"/>
  <c r="I122" i="104"/>
  <c r="AD133" i="218" s="1"/>
  <c r="I101" i="104"/>
  <c r="AD112" i="218" s="1"/>
  <c r="I31" i="104"/>
  <c r="AD42" i="218" s="1"/>
  <c r="D16" i="104"/>
  <c r="I26" i="104"/>
  <c r="AD37" i="218" s="1"/>
  <c r="I76" i="104"/>
  <c r="AD87" i="218" s="1"/>
  <c r="C25" i="104"/>
  <c r="AD20" i="218" s="1"/>
  <c r="I32" i="104"/>
  <c r="AD43" i="218" s="1"/>
  <c r="I93" i="104"/>
  <c r="AD104" i="218" s="1"/>
  <c r="I48" i="104"/>
  <c r="AD59" i="218" s="1"/>
  <c r="I80" i="104"/>
  <c r="AD91" i="218" s="1"/>
  <c r="I56" i="104"/>
  <c r="AD67" i="218" s="1"/>
  <c r="C37" i="104"/>
  <c r="AD145" i="218" s="1"/>
  <c r="I41" i="104"/>
  <c r="AD52" i="218" s="1"/>
  <c r="E16" i="104"/>
  <c r="I120" i="104"/>
  <c r="AD131" i="218" s="1"/>
  <c r="I46" i="104"/>
  <c r="AD57" i="218" s="1"/>
  <c r="I119" i="104"/>
  <c r="AD130" i="218" s="1"/>
  <c r="I53" i="104"/>
  <c r="AD64" i="218" s="1"/>
  <c r="I106" i="104"/>
  <c r="AD117" i="218" s="1"/>
  <c r="I68" i="104"/>
  <c r="AD79" i="218" s="1"/>
  <c r="I36" i="104"/>
  <c r="AD47" i="218" s="1"/>
  <c r="I98" i="104"/>
  <c r="AD109" i="218" s="1"/>
  <c r="I79" i="104"/>
  <c r="AD90" i="218" s="1"/>
  <c r="I54" i="104"/>
  <c r="AD65" i="218" s="1"/>
  <c r="I22" i="104"/>
  <c r="AD33" i="218" s="1"/>
  <c r="I89" i="104"/>
  <c r="AD100" i="218" s="1"/>
  <c r="I69" i="104"/>
  <c r="AD80" i="218" s="1"/>
  <c r="I37" i="104"/>
  <c r="AD48" i="218" s="1"/>
  <c r="I118" i="104"/>
  <c r="AD129" i="218" s="1"/>
  <c r="I77" i="104"/>
  <c r="AD88" i="218" s="1"/>
  <c r="I28" i="104"/>
  <c r="AD39" i="218" s="1"/>
  <c r="I109" i="104"/>
  <c r="AD120" i="218" s="1"/>
  <c r="I62" i="104"/>
  <c r="AD73" i="218" s="1"/>
  <c r="I30" i="104"/>
  <c r="AD41" i="218" s="1"/>
  <c r="I107" i="104"/>
  <c r="AD118" i="218" s="1"/>
  <c r="I61" i="104"/>
  <c r="AD72" i="218" s="1"/>
  <c r="I29" i="104"/>
  <c r="AD40" i="218" s="1"/>
  <c r="I96" i="104"/>
  <c r="AD107" i="218" s="1"/>
  <c r="I60" i="104"/>
  <c r="AD71" i="218" s="1"/>
  <c r="I44" i="104"/>
  <c r="AD55" i="218" s="1"/>
  <c r="C33" i="104"/>
  <c r="AD141" i="218" s="1"/>
  <c r="I90" i="104"/>
  <c r="AD101" i="218" s="1"/>
  <c r="I71" i="104"/>
  <c r="AD82" i="218" s="1"/>
  <c r="I38" i="104"/>
  <c r="AD49" i="218" s="1"/>
  <c r="I97" i="104"/>
  <c r="AD108" i="218" s="1"/>
  <c r="I78" i="104"/>
  <c r="AD89" i="218" s="1"/>
  <c r="I45" i="104"/>
  <c r="AD56" i="218" s="1"/>
  <c r="I21" i="104"/>
  <c r="AD32" i="218" s="1"/>
  <c r="I87" i="104"/>
  <c r="AD98" i="218" s="1"/>
  <c r="I52" i="104"/>
  <c r="AD63" i="218" s="1"/>
  <c r="I20" i="104"/>
  <c r="AD31" i="218" s="1"/>
  <c r="I104" i="104"/>
  <c r="AD115" i="218" s="1"/>
  <c r="I50" i="104"/>
  <c r="AD61" i="218" s="1"/>
  <c r="I111" i="104"/>
  <c r="AD122" i="218" s="1"/>
  <c r="C23" i="104"/>
  <c r="AD18" i="218" s="1"/>
  <c r="C27" i="104"/>
  <c r="AD22" i="218" s="1"/>
  <c r="C35" i="104"/>
  <c r="AD143" i="218" s="1"/>
  <c r="I35" i="104"/>
  <c r="AD46" i="218" s="1"/>
  <c r="I43" i="104"/>
  <c r="AD54" i="218" s="1"/>
  <c r="C20" i="104"/>
  <c r="AD15" i="218" s="1"/>
  <c r="C36" i="104"/>
  <c r="AD144" i="218" s="1"/>
  <c r="I58" i="104"/>
  <c r="AD69" i="218" s="1"/>
  <c r="I74" i="104"/>
  <c r="AD85" i="218" s="1"/>
  <c r="I114" i="104"/>
  <c r="AD125" i="218" s="1"/>
  <c r="I91" i="104"/>
  <c r="AD102" i="218" s="1"/>
  <c r="C16" i="104"/>
  <c r="AD11" i="218" s="1"/>
  <c r="I99" i="104"/>
  <c r="AD110" i="218" s="1"/>
  <c r="C24" i="104"/>
  <c r="AD19" i="218" s="1"/>
  <c r="I59" i="104"/>
  <c r="AD70" i="218" s="1"/>
  <c r="I17" i="104"/>
  <c r="AD28" i="218" s="1"/>
  <c r="I39" i="104"/>
  <c r="AD50" i="218" s="1"/>
  <c r="I92" i="104"/>
  <c r="AD103" i="218" s="1"/>
  <c r="I23" i="104"/>
  <c r="AD34" i="218" s="1"/>
  <c r="I57" i="104"/>
  <c r="AD68" i="218" s="1"/>
  <c r="I102" i="104"/>
  <c r="AD113" i="218" s="1"/>
  <c r="I55" i="104"/>
  <c r="AD66" i="218" s="1"/>
  <c r="I95" i="104"/>
  <c r="AD106" i="218" s="1"/>
  <c r="I49" i="104"/>
  <c r="AD60" i="218" s="1"/>
  <c r="C18" i="104"/>
  <c r="AD13" i="218" s="1"/>
  <c r="I100" i="104"/>
  <c r="AD111" i="218" s="1"/>
  <c r="I81" i="104"/>
  <c r="AD92" i="218" s="1"/>
  <c r="I25" i="104"/>
  <c r="AD36" i="218" s="1"/>
  <c r="C34" i="104"/>
  <c r="AD142" i="218" s="1"/>
  <c r="I33" i="104"/>
  <c r="AD44" i="218" s="1"/>
  <c r="I19" i="104"/>
  <c r="AD30" i="218" s="1"/>
  <c r="D22" i="103"/>
  <c r="D23" i="103"/>
  <c r="I25" i="103"/>
  <c r="AC36" i="218" s="1"/>
  <c r="E23" i="103"/>
  <c r="I116" i="103"/>
  <c r="AC127" i="218" s="1"/>
  <c r="I57" i="103"/>
  <c r="AC68" i="218" s="1"/>
  <c r="I58" i="103"/>
  <c r="AC69" i="218" s="1"/>
  <c r="I41" i="103"/>
  <c r="AC52" i="218" s="1"/>
  <c r="I64" i="103"/>
  <c r="AC75" i="218" s="1"/>
  <c r="I63" i="103"/>
  <c r="AC74" i="218" s="1"/>
  <c r="I122" i="103"/>
  <c r="AC133" i="218" s="1"/>
  <c r="I93" i="103"/>
  <c r="AC104" i="218" s="1"/>
  <c r="D26" i="103"/>
  <c r="I86" i="103"/>
  <c r="AC97" i="218" s="1"/>
  <c r="I17" i="103"/>
  <c r="AC28" i="218" s="1"/>
  <c r="C34" i="103"/>
  <c r="AC142" i="218" s="1"/>
  <c r="I102" i="103"/>
  <c r="AC113" i="218" s="1"/>
  <c r="E20" i="103"/>
  <c r="I101" i="103"/>
  <c r="AC112" i="218" s="1"/>
  <c r="I114" i="103"/>
  <c r="AC125" i="218" s="1"/>
  <c r="C37" i="103"/>
  <c r="AC145" i="218" s="1"/>
  <c r="I110" i="103"/>
  <c r="AC121" i="218" s="1"/>
  <c r="C26" i="103"/>
  <c r="AC21" i="218" s="1"/>
  <c r="I76" i="103"/>
  <c r="AC87" i="218" s="1"/>
  <c r="C20" i="103"/>
  <c r="AC15" i="218" s="1"/>
  <c r="E17" i="103"/>
  <c r="C18" i="103"/>
  <c r="AC13" i="218" s="1"/>
  <c r="I56" i="103"/>
  <c r="AC67" i="218" s="1"/>
  <c r="I111" i="103"/>
  <c r="AC122" i="218" s="1"/>
  <c r="I112" i="103"/>
  <c r="AC123" i="218" s="1"/>
  <c r="I43" i="103"/>
  <c r="AC54" i="218" s="1"/>
  <c r="I73" i="103"/>
  <c r="AC84" i="218" s="1"/>
  <c r="I49" i="103"/>
  <c r="AC60" i="218" s="1"/>
  <c r="I39" i="103"/>
  <c r="AC50" i="218" s="1"/>
  <c r="I23" i="103"/>
  <c r="AC34" i="218" s="1"/>
  <c r="I92" i="103"/>
  <c r="AC103" i="218" s="1"/>
  <c r="C32" i="103"/>
  <c r="AC140" i="218" s="1"/>
  <c r="I50" i="103"/>
  <c r="AC61" i="218" s="1"/>
  <c r="C27" i="103"/>
  <c r="AC22" i="218" s="1"/>
  <c r="I81" i="103"/>
  <c r="AC92" i="218" s="1"/>
  <c r="I80" i="103"/>
  <c r="AC91" i="218" s="1"/>
  <c r="C23" i="103"/>
  <c r="AC18" i="218" s="1"/>
  <c r="I32" i="103"/>
  <c r="AC43" i="218" s="1"/>
  <c r="I59" i="103"/>
  <c r="AC70" i="218" s="1"/>
  <c r="D17" i="103"/>
  <c r="I82" i="103"/>
  <c r="AC93" i="218" s="1"/>
  <c r="C19" i="103"/>
  <c r="AC14" i="218" s="1"/>
  <c r="I35" i="103"/>
  <c r="AC46" i="218" s="1"/>
  <c r="I66" i="103"/>
  <c r="AC77" i="218" s="1"/>
  <c r="C21" i="103"/>
  <c r="AC16" i="218" s="1"/>
  <c r="I74" i="103"/>
  <c r="AC85" i="218" s="1"/>
  <c r="E16" i="103"/>
  <c r="D20" i="103"/>
  <c r="C16" i="103"/>
  <c r="AC11" i="218" s="1"/>
  <c r="I91" i="103"/>
  <c r="AC102" i="218" s="1"/>
  <c r="I94" i="103"/>
  <c r="AC105" i="218" s="1"/>
  <c r="C38" i="103"/>
  <c r="AC146" i="218" s="1"/>
  <c r="I47" i="103"/>
  <c r="AC58" i="218" s="1"/>
  <c r="I55" i="103"/>
  <c r="AC66" i="218" s="1"/>
  <c r="I99" i="103"/>
  <c r="AC110" i="218" s="1"/>
  <c r="D16" i="103"/>
  <c r="I72" i="103"/>
  <c r="AC83" i="218" s="1"/>
  <c r="I104" i="103"/>
  <c r="AC115" i="218" s="1"/>
  <c r="I75" i="103"/>
  <c r="AC86" i="218" s="1"/>
  <c r="I65" i="103"/>
  <c r="AC76" i="218" s="1"/>
  <c r="I42" i="103"/>
  <c r="AC53" i="218" s="1"/>
  <c r="I51" i="103"/>
  <c r="AC62" i="218" s="1"/>
  <c r="I84" i="103"/>
  <c r="AC95" i="218" s="1"/>
  <c r="I95" i="103"/>
  <c r="AC106" i="218" s="1"/>
  <c r="I26" i="103"/>
  <c r="AC37" i="218" s="1"/>
  <c r="I67" i="103"/>
  <c r="AC78" i="218" s="1"/>
  <c r="C25" i="103"/>
  <c r="AC20" i="218" s="1"/>
  <c r="I34" i="103"/>
  <c r="AC45" i="218" s="1"/>
  <c r="I33" i="103"/>
  <c r="AC44" i="218" s="1"/>
  <c r="C22" i="103"/>
  <c r="AC17" i="218" s="1"/>
  <c r="I19" i="103"/>
  <c r="AC30" i="218" s="1"/>
  <c r="I31" i="103"/>
  <c r="AC42" i="218" s="1"/>
  <c r="I109" i="103"/>
  <c r="AC120" i="218" s="1"/>
  <c r="I62" i="103"/>
  <c r="AC73" i="218" s="1"/>
  <c r="I30" i="103"/>
  <c r="AC41" i="218" s="1"/>
  <c r="I119" i="103"/>
  <c r="AC130" i="218" s="1"/>
  <c r="I53" i="103"/>
  <c r="AC64" i="218" s="1"/>
  <c r="I21" i="103"/>
  <c r="AC32" i="218" s="1"/>
  <c r="I106" i="103"/>
  <c r="AC117" i="218" s="1"/>
  <c r="I77" i="103"/>
  <c r="AC88" i="218" s="1"/>
  <c r="I44" i="103"/>
  <c r="AC55" i="218" s="1"/>
  <c r="I90" i="103"/>
  <c r="AC101" i="218" s="1"/>
  <c r="I71" i="103"/>
  <c r="AC82" i="218" s="1"/>
  <c r="I38" i="103"/>
  <c r="AC49" i="218" s="1"/>
  <c r="I89" i="103"/>
  <c r="AC100" i="218" s="1"/>
  <c r="I61" i="103"/>
  <c r="AC72" i="218" s="1"/>
  <c r="I29" i="103"/>
  <c r="AC40" i="218" s="1"/>
  <c r="I96" i="103"/>
  <c r="AC107" i="218" s="1"/>
  <c r="I68" i="103"/>
  <c r="AC79" i="218" s="1"/>
  <c r="I36" i="103"/>
  <c r="AC47" i="218" s="1"/>
  <c r="I120" i="103"/>
  <c r="AC131" i="218" s="1"/>
  <c r="I79" i="103"/>
  <c r="AC90" i="218" s="1"/>
  <c r="I46" i="103"/>
  <c r="AC57" i="218" s="1"/>
  <c r="I107" i="103"/>
  <c r="AC118" i="218" s="1"/>
  <c r="I69" i="103"/>
  <c r="AC80" i="218" s="1"/>
  <c r="I37" i="103"/>
  <c r="AC48" i="218" s="1"/>
  <c r="I87" i="103"/>
  <c r="AC98" i="218" s="1"/>
  <c r="I52" i="103"/>
  <c r="AC63" i="218" s="1"/>
  <c r="I20" i="103"/>
  <c r="AC31" i="218" s="1"/>
  <c r="I98" i="103"/>
  <c r="AC109" i="218" s="1"/>
  <c r="I54" i="103"/>
  <c r="AC65" i="218" s="1"/>
  <c r="I22" i="103"/>
  <c r="AC33" i="218" s="1"/>
  <c r="I97" i="103"/>
  <c r="AC108" i="218" s="1"/>
  <c r="I78" i="103"/>
  <c r="AC89" i="218" s="1"/>
  <c r="I45" i="103"/>
  <c r="AC56" i="218" s="1"/>
  <c r="I118" i="103"/>
  <c r="AC129" i="218" s="1"/>
  <c r="I60" i="103"/>
  <c r="AC71" i="218" s="1"/>
  <c r="I28" i="103"/>
  <c r="AC39" i="218" s="1"/>
  <c r="C35" i="103"/>
  <c r="AC143" i="218" s="1"/>
  <c r="C33" i="103"/>
  <c r="AC141" i="218" s="1"/>
  <c r="I48" i="103"/>
  <c r="AC59" i="218" s="1"/>
  <c r="C17" i="103"/>
  <c r="AC12" i="218" s="1"/>
  <c r="C24" i="103"/>
  <c r="AC19" i="218" s="1"/>
  <c r="I24" i="103"/>
  <c r="AC35" i="218" s="1"/>
  <c r="I100" i="103"/>
  <c r="AC111" i="218" s="1"/>
  <c r="C36" i="103"/>
  <c r="AC144" i="218" s="1"/>
  <c r="I18" i="103"/>
  <c r="AC29" i="218" s="1"/>
  <c r="I27" i="103"/>
  <c r="AC38" i="218" s="1"/>
  <c r="E26" i="100"/>
  <c r="I65" i="102"/>
  <c r="AB76" i="218" s="1"/>
  <c r="E22" i="102"/>
  <c r="I74" i="102"/>
  <c r="AB85" i="218" s="1"/>
  <c r="I20" i="102"/>
  <c r="AB31" i="218" s="1"/>
  <c r="I99" i="102"/>
  <c r="AB110" i="218" s="1"/>
  <c r="I118" i="102"/>
  <c r="AB129" i="218" s="1"/>
  <c r="I71" i="102"/>
  <c r="AB82" i="218" s="1"/>
  <c r="D26" i="102"/>
  <c r="I26" i="102"/>
  <c r="AB37" i="218" s="1"/>
  <c r="I47" i="102"/>
  <c r="AB58" i="218" s="1"/>
  <c r="I57" i="102"/>
  <c r="AB68" i="218" s="1"/>
  <c r="I73" i="102"/>
  <c r="AB84" i="218" s="1"/>
  <c r="I100" i="102"/>
  <c r="AB111" i="218" s="1"/>
  <c r="I98" i="102"/>
  <c r="AB109" i="218" s="1"/>
  <c r="I45" i="102"/>
  <c r="AB56" i="218" s="1"/>
  <c r="I59" i="102"/>
  <c r="AB70" i="218" s="1"/>
  <c r="I37" i="102"/>
  <c r="AB48" i="218" s="1"/>
  <c r="I52" i="102"/>
  <c r="AB63" i="218" s="1"/>
  <c r="I109" i="102"/>
  <c r="AB120" i="218" s="1"/>
  <c r="I48" i="102"/>
  <c r="AB59" i="218" s="1"/>
  <c r="I24" i="102"/>
  <c r="AB35" i="218" s="1"/>
  <c r="I84" i="102"/>
  <c r="AB95" i="218" s="1"/>
  <c r="I96" i="102"/>
  <c r="AB107" i="218" s="1"/>
  <c r="I35" i="102"/>
  <c r="AB46" i="218" s="1"/>
  <c r="C37" i="102"/>
  <c r="AB145" i="218" s="1"/>
  <c r="I101" i="102"/>
  <c r="AB112" i="218" s="1"/>
  <c r="I82" i="102"/>
  <c r="AB93" i="218" s="1"/>
  <c r="I106" i="102"/>
  <c r="AB117" i="218" s="1"/>
  <c r="I77" i="102"/>
  <c r="AB88" i="218" s="1"/>
  <c r="I120" i="102"/>
  <c r="AB131" i="218" s="1"/>
  <c r="I62" i="102"/>
  <c r="AB73" i="218" s="1"/>
  <c r="I38" i="102"/>
  <c r="AB49" i="218" s="1"/>
  <c r="I39" i="102"/>
  <c r="AB50" i="218" s="1"/>
  <c r="I67" i="102"/>
  <c r="AB78" i="218" s="1"/>
  <c r="I112" i="102"/>
  <c r="AB123" i="218" s="1"/>
  <c r="I76" i="102"/>
  <c r="AB87" i="218" s="1"/>
  <c r="C21" i="102"/>
  <c r="AB16" i="218" s="1"/>
  <c r="I89" i="102"/>
  <c r="AB100" i="218" s="1"/>
  <c r="I28" i="102"/>
  <c r="AB39" i="218" s="1"/>
  <c r="C34" i="102"/>
  <c r="AB142" i="218" s="1"/>
  <c r="I86" i="102"/>
  <c r="AB97" i="218" s="1"/>
  <c r="I56" i="102"/>
  <c r="AB67" i="218" s="1"/>
  <c r="I41" i="102"/>
  <c r="AB52" i="218" s="1"/>
  <c r="I69" i="102"/>
  <c r="AB80" i="218" s="1"/>
  <c r="C27" i="102"/>
  <c r="AB22" i="218" s="1"/>
  <c r="C17" i="102"/>
  <c r="AB12" i="218" s="1"/>
  <c r="I63" i="102"/>
  <c r="AB74" i="218" s="1"/>
  <c r="I17" i="102"/>
  <c r="AB28" i="218" s="1"/>
  <c r="C20" i="102"/>
  <c r="AB15" i="218" s="1"/>
  <c r="I27" i="102"/>
  <c r="AB38" i="218" s="1"/>
  <c r="I90" i="102"/>
  <c r="AB101" i="218" s="1"/>
  <c r="I119" i="102"/>
  <c r="AB130" i="218" s="1"/>
  <c r="I53" i="102"/>
  <c r="AB64" i="218" s="1"/>
  <c r="I29" i="102"/>
  <c r="AB40" i="218" s="1"/>
  <c r="I94" i="102"/>
  <c r="AB105" i="218" s="1"/>
  <c r="I104" i="102"/>
  <c r="AB115" i="218" s="1"/>
  <c r="C36" i="102"/>
  <c r="AB144" i="218" s="1"/>
  <c r="I32" i="102"/>
  <c r="AB43" i="218" s="1"/>
  <c r="I102" i="102"/>
  <c r="AB113" i="218" s="1"/>
  <c r="I23" i="102"/>
  <c r="AB34" i="218" s="1"/>
  <c r="I75" i="102"/>
  <c r="AB86" i="218" s="1"/>
  <c r="I30" i="102"/>
  <c r="AB41" i="218" s="1"/>
  <c r="C26" i="102"/>
  <c r="AB21" i="218" s="1"/>
  <c r="C38" i="102"/>
  <c r="AB146" i="218" s="1"/>
  <c r="I43" i="102"/>
  <c r="AB54" i="218" s="1"/>
  <c r="I33" i="102"/>
  <c r="AB44" i="218" s="1"/>
  <c r="E20" i="102"/>
  <c r="C35" i="102"/>
  <c r="AB143" i="218" s="1"/>
  <c r="I40" i="102"/>
  <c r="AB51" i="218" s="1"/>
  <c r="I54" i="102"/>
  <c r="AB65" i="218" s="1"/>
  <c r="I78" i="102"/>
  <c r="AB89" i="218" s="1"/>
  <c r="I21" i="102"/>
  <c r="AB32" i="218" s="1"/>
  <c r="I87" i="102"/>
  <c r="AB98" i="218" s="1"/>
  <c r="C19" i="102"/>
  <c r="AB14" i="218" s="1"/>
  <c r="C18" i="102"/>
  <c r="AB13" i="218" s="1"/>
  <c r="I25" i="102"/>
  <c r="AB36" i="218" s="1"/>
  <c r="I51" i="102"/>
  <c r="AB62" i="218" s="1"/>
  <c r="I114" i="102"/>
  <c r="AB125" i="218" s="1"/>
  <c r="I110" i="102"/>
  <c r="AB121" i="218" s="1"/>
  <c r="I111" i="102"/>
  <c r="AB122" i="218" s="1"/>
  <c r="I36" i="102"/>
  <c r="AB47" i="218" s="1"/>
  <c r="C33" i="102"/>
  <c r="AB141" i="218" s="1"/>
  <c r="I46" i="102"/>
  <c r="AB57" i="218" s="1"/>
  <c r="I97" i="102"/>
  <c r="AB108" i="218" s="1"/>
  <c r="I61" i="102"/>
  <c r="AB72" i="218" s="1"/>
  <c r="I72" i="102"/>
  <c r="AB83" i="218" s="1"/>
  <c r="I93" i="102"/>
  <c r="AB104" i="218" s="1"/>
  <c r="C32" i="102"/>
  <c r="AB140" i="218" s="1"/>
  <c r="I19" i="102"/>
  <c r="AB30" i="218" s="1"/>
  <c r="I80" i="102"/>
  <c r="AB91" i="218" s="1"/>
  <c r="I34" i="102"/>
  <c r="AB45" i="218" s="1"/>
  <c r="I49" i="102"/>
  <c r="AB60" i="218" s="1"/>
  <c r="I60" i="102"/>
  <c r="AB71" i="218" s="1"/>
  <c r="I64" i="102"/>
  <c r="AB75" i="218" s="1"/>
  <c r="I50" i="102"/>
  <c r="AB61" i="218" s="1"/>
  <c r="C16" i="102"/>
  <c r="AB11" i="218" s="1"/>
  <c r="I122" i="102"/>
  <c r="AB133" i="218" s="1"/>
  <c r="I95" i="102"/>
  <c r="AB106" i="218" s="1"/>
  <c r="I68" i="102"/>
  <c r="AB79" i="218" s="1"/>
  <c r="I44" i="102"/>
  <c r="AB55" i="218" s="1"/>
  <c r="I79" i="102"/>
  <c r="AB90" i="218" s="1"/>
  <c r="I22" i="102"/>
  <c r="AB33" i="218" s="1"/>
  <c r="I107" i="102"/>
  <c r="AB118" i="218" s="1"/>
  <c r="I58" i="102"/>
  <c r="AB69" i="218" s="1"/>
  <c r="I81" i="102"/>
  <c r="AB92" i="218" s="1"/>
  <c r="C22" i="102"/>
  <c r="AB17" i="218" s="1"/>
  <c r="I66" i="102"/>
  <c r="AB77" i="218" s="1"/>
  <c r="I91" i="102"/>
  <c r="AB102" i="218" s="1"/>
  <c r="C25" i="102"/>
  <c r="AB20" i="218" s="1"/>
  <c r="C24" i="102"/>
  <c r="AB19" i="218" s="1"/>
  <c r="D17" i="102"/>
  <c r="E23" i="102"/>
  <c r="E17" i="102"/>
  <c r="I116" i="102"/>
  <c r="AB127" i="218" s="1"/>
  <c r="I92" i="102"/>
  <c r="AB103" i="218" s="1"/>
  <c r="I42" i="102"/>
  <c r="AB53" i="218" s="1"/>
  <c r="I31" i="102"/>
  <c r="AB42" i="218" s="1"/>
  <c r="C23" i="102"/>
  <c r="AB18" i="218" s="1"/>
  <c r="D20" i="102"/>
  <c r="I18" i="102"/>
  <c r="AB29" i="218" s="1"/>
  <c r="E16" i="102"/>
  <c r="D16" i="102"/>
  <c r="I75" i="101"/>
  <c r="AA86" i="218" s="1"/>
  <c r="I112" i="101"/>
  <c r="AA123" i="218" s="1"/>
  <c r="C37" i="101"/>
  <c r="AA145" i="218" s="1"/>
  <c r="I110" i="101"/>
  <c r="AA121" i="218" s="1"/>
  <c r="I122" i="101"/>
  <c r="AA133" i="218" s="1"/>
  <c r="I116" i="101"/>
  <c r="AA127" i="218" s="1"/>
  <c r="I101" i="101"/>
  <c r="AA112" i="218" s="1"/>
  <c r="I111" i="101"/>
  <c r="AA122" i="218" s="1"/>
  <c r="I57" i="101"/>
  <c r="AA68" i="218" s="1"/>
  <c r="I17" i="101"/>
  <c r="AA28" i="218" s="1"/>
  <c r="C25" i="101"/>
  <c r="AA20" i="218" s="1"/>
  <c r="I58" i="101"/>
  <c r="AA69" i="218" s="1"/>
  <c r="I82" i="101"/>
  <c r="AA93" i="218" s="1"/>
  <c r="I67" i="101"/>
  <c r="AA78" i="218" s="1"/>
  <c r="I66" i="101"/>
  <c r="AA77" i="218" s="1"/>
  <c r="I80" i="101"/>
  <c r="AA91" i="218" s="1"/>
  <c r="I81" i="101"/>
  <c r="AA92" i="218" s="1"/>
  <c r="E20" i="101"/>
  <c r="D26" i="101"/>
  <c r="C20" i="101"/>
  <c r="AA15" i="218" s="1"/>
  <c r="I94" i="101"/>
  <c r="AA105" i="218" s="1"/>
  <c r="I104" i="101"/>
  <c r="AA115" i="218" s="1"/>
  <c r="I24" i="101"/>
  <c r="AA35" i="218" s="1"/>
  <c r="I49" i="101"/>
  <c r="AA60" i="218" s="1"/>
  <c r="I55" i="101"/>
  <c r="AA66" i="218" s="1"/>
  <c r="I76" i="101"/>
  <c r="AA87" i="218" s="1"/>
  <c r="I92" i="101"/>
  <c r="AA103" i="218" s="1"/>
  <c r="C21" i="101"/>
  <c r="AA16" i="218" s="1"/>
  <c r="C24" i="101"/>
  <c r="AA19" i="218" s="1"/>
  <c r="I34" i="101"/>
  <c r="AA45" i="218" s="1"/>
  <c r="I42" i="101"/>
  <c r="AA53" i="218" s="1"/>
  <c r="I41" i="101"/>
  <c r="AA52" i="218" s="1"/>
  <c r="I31" i="101"/>
  <c r="AA42" i="218" s="1"/>
  <c r="C27" i="101"/>
  <c r="AA22" i="218" s="1"/>
  <c r="I56" i="101"/>
  <c r="AA67" i="218" s="1"/>
  <c r="I84" i="101"/>
  <c r="AA95" i="218" s="1"/>
  <c r="C19" i="101"/>
  <c r="AA14" i="218" s="1"/>
  <c r="C18" i="101"/>
  <c r="AA13" i="218" s="1"/>
  <c r="I65" i="101"/>
  <c r="AA76" i="218" s="1"/>
  <c r="I93" i="101"/>
  <c r="AA104" i="218" s="1"/>
  <c r="I27" i="101"/>
  <c r="AA38" i="218" s="1"/>
  <c r="C35" i="101"/>
  <c r="AA143" i="218" s="1"/>
  <c r="I64" i="101"/>
  <c r="AA75" i="218" s="1"/>
  <c r="I102" i="101"/>
  <c r="AA113" i="218" s="1"/>
  <c r="C34" i="101"/>
  <c r="AA142" i="218" s="1"/>
  <c r="I19" i="101"/>
  <c r="AA30" i="218" s="1"/>
  <c r="I33" i="101"/>
  <c r="AA44" i="218" s="1"/>
  <c r="E17" i="101"/>
  <c r="I47" i="101"/>
  <c r="AA58" i="218" s="1"/>
  <c r="C16" i="101"/>
  <c r="AA11" i="218" s="1"/>
  <c r="I91" i="101"/>
  <c r="AA102" i="218" s="1"/>
  <c r="I95" i="101"/>
  <c r="AA106" i="218" s="1"/>
  <c r="I23" i="101"/>
  <c r="AA34" i="218" s="1"/>
  <c r="I39" i="101"/>
  <c r="AA50" i="218" s="1"/>
  <c r="I114" i="101"/>
  <c r="AA125" i="218" s="1"/>
  <c r="I48" i="101"/>
  <c r="AA59" i="218" s="1"/>
  <c r="I63" i="101"/>
  <c r="AA74" i="218" s="1"/>
  <c r="C22" i="101"/>
  <c r="AA17" i="218" s="1"/>
  <c r="I59" i="101"/>
  <c r="AA70" i="218" s="1"/>
  <c r="I86" i="101"/>
  <c r="AA97" i="218" s="1"/>
  <c r="I26" i="101"/>
  <c r="AA37" i="218" s="1"/>
  <c r="C32" i="101"/>
  <c r="AA140" i="218" s="1"/>
  <c r="I25" i="101"/>
  <c r="AA36" i="218" s="1"/>
  <c r="I50" i="101"/>
  <c r="AA61" i="218" s="1"/>
  <c r="I74" i="101"/>
  <c r="AA85" i="218" s="1"/>
  <c r="D20" i="101"/>
  <c r="E23" i="101"/>
  <c r="D17" i="101"/>
  <c r="I40" i="101"/>
  <c r="AA51" i="218" s="1"/>
  <c r="I51" i="101"/>
  <c r="AA62" i="218" s="1"/>
  <c r="C17" i="101"/>
  <c r="AA12" i="218" s="1"/>
  <c r="I100" i="101"/>
  <c r="AA111" i="218" s="1"/>
  <c r="C38" i="101"/>
  <c r="AA146" i="218" s="1"/>
  <c r="I18" i="101"/>
  <c r="AA29" i="218" s="1"/>
  <c r="I98" i="101"/>
  <c r="AA109" i="218" s="1"/>
  <c r="I71" i="101"/>
  <c r="AA82" i="218" s="1"/>
  <c r="I30" i="101"/>
  <c r="AA41" i="218" s="1"/>
  <c r="I89" i="101"/>
  <c r="AA100" i="218" s="1"/>
  <c r="I69" i="101"/>
  <c r="AA80" i="218" s="1"/>
  <c r="I37" i="101"/>
  <c r="AA48" i="218" s="1"/>
  <c r="I96" i="101"/>
  <c r="AA107" i="218" s="1"/>
  <c r="I52" i="101"/>
  <c r="AA63" i="218" s="1"/>
  <c r="I120" i="101"/>
  <c r="AA131" i="218" s="1"/>
  <c r="I54" i="101"/>
  <c r="AA65" i="218" s="1"/>
  <c r="I22" i="101"/>
  <c r="AA33" i="218" s="1"/>
  <c r="I107" i="101"/>
  <c r="AA118" i="218" s="1"/>
  <c r="I53" i="101"/>
  <c r="AA64" i="218" s="1"/>
  <c r="I29" i="101"/>
  <c r="AA40" i="218" s="1"/>
  <c r="I106" i="101"/>
  <c r="AA117" i="218" s="1"/>
  <c r="I60" i="101"/>
  <c r="AA71" i="218" s="1"/>
  <c r="I28" i="101"/>
  <c r="AA39" i="218" s="1"/>
  <c r="I109" i="101"/>
  <c r="AA120" i="218" s="1"/>
  <c r="I79" i="101"/>
  <c r="AA90" i="218" s="1"/>
  <c r="I46" i="101"/>
  <c r="AA57" i="218" s="1"/>
  <c r="I119" i="101"/>
  <c r="AA130" i="218" s="1"/>
  <c r="I61" i="101"/>
  <c r="AA72" i="218" s="1"/>
  <c r="I21" i="101"/>
  <c r="AA32" i="218" s="1"/>
  <c r="I87" i="101"/>
  <c r="AA98" i="218" s="1"/>
  <c r="I68" i="101"/>
  <c r="AA79" i="218" s="1"/>
  <c r="I36" i="101"/>
  <c r="AA47" i="218" s="1"/>
  <c r="I90" i="101"/>
  <c r="AA101" i="218" s="1"/>
  <c r="I62" i="101"/>
  <c r="AA73" i="218" s="1"/>
  <c r="I38" i="101"/>
  <c r="AA49" i="218" s="1"/>
  <c r="I97" i="101"/>
  <c r="AA108" i="218" s="1"/>
  <c r="I78" i="101"/>
  <c r="AA89" i="218" s="1"/>
  <c r="I45" i="101"/>
  <c r="AA56" i="218" s="1"/>
  <c r="I118" i="101"/>
  <c r="AA129" i="218" s="1"/>
  <c r="I77" i="101"/>
  <c r="AA88" i="218" s="1"/>
  <c r="I44" i="101"/>
  <c r="AA55" i="218" s="1"/>
  <c r="I20" i="101"/>
  <c r="AA31" i="218" s="1"/>
  <c r="C36" i="101"/>
  <c r="AA144" i="218" s="1"/>
  <c r="E16" i="101"/>
  <c r="I73" i="101"/>
  <c r="AA84" i="218" s="1"/>
  <c r="C23" i="101"/>
  <c r="AA18" i="218" s="1"/>
  <c r="I72" i="101"/>
  <c r="AA83" i="218" s="1"/>
  <c r="C33" i="101"/>
  <c r="AA141" i="218" s="1"/>
  <c r="C26" i="101"/>
  <c r="AA21" i="218" s="1"/>
  <c r="I35" i="101"/>
  <c r="AA46" i="218" s="1"/>
  <c r="I99" i="101"/>
  <c r="AA110" i="218" s="1"/>
  <c r="I43" i="101"/>
  <c r="AA54" i="218" s="1"/>
  <c r="D16" i="101"/>
  <c r="D19" i="101"/>
  <c r="I38" i="100"/>
  <c r="Z49" i="218" s="1"/>
  <c r="I62" i="100"/>
  <c r="Z73" i="218" s="1"/>
  <c r="I110" i="100"/>
  <c r="Z121" i="218" s="1"/>
  <c r="E23" i="100"/>
  <c r="I94" i="100"/>
  <c r="Z105" i="218" s="1"/>
  <c r="I35" i="100"/>
  <c r="Z46" i="218" s="1"/>
  <c r="I52" i="100"/>
  <c r="Z63" i="218" s="1"/>
  <c r="I118" i="100"/>
  <c r="Z129" i="218" s="1"/>
  <c r="I19" i="100"/>
  <c r="Z30" i="218" s="1"/>
  <c r="D23" i="100"/>
  <c r="I47" i="100"/>
  <c r="Z58" i="218" s="1"/>
  <c r="I37" i="100"/>
  <c r="Z48" i="218" s="1"/>
  <c r="I43" i="100"/>
  <c r="Z54" i="218" s="1"/>
  <c r="I48" i="100"/>
  <c r="Z59" i="218" s="1"/>
  <c r="I112" i="100"/>
  <c r="Z123" i="218" s="1"/>
  <c r="I41" i="100"/>
  <c r="Z52" i="218" s="1"/>
  <c r="I102" i="100"/>
  <c r="Z113" i="218" s="1"/>
  <c r="I28" i="100"/>
  <c r="Z39" i="218" s="1"/>
  <c r="I32" i="100"/>
  <c r="Z43" i="218" s="1"/>
  <c r="C21" i="100"/>
  <c r="Z16" i="218" s="1"/>
  <c r="I80" i="100"/>
  <c r="Z91" i="218" s="1"/>
  <c r="I60" i="100"/>
  <c r="Z71" i="218" s="1"/>
  <c r="I72" i="100"/>
  <c r="Z83" i="218" s="1"/>
  <c r="I29" i="100"/>
  <c r="Z40" i="218" s="1"/>
  <c r="I90" i="100"/>
  <c r="Z101" i="218" s="1"/>
  <c r="I100" i="100"/>
  <c r="Z111" i="218" s="1"/>
  <c r="I65" i="100"/>
  <c r="Z76" i="218" s="1"/>
  <c r="I58" i="100"/>
  <c r="Z69" i="218" s="1"/>
  <c r="I61" i="100"/>
  <c r="Z72" i="218" s="1"/>
  <c r="I66" i="100"/>
  <c r="Z77" i="218" s="1"/>
  <c r="I106" i="100"/>
  <c r="Z117" i="218" s="1"/>
  <c r="C22" i="100"/>
  <c r="Z17" i="218" s="1"/>
  <c r="I101" i="100"/>
  <c r="Z112" i="218" s="1"/>
  <c r="I81" i="100"/>
  <c r="Z92" i="218" s="1"/>
  <c r="I59" i="100"/>
  <c r="Z70" i="218" s="1"/>
  <c r="I96" i="100"/>
  <c r="Z107" i="218" s="1"/>
  <c r="I77" i="100"/>
  <c r="Z88" i="218" s="1"/>
  <c r="I76" i="100"/>
  <c r="Z87" i="218" s="1"/>
  <c r="I23" i="100"/>
  <c r="Z34" i="218" s="1"/>
  <c r="I55" i="100"/>
  <c r="Z66" i="218" s="1"/>
  <c r="I91" i="100"/>
  <c r="Z102" i="218" s="1"/>
  <c r="C16" i="100"/>
  <c r="Z11" i="218" s="1"/>
  <c r="I122" i="100"/>
  <c r="Z133" i="218" s="1"/>
  <c r="I95" i="100"/>
  <c r="Z106" i="218" s="1"/>
  <c r="I120" i="100"/>
  <c r="Z131" i="218" s="1"/>
  <c r="I79" i="100"/>
  <c r="Z90" i="218" s="1"/>
  <c r="I84" i="100"/>
  <c r="Z95" i="218" s="1"/>
  <c r="C24" i="100"/>
  <c r="Z19" i="218" s="1"/>
  <c r="I99" i="100"/>
  <c r="Z110" i="218" s="1"/>
  <c r="I104" i="100"/>
  <c r="Z115" i="218" s="1"/>
  <c r="I82" i="100"/>
  <c r="Z93" i="218" s="1"/>
  <c r="I36" i="100"/>
  <c r="Z47" i="218" s="1"/>
  <c r="I109" i="100"/>
  <c r="Z120" i="218" s="1"/>
  <c r="I31" i="100"/>
  <c r="Z42" i="218" s="1"/>
  <c r="I56" i="100"/>
  <c r="Z67" i="218" s="1"/>
  <c r="I92" i="100"/>
  <c r="Z103" i="218" s="1"/>
  <c r="I50" i="100"/>
  <c r="Z61" i="218" s="1"/>
  <c r="D16" i="100"/>
  <c r="I93" i="100"/>
  <c r="Z104" i="218" s="1"/>
  <c r="I73" i="100"/>
  <c r="Z84" i="218" s="1"/>
  <c r="I68" i="100"/>
  <c r="Z79" i="218" s="1"/>
  <c r="I44" i="100"/>
  <c r="Z55" i="218" s="1"/>
  <c r="C19" i="100"/>
  <c r="Z14" i="218" s="1"/>
  <c r="C18" i="100"/>
  <c r="Z13" i="218" s="1"/>
  <c r="I111" i="100"/>
  <c r="Z122" i="218" s="1"/>
  <c r="I20" i="100"/>
  <c r="Z31" i="218" s="1"/>
  <c r="I71" i="100"/>
  <c r="Z82" i="218" s="1"/>
  <c r="I98" i="100"/>
  <c r="Z109" i="218" s="1"/>
  <c r="I54" i="100"/>
  <c r="Z65" i="218" s="1"/>
  <c r="I89" i="100"/>
  <c r="Z100" i="218" s="1"/>
  <c r="C38" i="100"/>
  <c r="Z146" i="218" s="1"/>
  <c r="I64" i="100"/>
  <c r="Z75" i="218" s="1"/>
  <c r="I57" i="100"/>
  <c r="Z68" i="218" s="1"/>
  <c r="I74" i="100"/>
  <c r="Z85" i="218" s="1"/>
  <c r="I24" i="100"/>
  <c r="Z35" i="218" s="1"/>
  <c r="E20" i="100"/>
  <c r="E17" i="100"/>
  <c r="D17" i="100"/>
  <c r="I33" i="100"/>
  <c r="Z44" i="218" s="1"/>
  <c r="I39" i="100"/>
  <c r="Z50" i="218" s="1"/>
  <c r="C34" i="100"/>
  <c r="Z142" i="218" s="1"/>
  <c r="I34" i="100"/>
  <c r="Z45" i="218" s="1"/>
  <c r="I49" i="100"/>
  <c r="Z60" i="218" s="1"/>
  <c r="I119" i="100"/>
  <c r="Z130" i="218" s="1"/>
  <c r="I45" i="100"/>
  <c r="Z56" i="218" s="1"/>
  <c r="I69" i="100"/>
  <c r="Z80" i="218" s="1"/>
  <c r="I87" i="100"/>
  <c r="Z98" i="218" s="1"/>
  <c r="C37" i="100"/>
  <c r="Z145" i="218" s="1"/>
  <c r="C23" i="100"/>
  <c r="Z18" i="218" s="1"/>
  <c r="I42" i="100"/>
  <c r="Z53" i="218" s="1"/>
  <c r="C33" i="100"/>
  <c r="Z141" i="218" s="1"/>
  <c r="I51" i="100"/>
  <c r="Z62" i="218" s="1"/>
  <c r="I25" i="100"/>
  <c r="Z36" i="218" s="1"/>
  <c r="C35" i="100"/>
  <c r="Z143" i="218" s="1"/>
  <c r="I26" i="100"/>
  <c r="Z37" i="218" s="1"/>
  <c r="C25" i="100"/>
  <c r="Z20" i="218" s="1"/>
  <c r="I40" i="100"/>
  <c r="Z51" i="218" s="1"/>
  <c r="I22" i="100"/>
  <c r="Z33" i="218" s="1"/>
  <c r="I78" i="100"/>
  <c r="Z89" i="218" s="1"/>
  <c r="I107" i="100"/>
  <c r="Z118" i="218" s="1"/>
  <c r="I21" i="100"/>
  <c r="Z32" i="218" s="1"/>
  <c r="I86" i="100"/>
  <c r="Z97" i="218" s="1"/>
  <c r="I114" i="100"/>
  <c r="Z125" i="218" s="1"/>
  <c r="I63" i="100"/>
  <c r="Z74" i="218" s="1"/>
  <c r="C32" i="100"/>
  <c r="Z140" i="218" s="1"/>
  <c r="C36" i="100"/>
  <c r="Z144" i="218" s="1"/>
  <c r="I17" i="100"/>
  <c r="Z28" i="218" s="1"/>
  <c r="D26" i="100"/>
  <c r="D20" i="100"/>
  <c r="C27" i="100"/>
  <c r="Z22" i="218" s="1"/>
  <c r="C26" i="100"/>
  <c r="Z21" i="218" s="1"/>
  <c r="C17" i="100"/>
  <c r="Z12" i="218" s="1"/>
  <c r="C20" i="100"/>
  <c r="Z15" i="218" s="1"/>
  <c r="I27" i="100"/>
  <c r="Z38" i="218" s="1"/>
  <c r="I46" i="100"/>
  <c r="Z57" i="218" s="1"/>
  <c r="I97" i="100"/>
  <c r="Z108" i="218" s="1"/>
  <c r="I30" i="100"/>
  <c r="Z41" i="218" s="1"/>
  <c r="I53" i="100"/>
  <c r="Z64" i="218" s="1"/>
  <c r="I67" i="100"/>
  <c r="Z78" i="218" s="1"/>
  <c r="I75" i="100"/>
  <c r="Z86" i="218" s="1"/>
  <c r="I116" i="100"/>
  <c r="Z127" i="218" s="1"/>
  <c r="E16" i="100"/>
  <c r="D19" i="100"/>
  <c r="I23" i="99"/>
  <c r="Y34" i="218" s="1"/>
  <c r="D26" i="99"/>
  <c r="C25" i="99"/>
  <c r="Y20" i="218" s="1"/>
  <c r="I92" i="99"/>
  <c r="Y103" i="218" s="1"/>
  <c r="I49" i="99"/>
  <c r="Y60" i="218" s="1"/>
  <c r="I18" i="99"/>
  <c r="Y29" i="218" s="1"/>
  <c r="D20" i="99"/>
  <c r="I59" i="99"/>
  <c r="Y70" i="218" s="1"/>
  <c r="I94" i="99"/>
  <c r="Y105" i="218" s="1"/>
  <c r="I102" i="99"/>
  <c r="Y113" i="218" s="1"/>
  <c r="I57" i="99"/>
  <c r="Y68" i="218" s="1"/>
  <c r="I55" i="99"/>
  <c r="Y66" i="218" s="1"/>
  <c r="I73" i="99"/>
  <c r="Y84" i="218" s="1"/>
  <c r="I110" i="99"/>
  <c r="Y121" i="218" s="1"/>
  <c r="I116" i="99"/>
  <c r="Y127" i="218" s="1"/>
  <c r="C34" i="99"/>
  <c r="Y142" i="218" s="1"/>
  <c r="C22" i="99"/>
  <c r="Y17" i="218" s="1"/>
  <c r="C26" i="99"/>
  <c r="Y21" i="218" s="1"/>
  <c r="I27" i="99"/>
  <c r="Y38" i="218" s="1"/>
  <c r="C18" i="99"/>
  <c r="Y13" i="218" s="1"/>
  <c r="I101" i="99"/>
  <c r="Y112" i="218" s="1"/>
  <c r="E23" i="99"/>
  <c r="I17" i="99"/>
  <c r="Y28" i="218" s="1"/>
  <c r="I24" i="99"/>
  <c r="Y35" i="218" s="1"/>
  <c r="I81" i="99"/>
  <c r="Y92" i="218" s="1"/>
  <c r="I42" i="99"/>
  <c r="Y53" i="218" s="1"/>
  <c r="I47" i="99"/>
  <c r="Y58" i="218" s="1"/>
  <c r="I93" i="99"/>
  <c r="Y104" i="218" s="1"/>
  <c r="D23" i="99"/>
  <c r="C16" i="99"/>
  <c r="Y11" i="218" s="1"/>
  <c r="I91" i="99"/>
  <c r="Y102" i="218" s="1"/>
  <c r="C35" i="99"/>
  <c r="Y143" i="218" s="1"/>
  <c r="C37" i="99"/>
  <c r="Y145" i="218" s="1"/>
  <c r="I67" i="99"/>
  <c r="Y78" i="218" s="1"/>
  <c r="C32" i="99"/>
  <c r="Y140" i="218" s="1"/>
  <c r="I34" i="99"/>
  <c r="Y45" i="218" s="1"/>
  <c r="I40" i="99"/>
  <c r="Y51" i="218" s="1"/>
  <c r="I43" i="99"/>
  <c r="Y54" i="218" s="1"/>
  <c r="I74" i="99"/>
  <c r="Y85" i="218" s="1"/>
  <c r="I63" i="99"/>
  <c r="Y74" i="218" s="1"/>
  <c r="I122" i="99"/>
  <c r="Y133" i="218" s="1"/>
  <c r="D17" i="99"/>
  <c r="C20" i="99"/>
  <c r="Y15" i="218" s="1"/>
  <c r="C27" i="99"/>
  <c r="Y22" i="218" s="1"/>
  <c r="I112" i="99"/>
  <c r="Y123" i="218" s="1"/>
  <c r="I48" i="99"/>
  <c r="Y59" i="218" s="1"/>
  <c r="I100" i="99"/>
  <c r="Y111" i="218" s="1"/>
  <c r="C33" i="99"/>
  <c r="Y141" i="218" s="1"/>
  <c r="I26" i="99"/>
  <c r="Y37" i="218" s="1"/>
  <c r="I33" i="99"/>
  <c r="Y44" i="218" s="1"/>
  <c r="C17" i="99"/>
  <c r="Y12" i="218" s="1"/>
  <c r="E20" i="99"/>
  <c r="I75" i="99"/>
  <c r="Y86" i="218" s="1"/>
  <c r="I65" i="99"/>
  <c r="Y76" i="218" s="1"/>
  <c r="I31" i="99"/>
  <c r="Y42" i="218" s="1"/>
  <c r="I72" i="99"/>
  <c r="Y83" i="218" s="1"/>
  <c r="E17" i="99"/>
  <c r="I95" i="99"/>
  <c r="Y106" i="218" s="1"/>
  <c r="C19" i="99"/>
  <c r="Y14" i="218" s="1"/>
  <c r="I41" i="99"/>
  <c r="Y52" i="218" s="1"/>
  <c r="I35" i="99"/>
  <c r="Y46" i="218" s="1"/>
  <c r="I86" i="99"/>
  <c r="Y97" i="218" s="1"/>
  <c r="I114" i="99"/>
  <c r="Y125" i="218" s="1"/>
  <c r="D16" i="99"/>
  <c r="E16" i="99"/>
  <c r="I25" i="99"/>
  <c r="Y36" i="218" s="1"/>
  <c r="I39" i="99"/>
  <c r="Y50" i="218" s="1"/>
  <c r="I111" i="99"/>
  <c r="Y122" i="218" s="1"/>
  <c r="C24" i="99"/>
  <c r="Y19" i="218" s="1"/>
  <c r="I58" i="99"/>
  <c r="Y69" i="218" s="1"/>
  <c r="I64" i="99"/>
  <c r="Y75" i="218" s="1"/>
  <c r="I104" i="99"/>
  <c r="Y115" i="218" s="1"/>
  <c r="I76" i="99"/>
  <c r="Y87" i="218" s="1"/>
  <c r="I99" i="99"/>
  <c r="Y110" i="218" s="1"/>
  <c r="I80" i="99"/>
  <c r="Y91" i="218" s="1"/>
  <c r="I51" i="99"/>
  <c r="Y62" i="218" s="1"/>
  <c r="I50" i="99"/>
  <c r="Y61" i="218" s="1"/>
  <c r="I120" i="99"/>
  <c r="Y131" i="218" s="1"/>
  <c r="I54" i="99"/>
  <c r="Y65" i="218" s="1"/>
  <c r="I22" i="99"/>
  <c r="Y33" i="218" s="1"/>
  <c r="I107" i="99"/>
  <c r="Y118" i="218" s="1"/>
  <c r="I61" i="99"/>
  <c r="Y72" i="218" s="1"/>
  <c r="I21" i="99"/>
  <c r="Y32" i="218" s="1"/>
  <c r="I118" i="99"/>
  <c r="Y129" i="218" s="1"/>
  <c r="I52" i="99"/>
  <c r="Y63" i="218" s="1"/>
  <c r="I20" i="99"/>
  <c r="Y31" i="218" s="1"/>
  <c r="C36" i="99"/>
  <c r="Y144" i="218" s="1"/>
  <c r="I98" i="99"/>
  <c r="Y109" i="218" s="1"/>
  <c r="I71" i="99"/>
  <c r="Y82" i="218" s="1"/>
  <c r="I30" i="99"/>
  <c r="Y41" i="218" s="1"/>
  <c r="I89" i="99"/>
  <c r="Y100" i="218" s="1"/>
  <c r="I69" i="99"/>
  <c r="Y80" i="218" s="1"/>
  <c r="I37" i="99"/>
  <c r="Y48" i="218" s="1"/>
  <c r="I96" i="99"/>
  <c r="Y107" i="218" s="1"/>
  <c r="I77" i="99"/>
  <c r="Y88" i="218" s="1"/>
  <c r="I44" i="99"/>
  <c r="Y55" i="218" s="1"/>
  <c r="I109" i="99"/>
  <c r="Y120" i="218" s="1"/>
  <c r="I62" i="99"/>
  <c r="Y73" i="218" s="1"/>
  <c r="I38" i="99"/>
  <c r="Y49" i="218" s="1"/>
  <c r="I97" i="99"/>
  <c r="Y108" i="218" s="1"/>
  <c r="I78" i="99"/>
  <c r="Y89" i="218" s="1"/>
  <c r="I45" i="99"/>
  <c r="Y56" i="218" s="1"/>
  <c r="I87" i="99"/>
  <c r="Y98" i="218" s="1"/>
  <c r="I60" i="99"/>
  <c r="Y71" i="218" s="1"/>
  <c r="I28" i="99"/>
  <c r="Y39" i="218" s="1"/>
  <c r="I90" i="99"/>
  <c r="Y101" i="218" s="1"/>
  <c r="I79" i="99"/>
  <c r="Y90" i="218" s="1"/>
  <c r="I46" i="99"/>
  <c r="Y57" i="218" s="1"/>
  <c r="I119" i="99"/>
  <c r="Y130" i="218" s="1"/>
  <c r="I53" i="99"/>
  <c r="Y64" i="218" s="1"/>
  <c r="I29" i="99"/>
  <c r="Y40" i="218" s="1"/>
  <c r="I106" i="99"/>
  <c r="Y117" i="218" s="1"/>
  <c r="I68" i="99"/>
  <c r="Y79" i="218" s="1"/>
  <c r="I36" i="99"/>
  <c r="Y47" i="218" s="1"/>
  <c r="I82" i="99"/>
  <c r="Y93" i="218" s="1"/>
  <c r="C21" i="99"/>
  <c r="Y16" i="218" s="1"/>
  <c r="I56" i="99"/>
  <c r="Y67" i="218" s="1"/>
  <c r="I19" i="99"/>
  <c r="Y30" i="218" s="1"/>
  <c r="C23" i="99"/>
  <c r="Y18" i="218" s="1"/>
  <c r="C38" i="99"/>
  <c r="Y146" i="218" s="1"/>
  <c r="I66" i="99"/>
  <c r="Y77" i="218" s="1"/>
  <c r="I84" i="99"/>
  <c r="Y95" i="218" s="1"/>
  <c r="D26" i="97"/>
  <c r="E23" i="98"/>
  <c r="I49" i="98"/>
  <c r="X60" i="218" s="1"/>
  <c r="I55" i="98"/>
  <c r="X66" i="218" s="1"/>
  <c r="I101" i="98"/>
  <c r="X112" i="218" s="1"/>
  <c r="I84" i="98"/>
  <c r="X95" i="218" s="1"/>
  <c r="I66" i="98"/>
  <c r="X77" i="218" s="1"/>
  <c r="D22" i="98"/>
  <c r="D23" i="98"/>
  <c r="I104" i="98"/>
  <c r="X115" i="218" s="1"/>
  <c r="C37" i="98"/>
  <c r="X145" i="218" s="1"/>
  <c r="C38" i="98"/>
  <c r="X146" i="218" s="1"/>
  <c r="D17" i="98"/>
  <c r="E16" i="98"/>
  <c r="D20" i="98"/>
  <c r="D26" i="98"/>
  <c r="I94" i="98"/>
  <c r="X105" i="218" s="1"/>
  <c r="I75" i="98"/>
  <c r="X86" i="218" s="1"/>
  <c r="E20" i="98"/>
  <c r="E17" i="98"/>
  <c r="I73" i="98"/>
  <c r="X84" i="218" s="1"/>
  <c r="I56" i="98"/>
  <c r="X67" i="218" s="1"/>
  <c r="C19" i="98"/>
  <c r="X14" i="218" s="1"/>
  <c r="C18" i="98"/>
  <c r="X13" i="218" s="1"/>
  <c r="I35" i="98"/>
  <c r="X46" i="218" s="1"/>
  <c r="I116" i="98"/>
  <c r="X127" i="218" s="1"/>
  <c r="C21" i="98"/>
  <c r="X16" i="218" s="1"/>
  <c r="I92" i="98"/>
  <c r="X103" i="218" s="1"/>
  <c r="I112" i="98"/>
  <c r="X123" i="218" s="1"/>
  <c r="I59" i="98"/>
  <c r="X70" i="218" s="1"/>
  <c r="I91" i="98"/>
  <c r="X102" i="218" s="1"/>
  <c r="I110" i="98"/>
  <c r="X121" i="218" s="1"/>
  <c r="I25" i="98"/>
  <c r="X36" i="218" s="1"/>
  <c r="I43" i="98"/>
  <c r="X54" i="218" s="1"/>
  <c r="C23" i="98"/>
  <c r="X18" i="218" s="1"/>
  <c r="I82" i="98"/>
  <c r="X93" i="218" s="1"/>
  <c r="C16" i="98"/>
  <c r="X11" i="218" s="1"/>
  <c r="I99" i="98"/>
  <c r="X110" i="218" s="1"/>
  <c r="I27" i="98"/>
  <c r="X38" i="218" s="1"/>
  <c r="I64" i="98"/>
  <c r="X75" i="218" s="1"/>
  <c r="I58" i="98"/>
  <c r="X69" i="218" s="1"/>
  <c r="I24" i="98"/>
  <c r="X35" i="218" s="1"/>
  <c r="I80" i="98"/>
  <c r="X91" i="218" s="1"/>
  <c r="I100" i="98"/>
  <c r="X111" i="218" s="1"/>
  <c r="I65" i="98"/>
  <c r="X76" i="218" s="1"/>
  <c r="C20" i="98"/>
  <c r="X15" i="218" s="1"/>
  <c r="I17" i="98"/>
  <c r="X28" i="218" s="1"/>
  <c r="I51" i="98"/>
  <c r="X62" i="218" s="1"/>
  <c r="I39" i="98"/>
  <c r="X50" i="218" s="1"/>
  <c r="I114" i="98"/>
  <c r="X125" i="218" s="1"/>
  <c r="I67" i="98"/>
  <c r="X78" i="218" s="1"/>
  <c r="I47" i="98"/>
  <c r="X58" i="218" s="1"/>
  <c r="I31" i="98"/>
  <c r="X42" i="218" s="1"/>
  <c r="I86" i="98"/>
  <c r="X97" i="218" s="1"/>
  <c r="I93" i="98"/>
  <c r="X104" i="218" s="1"/>
  <c r="D16" i="98"/>
  <c r="C22" i="98"/>
  <c r="X17" i="218" s="1"/>
  <c r="I76" i="98"/>
  <c r="X87" i="218" s="1"/>
  <c r="I102" i="98"/>
  <c r="X113" i="218" s="1"/>
  <c r="I63" i="98"/>
  <c r="X74" i="218" s="1"/>
  <c r="I23" i="98"/>
  <c r="X34" i="218" s="1"/>
  <c r="I33" i="98"/>
  <c r="X44" i="218" s="1"/>
  <c r="I111" i="98"/>
  <c r="X122" i="218" s="1"/>
  <c r="C25" i="98"/>
  <c r="X20" i="218" s="1"/>
  <c r="C35" i="98"/>
  <c r="X143" i="218" s="1"/>
  <c r="I26" i="98"/>
  <c r="X37" i="218" s="1"/>
  <c r="I42" i="98"/>
  <c r="X53" i="218" s="1"/>
  <c r="I57" i="98"/>
  <c r="X68" i="218" s="1"/>
  <c r="I34" i="98"/>
  <c r="X45" i="218" s="1"/>
  <c r="I41" i="98"/>
  <c r="X52" i="218" s="1"/>
  <c r="I18" i="98"/>
  <c r="X29" i="218" s="1"/>
  <c r="I120" i="98"/>
  <c r="X131" i="218" s="1"/>
  <c r="I62" i="98"/>
  <c r="X73" i="218" s="1"/>
  <c r="I30" i="98"/>
  <c r="X41" i="218" s="1"/>
  <c r="I107" i="98"/>
  <c r="X118" i="218" s="1"/>
  <c r="I61" i="98"/>
  <c r="X72" i="218" s="1"/>
  <c r="I37" i="98"/>
  <c r="X48" i="218" s="1"/>
  <c r="I118" i="98"/>
  <c r="X129" i="218" s="1"/>
  <c r="I52" i="98"/>
  <c r="X63" i="218" s="1"/>
  <c r="I20" i="98"/>
  <c r="X31" i="218" s="1"/>
  <c r="I98" i="98"/>
  <c r="X109" i="218" s="1"/>
  <c r="I79" i="98"/>
  <c r="X90" i="218" s="1"/>
  <c r="I46" i="98"/>
  <c r="X57" i="218" s="1"/>
  <c r="I97" i="98"/>
  <c r="X108" i="218" s="1"/>
  <c r="I69" i="98"/>
  <c r="X80" i="218" s="1"/>
  <c r="I29" i="98"/>
  <c r="X40" i="218" s="1"/>
  <c r="I96" i="98"/>
  <c r="X107" i="218" s="1"/>
  <c r="I60" i="98"/>
  <c r="X71" i="218" s="1"/>
  <c r="I28" i="98"/>
  <c r="X39" i="218" s="1"/>
  <c r="C36" i="98"/>
  <c r="X144" i="218" s="1"/>
  <c r="I109" i="98"/>
  <c r="X120" i="218" s="1"/>
  <c r="I54" i="98"/>
  <c r="X65" i="218" s="1"/>
  <c r="I22" i="98"/>
  <c r="X33" i="218" s="1"/>
  <c r="I89" i="98"/>
  <c r="X100" i="218" s="1"/>
  <c r="I53" i="98"/>
  <c r="X64" i="218" s="1"/>
  <c r="I21" i="98"/>
  <c r="X32" i="218" s="1"/>
  <c r="I87" i="98"/>
  <c r="X98" i="218" s="1"/>
  <c r="I77" i="98"/>
  <c r="X88" i="218" s="1"/>
  <c r="I36" i="98"/>
  <c r="X47" i="218" s="1"/>
  <c r="I90" i="98"/>
  <c r="X101" i="218" s="1"/>
  <c r="I71" i="98"/>
  <c r="X82" i="218" s="1"/>
  <c r="I38" i="98"/>
  <c r="X49" i="218" s="1"/>
  <c r="I119" i="98"/>
  <c r="X130" i="218" s="1"/>
  <c r="I78" i="98"/>
  <c r="X89" i="218" s="1"/>
  <c r="I45" i="98"/>
  <c r="X56" i="218" s="1"/>
  <c r="I106" i="98"/>
  <c r="X117" i="218" s="1"/>
  <c r="I68" i="98"/>
  <c r="X79" i="218" s="1"/>
  <c r="I44" i="98"/>
  <c r="X55" i="218" s="1"/>
  <c r="I40" i="98"/>
  <c r="X51" i="218" s="1"/>
  <c r="I72" i="98"/>
  <c r="X83" i="218" s="1"/>
  <c r="I81" i="98"/>
  <c r="X92" i="218" s="1"/>
  <c r="C32" i="98"/>
  <c r="X140" i="218" s="1"/>
  <c r="I50" i="98"/>
  <c r="X61" i="218" s="1"/>
  <c r="I122" i="98"/>
  <c r="X133" i="218" s="1"/>
  <c r="I95" i="98"/>
  <c r="X106" i="218" s="1"/>
  <c r="C24" i="98"/>
  <c r="X19" i="218" s="1"/>
  <c r="C27" i="98"/>
  <c r="X22" i="218" s="1"/>
  <c r="C17" i="98"/>
  <c r="X12" i="218" s="1"/>
  <c r="C26" i="98"/>
  <c r="X21" i="218" s="1"/>
  <c r="I48" i="98"/>
  <c r="X59" i="218" s="1"/>
  <c r="C33" i="98"/>
  <c r="X141" i="218" s="1"/>
  <c r="I19" i="98"/>
  <c r="X30" i="218" s="1"/>
  <c r="C34" i="98"/>
  <c r="X142" i="218" s="1"/>
  <c r="I32" i="98"/>
  <c r="X43" i="218" s="1"/>
  <c r="E26" i="97"/>
  <c r="E20" i="97"/>
  <c r="E23" i="97"/>
  <c r="E17" i="97"/>
  <c r="D23" i="97"/>
  <c r="D20" i="97"/>
  <c r="D17" i="97"/>
  <c r="E22" i="97"/>
  <c r="I41" i="97"/>
  <c r="W52" i="218" s="1"/>
  <c r="C16" i="97"/>
  <c r="W11" i="218" s="1"/>
  <c r="I59" i="97"/>
  <c r="W70" i="218" s="1"/>
  <c r="I92" i="97"/>
  <c r="W103" i="218" s="1"/>
  <c r="I40" i="97"/>
  <c r="W51" i="218" s="1"/>
  <c r="I76" i="97"/>
  <c r="W87" i="218" s="1"/>
  <c r="C35" i="97"/>
  <c r="W143" i="218" s="1"/>
  <c r="I63" i="97"/>
  <c r="W74" i="218" s="1"/>
  <c r="I73" i="97"/>
  <c r="W84" i="218" s="1"/>
  <c r="C36" i="97"/>
  <c r="W144" i="218" s="1"/>
  <c r="I49" i="97"/>
  <c r="W60" i="218" s="1"/>
  <c r="I31" i="97"/>
  <c r="W42" i="218" s="1"/>
  <c r="I39" i="97"/>
  <c r="W50" i="218" s="1"/>
  <c r="D19" i="97"/>
  <c r="I58" i="97"/>
  <c r="W69" i="218" s="1"/>
  <c r="I82" i="97"/>
  <c r="W93" i="218" s="1"/>
  <c r="I93" i="97"/>
  <c r="W104" i="218" s="1"/>
  <c r="I64" i="97"/>
  <c r="W75" i="218" s="1"/>
  <c r="I75" i="97"/>
  <c r="W86" i="218" s="1"/>
  <c r="I116" i="97"/>
  <c r="W127" i="218" s="1"/>
  <c r="I100" i="97"/>
  <c r="W111" i="218" s="1"/>
  <c r="I91" i="97"/>
  <c r="W102" i="218" s="1"/>
  <c r="I33" i="97"/>
  <c r="W44" i="218" s="1"/>
  <c r="I74" i="97"/>
  <c r="W85" i="218" s="1"/>
  <c r="I25" i="97"/>
  <c r="W36" i="218" s="1"/>
  <c r="I86" i="97"/>
  <c r="W97" i="218" s="1"/>
  <c r="I32" i="97"/>
  <c r="W43" i="218" s="1"/>
  <c r="I66" i="97"/>
  <c r="W77" i="218" s="1"/>
  <c r="I101" i="97"/>
  <c r="W112" i="218" s="1"/>
  <c r="I122" i="97"/>
  <c r="W133" i="218" s="1"/>
  <c r="C19" i="97"/>
  <c r="W14" i="218" s="1"/>
  <c r="C18" i="97"/>
  <c r="W13" i="218" s="1"/>
  <c r="I35" i="97"/>
  <c r="W46" i="218" s="1"/>
  <c r="C34" i="97"/>
  <c r="W142" i="218" s="1"/>
  <c r="I47" i="97"/>
  <c r="W58" i="218" s="1"/>
  <c r="C38" i="97"/>
  <c r="W146" i="218" s="1"/>
  <c r="I24" i="97"/>
  <c r="W35" i="218" s="1"/>
  <c r="I109" i="97"/>
  <c r="W120" i="218" s="1"/>
  <c r="I46" i="97"/>
  <c r="W57" i="218" s="1"/>
  <c r="I89" i="97"/>
  <c r="W100" i="218" s="1"/>
  <c r="I53" i="97"/>
  <c r="W64" i="218" s="1"/>
  <c r="I21" i="97"/>
  <c r="W32" i="218" s="1"/>
  <c r="I87" i="97"/>
  <c r="W98" i="218" s="1"/>
  <c r="I52" i="97"/>
  <c r="W63" i="218" s="1"/>
  <c r="I28" i="97"/>
  <c r="W39" i="218" s="1"/>
  <c r="I90" i="97"/>
  <c r="W101" i="218" s="1"/>
  <c r="I79" i="97"/>
  <c r="W90" i="218" s="1"/>
  <c r="I54" i="97"/>
  <c r="W65" i="218" s="1"/>
  <c r="I22" i="97"/>
  <c r="W33" i="218" s="1"/>
  <c r="I119" i="97"/>
  <c r="W130" i="218" s="1"/>
  <c r="I45" i="97"/>
  <c r="W56" i="218" s="1"/>
  <c r="I96" i="97"/>
  <c r="W107" i="218" s="1"/>
  <c r="I77" i="97"/>
  <c r="W88" i="218" s="1"/>
  <c r="I44" i="97"/>
  <c r="W55" i="218" s="1"/>
  <c r="I98" i="97"/>
  <c r="W109" i="218" s="1"/>
  <c r="I62" i="97"/>
  <c r="W73" i="218" s="1"/>
  <c r="I38" i="97"/>
  <c r="W49" i="218" s="1"/>
  <c r="I107" i="97"/>
  <c r="W118" i="218" s="1"/>
  <c r="I69" i="97"/>
  <c r="W80" i="218" s="1"/>
  <c r="I37" i="97"/>
  <c r="W48" i="218" s="1"/>
  <c r="I106" i="97"/>
  <c r="W117" i="218" s="1"/>
  <c r="I60" i="97"/>
  <c r="W71" i="218" s="1"/>
  <c r="I20" i="97"/>
  <c r="W31" i="218" s="1"/>
  <c r="I120" i="97"/>
  <c r="W131" i="218" s="1"/>
  <c r="I71" i="97"/>
  <c r="W82" i="218" s="1"/>
  <c r="I30" i="97"/>
  <c r="W41" i="218" s="1"/>
  <c r="I97" i="97"/>
  <c r="W108" i="218" s="1"/>
  <c r="I78" i="97"/>
  <c r="W89" i="218" s="1"/>
  <c r="I61" i="97"/>
  <c r="W72" i="218" s="1"/>
  <c r="I29" i="97"/>
  <c r="W40" i="218" s="1"/>
  <c r="I118" i="97"/>
  <c r="W129" i="218" s="1"/>
  <c r="I68" i="97"/>
  <c r="W79" i="218" s="1"/>
  <c r="I36" i="97"/>
  <c r="W47" i="218" s="1"/>
  <c r="I26" i="97"/>
  <c r="W37" i="218" s="1"/>
  <c r="I51" i="97"/>
  <c r="W62" i="218" s="1"/>
  <c r="I102" i="97"/>
  <c r="W113" i="218" s="1"/>
  <c r="C32" i="97"/>
  <c r="W140" i="218" s="1"/>
  <c r="I99" i="97"/>
  <c r="W110" i="218" s="1"/>
  <c r="I80" i="97"/>
  <c r="W91" i="218" s="1"/>
  <c r="I67" i="97"/>
  <c r="W78" i="218" s="1"/>
  <c r="I56" i="97"/>
  <c r="W67" i="218" s="1"/>
  <c r="I17" i="97"/>
  <c r="W28" i="218" s="1"/>
  <c r="I65" i="97"/>
  <c r="W76" i="218" s="1"/>
  <c r="D16" i="97"/>
  <c r="I72" i="97"/>
  <c r="W83" i="218" s="1"/>
  <c r="E16" i="97"/>
  <c r="I110" i="97"/>
  <c r="W121" i="218" s="1"/>
  <c r="I111" i="97"/>
  <c r="W122" i="218" s="1"/>
  <c r="C23" i="97"/>
  <c r="W18" i="218" s="1"/>
  <c r="C25" i="97"/>
  <c r="W20" i="218" s="1"/>
  <c r="I34" i="97"/>
  <c r="W45" i="218" s="1"/>
  <c r="C33" i="97"/>
  <c r="W141" i="218" s="1"/>
  <c r="I42" i="97"/>
  <c r="W53" i="218" s="1"/>
  <c r="I50" i="97"/>
  <c r="W61" i="218" s="1"/>
  <c r="I23" i="97"/>
  <c r="W34" i="218" s="1"/>
  <c r="I81" i="97"/>
  <c r="W92" i="218" s="1"/>
  <c r="C21" i="97"/>
  <c r="W16" i="218" s="1"/>
  <c r="C20" i="97"/>
  <c r="W15" i="218" s="1"/>
  <c r="I27" i="97"/>
  <c r="W38" i="218" s="1"/>
  <c r="I112" i="97"/>
  <c r="W123" i="218" s="1"/>
  <c r="C27" i="97"/>
  <c r="W22" i="218" s="1"/>
  <c r="I19" i="97"/>
  <c r="W30" i="218" s="1"/>
  <c r="C26" i="97"/>
  <c r="W21" i="218" s="1"/>
  <c r="I48" i="97"/>
  <c r="W59" i="218" s="1"/>
  <c r="I18" i="97"/>
  <c r="W29" i="218" s="1"/>
  <c r="I43" i="97"/>
  <c r="W54" i="218" s="1"/>
  <c r="I57" i="97"/>
  <c r="W68" i="218" s="1"/>
  <c r="I55" i="97"/>
  <c r="W66" i="218" s="1"/>
  <c r="I94" i="97"/>
  <c r="W105" i="218" s="1"/>
  <c r="I95" i="97"/>
  <c r="W106" i="218" s="1"/>
  <c r="I104" i="97"/>
  <c r="W115" i="218" s="1"/>
  <c r="C22" i="97"/>
  <c r="W17" i="218" s="1"/>
  <c r="C17" i="97"/>
  <c r="W12" i="218" s="1"/>
  <c r="I114" i="97"/>
  <c r="W125" i="218" s="1"/>
  <c r="C24" i="97"/>
  <c r="W19" i="218" s="1"/>
  <c r="C37" i="97"/>
  <c r="W145" i="218" s="1"/>
  <c r="E26" i="92"/>
  <c r="I73" i="96"/>
  <c r="V84" i="218" s="1"/>
  <c r="I94" i="96"/>
  <c r="V105" i="218" s="1"/>
  <c r="D26" i="96"/>
  <c r="C18" i="96"/>
  <c r="V13" i="218" s="1"/>
  <c r="E17" i="96"/>
  <c r="I49" i="96"/>
  <c r="V60" i="218" s="1"/>
  <c r="D23" i="96"/>
  <c r="I63" i="96"/>
  <c r="V74" i="218" s="1"/>
  <c r="D20" i="96"/>
  <c r="C16" i="96"/>
  <c r="V11" i="218" s="1"/>
  <c r="I110" i="96"/>
  <c r="V121" i="218" s="1"/>
  <c r="I35" i="96"/>
  <c r="V46" i="218" s="1"/>
  <c r="E16" i="96"/>
  <c r="D17" i="96"/>
  <c r="E20" i="96"/>
  <c r="I41" i="96"/>
  <c r="V52" i="218" s="1"/>
  <c r="I56" i="96"/>
  <c r="V67" i="218" s="1"/>
  <c r="I72" i="96"/>
  <c r="V83" i="218" s="1"/>
  <c r="I66" i="96"/>
  <c r="V77" i="218" s="1"/>
  <c r="I43" i="96"/>
  <c r="V54" i="218" s="1"/>
  <c r="I17" i="96"/>
  <c r="V28" i="218" s="1"/>
  <c r="I99" i="96"/>
  <c r="V110" i="218" s="1"/>
  <c r="I104" i="96"/>
  <c r="V115" i="218" s="1"/>
  <c r="I64" i="96"/>
  <c r="V75" i="218" s="1"/>
  <c r="I32" i="96"/>
  <c r="V43" i="218" s="1"/>
  <c r="I57" i="96"/>
  <c r="V68" i="218" s="1"/>
  <c r="D19" i="96"/>
  <c r="C19" i="96"/>
  <c r="V14" i="218" s="1"/>
  <c r="C26" i="96"/>
  <c r="V21" i="218" s="1"/>
  <c r="I48" i="96"/>
  <c r="V59" i="218" s="1"/>
  <c r="I51" i="96"/>
  <c r="V62" i="218" s="1"/>
  <c r="I80" i="96"/>
  <c r="V91" i="218" s="1"/>
  <c r="I76" i="96"/>
  <c r="V87" i="218" s="1"/>
  <c r="I100" i="96"/>
  <c r="V111" i="218" s="1"/>
  <c r="I84" i="96"/>
  <c r="V95" i="218" s="1"/>
  <c r="I95" i="96"/>
  <c r="V106" i="218" s="1"/>
  <c r="I25" i="96"/>
  <c r="V36" i="218" s="1"/>
  <c r="C34" i="96"/>
  <c r="V142" i="218" s="1"/>
  <c r="I50" i="96"/>
  <c r="V61" i="218" s="1"/>
  <c r="C23" i="96"/>
  <c r="V18" i="218" s="1"/>
  <c r="I33" i="96"/>
  <c r="V44" i="218" s="1"/>
  <c r="I27" i="96"/>
  <c r="V38" i="218" s="1"/>
  <c r="I82" i="96"/>
  <c r="V93" i="218" s="1"/>
  <c r="I26" i="96"/>
  <c r="V37" i="218" s="1"/>
  <c r="I81" i="96"/>
  <c r="V92" i="218" s="1"/>
  <c r="I75" i="96"/>
  <c r="V86" i="218" s="1"/>
  <c r="I122" i="96"/>
  <c r="V133" i="218" s="1"/>
  <c r="C24" i="96"/>
  <c r="V19" i="218" s="1"/>
  <c r="I114" i="96"/>
  <c r="V125" i="218" s="1"/>
  <c r="I120" i="96"/>
  <c r="V131" i="218" s="1"/>
  <c r="I62" i="96"/>
  <c r="V73" i="218" s="1"/>
  <c r="I22" i="96"/>
  <c r="V33" i="218" s="1"/>
  <c r="I107" i="96"/>
  <c r="V118" i="218" s="1"/>
  <c r="I69" i="96"/>
  <c r="V80" i="218" s="1"/>
  <c r="I37" i="96"/>
  <c r="V48" i="218" s="1"/>
  <c r="I96" i="96"/>
  <c r="V107" i="218" s="1"/>
  <c r="I60" i="96"/>
  <c r="V71" i="218" s="1"/>
  <c r="I36" i="96"/>
  <c r="V47" i="218" s="1"/>
  <c r="I98" i="96"/>
  <c r="V109" i="218" s="1"/>
  <c r="I79" i="96"/>
  <c r="V90" i="218" s="1"/>
  <c r="I46" i="96"/>
  <c r="V57" i="218" s="1"/>
  <c r="I89" i="96"/>
  <c r="V100" i="218" s="1"/>
  <c r="I61" i="96"/>
  <c r="V72" i="218" s="1"/>
  <c r="I29" i="96"/>
  <c r="V40" i="218" s="1"/>
  <c r="I106" i="96"/>
  <c r="V117" i="218" s="1"/>
  <c r="I68" i="96"/>
  <c r="V79" i="218" s="1"/>
  <c r="I28" i="96"/>
  <c r="V39" i="218" s="1"/>
  <c r="I109" i="96"/>
  <c r="V120" i="218" s="1"/>
  <c r="I71" i="96"/>
  <c r="V82" i="218" s="1"/>
  <c r="I38" i="96"/>
  <c r="V49" i="218" s="1"/>
  <c r="I97" i="96"/>
  <c r="V108" i="218" s="1"/>
  <c r="I78" i="96"/>
  <c r="V89" i="218" s="1"/>
  <c r="I45" i="96"/>
  <c r="V56" i="218" s="1"/>
  <c r="I118" i="96"/>
  <c r="V129" i="218" s="1"/>
  <c r="I52" i="96"/>
  <c r="V63" i="218" s="1"/>
  <c r="I20" i="96"/>
  <c r="V31" i="218" s="1"/>
  <c r="I90" i="96"/>
  <c r="V101" i="218" s="1"/>
  <c r="I54" i="96"/>
  <c r="V65" i="218" s="1"/>
  <c r="I30" i="96"/>
  <c r="V41" i="218" s="1"/>
  <c r="I119" i="96"/>
  <c r="V130" i="218" s="1"/>
  <c r="I53" i="96"/>
  <c r="V64" i="218" s="1"/>
  <c r="I21" i="96"/>
  <c r="V32" i="218" s="1"/>
  <c r="I87" i="96"/>
  <c r="V98" i="218" s="1"/>
  <c r="I77" i="96"/>
  <c r="V88" i="218" s="1"/>
  <c r="I44" i="96"/>
  <c r="V55" i="218" s="1"/>
  <c r="C38" i="96"/>
  <c r="V146" i="218" s="1"/>
  <c r="I59" i="96"/>
  <c r="V70" i="218" s="1"/>
  <c r="C25" i="96"/>
  <c r="V20" i="218" s="1"/>
  <c r="I31" i="96"/>
  <c r="V42" i="218" s="1"/>
  <c r="I18" i="96"/>
  <c r="V29" i="218" s="1"/>
  <c r="I74" i="96"/>
  <c r="V85" i="218" s="1"/>
  <c r="C35" i="96"/>
  <c r="V143" i="218" s="1"/>
  <c r="C33" i="96"/>
  <c r="V141" i="218" s="1"/>
  <c r="I55" i="96"/>
  <c r="V66" i="218" s="1"/>
  <c r="I116" i="96"/>
  <c r="V127" i="218" s="1"/>
  <c r="I23" i="96"/>
  <c r="V34" i="218" s="1"/>
  <c r="C21" i="96"/>
  <c r="V16" i="218" s="1"/>
  <c r="C20" i="96"/>
  <c r="V15" i="218" s="1"/>
  <c r="C32" i="96"/>
  <c r="V140" i="218" s="1"/>
  <c r="D16" i="96"/>
  <c r="I86" i="96"/>
  <c r="V97" i="218" s="1"/>
  <c r="I112" i="96"/>
  <c r="V123" i="218" s="1"/>
  <c r="I58" i="96"/>
  <c r="V69" i="218" s="1"/>
  <c r="I47" i="96"/>
  <c r="V58" i="218" s="1"/>
  <c r="I40" i="96"/>
  <c r="V51" i="218" s="1"/>
  <c r="I101" i="96"/>
  <c r="V112" i="218" s="1"/>
  <c r="I39" i="96"/>
  <c r="V50" i="218" s="1"/>
  <c r="I93" i="96"/>
  <c r="V104" i="218" s="1"/>
  <c r="I91" i="96"/>
  <c r="V102" i="218" s="1"/>
  <c r="C17" i="96"/>
  <c r="V12" i="218" s="1"/>
  <c r="I34" i="96"/>
  <c r="V45" i="218" s="1"/>
  <c r="I24" i="96"/>
  <c r="V35" i="218" s="1"/>
  <c r="I65" i="96"/>
  <c r="V76" i="218" s="1"/>
  <c r="C27" i="96"/>
  <c r="V22" i="218" s="1"/>
  <c r="C22" i="96"/>
  <c r="V17" i="218" s="1"/>
  <c r="I67" i="96"/>
  <c r="V78" i="218" s="1"/>
  <c r="I42" i="96"/>
  <c r="V53" i="218" s="1"/>
  <c r="I102" i="96"/>
  <c r="V113" i="218" s="1"/>
  <c r="I92" i="96"/>
  <c r="V103" i="218" s="1"/>
  <c r="C37" i="96"/>
  <c r="V145" i="218" s="1"/>
  <c r="I111" i="96"/>
  <c r="V122" i="218" s="1"/>
  <c r="I19" i="96"/>
  <c r="V30" i="218" s="1"/>
  <c r="D20" i="95"/>
  <c r="E26" i="95"/>
  <c r="D23" i="95"/>
  <c r="C23" i="95"/>
  <c r="U18" i="218" s="1"/>
  <c r="C37" i="95"/>
  <c r="U145" i="218" s="1"/>
  <c r="E20" i="95"/>
  <c r="D17" i="95"/>
  <c r="C19" i="95"/>
  <c r="U14" i="218" s="1"/>
  <c r="C25" i="95"/>
  <c r="U20" i="218" s="1"/>
  <c r="C24" i="95"/>
  <c r="U19" i="218" s="1"/>
  <c r="I82" i="95"/>
  <c r="U93" i="218" s="1"/>
  <c r="I74" i="95"/>
  <c r="U85" i="218" s="1"/>
  <c r="E17" i="95"/>
  <c r="I92" i="95"/>
  <c r="U103" i="218" s="1"/>
  <c r="I31" i="95"/>
  <c r="U42" i="218" s="1"/>
  <c r="C17" i="95"/>
  <c r="U12" i="218" s="1"/>
  <c r="E23" i="95"/>
  <c r="I112" i="95"/>
  <c r="U123" i="218" s="1"/>
  <c r="I58" i="95"/>
  <c r="U69" i="218" s="1"/>
  <c r="I104" i="95"/>
  <c r="U115" i="218" s="1"/>
  <c r="I76" i="95"/>
  <c r="U87" i="218" s="1"/>
  <c r="D16" i="95"/>
  <c r="I34" i="95"/>
  <c r="U45" i="218" s="1"/>
  <c r="I65" i="95"/>
  <c r="U76" i="218" s="1"/>
  <c r="I55" i="95"/>
  <c r="U66" i="218" s="1"/>
  <c r="I19" i="95"/>
  <c r="U30" i="218" s="1"/>
  <c r="I25" i="95"/>
  <c r="U36" i="218" s="1"/>
  <c r="C27" i="95"/>
  <c r="U22" i="218" s="1"/>
  <c r="I94" i="95"/>
  <c r="U105" i="218" s="1"/>
  <c r="I101" i="95"/>
  <c r="U112" i="218" s="1"/>
  <c r="I27" i="95"/>
  <c r="U38" i="218" s="1"/>
  <c r="I26" i="95"/>
  <c r="U37" i="218" s="1"/>
  <c r="C36" i="95"/>
  <c r="U144" i="218" s="1"/>
  <c r="I91" i="95"/>
  <c r="U102" i="218" s="1"/>
  <c r="I109" i="95"/>
  <c r="U120" i="218" s="1"/>
  <c r="I54" i="95"/>
  <c r="U65" i="218" s="1"/>
  <c r="I22" i="95"/>
  <c r="U33" i="218" s="1"/>
  <c r="I89" i="95"/>
  <c r="U100" i="218" s="1"/>
  <c r="I69" i="95"/>
  <c r="U80" i="218" s="1"/>
  <c r="I37" i="95"/>
  <c r="U48" i="218" s="1"/>
  <c r="I96" i="95"/>
  <c r="U107" i="218" s="1"/>
  <c r="I60" i="95"/>
  <c r="U71" i="218" s="1"/>
  <c r="I28" i="95"/>
  <c r="U39" i="218" s="1"/>
  <c r="I120" i="95"/>
  <c r="U131" i="218" s="1"/>
  <c r="I79" i="95"/>
  <c r="U90" i="218" s="1"/>
  <c r="I38" i="95"/>
  <c r="U49" i="218" s="1"/>
  <c r="I119" i="95"/>
  <c r="U130" i="218" s="1"/>
  <c r="I53" i="95"/>
  <c r="U64" i="218" s="1"/>
  <c r="I21" i="95"/>
  <c r="U32" i="218" s="1"/>
  <c r="I118" i="95"/>
  <c r="U129" i="218" s="1"/>
  <c r="I52" i="95"/>
  <c r="U63" i="218" s="1"/>
  <c r="I20" i="95"/>
  <c r="U31" i="218" s="1"/>
  <c r="I98" i="95"/>
  <c r="U109" i="218" s="1"/>
  <c r="I62" i="95"/>
  <c r="U73" i="218" s="1"/>
  <c r="I30" i="95"/>
  <c r="U41" i="218" s="1"/>
  <c r="I97" i="95"/>
  <c r="U108" i="218" s="1"/>
  <c r="I78" i="95"/>
  <c r="U89" i="218" s="1"/>
  <c r="I45" i="95"/>
  <c r="U56" i="218" s="1"/>
  <c r="I106" i="95"/>
  <c r="U117" i="218" s="1"/>
  <c r="I77" i="95"/>
  <c r="U88" i="218" s="1"/>
  <c r="I44" i="95"/>
  <c r="U55" i="218" s="1"/>
  <c r="C33" i="95"/>
  <c r="U141" i="218" s="1"/>
  <c r="I90" i="95"/>
  <c r="U101" i="218" s="1"/>
  <c r="I71" i="95"/>
  <c r="U82" i="218" s="1"/>
  <c r="I46" i="95"/>
  <c r="U57" i="218" s="1"/>
  <c r="I107" i="95"/>
  <c r="U118" i="218" s="1"/>
  <c r="I61" i="95"/>
  <c r="U72" i="218" s="1"/>
  <c r="I29" i="95"/>
  <c r="U40" i="218" s="1"/>
  <c r="I87" i="95"/>
  <c r="U98" i="218" s="1"/>
  <c r="I68" i="95"/>
  <c r="U79" i="218" s="1"/>
  <c r="I36" i="95"/>
  <c r="U47" i="218" s="1"/>
  <c r="C35" i="95"/>
  <c r="U143" i="218" s="1"/>
  <c r="I67" i="95"/>
  <c r="U78" i="218" s="1"/>
  <c r="I50" i="95"/>
  <c r="U61" i="218" s="1"/>
  <c r="I57" i="95"/>
  <c r="U68" i="218" s="1"/>
  <c r="I111" i="95"/>
  <c r="U122" i="218" s="1"/>
  <c r="I110" i="95"/>
  <c r="U121" i="218" s="1"/>
  <c r="I93" i="95"/>
  <c r="U104" i="218" s="1"/>
  <c r="C18" i="95"/>
  <c r="U13" i="218" s="1"/>
  <c r="I116" i="95"/>
  <c r="U127" i="218" s="1"/>
  <c r="E16" i="95"/>
  <c r="I73" i="95"/>
  <c r="U84" i="218" s="1"/>
  <c r="I47" i="95"/>
  <c r="U58" i="218" s="1"/>
  <c r="I51" i="95"/>
  <c r="U62" i="218" s="1"/>
  <c r="I84" i="95"/>
  <c r="U95" i="218" s="1"/>
  <c r="I59" i="95"/>
  <c r="U70" i="218" s="1"/>
  <c r="I23" i="95"/>
  <c r="U34" i="218" s="1"/>
  <c r="I122" i="95"/>
  <c r="U133" i="218" s="1"/>
  <c r="D19" i="95"/>
  <c r="I86" i="95"/>
  <c r="U97" i="218" s="1"/>
  <c r="I41" i="95"/>
  <c r="U52" i="218" s="1"/>
  <c r="I18" i="95"/>
  <c r="U29" i="218" s="1"/>
  <c r="I66" i="95"/>
  <c r="U77" i="218" s="1"/>
  <c r="I95" i="95"/>
  <c r="U106" i="218" s="1"/>
  <c r="I49" i="95"/>
  <c r="U60" i="218" s="1"/>
  <c r="I72" i="95"/>
  <c r="U83" i="218" s="1"/>
  <c r="C21" i="95"/>
  <c r="U16" i="218" s="1"/>
  <c r="I43" i="95"/>
  <c r="U54" i="218" s="1"/>
  <c r="I64" i="95"/>
  <c r="U75" i="218" s="1"/>
  <c r="I102" i="95"/>
  <c r="U113" i="218" s="1"/>
  <c r="C34" i="95"/>
  <c r="U142" i="218" s="1"/>
  <c r="I75" i="95"/>
  <c r="U86" i="218" s="1"/>
  <c r="C22" i="95"/>
  <c r="U17" i="218" s="1"/>
  <c r="C26" i="95"/>
  <c r="U21" i="218" s="1"/>
  <c r="I42" i="95"/>
  <c r="U53" i="218" s="1"/>
  <c r="I100" i="95"/>
  <c r="U111" i="218" s="1"/>
  <c r="I81" i="95"/>
  <c r="U92" i="218" s="1"/>
  <c r="I56" i="95"/>
  <c r="U67" i="218" s="1"/>
  <c r="I63" i="95"/>
  <c r="U74" i="218" s="1"/>
  <c r="I17" i="95"/>
  <c r="U28" i="218" s="1"/>
  <c r="C32" i="95"/>
  <c r="U140" i="218" s="1"/>
  <c r="I80" i="95"/>
  <c r="U91" i="218" s="1"/>
  <c r="C16" i="95"/>
  <c r="U11" i="218" s="1"/>
  <c r="I99" i="95"/>
  <c r="U110" i="218" s="1"/>
  <c r="C20" i="95"/>
  <c r="U15" i="218" s="1"/>
  <c r="I32" i="95"/>
  <c r="U43" i="218" s="1"/>
  <c r="I33" i="95"/>
  <c r="U44" i="218" s="1"/>
  <c r="C38" i="95"/>
  <c r="U146" i="218" s="1"/>
  <c r="I40" i="95"/>
  <c r="U51" i="218" s="1"/>
  <c r="I39" i="95"/>
  <c r="U50" i="218" s="1"/>
  <c r="I114" i="95"/>
  <c r="U125" i="218" s="1"/>
  <c r="I48" i="95"/>
  <c r="U59" i="218" s="1"/>
  <c r="I24" i="95"/>
  <c r="U35" i="218" s="1"/>
  <c r="E26" i="93"/>
  <c r="I49" i="94"/>
  <c r="T60" i="218" s="1"/>
  <c r="D19" i="94"/>
  <c r="E26" i="94"/>
  <c r="E23" i="94"/>
  <c r="I102" i="94"/>
  <c r="T113" i="218" s="1"/>
  <c r="I93" i="94"/>
  <c r="T104" i="218" s="1"/>
  <c r="I34" i="94"/>
  <c r="T45" i="218" s="1"/>
  <c r="I18" i="94"/>
  <c r="T29" i="218" s="1"/>
  <c r="I99" i="94"/>
  <c r="T110" i="218" s="1"/>
  <c r="I25" i="94"/>
  <c r="T36" i="218" s="1"/>
  <c r="C32" i="94"/>
  <c r="T140" i="218" s="1"/>
  <c r="I65" i="94"/>
  <c r="T76" i="218" s="1"/>
  <c r="I73" i="94"/>
  <c r="T84" i="218" s="1"/>
  <c r="E17" i="94"/>
  <c r="E20" i="94"/>
  <c r="C25" i="94"/>
  <c r="T20" i="218" s="1"/>
  <c r="I43" i="94"/>
  <c r="T54" i="218" s="1"/>
  <c r="D22" i="94"/>
  <c r="I24" i="94"/>
  <c r="T35" i="218" s="1"/>
  <c r="I94" i="94"/>
  <c r="T105" i="218" s="1"/>
  <c r="C27" i="94"/>
  <c r="T22" i="218" s="1"/>
  <c r="I72" i="94"/>
  <c r="T83" i="218" s="1"/>
  <c r="I118" i="94"/>
  <c r="T129" i="218" s="1"/>
  <c r="I64" i="94"/>
  <c r="T75" i="218" s="1"/>
  <c r="I106" i="94"/>
  <c r="T117" i="218" s="1"/>
  <c r="I84" i="94"/>
  <c r="T95" i="218" s="1"/>
  <c r="D23" i="94"/>
  <c r="I91" i="94"/>
  <c r="T102" i="218" s="1"/>
  <c r="C26" i="94"/>
  <c r="T21" i="218" s="1"/>
  <c r="I96" i="94"/>
  <c r="T107" i="218" s="1"/>
  <c r="I82" i="94"/>
  <c r="T93" i="218" s="1"/>
  <c r="I26" i="94"/>
  <c r="T37" i="218" s="1"/>
  <c r="I39" i="94"/>
  <c r="T50" i="218" s="1"/>
  <c r="I44" i="94"/>
  <c r="T55" i="218" s="1"/>
  <c r="C19" i="94"/>
  <c r="T14" i="218" s="1"/>
  <c r="I63" i="94"/>
  <c r="T74" i="218" s="1"/>
  <c r="I67" i="94"/>
  <c r="T78" i="218" s="1"/>
  <c r="I48" i="94"/>
  <c r="T59" i="218" s="1"/>
  <c r="I112" i="94"/>
  <c r="T123" i="218" s="1"/>
  <c r="I66" i="94"/>
  <c r="T77" i="218" s="1"/>
  <c r="I57" i="94"/>
  <c r="T68" i="218" s="1"/>
  <c r="I122" i="94"/>
  <c r="T133" i="218" s="1"/>
  <c r="I28" i="94"/>
  <c r="T39" i="218" s="1"/>
  <c r="C16" i="94"/>
  <c r="T11" i="218" s="1"/>
  <c r="I50" i="94"/>
  <c r="T61" i="218" s="1"/>
  <c r="I92" i="94"/>
  <c r="T103" i="218" s="1"/>
  <c r="C21" i="94"/>
  <c r="T16" i="218" s="1"/>
  <c r="I86" i="94"/>
  <c r="T97" i="218" s="1"/>
  <c r="I27" i="94"/>
  <c r="T38" i="218" s="1"/>
  <c r="I55" i="94"/>
  <c r="T66" i="218" s="1"/>
  <c r="D16" i="94"/>
  <c r="I17" i="94"/>
  <c r="T28" i="218" s="1"/>
  <c r="I32" i="94"/>
  <c r="T43" i="218" s="1"/>
  <c r="I20" i="94"/>
  <c r="T31" i="218" s="1"/>
  <c r="I100" i="94"/>
  <c r="T111" i="218" s="1"/>
  <c r="I52" i="94"/>
  <c r="T63" i="218" s="1"/>
  <c r="D20" i="94"/>
  <c r="D17" i="94"/>
  <c r="C33" i="94"/>
  <c r="T141" i="218" s="1"/>
  <c r="I114" i="94"/>
  <c r="T125" i="218" s="1"/>
  <c r="I51" i="94"/>
  <c r="T62" i="218" s="1"/>
  <c r="I58" i="94"/>
  <c r="T69" i="218" s="1"/>
  <c r="I81" i="94"/>
  <c r="T92" i="218" s="1"/>
  <c r="D26" i="94"/>
  <c r="I109" i="94"/>
  <c r="T120" i="218" s="1"/>
  <c r="I54" i="94"/>
  <c r="T65" i="218" s="1"/>
  <c r="I22" i="94"/>
  <c r="T33" i="218" s="1"/>
  <c r="I97" i="94"/>
  <c r="T108" i="218" s="1"/>
  <c r="I53" i="94"/>
  <c r="T64" i="218" s="1"/>
  <c r="I21" i="94"/>
  <c r="T32" i="218" s="1"/>
  <c r="I98" i="94"/>
  <c r="T109" i="218" s="1"/>
  <c r="I79" i="94"/>
  <c r="T90" i="218" s="1"/>
  <c r="I38" i="94"/>
  <c r="T49" i="218" s="1"/>
  <c r="I107" i="94"/>
  <c r="T118" i="218" s="1"/>
  <c r="I78" i="94"/>
  <c r="T89" i="218" s="1"/>
  <c r="I45" i="94"/>
  <c r="T56" i="218" s="1"/>
  <c r="I120" i="94"/>
  <c r="T131" i="218" s="1"/>
  <c r="I71" i="94"/>
  <c r="T82" i="218" s="1"/>
  <c r="I46" i="94"/>
  <c r="T57" i="218" s="1"/>
  <c r="I119" i="94"/>
  <c r="T130" i="218" s="1"/>
  <c r="I69" i="94"/>
  <c r="T80" i="218" s="1"/>
  <c r="I29" i="94"/>
  <c r="T40" i="218" s="1"/>
  <c r="I90" i="94"/>
  <c r="T101" i="218" s="1"/>
  <c r="I62" i="94"/>
  <c r="T73" i="218" s="1"/>
  <c r="I30" i="94"/>
  <c r="T41" i="218" s="1"/>
  <c r="I89" i="94"/>
  <c r="T100" i="218" s="1"/>
  <c r="I61" i="94"/>
  <c r="T72" i="218" s="1"/>
  <c r="I37" i="94"/>
  <c r="T48" i="218" s="1"/>
  <c r="I77" i="94"/>
  <c r="T88" i="218" s="1"/>
  <c r="I68" i="94"/>
  <c r="T79" i="218" s="1"/>
  <c r="I60" i="94"/>
  <c r="T71" i="218" s="1"/>
  <c r="I42" i="94"/>
  <c r="T53" i="218" s="1"/>
  <c r="I40" i="94"/>
  <c r="T51" i="218" s="1"/>
  <c r="I101" i="94"/>
  <c r="T112" i="218" s="1"/>
  <c r="I33" i="94"/>
  <c r="T44" i="218" s="1"/>
  <c r="I75" i="94"/>
  <c r="T86" i="218" s="1"/>
  <c r="I35" i="94"/>
  <c r="T46" i="218" s="1"/>
  <c r="E16" i="94"/>
  <c r="I23" i="94"/>
  <c r="T34" i="218" s="1"/>
  <c r="I80" i="94"/>
  <c r="T91" i="218" s="1"/>
  <c r="C20" i="94"/>
  <c r="T15" i="218" s="1"/>
  <c r="I36" i="94"/>
  <c r="T47" i="218" s="1"/>
  <c r="I87" i="94"/>
  <c r="T98" i="218" s="1"/>
  <c r="I41" i="94"/>
  <c r="T52" i="218" s="1"/>
  <c r="C35" i="94"/>
  <c r="T143" i="218" s="1"/>
  <c r="C24" i="94"/>
  <c r="T19" i="218" s="1"/>
  <c r="C17" i="94"/>
  <c r="T12" i="218" s="1"/>
  <c r="I31" i="94"/>
  <c r="T42" i="218" s="1"/>
  <c r="C38" i="94"/>
  <c r="T146" i="218" s="1"/>
  <c r="I74" i="94"/>
  <c r="T85" i="218" s="1"/>
  <c r="I110" i="94"/>
  <c r="T121" i="218" s="1"/>
  <c r="I47" i="94"/>
  <c r="T58" i="218" s="1"/>
  <c r="I116" i="94"/>
  <c r="T127" i="218" s="1"/>
  <c r="C37" i="94"/>
  <c r="T145" i="218" s="1"/>
  <c r="C23" i="94"/>
  <c r="T18" i="218" s="1"/>
  <c r="C18" i="94"/>
  <c r="T13" i="218" s="1"/>
  <c r="C22" i="94"/>
  <c r="T17" i="218" s="1"/>
  <c r="I95" i="94"/>
  <c r="T106" i="218" s="1"/>
  <c r="I59" i="94"/>
  <c r="T70" i="218" s="1"/>
  <c r="I76" i="94"/>
  <c r="T87" i="218" s="1"/>
  <c r="I111" i="94"/>
  <c r="T122" i="218" s="1"/>
  <c r="I19" i="94"/>
  <c r="T30" i="218" s="1"/>
  <c r="C34" i="94"/>
  <c r="T142" i="218" s="1"/>
  <c r="I56" i="94"/>
  <c r="T67" i="218" s="1"/>
  <c r="C36" i="94"/>
  <c r="T144" i="218" s="1"/>
  <c r="C18" i="93"/>
  <c r="S13" i="218" s="1"/>
  <c r="I122" i="93"/>
  <c r="S133" i="218" s="1"/>
  <c r="D23" i="93"/>
  <c r="C37" i="93"/>
  <c r="S145" i="218" s="1"/>
  <c r="C17" i="93"/>
  <c r="S12" i="218" s="1"/>
  <c r="I41" i="93"/>
  <c r="S52" i="218" s="1"/>
  <c r="C36" i="93"/>
  <c r="S144" i="218" s="1"/>
  <c r="I73" i="93"/>
  <c r="S84" i="218" s="1"/>
  <c r="C33" i="93"/>
  <c r="S141" i="218" s="1"/>
  <c r="C25" i="93"/>
  <c r="S20" i="218" s="1"/>
  <c r="I114" i="93"/>
  <c r="S125" i="218" s="1"/>
  <c r="I64" i="93"/>
  <c r="S75" i="218" s="1"/>
  <c r="I66" i="93"/>
  <c r="S77" i="218" s="1"/>
  <c r="C35" i="93"/>
  <c r="S143" i="218" s="1"/>
  <c r="I93" i="93"/>
  <c r="S104" i="218" s="1"/>
  <c r="I47" i="93"/>
  <c r="S58" i="218" s="1"/>
  <c r="I49" i="93"/>
  <c r="S60" i="218" s="1"/>
  <c r="C27" i="93"/>
  <c r="S22" i="218" s="1"/>
  <c r="I48" i="93"/>
  <c r="S59" i="218" s="1"/>
  <c r="I116" i="93"/>
  <c r="S127" i="218" s="1"/>
  <c r="I40" i="93"/>
  <c r="S51" i="218" s="1"/>
  <c r="I82" i="93"/>
  <c r="S93" i="218" s="1"/>
  <c r="C19" i="93"/>
  <c r="S14" i="218" s="1"/>
  <c r="I35" i="93"/>
  <c r="S46" i="218" s="1"/>
  <c r="I43" i="93"/>
  <c r="S54" i="218" s="1"/>
  <c r="C32" i="93"/>
  <c r="S140" i="218" s="1"/>
  <c r="I104" i="93"/>
  <c r="S115" i="218" s="1"/>
  <c r="I94" i="93"/>
  <c r="S105" i="218" s="1"/>
  <c r="C24" i="93"/>
  <c r="S19" i="218" s="1"/>
  <c r="I24" i="93"/>
  <c r="S35" i="218" s="1"/>
  <c r="I112" i="93"/>
  <c r="S123" i="218" s="1"/>
  <c r="I51" i="93"/>
  <c r="S62" i="218" s="1"/>
  <c r="C34" i="93"/>
  <c r="S142" i="218" s="1"/>
  <c r="I56" i="93"/>
  <c r="S67" i="218" s="1"/>
  <c r="I59" i="93"/>
  <c r="S70" i="218" s="1"/>
  <c r="E20" i="93"/>
  <c r="D26" i="93"/>
  <c r="D20" i="93"/>
  <c r="E23" i="93"/>
  <c r="E17" i="93"/>
  <c r="D19" i="93"/>
  <c r="I23" i="93"/>
  <c r="S34" i="218" s="1"/>
  <c r="I25" i="93"/>
  <c r="S36" i="218" s="1"/>
  <c r="I34" i="93"/>
  <c r="S45" i="218" s="1"/>
  <c r="I18" i="93"/>
  <c r="S29" i="218" s="1"/>
  <c r="D17" i="93"/>
  <c r="E16" i="93"/>
  <c r="I33" i="93"/>
  <c r="S44" i="218" s="1"/>
  <c r="I110" i="93"/>
  <c r="S121" i="218" s="1"/>
  <c r="I26" i="93"/>
  <c r="S37" i="218" s="1"/>
  <c r="C26" i="93"/>
  <c r="S21" i="218" s="1"/>
  <c r="I57" i="93"/>
  <c r="S68" i="218" s="1"/>
  <c r="I31" i="93"/>
  <c r="S42" i="218" s="1"/>
  <c r="I65" i="93"/>
  <c r="S76" i="218" s="1"/>
  <c r="I86" i="93"/>
  <c r="S97" i="218" s="1"/>
  <c r="I95" i="93"/>
  <c r="S106" i="218" s="1"/>
  <c r="I98" i="93"/>
  <c r="S109" i="218" s="1"/>
  <c r="I54" i="93"/>
  <c r="S65" i="218" s="1"/>
  <c r="I22" i="93"/>
  <c r="S33" i="218" s="1"/>
  <c r="I107" i="93"/>
  <c r="S118" i="218" s="1"/>
  <c r="I53" i="93"/>
  <c r="S64" i="218" s="1"/>
  <c r="I21" i="93"/>
  <c r="S32" i="218" s="1"/>
  <c r="I96" i="93"/>
  <c r="S107" i="218" s="1"/>
  <c r="I60" i="93"/>
  <c r="S71" i="218" s="1"/>
  <c r="I28" i="93"/>
  <c r="S39" i="218" s="1"/>
  <c r="I109" i="93"/>
  <c r="S120" i="218" s="1"/>
  <c r="I79" i="93"/>
  <c r="S90" i="218" s="1"/>
  <c r="I30" i="93"/>
  <c r="S41" i="218" s="1"/>
  <c r="I89" i="93"/>
  <c r="S100" i="218" s="1"/>
  <c r="I69" i="93"/>
  <c r="S80" i="218" s="1"/>
  <c r="I37" i="93"/>
  <c r="S48" i="218" s="1"/>
  <c r="I87" i="93"/>
  <c r="S98" i="218" s="1"/>
  <c r="I77" i="93"/>
  <c r="S88" i="218" s="1"/>
  <c r="I44" i="93"/>
  <c r="S55" i="218" s="1"/>
  <c r="I120" i="93"/>
  <c r="S131" i="218" s="1"/>
  <c r="I71" i="93"/>
  <c r="S82" i="218" s="1"/>
  <c r="I46" i="93"/>
  <c r="S57" i="218" s="1"/>
  <c r="I119" i="93"/>
  <c r="S130" i="218" s="1"/>
  <c r="I78" i="93"/>
  <c r="S89" i="218" s="1"/>
  <c r="I45" i="93"/>
  <c r="S56" i="218" s="1"/>
  <c r="I106" i="93"/>
  <c r="S117" i="218" s="1"/>
  <c r="I68" i="93"/>
  <c r="S79" i="218" s="1"/>
  <c r="I36" i="93"/>
  <c r="S47" i="218" s="1"/>
  <c r="I90" i="93"/>
  <c r="S101" i="218" s="1"/>
  <c r="I62" i="93"/>
  <c r="S73" i="218" s="1"/>
  <c r="I38" i="93"/>
  <c r="S49" i="218" s="1"/>
  <c r="I97" i="93"/>
  <c r="S108" i="218" s="1"/>
  <c r="I61" i="93"/>
  <c r="S72" i="218" s="1"/>
  <c r="I29" i="93"/>
  <c r="S40" i="218" s="1"/>
  <c r="I118" i="93"/>
  <c r="S129" i="218" s="1"/>
  <c r="I52" i="93"/>
  <c r="S63" i="218" s="1"/>
  <c r="I20" i="93"/>
  <c r="S31" i="218" s="1"/>
  <c r="D16" i="93"/>
  <c r="C16" i="93"/>
  <c r="S11" i="218" s="1"/>
  <c r="I91" i="93"/>
  <c r="S102" i="218" s="1"/>
  <c r="I72" i="93"/>
  <c r="S83" i="218" s="1"/>
  <c r="I99" i="93"/>
  <c r="S110" i="218" s="1"/>
  <c r="I81" i="93"/>
  <c r="S92" i="218" s="1"/>
  <c r="C23" i="93"/>
  <c r="S18" i="218" s="1"/>
  <c r="I101" i="93"/>
  <c r="S112" i="218" s="1"/>
  <c r="I75" i="93"/>
  <c r="S86" i="218" s="1"/>
  <c r="I27" i="93"/>
  <c r="S38" i="218" s="1"/>
  <c r="I32" i="93"/>
  <c r="S43" i="218" s="1"/>
  <c r="I58" i="93"/>
  <c r="S69" i="218" s="1"/>
  <c r="I84" i="93"/>
  <c r="S95" i="218" s="1"/>
  <c r="I42" i="93"/>
  <c r="S53" i="218" s="1"/>
  <c r="I102" i="93"/>
  <c r="S113" i="218" s="1"/>
  <c r="I92" i="93"/>
  <c r="S103" i="218" s="1"/>
  <c r="C22" i="93"/>
  <c r="S17" i="218" s="1"/>
  <c r="C20" i="93"/>
  <c r="S15" i="218" s="1"/>
  <c r="I17" i="93"/>
  <c r="S28" i="218" s="1"/>
  <c r="I19" i="93"/>
  <c r="S30" i="218" s="1"/>
  <c r="I74" i="93"/>
  <c r="S85" i="218" s="1"/>
  <c r="I39" i="93"/>
  <c r="S50" i="218" s="1"/>
  <c r="I50" i="93"/>
  <c r="S61" i="218" s="1"/>
  <c r="I67" i="93"/>
  <c r="S78" i="218" s="1"/>
  <c r="C21" i="93"/>
  <c r="S16" i="218" s="1"/>
  <c r="I80" i="93"/>
  <c r="S91" i="218" s="1"/>
  <c r="I76" i="93"/>
  <c r="S87" i="218" s="1"/>
  <c r="I100" i="93"/>
  <c r="S111" i="218" s="1"/>
  <c r="I111" i="93"/>
  <c r="S122" i="218" s="1"/>
  <c r="C38" i="93"/>
  <c r="S146" i="218" s="1"/>
  <c r="I63" i="93"/>
  <c r="S74" i="218" s="1"/>
  <c r="D26" i="91"/>
  <c r="D26" i="92"/>
  <c r="E23" i="92"/>
  <c r="I26" i="92"/>
  <c r="R37" i="218" s="1"/>
  <c r="I57" i="92"/>
  <c r="R68" i="218" s="1"/>
  <c r="I76" i="92"/>
  <c r="R87" i="218" s="1"/>
  <c r="I56" i="92"/>
  <c r="R67" i="218" s="1"/>
  <c r="C19" i="92"/>
  <c r="R14" i="218" s="1"/>
  <c r="I100" i="92"/>
  <c r="R111" i="218" s="1"/>
  <c r="I40" i="92"/>
  <c r="R51" i="218" s="1"/>
  <c r="I27" i="92"/>
  <c r="R38" i="218" s="1"/>
  <c r="C27" i="92"/>
  <c r="R22" i="218" s="1"/>
  <c r="I92" i="92"/>
  <c r="R103" i="218" s="1"/>
  <c r="I49" i="92"/>
  <c r="R60" i="218" s="1"/>
  <c r="I48" i="92"/>
  <c r="R59" i="218" s="1"/>
  <c r="I41" i="92"/>
  <c r="R52" i="218" s="1"/>
  <c r="I23" i="92"/>
  <c r="R34" i="218" s="1"/>
  <c r="C36" i="92"/>
  <c r="R144" i="218" s="1"/>
  <c r="I93" i="92"/>
  <c r="R104" i="218" s="1"/>
  <c r="I32" i="92"/>
  <c r="R43" i="218" s="1"/>
  <c r="C21" i="92"/>
  <c r="R16" i="218" s="1"/>
  <c r="I17" i="92"/>
  <c r="R28" i="218" s="1"/>
  <c r="E17" i="92"/>
  <c r="C16" i="92"/>
  <c r="R11" i="218" s="1"/>
  <c r="I110" i="92"/>
  <c r="R121" i="218" s="1"/>
  <c r="C35" i="92"/>
  <c r="R143" i="218" s="1"/>
  <c r="I47" i="92"/>
  <c r="R58" i="218" s="1"/>
  <c r="I59" i="92"/>
  <c r="R70" i="218" s="1"/>
  <c r="D20" i="92"/>
  <c r="I65" i="92"/>
  <c r="R76" i="218" s="1"/>
  <c r="D23" i="92"/>
  <c r="D19" i="92"/>
  <c r="I67" i="92"/>
  <c r="R78" i="218" s="1"/>
  <c r="I66" i="92"/>
  <c r="R77" i="218" s="1"/>
  <c r="I112" i="92"/>
  <c r="R123" i="218" s="1"/>
  <c r="C20" i="92"/>
  <c r="R15" i="218" s="1"/>
  <c r="D17" i="92"/>
  <c r="C33" i="92"/>
  <c r="R141" i="218" s="1"/>
  <c r="C34" i="92"/>
  <c r="R142" i="218" s="1"/>
  <c r="I43" i="92"/>
  <c r="R54" i="218" s="1"/>
  <c r="I99" i="92"/>
  <c r="R110" i="218" s="1"/>
  <c r="D16" i="92"/>
  <c r="C22" i="92"/>
  <c r="R17" i="218" s="1"/>
  <c r="C25" i="92"/>
  <c r="R20" i="218" s="1"/>
  <c r="I42" i="92"/>
  <c r="R53" i="218" s="1"/>
  <c r="I31" i="92"/>
  <c r="R42" i="218" s="1"/>
  <c r="I74" i="92"/>
  <c r="R85" i="218" s="1"/>
  <c r="E20" i="92"/>
  <c r="C26" i="92"/>
  <c r="R21" i="218" s="1"/>
  <c r="I80" i="92"/>
  <c r="R91" i="218" s="1"/>
  <c r="C37" i="92"/>
  <c r="R145" i="218" s="1"/>
  <c r="I18" i="92"/>
  <c r="R29" i="218" s="1"/>
  <c r="I25" i="92"/>
  <c r="R36" i="218" s="1"/>
  <c r="I39" i="92"/>
  <c r="R50" i="218" s="1"/>
  <c r="I81" i="92"/>
  <c r="R92" i="218" s="1"/>
  <c r="I75" i="92"/>
  <c r="R86" i="218" s="1"/>
  <c r="I102" i="92"/>
  <c r="R113" i="218" s="1"/>
  <c r="I101" i="92"/>
  <c r="R112" i="218" s="1"/>
  <c r="I55" i="92"/>
  <c r="R66" i="218" s="1"/>
  <c r="I51" i="92"/>
  <c r="R62" i="218" s="1"/>
  <c r="I50" i="92"/>
  <c r="R61" i="218" s="1"/>
  <c r="I73" i="92"/>
  <c r="R84" i="218" s="1"/>
  <c r="I94" i="92"/>
  <c r="R105" i="218" s="1"/>
  <c r="C18" i="92"/>
  <c r="R13" i="218" s="1"/>
  <c r="I35" i="92"/>
  <c r="R46" i="218" s="1"/>
  <c r="C17" i="92"/>
  <c r="R12" i="218" s="1"/>
  <c r="I34" i="92"/>
  <c r="R45" i="218" s="1"/>
  <c r="I33" i="92"/>
  <c r="R44" i="218" s="1"/>
  <c r="I98" i="92"/>
  <c r="R109" i="218" s="1"/>
  <c r="I54" i="92"/>
  <c r="R65" i="218" s="1"/>
  <c r="I22" i="92"/>
  <c r="R33" i="218" s="1"/>
  <c r="I97" i="92"/>
  <c r="R108" i="218" s="1"/>
  <c r="I53" i="92"/>
  <c r="R64" i="218" s="1"/>
  <c r="I29" i="92"/>
  <c r="R40" i="218" s="1"/>
  <c r="I87" i="92"/>
  <c r="R98" i="218" s="1"/>
  <c r="I77" i="92"/>
  <c r="R88" i="218" s="1"/>
  <c r="I44" i="92"/>
  <c r="R55" i="218" s="1"/>
  <c r="I90" i="92"/>
  <c r="R101" i="218" s="1"/>
  <c r="I71" i="92"/>
  <c r="R82" i="218" s="1"/>
  <c r="I38" i="92"/>
  <c r="R49" i="218" s="1"/>
  <c r="I107" i="92"/>
  <c r="R118" i="218" s="1"/>
  <c r="I61" i="92"/>
  <c r="R72" i="218" s="1"/>
  <c r="I21" i="92"/>
  <c r="R32" i="218" s="1"/>
  <c r="I118" i="92"/>
  <c r="R129" i="218" s="1"/>
  <c r="I52" i="92"/>
  <c r="R63" i="218" s="1"/>
  <c r="I20" i="92"/>
  <c r="R31" i="218" s="1"/>
  <c r="I120" i="92"/>
  <c r="R131" i="218" s="1"/>
  <c r="I79" i="92"/>
  <c r="R90" i="218" s="1"/>
  <c r="I46" i="92"/>
  <c r="R57" i="218" s="1"/>
  <c r="I89" i="92"/>
  <c r="R100" i="218" s="1"/>
  <c r="I78" i="92"/>
  <c r="R89" i="218" s="1"/>
  <c r="I45" i="92"/>
  <c r="R56" i="218" s="1"/>
  <c r="I106" i="92"/>
  <c r="R117" i="218" s="1"/>
  <c r="I60" i="92"/>
  <c r="R71" i="218" s="1"/>
  <c r="I28" i="92"/>
  <c r="R39" i="218" s="1"/>
  <c r="I109" i="92"/>
  <c r="R120" i="218" s="1"/>
  <c r="I62" i="92"/>
  <c r="R73" i="218" s="1"/>
  <c r="I30" i="92"/>
  <c r="R41" i="218" s="1"/>
  <c r="I119" i="92"/>
  <c r="R130" i="218" s="1"/>
  <c r="I69" i="92"/>
  <c r="R80" i="218" s="1"/>
  <c r="I37" i="92"/>
  <c r="R48" i="218" s="1"/>
  <c r="I96" i="92"/>
  <c r="R107" i="218" s="1"/>
  <c r="I68" i="92"/>
  <c r="R79" i="218" s="1"/>
  <c r="I36" i="92"/>
  <c r="R47" i="218" s="1"/>
  <c r="E16" i="92"/>
  <c r="I72" i="92"/>
  <c r="R83" i="218" s="1"/>
  <c r="C38" i="92"/>
  <c r="R146" i="218" s="1"/>
  <c r="I122" i="92"/>
  <c r="R133" i="218" s="1"/>
  <c r="C24" i="92"/>
  <c r="R19" i="218" s="1"/>
  <c r="I24" i="92"/>
  <c r="R35" i="218" s="1"/>
  <c r="I86" i="92"/>
  <c r="R97" i="218" s="1"/>
  <c r="I84" i="92"/>
  <c r="R95" i="218" s="1"/>
  <c r="I95" i="92"/>
  <c r="R106" i="218" s="1"/>
  <c r="C32" i="92"/>
  <c r="R140" i="218" s="1"/>
  <c r="I91" i="92"/>
  <c r="R102" i="218" s="1"/>
  <c r="I58" i="92"/>
  <c r="R69" i="218" s="1"/>
  <c r="I104" i="92"/>
  <c r="R115" i="218" s="1"/>
  <c r="C23" i="92"/>
  <c r="R18" i="218" s="1"/>
  <c r="I116" i="92"/>
  <c r="R127" i="218" s="1"/>
  <c r="I114" i="92"/>
  <c r="R125" i="218" s="1"/>
  <c r="I64" i="92"/>
  <c r="R75" i="218" s="1"/>
  <c r="I63" i="92"/>
  <c r="R74" i="218" s="1"/>
  <c r="I82" i="92"/>
  <c r="R93" i="218" s="1"/>
  <c r="I19" i="92"/>
  <c r="R30" i="218" s="1"/>
  <c r="I84" i="91"/>
  <c r="Q95" i="218" s="1"/>
  <c r="C16" i="91"/>
  <c r="Q11" i="218" s="1"/>
  <c r="C19" i="91"/>
  <c r="Q14" i="218" s="1"/>
  <c r="C21" i="91"/>
  <c r="Q16" i="218" s="1"/>
  <c r="C26" i="91"/>
  <c r="Q21" i="218" s="1"/>
  <c r="I99" i="91"/>
  <c r="Q110" i="218" s="1"/>
  <c r="I25" i="91"/>
  <c r="Q36" i="218" s="1"/>
  <c r="I75" i="91"/>
  <c r="Q86" i="218" s="1"/>
  <c r="D23" i="91"/>
  <c r="I82" i="91"/>
  <c r="Q93" i="218" s="1"/>
  <c r="I116" i="91"/>
  <c r="Q127" i="218" s="1"/>
  <c r="I55" i="91"/>
  <c r="Q66" i="218" s="1"/>
  <c r="I35" i="91"/>
  <c r="Q46" i="218" s="1"/>
  <c r="I91" i="91"/>
  <c r="Q102" i="218" s="1"/>
  <c r="I72" i="91"/>
  <c r="Q83" i="218" s="1"/>
  <c r="I43" i="91"/>
  <c r="Q54" i="218" s="1"/>
  <c r="E23" i="91"/>
  <c r="D19" i="91"/>
  <c r="I114" i="91"/>
  <c r="Q125" i="218" s="1"/>
  <c r="I51" i="91"/>
  <c r="Q62" i="218" s="1"/>
  <c r="I59" i="91"/>
  <c r="Q70" i="218" s="1"/>
  <c r="I28" i="91"/>
  <c r="Q39" i="218" s="1"/>
  <c r="E20" i="91"/>
  <c r="D16" i="91"/>
  <c r="I18" i="91"/>
  <c r="Q29" i="218" s="1"/>
  <c r="I110" i="91"/>
  <c r="Q121" i="218" s="1"/>
  <c r="I24" i="91"/>
  <c r="Q35" i="218" s="1"/>
  <c r="C25" i="91"/>
  <c r="Q20" i="218" s="1"/>
  <c r="I41" i="91"/>
  <c r="Q52" i="218" s="1"/>
  <c r="C34" i="91"/>
  <c r="Q142" i="218" s="1"/>
  <c r="I48" i="91"/>
  <c r="Q59" i="218" s="1"/>
  <c r="C33" i="91"/>
  <c r="Q141" i="218" s="1"/>
  <c r="I80" i="91"/>
  <c r="Q91" i="218" s="1"/>
  <c r="I73" i="91"/>
  <c r="Q84" i="218" s="1"/>
  <c r="I56" i="91"/>
  <c r="Q67" i="218" s="1"/>
  <c r="I34" i="91"/>
  <c r="Q45" i="218" s="1"/>
  <c r="E17" i="91"/>
  <c r="I23" i="91"/>
  <c r="Q34" i="218" s="1"/>
  <c r="I17" i="91"/>
  <c r="Q28" i="218" s="1"/>
  <c r="I100" i="91"/>
  <c r="Q111" i="218" s="1"/>
  <c r="I19" i="91"/>
  <c r="Q30" i="218" s="1"/>
  <c r="I81" i="91"/>
  <c r="Q92" i="218" s="1"/>
  <c r="I76" i="91"/>
  <c r="Q87" i="218" s="1"/>
  <c r="I94" i="91"/>
  <c r="Q105" i="218" s="1"/>
  <c r="I66" i="91"/>
  <c r="Q77" i="218" s="1"/>
  <c r="I86" i="91"/>
  <c r="Q97" i="218" s="1"/>
  <c r="C24" i="91"/>
  <c r="Q19" i="218" s="1"/>
  <c r="I67" i="91"/>
  <c r="Q78" i="218" s="1"/>
  <c r="I26" i="91"/>
  <c r="Q37" i="218" s="1"/>
  <c r="C17" i="91"/>
  <c r="Q12" i="218" s="1"/>
  <c r="I63" i="91"/>
  <c r="Q74" i="218" s="1"/>
  <c r="I49" i="91"/>
  <c r="Q60" i="218" s="1"/>
  <c r="C18" i="91"/>
  <c r="Q13" i="218" s="1"/>
  <c r="E26" i="91"/>
  <c r="C37" i="91"/>
  <c r="Q145" i="218" s="1"/>
  <c r="D17" i="91"/>
  <c r="I95" i="91"/>
  <c r="Q106" i="218" s="1"/>
  <c r="D20" i="91"/>
  <c r="I102" i="91"/>
  <c r="Q113" i="218" s="1"/>
  <c r="C27" i="91"/>
  <c r="Q22" i="218" s="1"/>
  <c r="I112" i="91"/>
  <c r="Q123" i="218" s="1"/>
  <c r="I64" i="91"/>
  <c r="Q75" i="218" s="1"/>
  <c r="I111" i="91"/>
  <c r="Q122" i="218" s="1"/>
  <c r="I58" i="91"/>
  <c r="Q69" i="218" s="1"/>
  <c r="C32" i="91"/>
  <c r="Q140" i="218" s="1"/>
  <c r="I104" i="91"/>
  <c r="Q115" i="218" s="1"/>
  <c r="C38" i="91"/>
  <c r="Q146" i="218" s="1"/>
  <c r="I65" i="91"/>
  <c r="Q76" i="218" s="1"/>
  <c r="C23" i="91"/>
  <c r="Q18" i="218" s="1"/>
  <c r="I47" i="91"/>
  <c r="Q58" i="218" s="1"/>
  <c r="I39" i="91"/>
  <c r="Q50" i="218" s="1"/>
  <c r="I42" i="91"/>
  <c r="Q53" i="218" s="1"/>
  <c r="E16" i="91"/>
  <c r="C20" i="91"/>
  <c r="Q15" i="218" s="1"/>
  <c r="I74" i="91"/>
  <c r="Q85" i="218" s="1"/>
  <c r="I32" i="91"/>
  <c r="Q43" i="218" s="1"/>
  <c r="I40" i="91"/>
  <c r="Q51" i="218" s="1"/>
  <c r="I93" i="91"/>
  <c r="Q104" i="218" s="1"/>
  <c r="I50" i="91"/>
  <c r="Q61" i="218" s="1"/>
  <c r="I57" i="91"/>
  <c r="Q68" i="218" s="1"/>
  <c r="I101" i="91"/>
  <c r="Q112" i="218" s="1"/>
  <c r="I90" i="91"/>
  <c r="Q101" i="218" s="1"/>
  <c r="I62" i="91"/>
  <c r="Q73" i="218" s="1"/>
  <c r="I38" i="91"/>
  <c r="Q49" i="218" s="1"/>
  <c r="I119" i="91"/>
  <c r="Q130" i="218" s="1"/>
  <c r="I78" i="91"/>
  <c r="Q89" i="218" s="1"/>
  <c r="I45" i="91"/>
  <c r="Q56" i="218" s="1"/>
  <c r="I98" i="91"/>
  <c r="Q109" i="218" s="1"/>
  <c r="I54" i="91"/>
  <c r="Q65" i="218" s="1"/>
  <c r="I22" i="91"/>
  <c r="Q33" i="218" s="1"/>
  <c r="I97" i="91"/>
  <c r="Q108" i="218" s="1"/>
  <c r="I53" i="91"/>
  <c r="Q64" i="218" s="1"/>
  <c r="I21" i="91"/>
  <c r="Q32" i="218" s="1"/>
  <c r="I120" i="91"/>
  <c r="Q131" i="218" s="1"/>
  <c r="I79" i="91"/>
  <c r="Q90" i="218" s="1"/>
  <c r="I30" i="91"/>
  <c r="Q41" i="218" s="1"/>
  <c r="I89" i="91"/>
  <c r="Q100" i="218" s="1"/>
  <c r="I69" i="91"/>
  <c r="Q80" i="218" s="1"/>
  <c r="I37" i="91"/>
  <c r="Q48" i="218" s="1"/>
  <c r="I109" i="91"/>
  <c r="Q120" i="218" s="1"/>
  <c r="I71" i="91"/>
  <c r="Q82" i="218" s="1"/>
  <c r="I46" i="91"/>
  <c r="Q57" i="218" s="1"/>
  <c r="I107" i="91"/>
  <c r="Q118" i="218" s="1"/>
  <c r="I61" i="91"/>
  <c r="Q72" i="218" s="1"/>
  <c r="I29" i="91"/>
  <c r="Q40" i="218" s="1"/>
  <c r="I118" i="91"/>
  <c r="Q129" i="218" s="1"/>
  <c r="I44" i="91"/>
  <c r="Q55" i="218" s="1"/>
  <c r="I68" i="91"/>
  <c r="Q79" i="218" s="1"/>
  <c r="I106" i="91"/>
  <c r="Q117" i="218" s="1"/>
  <c r="I36" i="91"/>
  <c r="Q47" i="218" s="1"/>
  <c r="I60" i="91"/>
  <c r="Q71" i="218" s="1"/>
  <c r="I96" i="91"/>
  <c r="Q107" i="218" s="1"/>
  <c r="C36" i="91"/>
  <c r="Q144" i="218" s="1"/>
  <c r="I87" i="91"/>
  <c r="Q98" i="218" s="1"/>
  <c r="I52" i="91"/>
  <c r="Q63" i="218" s="1"/>
  <c r="I77" i="91"/>
  <c r="Q88" i="218" s="1"/>
  <c r="I27" i="91"/>
  <c r="Q38" i="218" s="1"/>
  <c r="I122" i="91"/>
  <c r="Q133" i="218" s="1"/>
  <c r="I31" i="91"/>
  <c r="Q42" i="218" s="1"/>
  <c r="C22" i="91"/>
  <c r="Q17" i="218" s="1"/>
  <c r="I92" i="91"/>
  <c r="Q103" i="218" s="1"/>
  <c r="I33" i="91"/>
  <c r="Q44" i="218" s="1"/>
  <c r="C35" i="91"/>
  <c r="Q143" i="218" s="1"/>
  <c r="I23" i="90"/>
  <c r="P34" i="218" s="1"/>
  <c r="I75" i="90"/>
  <c r="P86" i="218" s="1"/>
  <c r="I35" i="90"/>
  <c r="P46" i="218" s="1"/>
  <c r="D26" i="90"/>
  <c r="E23" i="90"/>
  <c r="C16" i="90"/>
  <c r="P11" i="218" s="1"/>
  <c r="I47" i="90"/>
  <c r="P58" i="218" s="1"/>
  <c r="D23" i="90"/>
  <c r="I99" i="90"/>
  <c r="P110" i="218" s="1"/>
  <c r="I79" i="90"/>
  <c r="P90" i="218" s="1"/>
  <c r="I30" i="90"/>
  <c r="P41" i="218" s="1"/>
  <c r="I73" i="90"/>
  <c r="P84" i="218" s="1"/>
  <c r="I78" i="90"/>
  <c r="P89" i="218" s="1"/>
  <c r="I31" i="90"/>
  <c r="P42" i="218" s="1"/>
  <c r="I72" i="90"/>
  <c r="P83" i="218" s="1"/>
  <c r="I21" i="90"/>
  <c r="P32" i="218" s="1"/>
  <c r="I101" i="90"/>
  <c r="P112" i="218" s="1"/>
  <c r="I27" i="90"/>
  <c r="P38" i="218" s="1"/>
  <c r="C18" i="90"/>
  <c r="P13" i="218" s="1"/>
  <c r="I17" i="90"/>
  <c r="P28" i="218" s="1"/>
  <c r="I80" i="90"/>
  <c r="P91" i="218" s="1"/>
  <c r="I95" i="90"/>
  <c r="P106" i="218" s="1"/>
  <c r="C19" i="90"/>
  <c r="P14" i="218" s="1"/>
  <c r="C17" i="90"/>
  <c r="P12" i="218" s="1"/>
  <c r="I57" i="90"/>
  <c r="P68" i="218" s="1"/>
  <c r="I50" i="90"/>
  <c r="P61" i="218" s="1"/>
  <c r="I119" i="90"/>
  <c r="P130" i="218" s="1"/>
  <c r="I69" i="90"/>
  <c r="P80" i="218" s="1"/>
  <c r="I87" i="90"/>
  <c r="P98" i="218" s="1"/>
  <c r="I52" i="90"/>
  <c r="P63" i="218" s="1"/>
  <c r="I112" i="90"/>
  <c r="P123" i="218" s="1"/>
  <c r="I86" i="90"/>
  <c r="P97" i="218" s="1"/>
  <c r="I63" i="90"/>
  <c r="P74" i="218" s="1"/>
  <c r="I82" i="90"/>
  <c r="P93" i="218" s="1"/>
  <c r="I94" i="90"/>
  <c r="P105" i="218" s="1"/>
  <c r="C26" i="90"/>
  <c r="P21" i="218" s="1"/>
  <c r="I48" i="90"/>
  <c r="P59" i="218" s="1"/>
  <c r="I18" i="90"/>
  <c r="P29" i="218" s="1"/>
  <c r="I38" i="90"/>
  <c r="P49" i="218" s="1"/>
  <c r="I97" i="90"/>
  <c r="P108" i="218" s="1"/>
  <c r="I45" i="90"/>
  <c r="P56" i="218" s="1"/>
  <c r="I106" i="90"/>
  <c r="P117" i="218" s="1"/>
  <c r="I74" i="90"/>
  <c r="P85" i="218" s="1"/>
  <c r="C33" i="90"/>
  <c r="P141" i="218" s="1"/>
  <c r="C24" i="90"/>
  <c r="P19" i="218" s="1"/>
  <c r="E17" i="90"/>
  <c r="I59" i="90"/>
  <c r="P70" i="218" s="1"/>
  <c r="I44" i="90"/>
  <c r="P55" i="218" s="1"/>
  <c r="I62" i="90"/>
  <c r="P73" i="218" s="1"/>
  <c r="I89" i="90"/>
  <c r="P100" i="218" s="1"/>
  <c r="C32" i="90"/>
  <c r="P140" i="218" s="1"/>
  <c r="D20" i="90"/>
  <c r="I49" i="90"/>
  <c r="P60" i="218" s="1"/>
  <c r="I39" i="90"/>
  <c r="P50" i="218" s="1"/>
  <c r="I104" i="90"/>
  <c r="P115" i="218" s="1"/>
  <c r="I102" i="90"/>
  <c r="P113" i="218" s="1"/>
  <c r="I77" i="90"/>
  <c r="P88" i="218" s="1"/>
  <c r="I36" i="90"/>
  <c r="P47" i="218" s="1"/>
  <c r="I109" i="90"/>
  <c r="P120" i="218" s="1"/>
  <c r="I22" i="90"/>
  <c r="P33" i="218" s="1"/>
  <c r="I107" i="90"/>
  <c r="P118" i="218" s="1"/>
  <c r="I43" i="90"/>
  <c r="P54" i="218" s="1"/>
  <c r="I56" i="90"/>
  <c r="P67" i="218" s="1"/>
  <c r="I100" i="90"/>
  <c r="P111" i="218" s="1"/>
  <c r="I122" i="90"/>
  <c r="P133" i="218" s="1"/>
  <c r="I40" i="90"/>
  <c r="P51" i="218" s="1"/>
  <c r="I26" i="90"/>
  <c r="P37" i="218" s="1"/>
  <c r="I93" i="90"/>
  <c r="P104" i="218" s="1"/>
  <c r="I96" i="90"/>
  <c r="P107" i="218" s="1"/>
  <c r="I68" i="90"/>
  <c r="P79" i="218" s="1"/>
  <c r="C36" i="90"/>
  <c r="P144" i="218" s="1"/>
  <c r="I54" i="90"/>
  <c r="P65" i="218" s="1"/>
  <c r="I46" i="90"/>
  <c r="P57" i="218" s="1"/>
  <c r="I24" i="90"/>
  <c r="P35" i="218" s="1"/>
  <c r="I91" i="90"/>
  <c r="P102" i="218" s="1"/>
  <c r="I33" i="90"/>
  <c r="P44" i="218" s="1"/>
  <c r="I51" i="90"/>
  <c r="P62" i="218" s="1"/>
  <c r="I92" i="90"/>
  <c r="P103" i="218" s="1"/>
  <c r="I64" i="90"/>
  <c r="P75" i="218" s="1"/>
  <c r="I66" i="90"/>
  <c r="P77" i="218" s="1"/>
  <c r="I42" i="90"/>
  <c r="P53" i="218" s="1"/>
  <c r="D17" i="90"/>
  <c r="C20" i="90"/>
  <c r="P15" i="218" s="1"/>
  <c r="C35" i="90"/>
  <c r="P143" i="218" s="1"/>
  <c r="C34" i="90"/>
  <c r="P142" i="218" s="1"/>
  <c r="I81" i="90"/>
  <c r="P92" i="218" s="1"/>
  <c r="C21" i="90"/>
  <c r="P16" i="218" s="1"/>
  <c r="I29" i="90"/>
  <c r="P40" i="218" s="1"/>
  <c r="I118" i="90"/>
  <c r="P129" i="218" s="1"/>
  <c r="I28" i="90"/>
  <c r="P39" i="218" s="1"/>
  <c r="I98" i="90"/>
  <c r="P109" i="218" s="1"/>
  <c r="I71" i="90"/>
  <c r="P82" i="218" s="1"/>
  <c r="I55" i="90"/>
  <c r="P66" i="218" s="1"/>
  <c r="C37" i="90"/>
  <c r="P145" i="218" s="1"/>
  <c r="I32" i="90"/>
  <c r="P43" i="218" s="1"/>
  <c r="I65" i="90"/>
  <c r="P76" i="218" s="1"/>
  <c r="I41" i="90"/>
  <c r="P52" i="218" s="1"/>
  <c r="I58" i="90"/>
  <c r="P69" i="218" s="1"/>
  <c r="C38" i="90"/>
  <c r="P146" i="218" s="1"/>
  <c r="I120" i="90"/>
  <c r="P131" i="218" s="1"/>
  <c r="I53" i="90"/>
  <c r="P64" i="218" s="1"/>
  <c r="I76" i="90"/>
  <c r="P87" i="218" s="1"/>
  <c r="I116" i="90"/>
  <c r="P127" i="218" s="1"/>
  <c r="I25" i="90"/>
  <c r="P36" i="218" s="1"/>
  <c r="E20" i="90"/>
  <c r="I110" i="90"/>
  <c r="P121" i="218" s="1"/>
  <c r="I111" i="90"/>
  <c r="P122" i="218" s="1"/>
  <c r="C27" i="90"/>
  <c r="P22" i="218" s="1"/>
  <c r="C25" i="90"/>
  <c r="P20" i="218" s="1"/>
  <c r="I67" i="90"/>
  <c r="P78" i="218" s="1"/>
  <c r="I84" i="90"/>
  <c r="P95" i="218" s="1"/>
  <c r="I61" i="90"/>
  <c r="P72" i="218" s="1"/>
  <c r="I37" i="90"/>
  <c r="P48" i="218" s="1"/>
  <c r="I60" i="90"/>
  <c r="P71" i="218" s="1"/>
  <c r="I20" i="90"/>
  <c r="P31" i="218" s="1"/>
  <c r="I90" i="90"/>
  <c r="P101" i="218" s="1"/>
  <c r="C22" i="90"/>
  <c r="P17" i="218" s="1"/>
  <c r="I34" i="90"/>
  <c r="P45" i="218" s="1"/>
  <c r="I114" i="90"/>
  <c r="P125" i="218" s="1"/>
  <c r="C23" i="90"/>
  <c r="P18" i="218" s="1"/>
  <c r="E16" i="90"/>
  <c r="D16" i="90"/>
  <c r="D26" i="89"/>
  <c r="D23" i="89"/>
  <c r="E23" i="89"/>
  <c r="E22" i="89"/>
  <c r="C25" i="89"/>
  <c r="O20" i="218" s="1"/>
  <c r="C16" i="89"/>
  <c r="O11" i="218" s="1"/>
  <c r="I40" i="89"/>
  <c r="O51" i="218" s="1"/>
  <c r="I82" i="89"/>
  <c r="O93" i="218" s="1"/>
  <c r="I50" i="89"/>
  <c r="O61" i="218" s="1"/>
  <c r="D19" i="89"/>
  <c r="I91" i="89"/>
  <c r="O102" i="218" s="1"/>
  <c r="I122" i="89"/>
  <c r="O133" i="218" s="1"/>
  <c r="C17" i="89"/>
  <c r="O12" i="218" s="1"/>
  <c r="E26" i="89"/>
  <c r="I74" i="89"/>
  <c r="O85" i="218" s="1"/>
  <c r="I32" i="89"/>
  <c r="O43" i="218" s="1"/>
  <c r="D17" i="89"/>
  <c r="I111" i="89"/>
  <c r="O122" i="218" s="1"/>
  <c r="I116" i="89"/>
  <c r="O127" i="218" s="1"/>
  <c r="D20" i="89"/>
  <c r="I110" i="89"/>
  <c r="O121" i="218" s="1"/>
  <c r="C19" i="89"/>
  <c r="O14" i="218" s="1"/>
  <c r="C24" i="89"/>
  <c r="O19" i="218" s="1"/>
  <c r="E20" i="89"/>
  <c r="I73" i="89"/>
  <c r="O84" i="218" s="1"/>
  <c r="I65" i="89"/>
  <c r="O76" i="218" s="1"/>
  <c r="I33" i="89"/>
  <c r="O44" i="218" s="1"/>
  <c r="E17" i="89"/>
  <c r="C33" i="89"/>
  <c r="O141" i="218" s="1"/>
  <c r="I101" i="89"/>
  <c r="O112" i="218" s="1"/>
  <c r="I109" i="89"/>
  <c r="O120" i="218" s="1"/>
  <c r="I54" i="89"/>
  <c r="O65" i="218" s="1"/>
  <c r="I22" i="89"/>
  <c r="O33" i="218" s="1"/>
  <c r="I89" i="89"/>
  <c r="O100" i="218" s="1"/>
  <c r="I69" i="89"/>
  <c r="O80" i="218" s="1"/>
  <c r="I37" i="89"/>
  <c r="O48" i="218" s="1"/>
  <c r="I120" i="89"/>
  <c r="O131" i="218" s="1"/>
  <c r="I79" i="89"/>
  <c r="O90" i="218" s="1"/>
  <c r="I38" i="89"/>
  <c r="O49" i="218" s="1"/>
  <c r="I107" i="89"/>
  <c r="O118" i="218" s="1"/>
  <c r="I53" i="89"/>
  <c r="O64" i="218" s="1"/>
  <c r="I21" i="89"/>
  <c r="O32" i="218" s="1"/>
  <c r="I90" i="89"/>
  <c r="O101" i="218" s="1"/>
  <c r="I62" i="89"/>
  <c r="O73" i="218" s="1"/>
  <c r="I30" i="89"/>
  <c r="O41" i="218" s="1"/>
  <c r="I119" i="89"/>
  <c r="O130" i="218" s="1"/>
  <c r="I61" i="89"/>
  <c r="O72" i="218" s="1"/>
  <c r="I29" i="89"/>
  <c r="O40" i="218" s="1"/>
  <c r="I98" i="89"/>
  <c r="O109" i="218" s="1"/>
  <c r="I71" i="89"/>
  <c r="O82" i="218" s="1"/>
  <c r="I46" i="89"/>
  <c r="O57" i="218" s="1"/>
  <c r="I97" i="89"/>
  <c r="O108" i="218" s="1"/>
  <c r="I78" i="89"/>
  <c r="O89" i="218" s="1"/>
  <c r="I45" i="89"/>
  <c r="O56" i="218" s="1"/>
  <c r="I118" i="89"/>
  <c r="O129" i="218" s="1"/>
  <c r="I44" i="89"/>
  <c r="O55" i="218" s="1"/>
  <c r="I20" i="89"/>
  <c r="O31" i="218" s="1"/>
  <c r="I68" i="89"/>
  <c r="O79" i="218" s="1"/>
  <c r="C36" i="89"/>
  <c r="O144" i="218" s="1"/>
  <c r="I87" i="89"/>
  <c r="O98" i="218" s="1"/>
  <c r="I52" i="89"/>
  <c r="O63" i="218" s="1"/>
  <c r="I23" i="89"/>
  <c r="O34" i="218" s="1"/>
  <c r="C21" i="89"/>
  <c r="O16" i="218" s="1"/>
  <c r="I57" i="89"/>
  <c r="O68" i="218" s="1"/>
  <c r="C37" i="89"/>
  <c r="O145" i="218" s="1"/>
  <c r="I18" i="89"/>
  <c r="O29" i="218" s="1"/>
  <c r="D16" i="89"/>
  <c r="I24" i="89"/>
  <c r="O35" i="218" s="1"/>
  <c r="I49" i="89"/>
  <c r="O60" i="218" s="1"/>
  <c r="I55" i="89"/>
  <c r="O66" i="218" s="1"/>
  <c r="I81" i="89"/>
  <c r="O92" i="218" s="1"/>
  <c r="I51" i="89"/>
  <c r="O62" i="218" s="1"/>
  <c r="I102" i="89"/>
  <c r="O113" i="218" s="1"/>
  <c r="I77" i="89"/>
  <c r="O88" i="218" s="1"/>
  <c r="C38" i="89"/>
  <c r="O146" i="218" s="1"/>
  <c r="I17" i="89"/>
  <c r="O28" i="218" s="1"/>
  <c r="I63" i="89"/>
  <c r="O74" i="218" s="1"/>
  <c r="I86" i="89"/>
  <c r="O97" i="218" s="1"/>
  <c r="C18" i="89"/>
  <c r="O13" i="218" s="1"/>
  <c r="C32" i="89"/>
  <c r="O140" i="218" s="1"/>
  <c r="C23" i="89"/>
  <c r="O18" i="218" s="1"/>
  <c r="I106" i="89"/>
  <c r="O117" i="218" s="1"/>
  <c r="I96" i="89"/>
  <c r="O107" i="218" s="1"/>
  <c r="I67" i="89"/>
  <c r="O78" i="218" s="1"/>
  <c r="I60" i="89"/>
  <c r="O71" i="218" s="1"/>
  <c r="I47" i="89"/>
  <c r="O58" i="218" s="1"/>
  <c r="C34" i="89"/>
  <c r="O142" i="218" s="1"/>
  <c r="I75" i="89"/>
  <c r="O86" i="218" s="1"/>
  <c r="I64" i="89"/>
  <c r="O75" i="218" s="1"/>
  <c r="I72" i="89"/>
  <c r="O83" i="218" s="1"/>
  <c r="I95" i="89"/>
  <c r="O106" i="218" s="1"/>
  <c r="I39" i="89"/>
  <c r="O50" i="218" s="1"/>
  <c r="I104" i="89"/>
  <c r="O115" i="218" s="1"/>
  <c r="I35" i="89"/>
  <c r="O46" i="218" s="1"/>
  <c r="I112" i="89"/>
  <c r="O123" i="218" s="1"/>
  <c r="I66" i="89"/>
  <c r="O77" i="218" s="1"/>
  <c r="C20" i="89"/>
  <c r="O15" i="218" s="1"/>
  <c r="I36" i="89"/>
  <c r="O47" i="218" s="1"/>
  <c r="E16" i="89"/>
  <c r="I99" i="89"/>
  <c r="O110" i="218" s="1"/>
  <c r="I48" i="89"/>
  <c r="O59" i="218" s="1"/>
  <c r="I56" i="89"/>
  <c r="O67" i="218" s="1"/>
  <c r="C35" i="89"/>
  <c r="O143" i="218" s="1"/>
  <c r="I80" i="89"/>
  <c r="O91" i="218" s="1"/>
  <c r="I19" i="89"/>
  <c r="O30" i="218" s="1"/>
  <c r="I42" i="89"/>
  <c r="O53" i="218" s="1"/>
  <c r="I28" i="89"/>
  <c r="O39" i="218" s="1"/>
  <c r="I114" i="89"/>
  <c r="O125" i="218" s="1"/>
  <c r="C27" i="89"/>
  <c r="O22" i="218" s="1"/>
  <c r="I58" i="89"/>
  <c r="O69" i="218" s="1"/>
  <c r="C22" i="89"/>
  <c r="O17" i="218" s="1"/>
  <c r="I76" i="89"/>
  <c r="O87" i="218" s="1"/>
  <c r="I31" i="89"/>
  <c r="O42" i="218" s="1"/>
  <c r="C26" i="89"/>
  <c r="O21" i="218" s="1"/>
  <c r="I43" i="89"/>
  <c r="O54" i="218" s="1"/>
  <c r="I59" i="89"/>
  <c r="O70" i="218" s="1"/>
  <c r="I84" i="89"/>
  <c r="O95" i="218" s="1"/>
  <c r="I27" i="89"/>
  <c r="O38" i="218" s="1"/>
  <c r="I93" i="89"/>
  <c r="O104" i="218" s="1"/>
  <c r="I94" i="89"/>
  <c r="O105" i="218" s="1"/>
  <c r="I26" i="89"/>
  <c r="O37" i="218" s="1"/>
  <c r="I92" i="89"/>
  <c r="O103" i="218" s="1"/>
  <c r="I41" i="89"/>
  <c r="O52" i="218" s="1"/>
  <c r="I100" i="89"/>
  <c r="O111" i="218" s="1"/>
  <c r="I25" i="89"/>
  <c r="O36" i="218" s="1"/>
  <c r="D26" i="87"/>
  <c r="I80" i="88"/>
  <c r="N91" i="218" s="1"/>
  <c r="I43" i="88"/>
  <c r="N54" i="218" s="1"/>
  <c r="I27" i="88"/>
  <c r="N38" i="218" s="1"/>
  <c r="I48" i="88"/>
  <c r="N59" i="218" s="1"/>
  <c r="I26" i="88"/>
  <c r="N37" i="218" s="1"/>
  <c r="I110" i="88"/>
  <c r="N121" i="218" s="1"/>
  <c r="I42" i="88"/>
  <c r="N53" i="218" s="1"/>
  <c r="E22" i="88"/>
  <c r="D23" i="88"/>
  <c r="I72" i="88"/>
  <c r="N83" i="218" s="1"/>
  <c r="I57" i="88"/>
  <c r="N68" i="218" s="1"/>
  <c r="I59" i="88"/>
  <c r="N70" i="218" s="1"/>
  <c r="I116" i="88"/>
  <c r="N127" i="218" s="1"/>
  <c r="I56" i="88"/>
  <c r="N67" i="218" s="1"/>
  <c r="C32" i="88"/>
  <c r="N140" i="218" s="1"/>
  <c r="I112" i="88"/>
  <c r="N123" i="218" s="1"/>
  <c r="D26" i="88"/>
  <c r="I111" i="88"/>
  <c r="N122" i="218" s="1"/>
  <c r="C37" i="88"/>
  <c r="N145" i="218" s="1"/>
  <c r="I74" i="88"/>
  <c r="N85" i="218" s="1"/>
  <c r="I24" i="88"/>
  <c r="N35" i="218" s="1"/>
  <c r="I65" i="88"/>
  <c r="N76" i="218" s="1"/>
  <c r="E20" i="88"/>
  <c r="C27" i="88"/>
  <c r="N22" i="218" s="1"/>
  <c r="C18" i="88"/>
  <c r="N13" i="218" s="1"/>
  <c r="I50" i="88"/>
  <c r="N61" i="218" s="1"/>
  <c r="C19" i="88"/>
  <c r="N14" i="218" s="1"/>
  <c r="I31" i="88"/>
  <c r="N42" i="218" s="1"/>
  <c r="I94" i="88"/>
  <c r="N105" i="218" s="1"/>
  <c r="I76" i="88"/>
  <c r="N87" i="218" s="1"/>
  <c r="I104" i="88"/>
  <c r="N115" i="218" s="1"/>
  <c r="I114" i="88"/>
  <c r="N125" i="218" s="1"/>
  <c r="I18" i="88"/>
  <c r="N29" i="218" s="1"/>
  <c r="C16" i="88"/>
  <c r="N11" i="218" s="1"/>
  <c r="I122" i="88"/>
  <c r="N133" i="218" s="1"/>
  <c r="E17" i="88"/>
  <c r="I95" i="88"/>
  <c r="N106" i="218" s="1"/>
  <c r="C25" i="88"/>
  <c r="N20" i="218" s="1"/>
  <c r="I35" i="88"/>
  <c r="N46" i="218" s="1"/>
  <c r="I32" i="88"/>
  <c r="N43" i="218" s="1"/>
  <c r="I17" i="88"/>
  <c r="N28" i="218" s="1"/>
  <c r="D17" i="88"/>
  <c r="D20" i="88"/>
  <c r="I82" i="88"/>
  <c r="N93" i="218" s="1"/>
  <c r="C17" i="88"/>
  <c r="N12" i="218" s="1"/>
  <c r="I51" i="88"/>
  <c r="N62" i="218" s="1"/>
  <c r="I25" i="88"/>
  <c r="N36" i="218" s="1"/>
  <c r="I19" i="88"/>
  <c r="N30" i="218" s="1"/>
  <c r="C33" i="88"/>
  <c r="N141" i="218" s="1"/>
  <c r="C22" i="88"/>
  <c r="N17" i="218" s="1"/>
  <c r="I102" i="88"/>
  <c r="N113" i="218" s="1"/>
  <c r="C26" i="88"/>
  <c r="N21" i="218" s="1"/>
  <c r="I101" i="88"/>
  <c r="N112" i="218" s="1"/>
  <c r="I63" i="88"/>
  <c r="N74" i="218" s="1"/>
  <c r="C23" i="88"/>
  <c r="N18" i="218" s="1"/>
  <c r="I33" i="88"/>
  <c r="N44" i="218" s="1"/>
  <c r="C35" i="88"/>
  <c r="N143" i="218" s="1"/>
  <c r="C34" i="88"/>
  <c r="N142" i="218" s="1"/>
  <c r="I92" i="88"/>
  <c r="N103" i="218" s="1"/>
  <c r="I41" i="88"/>
  <c r="N52" i="218" s="1"/>
  <c r="I67" i="88"/>
  <c r="N78" i="218" s="1"/>
  <c r="I34" i="88"/>
  <c r="N45" i="218" s="1"/>
  <c r="I100" i="88"/>
  <c r="N111" i="218" s="1"/>
  <c r="I84" i="88"/>
  <c r="N95" i="218" s="1"/>
  <c r="I98" i="88"/>
  <c r="N109" i="218" s="1"/>
  <c r="I62" i="88"/>
  <c r="N73" i="218" s="1"/>
  <c r="I22" i="88"/>
  <c r="N33" i="218" s="1"/>
  <c r="I89" i="88"/>
  <c r="N100" i="218" s="1"/>
  <c r="I69" i="88"/>
  <c r="N80" i="218" s="1"/>
  <c r="I37" i="88"/>
  <c r="N48" i="218" s="1"/>
  <c r="I106" i="88"/>
  <c r="N117" i="218" s="1"/>
  <c r="I68" i="88"/>
  <c r="N79" i="218" s="1"/>
  <c r="I36" i="88"/>
  <c r="N47" i="218" s="1"/>
  <c r="I120" i="88"/>
  <c r="N131" i="218" s="1"/>
  <c r="I79" i="88"/>
  <c r="N90" i="218" s="1"/>
  <c r="I38" i="88"/>
  <c r="N49" i="218" s="1"/>
  <c r="I107" i="88"/>
  <c r="N118" i="218" s="1"/>
  <c r="I61" i="88"/>
  <c r="N72" i="218" s="1"/>
  <c r="I29" i="88"/>
  <c r="N40" i="218" s="1"/>
  <c r="I96" i="88"/>
  <c r="N107" i="218" s="1"/>
  <c r="I52" i="88"/>
  <c r="N63" i="218" s="1"/>
  <c r="I109" i="88"/>
  <c r="N120" i="218" s="1"/>
  <c r="I54" i="88"/>
  <c r="N65" i="218" s="1"/>
  <c r="I30" i="88"/>
  <c r="N41" i="218" s="1"/>
  <c r="I119" i="88"/>
  <c r="N130" i="218" s="1"/>
  <c r="I78" i="88"/>
  <c r="N89" i="218" s="1"/>
  <c r="I45" i="88"/>
  <c r="N56" i="218" s="1"/>
  <c r="I87" i="88"/>
  <c r="N98" i="218" s="1"/>
  <c r="I77" i="88"/>
  <c r="N88" i="218" s="1"/>
  <c r="I44" i="88"/>
  <c r="N55" i="218" s="1"/>
  <c r="I20" i="88"/>
  <c r="N31" i="218" s="1"/>
  <c r="I90" i="88"/>
  <c r="N101" i="218" s="1"/>
  <c r="I71" i="88"/>
  <c r="N82" i="218" s="1"/>
  <c r="I46" i="88"/>
  <c r="N57" i="218" s="1"/>
  <c r="I97" i="88"/>
  <c r="N108" i="218" s="1"/>
  <c r="I53" i="88"/>
  <c r="N64" i="218" s="1"/>
  <c r="I21" i="88"/>
  <c r="N32" i="218" s="1"/>
  <c r="I118" i="88"/>
  <c r="N129" i="218" s="1"/>
  <c r="I60" i="88"/>
  <c r="N71" i="218" s="1"/>
  <c r="I28" i="88"/>
  <c r="N39" i="218" s="1"/>
  <c r="C36" i="88"/>
  <c r="N144" i="218" s="1"/>
  <c r="E16" i="88"/>
  <c r="I40" i="88"/>
  <c r="N51" i="218" s="1"/>
  <c r="I58" i="88"/>
  <c r="N69" i="218" s="1"/>
  <c r="I66" i="88"/>
  <c r="N77" i="218" s="1"/>
  <c r="I86" i="88"/>
  <c r="N97" i="218" s="1"/>
  <c r="I93" i="88"/>
  <c r="N104" i="218" s="1"/>
  <c r="C38" i="88"/>
  <c r="N146" i="218" s="1"/>
  <c r="I55" i="88"/>
  <c r="N66" i="218" s="1"/>
  <c r="C21" i="88"/>
  <c r="N16" i="218" s="1"/>
  <c r="C20" i="88"/>
  <c r="N15" i="218" s="1"/>
  <c r="I91" i="88"/>
  <c r="N102" i="218" s="1"/>
  <c r="C24" i="88"/>
  <c r="N19" i="218" s="1"/>
  <c r="I39" i="88"/>
  <c r="N50" i="218" s="1"/>
  <c r="I47" i="88"/>
  <c r="N58" i="218" s="1"/>
  <c r="I64" i="88"/>
  <c r="N75" i="218" s="1"/>
  <c r="I81" i="88"/>
  <c r="N92" i="218" s="1"/>
  <c r="I23" i="88"/>
  <c r="N34" i="218" s="1"/>
  <c r="I99" i="88"/>
  <c r="N110" i="218" s="1"/>
  <c r="I73" i="88"/>
  <c r="N84" i="218" s="1"/>
  <c r="I75" i="88"/>
  <c r="N86" i="218" s="1"/>
  <c r="D16" i="88"/>
  <c r="E22" i="87"/>
  <c r="E26" i="87"/>
  <c r="D17" i="87"/>
  <c r="E17" i="87"/>
  <c r="I91" i="87"/>
  <c r="M102" i="218" s="1"/>
  <c r="E20" i="87"/>
  <c r="I40" i="87"/>
  <c r="M51" i="218" s="1"/>
  <c r="D20" i="87"/>
  <c r="D16" i="87"/>
  <c r="C37" i="87"/>
  <c r="M145" i="218" s="1"/>
  <c r="I82" i="87"/>
  <c r="M93" i="218" s="1"/>
  <c r="C16" i="87"/>
  <c r="M11" i="218" s="1"/>
  <c r="D23" i="87"/>
  <c r="I63" i="87"/>
  <c r="M74" i="218" s="1"/>
  <c r="I74" i="87"/>
  <c r="M85" i="218" s="1"/>
  <c r="I50" i="87"/>
  <c r="M61" i="218" s="1"/>
  <c r="I24" i="87"/>
  <c r="M35" i="218" s="1"/>
  <c r="I32" i="87"/>
  <c r="M43" i="218" s="1"/>
  <c r="E23" i="87"/>
  <c r="E16" i="87"/>
  <c r="I47" i="87"/>
  <c r="M58" i="218" s="1"/>
  <c r="C25" i="87"/>
  <c r="M20" i="218" s="1"/>
  <c r="I87" i="87"/>
  <c r="M98" i="218" s="1"/>
  <c r="I27" i="87"/>
  <c r="M38" i="218" s="1"/>
  <c r="I81" i="87"/>
  <c r="M92" i="218" s="1"/>
  <c r="I80" i="87"/>
  <c r="M91" i="218" s="1"/>
  <c r="D19" i="87"/>
  <c r="I36" i="87"/>
  <c r="M47" i="218" s="1"/>
  <c r="I59" i="87"/>
  <c r="M70" i="218" s="1"/>
  <c r="I92" i="87"/>
  <c r="M103" i="218" s="1"/>
  <c r="I41" i="87"/>
  <c r="M52" i="218" s="1"/>
  <c r="I49" i="87"/>
  <c r="M60" i="218" s="1"/>
  <c r="I111" i="87"/>
  <c r="M122" i="218" s="1"/>
  <c r="I57" i="87"/>
  <c r="M68" i="218" s="1"/>
  <c r="I44" i="87"/>
  <c r="M55" i="218" s="1"/>
  <c r="C33" i="87"/>
  <c r="M141" i="218" s="1"/>
  <c r="I39" i="87"/>
  <c r="M50" i="218" s="1"/>
  <c r="I17" i="87"/>
  <c r="M28" i="218" s="1"/>
  <c r="I76" i="87"/>
  <c r="M87" i="218" s="1"/>
  <c r="I99" i="87"/>
  <c r="M110" i="218" s="1"/>
  <c r="C20" i="87"/>
  <c r="M15" i="218" s="1"/>
  <c r="I20" i="87"/>
  <c r="M31" i="218" s="1"/>
  <c r="I67" i="87"/>
  <c r="M78" i="218" s="1"/>
  <c r="I18" i="87"/>
  <c r="M29" i="218" s="1"/>
  <c r="I55" i="87"/>
  <c r="M66" i="218" s="1"/>
  <c r="I35" i="87"/>
  <c r="M46" i="218" s="1"/>
  <c r="I116" i="87"/>
  <c r="M127" i="218" s="1"/>
  <c r="I28" i="87"/>
  <c r="M39" i="218" s="1"/>
  <c r="C32" i="87"/>
  <c r="M140" i="218" s="1"/>
  <c r="C23" i="87"/>
  <c r="M18" i="218" s="1"/>
  <c r="I58" i="87"/>
  <c r="M69" i="218" s="1"/>
  <c r="C18" i="87"/>
  <c r="M13" i="218" s="1"/>
  <c r="I66" i="87"/>
  <c r="M77" i="218" s="1"/>
  <c r="C27" i="87"/>
  <c r="M22" i="218" s="1"/>
  <c r="I86" i="87"/>
  <c r="M97" i="218" s="1"/>
  <c r="C38" i="87"/>
  <c r="M146" i="218" s="1"/>
  <c r="I56" i="87"/>
  <c r="M67" i="218" s="1"/>
  <c r="I93" i="87"/>
  <c r="M104" i="218" s="1"/>
  <c r="I73" i="87"/>
  <c r="M84" i="218" s="1"/>
  <c r="C26" i="87"/>
  <c r="M21" i="218" s="1"/>
  <c r="I19" i="87"/>
  <c r="M30" i="218" s="1"/>
  <c r="I23" i="87"/>
  <c r="M34" i="218" s="1"/>
  <c r="I104" i="87"/>
  <c r="M115" i="218" s="1"/>
  <c r="I26" i="87"/>
  <c r="M37" i="218" s="1"/>
  <c r="I43" i="87"/>
  <c r="M54" i="218" s="1"/>
  <c r="C19" i="87"/>
  <c r="M14" i="218" s="1"/>
  <c r="I51" i="87"/>
  <c r="M62" i="218" s="1"/>
  <c r="C24" i="87"/>
  <c r="M19" i="218" s="1"/>
  <c r="C22" i="87"/>
  <c r="M17" i="218" s="1"/>
  <c r="I75" i="87"/>
  <c r="M86" i="218" s="1"/>
  <c r="C21" i="87"/>
  <c r="M16" i="218" s="1"/>
  <c r="I90" i="87"/>
  <c r="M101" i="218" s="1"/>
  <c r="I62" i="87"/>
  <c r="M73" i="218" s="1"/>
  <c r="I30" i="87"/>
  <c r="M41" i="218" s="1"/>
  <c r="I107" i="87"/>
  <c r="M118" i="218" s="1"/>
  <c r="I53" i="87"/>
  <c r="M64" i="218" s="1"/>
  <c r="I21" i="87"/>
  <c r="M32" i="218" s="1"/>
  <c r="I109" i="87"/>
  <c r="M120" i="218" s="1"/>
  <c r="I79" i="87"/>
  <c r="M90" i="218" s="1"/>
  <c r="I38" i="87"/>
  <c r="M49" i="218" s="1"/>
  <c r="I119" i="87"/>
  <c r="M130" i="218" s="1"/>
  <c r="I69" i="87"/>
  <c r="M80" i="218" s="1"/>
  <c r="I37" i="87"/>
  <c r="M48" i="218" s="1"/>
  <c r="I98" i="87"/>
  <c r="M109" i="218" s="1"/>
  <c r="I71" i="87"/>
  <c r="M82" i="218" s="1"/>
  <c r="I46" i="87"/>
  <c r="M57" i="218" s="1"/>
  <c r="I97" i="87"/>
  <c r="M108" i="218" s="1"/>
  <c r="I61" i="87"/>
  <c r="M72" i="218" s="1"/>
  <c r="I29" i="87"/>
  <c r="M40" i="218" s="1"/>
  <c r="I120" i="87"/>
  <c r="M131" i="218" s="1"/>
  <c r="I54" i="87"/>
  <c r="M65" i="218" s="1"/>
  <c r="I22" i="87"/>
  <c r="M33" i="218" s="1"/>
  <c r="I89" i="87"/>
  <c r="M100" i="218" s="1"/>
  <c r="I78" i="87"/>
  <c r="M89" i="218" s="1"/>
  <c r="I45" i="87"/>
  <c r="M56" i="218" s="1"/>
  <c r="I118" i="87"/>
  <c r="M129" i="218" s="1"/>
  <c r="C36" i="87"/>
  <c r="M144" i="218" s="1"/>
  <c r="I77" i="87"/>
  <c r="M88" i="218" s="1"/>
  <c r="I68" i="87"/>
  <c r="M79" i="218" s="1"/>
  <c r="I60" i="87"/>
  <c r="M71" i="218" s="1"/>
  <c r="I25" i="87"/>
  <c r="M36" i="218" s="1"/>
  <c r="I110" i="87"/>
  <c r="M121" i="218" s="1"/>
  <c r="I31" i="87"/>
  <c r="M42" i="218" s="1"/>
  <c r="C34" i="87"/>
  <c r="M142" i="218" s="1"/>
  <c r="I64" i="87"/>
  <c r="M75" i="218" s="1"/>
  <c r="I101" i="87"/>
  <c r="M112" i="218" s="1"/>
  <c r="I95" i="87"/>
  <c r="M106" i="218" s="1"/>
  <c r="I96" i="87"/>
  <c r="M107" i="218" s="1"/>
  <c r="I33" i="87"/>
  <c r="M44" i="218" s="1"/>
  <c r="C35" i="87"/>
  <c r="M143" i="218" s="1"/>
  <c r="I84" i="87"/>
  <c r="M95" i="218" s="1"/>
  <c r="I122" i="87"/>
  <c r="M133" i="218" s="1"/>
  <c r="I94" i="87"/>
  <c r="M105" i="218" s="1"/>
  <c r="I106" i="87"/>
  <c r="M117" i="218" s="1"/>
  <c r="I102" i="87"/>
  <c r="M113" i="218" s="1"/>
  <c r="I34" i="87"/>
  <c r="M45" i="218" s="1"/>
  <c r="I114" i="87"/>
  <c r="M125" i="218" s="1"/>
  <c r="I42" i="87"/>
  <c r="M53" i="218" s="1"/>
  <c r="I72" i="87"/>
  <c r="M83" i="218" s="1"/>
  <c r="I112" i="87"/>
  <c r="M123" i="218" s="1"/>
  <c r="I100" i="87"/>
  <c r="M111" i="218" s="1"/>
  <c r="C17" i="87"/>
  <c r="M12" i="218" s="1"/>
  <c r="I48" i="87"/>
  <c r="M59" i="218" s="1"/>
  <c r="I52" i="87"/>
  <c r="M63" i="218" s="1"/>
  <c r="I46" i="86"/>
  <c r="L57" i="218" s="1"/>
  <c r="I26" i="86"/>
  <c r="L37" i="218" s="1"/>
  <c r="E26" i="86"/>
  <c r="E20" i="86"/>
  <c r="I84" i="86"/>
  <c r="L95" i="218" s="1"/>
  <c r="E22" i="86"/>
  <c r="I91" i="86"/>
  <c r="L102" i="218" s="1"/>
  <c r="I23" i="86"/>
  <c r="L34" i="218" s="1"/>
  <c r="I22" i="86"/>
  <c r="L33" i="218" s="1"/>
  <c r="I120" i="86"/>
  <c r="L131" i="218" s="1"/>
  <c r="E19" i="86"/>
  <c r="C23" i="86"/>
  <c r="L18" i="218" s="1"/>
  <c r="D20" i="86"/>
  <c r="I32" i="86"/>
  <c r="L43" i="218" s="1"/>
  <c r="I17" i="86"/>
  <c r="L28" i="218" s="1"/>
  <c r="E17" i="86"/>
  <c r="I63" i="86"/>
  <c r="L74" i="218" s="1"/>
  <c r="I75" i="86"/>
  <c r="L86" i="218" s="1"/>
  <c r="I109" i="86"/>
  <c r="L120" i="218" s="1"/>
  <c r="I50" i="86"/>
  <c r="L61" i="218" s="1"/>
  <c r="I34" i="86"/>
  <c r="L45" i="218" s="1"/>
  <c r="D16" i="86"/>
  <c r="I55" i="86"/>
  <c r="L66" i="218" s="1"/>
  <c r="C37" i="86"/>
  <c r="L145" i="218" s="1"/>
  <c r="I65" i="86"/>
  <c r="L76" i="218" s="1"/>
  <c r="I54" i="86"/>
  <c r="L65" i="218" s="1"/>
  <c r="D23" i="86"/>
  <c r="I30" i="86"/>
  <c r="L41" i="218" s="1"/>
  <c r="C38" i="86"/>
  <c r="L146" i="218" s="1"/>
  <c r="I56" i="86"/>
  <c r="L67" i="218" s="1"/>
  <c r="I42" i="86"/>
  <c r="L53" i="218" s="1"/>
  <c r="D17" i="86"/>
  <c r="I114" i="86"/>
  <c r="L125" i="218" s="1"/>
  <c r="I97" i="86"/>
  <c r="L108" i="218" s="1"/>
  <c r="I53" i="86"/>
  <c r="L64" i="218" s="1"/>
  <c r="I21" i="86"/>
  <c r="L32" i="218" s="1"/>
  <c r="I118" i="86"/>
  <c r="L129" i="218" s="1"/>
  <c r="I77" i="86"/>
  <c r="L88" i="218" s="1"/>
  <c r="I68" i="86"/>
  <c r="L79" i="218" s="1"/>
  <c r="I44" i="86"/>
  <c r="L55" i="218" s="1"/>
  <c r="I20" i="86"/>
  <c r="L31" i="218" s="1"/>
  <c r="I116" i="86"/>
  <c r="L127" i="218" s="1"/>
  <c r="I59" i="86"/>
  <c r="L70" i="218" s="1"/>
  <c r="I89" i="86"/>
  <c r="L100" i="218" s="1"/>
  <c r="I61" i="86"/>
  <c r="L72" i="218" s="1"/>
  <c r="I29" i="86"/>
  <c r="L40" i="218" s="1"/>
  <c r="I96" i="86"/>
  <c r="L107" i="218" s="1"/>
  <c r="I52" i="86"/>
  <c r="L63" i="218" s="1"/>
  <c r="I28" i="86"/>
  <c r="L39" i="218" s="1"/>
  <c r="I104" i="86"/>
  <c r="L115" i="218" s="1"/>
  <c r="I51" i="86"/>
  <c r="L62" i="218" s="1"/>
  <c r="I119" i="86"/>
  <c r="L130" i="218" s="1"/>
  <c r="I69" i="86"/>
  <c r="L80" i="218" s="1"/>
  <c r="I37" i="86"/>
  <c r="L48" i="218" s="1"/>
  <c r="I87" i="86"/>
  <c r="L98" i="218" s="1"/>
  <c r="I86" i="86"/>
  <c r="L97" i="218" s="1"/>
  <c r="I76" i="86"/>
  <c r="L87" i="218" s="1"/>
  <c r="I43" i="86"/>
  <c r="L54" i="218" s="1"/>
  <c r="I107" i="86"/>
  <c r="L118" i="218" s="1"/>
  <c r="I78" i="86"/>
  <c r="L89" i="218" s="1"/>
  <c r="I45" i="86"/>
  <c r="L56" i="218" s="1"/>
  <c r="I106" i="86"/>
  <c r="L117" i="218" s="1"/>
  <c r="I60" i="86"/>
  <c r="L71" i="218" s="1"/>
  <c r="I36" i="86"/>
  <c r="L47" i="218" s="1"/>
  <c r="I95" i="86"/>
  <c r="L106" i="218" s="1"/>
  <c r="I67" i="86"/>
  <c r="L78" i="218" s="1"/>
  <c r="I35" i="86"/>
  <c r="L46" i="218" s="1"/>
  <c r="C26" i="86"/>
  <c r="L21" i="218" s="1"/>
  <c r="I27" i="86"/>
  <c r="L38" i="218" s="1"/>
  <c r="C20" i="86"/>
  <c r="L15" i="218" s="1"/>
  <c r="C16" i="86"/>
  <c r="L11" i="218" s="1"/>
  <c r="I19" i="86"/>
  <c r="L30" i="218" s="1"/>
  <c r="C18" i="86"/>
  <c r="L13" i="218" s="1"/>
  <c r="C24" i="86"/>
  <c r="L19" i="218" s="1"/>
  <c r="C22" i="86"/>
  <c r="L17" i="218" s="1"/>
  <c r="I101" i="86"/>
  <c r="L112" i="218" s="1"/>
  <c r="I74" i="86"/>
  <c r="L85" i="218" s="1"/>
  <c r="C35" i="86"/>
  <c r="L143" i="218" s="1"/>
  <c r="I79" i="86"/>
  <c r="L90" i="218" s="1"/>
  <c r="I81" i="86"/>
  <c r="L92" i="218" s="1"/>
  <c r="I112" i="86"/>
  <c r="L123" i="218" s="1"/>
  <c r="I82" i="86"/>
  <c r="L93" i="218" s="1"/>
  <c r="C19" i="86"/>
  <c r="L14" i="218" s="1"/>
  <c r="I122" i="86"/>
  <c r="L133" i="218" s="1"/>
  <c r="I47" i="86"/>
  <c r="L58" i="218" s="1"/>
  <c r="E16" i="86"/>
  <c r="C25" i="86"/>
  <c r="L20" i="218" s="1"/>
  <c r="I40" i="86"/>
  <c r="L51" i="218" s="1"/>
  <c r="C27" i="86"/>
  <c r="L22" i="218" s="1"/>
  <c r="C36" i="86"/>
  <c r="L144" i="218" s="1"/>
  <c r="I58" i="86"/>
  <c r="L69" i="218" s="1"/>
  <c r="I33" i="86"/>
  <c r="L44" i="218" s="1"/>
  <c r="I111" i="86"/>
  <c r="L122" i="218" s="1"/>
  <c r="I102" i="86"/>
  <c r="L113" i="218" s="1"/>
  <c r="I90" i="86"/>
  <c r="L101" i="218" s="1"/>
  <c r="I100" i="86"/>
  <c r="L111" i="218" s="1"/>
  <c r="I94" i="86"/>
  <c r="L105" i="218" s="1"/>
  <c r="I92" i="86"/>
  <c r="L103" i="218" s="1"/>
  <c r="E23" i="86"/>
  <c r="I71" i="86"/>
  <c r="L82" i="218" s="1"/>
  <c r="I110" i="86"/>
  <c r="L121" i="218" s="1"/>
  <c r="I39" i="86"/>
  <c r="L50" i="218" s="1"/>
  <c r="C21" i="86"/>
  <c r="L16" i="218" s="1"/>
  <c r="C32" i="86"/>
  <c r="L140" i="218" s="1"/>
  <c r="I18" i="86"/>
  <c r="L29" i="218" s="1"/>
  <c r="I49" i="86"/>
  <c r="L60" i="218" s="1"/>
  <c r="C34" i="86"/>
  <c r="L142" i="218" s="1"/>
  <c r="I66" i="86"/>
  <c r="L77" i="218" s="1"/>
  <c r="I93" i="86"/>
  <c r="L104" i="218" s="1"/>
  <c r="I41" i="86"/>
  <c r="L52" i="218" s="1"/>
  <c r="I80" i="86"/>
  <c r="L91" i="218" s="1"/>
  <c r="I72" i="86"/>
  <c r="L83" i="218" s="1"/>
  <c r="I48" i="86"/>
  <c r="L59" i="218" s="1"/>
  <c r="I73" i="86"/>
  <c r="L84" i="218" s="1"/>
  <c r="I99" i="86"/>
  <c r="L110" i="218" s="1"/>
  <c r="I31" i="86"/>
  <c r="L42" i="218" s="1"/>
  <c r="C17" i="86"/>
  <c r="L12" i="218" s="1"/>
  <c r="I62" i="86"/>
  <c r="L73" i="218" s="1"/>
  <c r="I98" i="86"/>
  <c r="L109" i="218" s="1"/>
  <c r="I24" i="86"/>
  <c r="L35" i="218" s="1"/>
  <c r="I38" i="86"/>
  <c r="L49" i="218" s="1"/>
  <c r="I57" i="86"/>
  <c r="L68" i="218" s="1"/>
  <c r="I64" i="86"/>
  <c r="L75" i="218" s="1"/>
  <c r="C33" i="86"/>
  <c r="L141" i="218" s="1"/>
  <c r="D19" i="85"/>
  <c r="I49" i="85"/>
  <c r="K60" i="218" s="1"/>
  <c r="I55" i="85"/>
  <c r="K66" i="218" s="1"/>
  <c r="C32" i="85"/>
  <c r="K140" i="218" s="1"/>
  <c r="I58" i="85"/>
  <c r="K69" i="218" s="1"/>
  <c r="I54" i="85"/>
  <c r="K65" i="218" s="1"/>
  <c r="I91" i="85"/>
  <c r="K102" i="218" s="1"/>
  <c r="I61" i="85"/>
  <c r="K72" i="218" s="1"/>
  <c r="C17" i="85"/>
  <c r="K12" i="218" s="1"/>
  <c r="I99" i="85"/>
  <c r="K110" i="218" s="1"/>
  <c r="I33" i="85"/>
  <c r="K44" i="218" s="1"/>
  <c r="C35" i="85"/>
  <c r="K143" i="218" s="1"/>
  <c r="I50" i="85"/>
  <c r="K61" i="218" s="1"/>
  <c r="I66" i="85"/>
  <c r="K77" i="218" s="1"/>
  <c r="I89" i="85"/>
  <c r="K100" i="218" s="1"/>
  <c r="I94" i="85"/>
  <c r="K105" i="218" s="1"/>
  <c r="I40" i="85"/>
  <c r="K51" i="218" s="1"/>
  <c r="I37" i="85"/>
  <c r="K48" i="218" s="1"/>
  <c r="C21" i="85"/>
  <c r="K16" i="218" s="1"/>
  <c r="I34" i="85"/>
  <c r="K45" i="218" s="1"/>
  <c r="I101" i="85"/>
  <c r="K112" i="218" s="1"/>
  <c r="I48" i="85"/>
  <c r="K59" i="218" s="1"/>
  <c r="I114" i="85"/>
  <c r="K125" i="218" s="1"/>
  <c r="C19" i="85"/>
  <c r="K14" i="218" s="1"/>
  <c r="E20" i="85"/>
  <c r="I42" i="85"/>
  <c r="K53" i="218" s="1"/>
  <c r="I73" i="85"/>
  <c r="K84" i="218" s="1"/>
  <c r="I26" i="85"/>
  <c r="K37" i="218" s="1"/>
  <c r="I111" i="85"/>
  <c r="K122" i="218" s="1"/>
  <c r="C23" i="85"/>
  <c r="K18" i="218" s="1"/>
  <c r="I25" i="85"/>
  <c r="K36" i="218" s="1"/>
  <c r="I109" i="85"/>
  <c r="K120" i="218" s="1"/>
  <c r="I80" i="85"/>
  <c r="K91" i="218" s="1"/>
  <c r="I92" i="85"/>
  <c r="K103" i="218" s="1"/>
  <c r="E16" i="85"/>
  <c r="D16" i="85"/>
  <c r="D26" i="85"/>
  <c r="I71" i="85"/>
  <c r="K82" i="218" s="1"/>
  <c r="I81" i="85"/>
  <c r="K92" i="218" s="1"/>
  <c r="I102" i="85"/>
  <c r="K113" i="218" s="1"/>
  <c r="C25" i="85"/>
  <c r="K20" i="218" s="1"/>
  <c r="I79" i="85"/>
  <c r="K90" i="218" s="1"/>
  <c r="I63" i="85"/>
  <c r="K74" i="218" s="1"/>
  <c r="I62" i="85"/>
  <c r="K73" i="218" s="1"/>
  <c r="D23" i="85"/>
  <c r="I57" i="85"/>
  <c r="K68" i="218" s="1"/>
  <c r="C36" i="85"/>
  <c r="K144" i="218" s="1"/>
  <c r="E23" i="85"/>
  <c r="I110" i="85"/>
  <c r="K121" i="218" s="1"/>
  <c r="I56" i="85"/>
  <c r="K67" i="218" s="1"/>
  <c r="I17" i="85"/>
  <c r="K28" i="218" s="1"/>
  <c r="I46" i="85"/>
  <c r="K57" i="218" s="1"/>
  <c r="I93" i="85"/>
  <c r="K104" i="218" s="1"/>
  <c r="I21" i="85"/>
  <c r="K32" i="218" s="1"/>
  <c r="C37" i="85"/>
  <c r="K145" i="218" s="1"/>
  <c r="C27" i="85"/>
  <c r="K22" i="218" s="1"/>
  <c r="I53" i="85"/>
  <c r="K64" i="218" s="1"/>
  <c r="I119" i="85"/>
  <c r="K130" i="218" s="1"/>
  <c r="I45" i="85"/>
  <c r="K56" i="218" s="1"/>
  <c r="I65" i="85"/>
  <c r="K76" i="218" s="1"/>
  <c r="E17" i="85"/>
  <c r="I39" i="85"/>
  <c r="K50" i="218" s="1"/>
  <c r="I72" i="85"/>
  <c r="K83" i="218" s="1"/>
  <c r="I97" i="85"/>
  <c r="K108" i="218" s="1"/>
  <c r="I29" i="85"/>
  <c r="K40" i="218" s="1"/>
  <c r="I100" i="85"/>
  <c r="K111" i="218" s="1"/>
  <c r="I31" i="85"/>
  <c r="K42" i="218" s="1"/>
  <c r="I75" i="85"/>
  <c r="K86" i="218" s="1"/>
  <c r="C38" i="85"/>
  <c r="K146" i="218" s="1"/>
  <c r="D20" i="85"/>
  <c r="I47" i="85"/>
  <c r="K58" i="218" s="1"/>
  <c r="I23" i="85"/>
  <c r="K34" i="218" s="1"/>
  <c r="I112" i="85"/>
  <c r="K123" i="218" s="1"/>
  <c r="I64" i="85"/>
  <c r="K75" i="218" s="1"/>
  <c r="I84" i="85"/>
  <c r="K95" i="218" s="1"/>
  <c r="I18" i="85"/>
  <c r="K29" i="218" s="1"/>
  <c r="I74" i="85"/>
  <c r="K85" i="218" s="1"/>
  <c r="I24" i="85"/>
  <c r="K35" i="218" s="1"/>
  <c r="I82" i="85"/>
  <c r="K93" i="218" s="1"/>
  <c r="I104" i="85"/>
  <c r="K115" i="218" s="1"/>
  <c r="I76" i="85"/>
  <c r="K87" i="218" s="1"/>
  <c r="I35" i="85"/>
  <c r="K46" i="218" s="1"/>
  <c r="I86" i="85"/>
  <c r="K97" i="218" s="1"/>
  <c r="I51" i="85"/>
  <c r="K62" i="218" s="1"/>
  <c r="I27" i="85"/>
  <c r="K38" i="218" s="1"/>
  <c r="C34" i="85"/>
  <c r="K142" i="218" s="1"/>
  <c r="I95" i="85"/>
  <c r="K106" i="218" s="1"/>
  <c r="I67" i="85"/>
  <c r="K78" i="218" s="1"/>
  <c r="I43" i="85"/>
  <c r="K54" i="218" s="1"/>
  <c r="I118" i="85"/>
  <c r="K129" i="218" s="1"/>
  <c r="I106" i="85"/>
  <c r="K117" i="218" s="1"/>
  <c r="I96" i="85"/>
  <c r="K107" i="218" s="1"/>
  <c r="I87" i="85"/>
  <c r="K98" i="218" s="1"/>
  <c r="I77" i="85"/>
  <c r="K88" i="218" s="1"/>
  <c r="I68" i="85"/>
  <c r="K79" i="218" s="1"/>
  <c r="I60" i="85"/>
  <c r="K71" i="218" s="1"/>
  <c r="I52" i="85"/>
  <c r="K63" i="218" s="1"/>
  <c r="I44" i="85"/>
  <c r="K55" i="218" s="1"/>
  <c r="I36" i="85"/>
  <c r="K47" i="218" s="1"/>
  <c r="I28" i="85"/>
  <c r="K39" i="218" s="1"/>
  <c r="I20" i="85"/>
  <c r="K31" i="218" s="1"/>
  <c r="I116" i="85"/>
  <c r="K127" i="218" s="1"/>
  <c r="I59" i="85"/>
  <c r="K70" i="218" s="1"/>
  <c r="I19" i="85"/>
  <c r="K30" i="218" s="1"/>
  <c r="C26" i="85"/>
  <c r="K21" i="218" s="1"/>
  <c r="C24" i="85"/>
  <c r="K19" i="218" s="1"/>
  <c r="C22" i="85"/>
  <c r="K17" i="218" s="1"/>
  <c r="C18" i="85"/>
  <c r="K13" i="218" s="1"/>
  <c r="C20" i="85"/>
  <c r="K15" i="218" s="1"/>
  <c r="C16" i="85"/>
  <c r="K11" i="218" s="1"/>
  <c r="I107" i="85"/>
  <c r="K118" i="218" s="1"/>
  <c r="I41" i="85"/>
  <c r="K52" i="218" s="1"/>
  <c r="D17" i="85"/>
  <c r="I122" i="85"/>
  <c r="K133" i="218" s="1"/>
  <c r="I69" i="85"/>
  <c r="K80" i="218" s="1"/>
  <c r="C33" i="85"/>
  <c r="K141" i="218" s="1"/>
  <c r="I78" i="85"/>
  <c r="K89" i="218" s="1"/>
  <c r="I32" i="85"/>
  <c r="K43" i="218" s="1"/>
  <c r="I98" i="85"/>
  <c r="K109" i="218" s="1"/>
  <c r="I30" i="85"/>
  <c r="K41" i="218" s="1"/>
  <c r="I90" i="85"/>
  <c r="K101" i="218" s="1"/>
  <c r="I22" i="85"/>
  <c r="K33" i="218" s="1"/>
  <c r="I38" i="85"/>
  <c r="K49" i="218" s="1"/>
  <c r="I89" i="84"/>
  <c r="J100" i="218" s="1"/>
  <c r="E26" i="84"/>
  <c r="D22" i="84"/>
  <c r="I54" i="84"/>
  <c r="J65" i="218" s="1"/>
  <c r="E19" i="84"/>
  <c r="C38" i="84"/>
  <c r="J146" i="218" s="1"/>
  <c r="C23" i="84"/>
  <c r="J18" i="218" s="1"/>
  <c r="I24" i="84"/>
  <c r="J35" i="218" s="1"/>
  <c r="I69" i="84"/>
  <c r="J80" i="218" s="1"/>
  <c r="I18" i="84"/>
  <c r="J29" i="218" s="1"/>
  <c r="I99" i="84"/>
  <c r="J110" i="218" s="1"/>
  <c r="I17" i="84"/>
  <c r="J28" i="218" s="1"/>
  <c r="I63" i="84"/>
  <c r="J74" i="218" s="1"/>
  <c r="I75" i="84"/>
  <c r="J86" i="218" s="1"/>
  <c r="I58" i="84"/>
  <c r="J69" i="218" s="1"/>
  <c r="D26" i="84"/>
  <c r="I57" i="84"/>
  <c r="J68" i="218" s="1"/>
  <c r="I102" i="84"/>
  <c r="J113" i="218" s="1"/>
  <c r="E23" i="84"/>
  <c r="E17" i="84"/>
  <c r="I98" i="84"/>
  <c r="J109" i="218" s="1"/>
  <c r="I120" i="84"/>
  <c r="J131" i="218" s="1"/>
  <c r="I23" i="84"/>
  <c r="J34" i="218" s="1"/>
  <c r="I53" i="84"/>
  <c r="J64" i="218" s="1"/>
  <c r="C36" i="84"/>
  <c r="J144" i="218" s="1"/>
  <c r="I65" i="84"/>
  <c r="J76" i="218" s="1"/>
  <c r="I50" i="84"/>
  <c r="J61" i="218" s="1"/>
  <c r="I29" i="84"/>
  <c r="J40" i="218" s="1"/>
  <c r="I71" i="84"/>
  <c r="J82" i="218" s="1"/>
  <c r="I48" i="84"/>
  <c r="J59" i="218" s="1"/>
  <c r="I62" i="84"/>
  <c r="J73" i="218" s="1"/>
  <c r="I61" i="84"/>
  <c r="J72" i="218" s="1"/>
  <c r="C27" i="84"/>
  <c r="J22" i="218" s="1"/>
  <c r="C19" i="84"/>
  <c r="J14" i="218" s="1"/>
  <c r="I82" i="84"/>
  <c r="J93" i="218" s="1"/>
  <c r="I73" i="84"/>
  <c r="J84" i="218" s="1"/>
  <c r="E16" i="84"/>
  <c r="I31" i="84"/>
  <c r="J42" i="218" s="1"/>
  <c r="I122" i="84"/>
  <c r="J133" i="218" s="1"/>
  <c r="I21" i="84"/>
  <c r="J32" i="218" s="1"/>
  <c r="C32" i="84"/>
  <c r="J140" i="218" s="1"/>
  <c r="I109" i="84"/>
  <c r="J120" i="218" s="1"/>
  <c r="I40" i="84"/>
  <c r="J51" i="218" s="1"/>
  <c r="I93" i="84"/>
  <c r="J104" i="218" s="1"/>
  <c r="E20" i="84"/>
  <c r="I80" i="84"/>
  <c r="J91" i="218" s="1"/>
  <c r="I56" i="84"/>
  <c r="J67" i="218" s="1"/>
  <c r="I22" i="84"/>
  <c r="J33" i="218" s="1"/>
  <c r="I64" i="84"/>
  <c r="J75" i="218" s="1"/>
  <c r="I112" i="84"/>
  <c r="J123" i="218" s="1"/>
  <c r="I72" i="84"/>
  <c r="J83" i="218" s="1"/>
  <c r="I97" i="84"/>
  <c r="J108" i="218" s="1"/>
  <c r="I92" i="84"/>
  <c r="J103" i="218" s="1"/>
  <c r="I79" i="84"/>
  <c r="J90" i="218" s="1"/>
  <c r="I74" i="84"/>
  <c r="J85" i="218" s="1"/>
  <c r="I46" i="84"/>
  <c r="J57" i="218" s="1"/>
  <c r="D16" i="84"/>
  <c r="D17" i="84"/>
  <c r="I104" i="84"/>
  <c r="J115" i="218" s="1"/>
  <c r="I76" i="84"/>
  <c r="J87" i="218" s="1"/>
  <c r="I43" i="84"/>
  <c r="J54" i="218" s="1"/>
  <c r="I19" i="84"/>
  <c r="J30" i="218" s="1"/>
  <c r="C33" i="84"/>
  <c r="J141" i="218" s="1"/>
  <c r="C26" i="84"/>
  <c r="J21" i="218" s="1"/>
  <c r="C24" i="84"/>
  <c r="J19" i="218" s="1"/>
  <c r="C22" i="84"/>
  <c r="J17" i="218" s="1"/>
  <c r="C20" i="84"/>
  <c r="J15" i="218" s="1"/>
  <c r="C18" i="84"/>
  <c r="J13" i="218" s="1"/>
  <c r="C16" i="84"/>
  <c r="J11" i="218" s="1"/>
  <c r="I86" i="84"/>
  <c r="J97" i="218" s="1"/>
  <c r="I59" i="84"/>
  <c r="J70" i="218" s="1"/>
  <c r="I27" i="84"/>
  <c r="J38" i="218" s="1"/>
  <c r="I111" i="84"/>
  <c r="J122" i="218" s="1"/>
  <c r="I100" i="84"/>
  <c r="J111" i="218" s="1"/>
  <c r="C34" i="84"/>
  <c r="J142" i="218" s="1"/>
  <c r="I95" i="84"/>
  <c r="J106" i="218" s="1"/>
  <c r="I67" i="84"/>
  <c r="J78" i="218" s="1"/>
  <c r="I35" i="84"/>
  <c r="J46" i="218" s="1"/>
  <c r="I118" i="84"/>
  <c r="J129" i="218" s="1"/>
  <c r="I106" i="84"/>
  <c r="J117" i="218" s="1"/>
  <c r="I96" i="84"/>
  <c r="J107" i="218" s="1"/>
  <c r="I87" i="84"/>
  <c r="J98" i="218" s="1"/>
  <c r="I77" i="84"/>
  <c r="J88" i="218" s="1"/>
  <c r="I68" i="84"/>
  <c r="J79" i="218" s="1"/>
  <c r="I60" i="84"/>
  <c r="J71" i="218" s="1"/>
  <c r="I52" i="84"/>
  <c r="J63" i="218" s="1"/>
  <c r="I44" i="84"/>
  <c r="J55" i="218" s="1"/>
  <c r="I36" i="84"/>
  <c r="J47" i="218" s="1"/>
  <c r="I28" i="84"/>
  <c r="J39" i="218" s="1"/>
  <c r="I20" i="84"/>
  <c r="J31" i="218" s="1"/>
  <c r="I116" i="84"/>
  <c r="J127" i="218" s="1"/>
  <c r="I51" i="84"/>
  <c r="J62" i="218" s="1"/>
  <c r="I91" i="84"/>
  <c r="J102" i="218" s="1"/>
  <c r="I78" i="84"/>
  <c r="J89" i="218" s="1"/>
  <c r="C21" i="84"/>
  <c r="J16" i="218" s="1"/>
  <c r="I90" i="84"/>
  <c r="J101" i="218" s="1"/>
  <c r="I38" i="84"/>
  <c r="J49" i="218" s="1"/>
  <c r="I84" i="84"/>
  <c r="J95" i="218" s="1"/>
  <c r="I26" i="84"/>
  <c r="J37" i="218" s="1"/>
  <c r="I114" i="84"/>
  <c r="J125" i="218" s="1"/>
  <c r="I101" i="84"/>
  <c r="J112" i="218" s="1"/>
  <c r="D23" i="84"/>
  <c r="I55" i="84"/>
  <c r="J66" i="218" s="1"/>
  <c r="I119" i="84"/>
  <c r="J130" i="218" s="1"/>
  <c r="I45" i="84"/>
  <c r="J56" i="218" s="1"/>
  <c r="I66" i="84"/>
  <c r="J77" i="218" s="1"/>
  <c r="I30" i="84"/>
  <c r="J41" i="218" s="1"/>
  <c r="I32" i="84"/>
  <c r="J43" i="218" s="1"/>
  <c r="I110" i="84"/>
  <c r="J121" i="218" s="1"/>
  <c r="I47" i="84"/>
  <c r="J58" i="218" s="1"/>
  <c r="I42" i="84"/>
  <c r="J53" i="218" s="1"/>
  <c r="I33" i="84"/>
  <c r="J44" i="218" s="1"/>
  <c r="I41" i="84"/>
  <c r="J52" i="218" s="1"/>
  <c r="D20" i="84"/>
  <c r="I39" i="84"/>
  <c r="J50" i="218" s="1"/>
  <c r="I107" i="84"/>
  <c r="J118" i="218" s="1"/>
  <c r="I37" i="84"/>
  <c r="J48" i="218" s="1"/>
  <c r="I49" i="84"/>
  <c r="J60" i="218" s="1"/>
  <c r="C17" i="84"/>
  <c r="J12" i="218" s="1"/>
  <c r="C35" i="84"/>
  <c r="J143" i="218" s="1"/>
  <c r="I94" i="84"/>
  <c r="J105" i="218" s="1"/>
  <c r="I34" i="84"/>
  <c r="J45" i="218" s="1"/>
  <c r="I25" i="84"/>
  <c r="J36" i="218" s="1"/>
  <c r="C37" i="84"/>
  <c r="J145" i="218" s="1"/>
  <c r="C25" i="84"/>
  <c r="J20" i="218" s="1"/>
  <c r="C32" i="83"/>
  <c r="I140" i="218" s="1"/>
  <c r="I112" i="83"/>
  <c r="I123" i="218" s="1"/>
  <c r="I94" i="83"/>
  <c r="I105" i="218" s="1"/>
  <c r="I41" i="83"/>
  <c r="I52" i="218" s="1"/>
  <c r="I30" i="83"/>
  <c r="I41" i="218" s="1"/>
  <c r="I98" i="83"/>
  <c r="I109" i="218" s="1"/>
  <c r="I111" i="83"/>
  <c r="I122" i="218" s="1"/>
  <c r="I82" i="83"/>
  <c r="I93" i="218" s="1"/>
  <c r="I75" i="83"/>
  <c r="I86" i="218" s="1"/>
  <c r="I84" i="83"/>
  <c r="I95" i="218" s="1"/>
  <c r="I48" i="83"/>
  <c r="I59" i="218" s="1"/>
  <c r="D26" i="83"/>
  <c r="I25" i="83"/>
  <c r="I36" i="218" s="1"/>
  <c r="I22" i="83"/>
  <c r="I33" i="218" s="1"/>
  <c r="I54" i="83"/>
  <c r="I65" i="218" s="1"/>
  <c r="E17" i="83"/>
  <c r="E23" i="83"/>
  <c r="D23" i="83"/>
  <c r="D17" i="83"/>
  <c r="I34" i="83"/>
  <c r="I45" i="218" s="1"/>
  <c r="I40" i="83"/>
  <c r="I51" i="218" s="1"/>
  <c r="I18" i="83"/>
  <c r="I29" i="218" s="1"/>
  <c r="I100" i="83"/>
  <c r="I111" i="218" s="1"/>
  <c r="I32" i="83"/>
  <c r="I43" i="218" s="1"/>
  <c r="I71" i="83"/>
  <c r="I82" i="218" s="1"/>
  <c r="D16" i="83"/>
  <c r="I57" i="83"/>
  <c r="I68" i="218" s="1"/>
  <c r="I92" i="83"/>
  <c r="I103" i="218" s="1"/>
  <c r="I24" i="83"/>
  <c r="I35" i="218" s="1"/>
  <c r="I50" i="83"/>
  <c r="I61" i="218" s="1"/>
  <c r="I74" i="83"/>
  <c r="I85" i="218" s="1"/>
  <c r="C38" i="83"/>
  <c r="I146" i="218" s="1"/>
  <c r="I109" i="83"/>
  <c r="I120" i="218" s="1"/>
  <c r="I38" i="83"/>
  <c r="I49" i="218" s="1"/>
  <c r="I93" i="83"/>
  <c r="I104" i="218" s="1"/>
  <c r="E16" i="83"/>
  <c r="I79" i="83"/>
  <c r="I90" i="218" s="1"/>
  <c r="I81" i="83"/>
  <c r="I92" i="218" s="1"/>
  <c r="C35" i="83"/>
  <c r="I143" i="218" s="1"/>
  <c r="C34" i="83"/>
  <c r="I142" i="218" s="1"/>
  <c r="E20" i="83"/>
  <c r="I114" i="83"/>
  <c r="I125" i="218" s="1"/>
  <c r="I101" i="83"/>
  <c r="I112" i="218" s="1"/>
  <c r="I73" i="83"/>
  <c r="I84" i="218" s="1"/>
  <c r="I46" i="83"/>
  <c r="I57" i="218" s="1"/>
  <c r="I90" i="83"/>
  <c r="I101" i="218" s="1"/>
  <c r="C37" i="83"/>
  <c r="I145" i="218" s="1"/>
  <c r="I118" i="83"/>
  <c r="I129" i="218" s="1"/>
  <c r="I110" i="83"/>
  <c r="I121" i="218" s="1"/>
  <c r="I99" i="83"/>
  <c r="I110" i="218" s="1"/>
  <c r="I80" i="83"/>
  <c r="I91" i="218" s="1"/>
  <c r="I63" i="83"/>
  <c r="I74" i="218" s="1"/>
  <c r="I47" i="83"/>
  <c r="I58" i="218" s="1"/>
  <c r="I31" i="83"/>
  <c r="I42" i="218" s="1"/>
  <c r="I96" i="83"/>
  <c r="I107" i="218" s="1"/>
  <c r="I122" i="83"/>
  <c r="I133" i="218" s="1"/>
  <c r="I91" i="83"/>
  <c r="I102" i="218" s="1"/>
  <c r="I72" i="83"/>
  <c r="I83" i="218" s="1"/>
  <c r="I55" i="83"/>
  <c r="I66" i="218" s="1"/>
  <c r="I39" i="83"/>
  <c r="I50" i="218" s="1"/>
  <c r="I23" i="83"/>
  <c r="I34" i="218" s="1"/>
  <c r="C27" i="83"/>
  <c r="I22" i="218" s="1"/>
  <c r="C25" i="83"/>
  <c r="I20" i="218" s="1"/>
  <c r="C23" i="83"/>
  <c r="I18" i="218" s="1"/>
  <c r="C21" i="83"/>
  <c r="I16" i="218" s="1"/>
  <c r="C19" i="83"/>
  <c r="I14" i="218" s="1"/>
  <c r="C17" i="83"/>
  <c r="I12" i="218" s="1"/>
  <c r="I106" i="83"/>
  <c r="I117" i="218" s="1"/>
  <c r="I119" i="83"/>
  <c r="I130" i="218" s="1"/>
  <c r="I107" i="83"/>
  <c r="I118" i="218" s="1"/>
  <c r="I97" i="83"/>
  <c r="I108" i="218" s="1"/>
  <c r="I89" i="83"/>
  <c r="I100" i="218" s="1"/>
  <c r="I78" i="83"/>
  <c r="I89" i="218" s="1"/>
  <c r="I69" i="83"/>
  <c r="I80" i="218" s="1"/>
  <c r="I61" i="83"/>
  <c r="I72" i="218" s="1"/>
  <c r="I53" i="83"/>
  <c r="I64" i="218" s="1"/>
  <c r="I45" i="83"/>
  <c r="I56" i="218" s="1"/>
  <c r="I37" i="83"/>
  <c r="I48" i="218" s="1"/>
  <c r="I29" i="83"/>
  <c r="I40" i="218" s="1"/>
  <c r="I21" i="83"/>
  <c r="I32" i="218" s="1"/>
  <c r="I87" i="83"/>
  <c r="I98" i="218" s="1"/>
  <c r="I116" i="83"/>
  <c r="I127" i="218" s="1"/>
  <c r="I60" i="83"/>
  <c r="I71" i="218" s="1"/>
  <c r="I28" i="83"/>
  <c r="I39" i="218" s="1"/>
  <c r="I104" i="83"/>
  <c r="I115" i="218" s="1"/>
  <c r="I59" i="83"/>
  <c r="I70" i="218" s="1"/>
  <c r="I27" i="83"/>
  <c r="I38" i="218" s="1"/>
  <c r="I86" i="83"/>
  <c r="I97" i="218" s="1"/>
  <c r="I19" i="83"/>
  <c r="I30" i="218" s="1"/>
  <c r="C24" i="83"/>
  <c r="I19" i="218" s="1"/>
  <c r="C20" i="83"/>
  <c r="I15" i="218" s="1"/>
  <c r="C16" i="83"/>
  <c r="I11" i="218" s="1"/>
  <c r="I36" i="83"/>
  <c r="I47" i="218" s="1"/>
  <c r="C33" i="83"/>
  <c r="I141" i="218" s="1"/>
  <c r="I67" i="83"/>
  <c r="I78" i="218" s="1"/>
  <c r="C22" i="83"/>
  <c r="I17" i="218" s="1"/>
  <c r="I95" i="83"/>
  <c r="I106" i="218" s="1"/>
  <c r="I52" i="83"/>
  <c r="I63" i="218" s="1"/>
  <c r="I20" i="83"/>
  <c r="I31" i="218" s="1"/>
  <c r="I51" i="83"/>
  <c r="I62" i="218" s="1"/>
  <c r="I43" i="83"/>
  <c r="I54" i="218" s="1"/>
  <c r="I77" i="83"/>
  <c r="I88" i="218" s="1"/>
  <c r="I44" i="83"/>
  <c r="I55" i="218" s="1"/>
  <c r="I76" i="83"/>
  <c r="I87" i="218" s="1"/>
  <c r="I68" i="83"/>
  <c r="I79" i="218" s="1"/>
  <c r="I35" i="83"/>
  <c r="I46" i="218" s="1"/>
  <c r="C26" i="83"/>
  <c r="I21" i="218" s="1"/>
  <c r="C18" i="83"/>
  <c r="I13" i="218" s="1"/>
  <c r="I102" i="83"/>
  <c r="I113" i="218" s="1"/>
  <c r="I62" i="83"/>
  <c r="I73" i="218" s="1"/>
  <c r="I33" i="83"/>
  <c r="I44" i="218" s="1"/>
  <c r="I64" i="83"/>
  <c r="I75" i="218" s="1"/>
  <c r="I26" i="83"/>
  <c r="I37" i="218" s="1"/>
  <c r="I49" i="83"/>
  <c r="I60" i="218" s="1"/>
  <c r="D20" i="83"/>
  <c r="I66" i="83"/>
  <c r="I77" i="218" s="1"/>
  <c r="I65" i="83"/>
  <c r="I76" i="218" s="1"/>
  <c r="C36" i="83"/>
  <c r="I144" i="218" s="1"/>
  <c r="I42" i="83"/>
  <c r="I53" i="218" s="1"/>
  <c r="I56" i="83"/>
  <c r="I67" i="218" s="1"/>
  <c r="I120" i="83"/>
  <c r="I131" i="218" s="1"/>
  <c r="I58" i="83"/>
  <c r="I69" i="218" s="1"/>
  <c r="I91" i="82"/>
  <c r="H102" i="218" s="1"/>
  <c r="I39" i="82"/>
  <c r="H50" i="218" s="1"/>
  <c r="I80" i="82"/>
  <c r="H91" i="218" s="1"/>
  <c r="I101" i="82"/>
  <c r="H112" i="218" s="1"/>
  <c r="I47" i="82"/>
  <c r="H58" i="218" s="1"/>
  <c r="C23" i="82"/>
  <c r="H18" i="218" s="1"/>
  <c r="I82" i="82"/>
  <c r="H93" i="218" s="1"/>
  <c r="I41" i="82"/>
  <c r="H52" i="218" s="1"/>
  <c r="I114" i="82"/>
  <c r="H125" i="218" s="1"/>
  <c r="C17" i="82"/>
  <c r="H12" i="218" s="1"/>
  <c r="I122" i="82"/>
  <c r="H133" i="218" s="1"/>
  <c r="I102" i="82"/>
  <c r="H113" i="218" s="1"/>
  <c r="I65" i="82"/>
  <c r="H76" i="218" s="1"/>
  <c r="C36" i="82"/>
  <c r="H144" i="218" s="1"/>
  <c r="I63" i="82"/>
  <c r="H74" i="218" s="1"/>
  <c r="I84" i="82"/>
  <c r="H95" i="218" s="1"/>
  <c r="E26" i="82"/>
  <c r="I55" i="82"/>
  <c r="H66" i="218" s="1"/>
  <c r="I18" i="82"/>
  <c r="H29" i="218" s="1"/>
  <c r="I32" i="82"/>
  <c r="H43" i="218" s="1"/>
  <c r="I94" i="82"/>
  <c r="H105" i="218" s="1"/>
  <c r="I93" i="82"/>
  <c r="H104" i="218" s="1"/>
  <c r="I54" i="82"/>
  <c r="H65" i="218" s="1"/>
  <c r="I38" i="82"/>
  <c r="H49" i="218" s="1"/>
  <c r="D26" i="82"/>
  <c r="I110" i="82"/>
  <c r="H121" i="218" s="1"/>
  <c r="I31" i="82"/>
  <c r="H42" i="218" s="1"/>
  <c r="I58" i="82"/>
  <c r="H69" i="218" s="1"/>
  <c r="I49" i="82"/>
  <c r="H60" i="218" s="1"/>
  <c r="I100" i="82"/>
  <c r="H111" i="218" s="1"/>
  <c r="I99" i="82"/>
  <c r="H110" i="218" s="1"/>
  <c r="I23" i="82"/>
  <c r="H34" i="218" s="1"/>
  <c r="I42" i="82"/>
  <c r="H53" i="218" s="1"/>
  <c r="I17" i="82"/>
  <c r="H28" i="218" s="1"/>
  <c r="I92" i="82"/>
  <c r="H103" i="218" s="1"/>
  <c r="I71" i="82"/>
  <c r="H82" i="218" s="1"/>
  <c r="I46" i="82"/>
  <c r="H57" i="218" s="1"/>
  <c r="I26" i="82"/>
  <c r="H37" i="218" s="1"/>
  <c r="C27" i="82"/>
  <c r="H22" i="218" s="1"/>
  <c r="I40" i="82"/>
  <c r="H51" i="218" s="1"/>
  <c r="I109" i="82"/>
  <c r="H120" i="218" s="1"/>
  <c r="C34" i="82"/>
  <c r="H142" i="218" s="1"/>
  <c r="I111" i="82"/>
  <c r="H122" i="218" s="1"/>
  <c r="C21" i="82"/>
  <c r="H16" i="218" s="1"/>
  <c r="I30" i="82"/>
  <c r="H41" i="218" s="1"/>
  <c r="I50" i="82"/>
  <c r="H61" i="218" s="1"/>
  <c r="I74" i="82"/>
  <c r="H85" i="218" s="1"/>
  <c r="I64" i="82"/>
  <c r="H75" i="218" s="1"/>
  <c r="C32" i="82"/>
  <c r="H140" i="218" s="1"/>
  <c r="I98" i="82"/>
  <c r="H109" i="218" s="1"/>
  <c r="I56" i="82"/>
  <c r="H67" i="218" s="1"/>
  <c r="I120" i="82"/>
  <c r="H131" i="218" s="1"/>
  <c r="C19" i="82"/>
  <c r="H14" i="218" s="1"/>
  <c r="I34" i="82"/>
  <c r="H45" i="218" s="1"/>
  <c r="I57" i="82"/>
  <c r="H68" i="218" s="1"/>
  <c r="I48" i="82"/>
  <c r="H59" i="218" s="1"/>
  <c r="E16" i="82"/>
  <c r="E20" i="82"/>
  <c r="E17" i="82"/>
  <c r="D17" i="82"/>
  <c r="D16" i="82"/>
  <c r="I119" i="82"/>
  <c r="H130" i="218" s="1"/>
  <c r="I61" i="82"/>
  <c r="H72" i="218" s="1"/>
  <c r="I37" i="82"/>
  <c r="H48" i="218" s="1"/>
  <c r="I118" i="82"/>
  <c r="H129" i="218" s="1"/>
  <c r="I77" i="82"/>
  <c r="H88" i="218" s="1"/>
  <c r="I60" i="82"/>
  <c r="H71" i="218" s="1"/>
  <c r="I36" i="82"/>
  <c r="H47" i="218" s="1"/>
  <c r="I95" i="82"/>
  <c r="H106" i="218" s="1"/>
  <c r="I67" i="82"/>
  <c r="H78" i="218" s="1"/>
  <c r="I43" i="82"/>
  <c r="H54" i="218" s="1"/>
  <c r="C35" i="82"/>
  <c r="H143" i="218" s="1"/>
  <c r="I107" i="82"/>
  <c r="H118" i="218" s="1"/>
  <c r="I78" i="82"/>
  <c r="H89" i="218" s="1"/>
  <c r="I53" i="82"/>
  <c r="H64" i="218" s="1"/>
  <c r="I21" i="82"/>
  <c r="H32" i="218" s="1"/>
  <c r="I106" i="82"/>
  <c r="H117" i="218" s="1"/>
  <c r="I52" i="82"/>
  <c r="H63" i="218" s="1"/>
  <c r="I20" i="82"/>
  <c r="H31" i="218" s="1"/>
  <c r="I104" i="82"/>
  <c r="H115" i="218" s="1"/>
  <c r="I59" i="82"/>
  <c r="H70" i="218" s="1"/>
  <c r="I27" i="82"/>
  <c r="H38" i="218" s="1"/>
  <c r="I97" i="82"/>
  <c r="H108" i="218" s="1"/>
  <c r="I69" i="82"/>
  <c r="H80" i="218" s="1"/>
  <c r="I45" i="82"/>
  <c r="H56" i="218" s="1"/>
  <c r="I96" i="82"/>
  <c r="H107" i="218" s="1"/>
  <c r="I68" i="82"/>
  <c r="H79" i="218" s="1"/>
  <c r="I28" i="82"/>
  <c r="H39" i="218" s="1"/>
  <c r="I86" i="82"/>
  <c r="H97" i="218" s="1"/>
  <c r="I51" i="82"/>
  <c r="H62" i="218" s="1"/>
  <c r="I19" i="82"/>
  <c r="H30" i="218" s="1"/>
  <c r="I89" i="82"/>
  <c r="H100" i="218" s="1"/>
  <c r="I29" i="82"/>
  <c r="H40" i="218" s="1"/>
  <c r="I87" i="82"/>
  <c r="H98" i="218" s="1"/>
  <c r="I44" i="82"/>
  <c r="H55" i="218" s="1"/>
  <c r="I116" i="82"/>
  <c r="H127" i="218" s="1"/>
  <c r="I76" i="82"/>
  <c r="H87" i="218" s="1"/>
  <c r="I35" i="82"/>
  <c r="H46" i="218" s="1"/>
  <c r="C24" i="82"/>
  <c r="H19" i="218" s="1"/>
  <c r="C26" i="82"/>
  <c r="H21" i="218" s="1"/>
  <c r="C22" i="82"/>
  <c r="H17" i="218" s="1"/>
  <c r="C18" i="82"/>
  <c r="H13" i="218" s="1"/>
  <c r="C20" i="82"/>
  <c r="H15" i="218" s="1"/>
  <c r="C16" i="82"/>
  <c r="H11" i="218" s="1"/>
  <c r="I75" i="82"/>
  <c r="H86" i="218" s="1"/>
  <c r="I33" i="82"/>
  <c r="H44" i="218" s="1"/>
  <c r="I81" i="82"/>
  <c r="H92" i="218" s="1"/>
  <c r="C37" i="82"/>
  <c r="H145" i="218" s="1"/>
  <c r="I90" i="82"/>
  <c r="H101" i="218" s="1"/>
  <c r="I62" i="82"/>
  <c r="H73" i="218" s="1"/>
  <c r="I22" i="82"/>
  <c r="H33" i="218" s="1"/>
  <c r="I72" i="82"/>
  <c r="H83" i="218" s="1"/>
  <c r="I66" i="82"/>
  <c r="H77" i="218" s="1"/>
  <c r="I112" i="82"/>
  <c r="H123" i="218" s="1"/>
  <c r="I25" i="82"/>
  <c r="H36" i="218" s="1"/>
  <c r="C38" i="82"/>
  <c r="H146" i="218" s="1"/>
  <c r="I73" i="82"/>
  <c r="H84" i="218" s="1"/>
  <c r="C25" i="82"/>
  <c r="H20" i="218" s="1"/>
  <c r="D23" i="82"/>
  <c r="D20" i="82"/>
  <c r="E23" i="82"/>
  <c r="I79" i="82"/>
  <c r="H90" i="218" s="1"/>
  <c r="C33" i="82"/>
  <c r="H141" i="218" s="1"/>
  <c r="D19" i="80"/>
  <c r="D26" i="80"/>
  <c r="I17" i="81"/>
  <c r="G28" i="218" s="1"/>
  <c r="I45" i="81"/>
  <c r="G56" i="218" s="1"/>
  <c r="I55" i="81"/>
  <c r="G66" i="218" s="1"/>
  <c r="I34" i="81"/>
  <c r="G45" i="218" s="1"/>
  <c r="I80" i="81"/>
  <c r="G91" i="218" s="1"/>
  <c r="I61" i="81"/>
  <c r="G72" i="218" s="1"/>
  <c r="I82" i="81"/>
  <c r="G93" i="218" s="1"/>
  <c r="I52" i="81"/>
  <c r="G63" i="218" s="1"/>
  <c r="C34" i="81"/>
  <c r="G142" i="218" s="1"/>
  <c r="I114" i="81"/>
  <c r="G125" i="218" s="1"/>
  <c r="I90" i="81"/>
  <c r="G101" i="218" s="1"/>
  <c r="C36" i="81"/>
  <c r="G144" i="218" s="1"/>
  <c r="I24" i="81"/>
  <c r="G35" i="218" s="1"/>
  <c r="C32" i="81"/>
  <c r="G140" i="218" s="1"/>
  <c r="I63" i="81"/>
  <c r="G74" i="218" s="1"/>
  <c r="I53" i="81"/>
  <c r="G64" i="218" s="1"/>
  <c r="I56" i="81"/>
  <c r="G67" i="218" s="1"/>
  <c r="I87" i="81"/>
  <c r="G98" i="218" s="1"/>
  <c r="C16" i="81"/>
  <c r="G11" i="218" s="1"/>
  <c r="I64" i="81"/>
  <c r="G75" i="218" s="1"/>
  <c r="I84" i="81"/>
  <c r="G95" i="218" s="1"/>
  <c r="I98" i="81"/>
  <c r="G109" i="218" s="1"/>
  <c r="I96" i="81"/>
  <c r="G107" i="218" s="1"/>
  <c r="C18" i="81"/>
  <c r="G13" i="218" s="1"/>
  <c r="I46" i="81"/>
  <c r="G57" i="218" s="1"/>
  <c r="I65" i="81"/>
  <c r="G76" i="218" s="1"/>
  <c r="I37" i="81"/>
  <c r="G48" i="218" s="1"/>
  <c r="I48" i="81"/>
  <c r="G59" i="218" s="1"/>
  <c r="I106" i="81"/>
  <c r="G117" i="218" s="1"/>
  <c r="I32" i="81"/>
  <c r="G43" i="218" s="1"/>
  <c r="E26" i="81"/>
  <c r="I31" i="81"/>
  <c r="G42" i="218" s="1"/>
  <c r="I97" i="81"/>
  <c r="G108" i="218" s="1"/>
  <c r="I26" i="81"/>
  <c r="G37" i="218" s="1"/>
  <c r="I28" i="81"/>
  <c r="G39" i="218" s="1"/>
  <c r="I43" i="81"/>
  <c r="G54" i="218" s="1"/>
  <c r="C33" i="81"/>
  <c r="G141" i="218" s="1"/>
  <c r="C27" i="81"/>
  <c r="G22" i="218" s="1"/>
  <c r="I62" i="81"/>
  <c r="G73" i="218" s="1"/>
  <c r="I101" i="81"/>
  <c r="G112" i="218" s="1"/>
  <c r="I41" i="81"/>
  <c r="G52" i="218" s="1"/>
  <c r="I47" i="81"/>
  <c r="G58" i="218" s="1"/>
  <c r="I42" i="81"/>
  <c r="G53" i="218" s="1"/>
  <c r="I39" i="81"/>
  <c r="G50" i="218" s="1"/>
  <c r="I119" i="81"/>
  <c r="G130" i="218" s="1"/>
  <c r="I30" i="81"/>
  <c r="G41" i="218" s="1"/>
  <c r="I20" i="81"/>
  <c r="G31" i="218" s="1"/>
  <c r="I118" i="81"/>
  <c r="G129" i="218" s="1"/>
  <c r="C26" i="81"/>
  <c r="G21" i="218" s="1"/>
  <c r="I25" i="81"/>
  <c r="G36" i="218" s="1"/>
  <c r="I18" i="81"/>
  <c r="G29" i="218" s="1"/>
  <c r="C23" i="81"/>
  <c r="G18" i="218" s="1"/>
  <c r="I78" i="81"/>
  <c r="G89" i="218" s="1"/>
  <c r="E23" i="81"/>
  <c r="C17" i="81"/>
  <c r="G12" i="218" s="1"/>
  <c r="I36" i="81"/>
  <c r="G47" i="218" s="1"/>
  <c r="I104" i="81"/>
  <c r="G115" i="218" s="1"/>
  <c r="I19" i="81"/>
  <c r="G30" i="218" s="1"/>
  <c r="I58" i="81"/>
  <c r="G69" i="218" s="1"/>
  <c r="I71" i="81"/>
  <c r="G82" i="218" s="1"/>
  <c r="I73" i="81"/>
  <c r="G84" i="218" s="1"/>
  <c r="C21" i="81"/>
  <c r="G16" i="218" s="1"/>
  <c r="I59" i="81"/>
  <c r="G70" i="218" s="1"/>
  <c r="C22" i="81"/>
  <c r="G17" i="218" s="1"/>
  <c r="I40" i="81"/>
  <c r="G51" i="218" s="1"/>
  <c r="I112" i="81"/>
  <c r="G123" i="218" s="1"/>
  <c r="I91" i="81"/>
  <c r="G102" i="218" s="1"/>
  <c r="I69" i="81"/>
  <c r="G80" i="218" s="1"/>
  <c r="I102" i="81"/>
  <c r="G113" i="218" s="1"/>
  <c r="I44" i="81"/>
  <c r="G55" i="218" s="1"/>
  <c r="I67" i="81"/>
  <c r="G78" i="218" s="1"/>
  <c r="I86" i="81"/>
  <c r="G97" i="218" s="1"/>
  <c r="I99" i="81"/>
  <c r="G110" i="218" s="1"/>
  <c r="I50" i="81"/>
  <c r="G61" i="218" s="1"/>
  <c r="I49" i="81"/>
  <c r="G60" i="218" s="1"/>
  <c r="D19" i="81"/>
  <c r="I110" i="81"/>
  <c r="G121" i="218" s="1"/>
  <c r="I23" i="81"/>
  <c r="G34" i="218" s="1"/>
  <c r="I107" i="81"/>
  <c r="G118" i="218" s="1"/>
  <c r="I29" i="81"/>
  <c r="G40" i="218" s="1"/>
  <c r="I74" i="81"/>
  <c r="G85" i="218" s="1"/>
  <c r="I38" i="81"/>
  <c r="G49" i="218" s="1"/>
  <c r="I68" i="81"/>
  <c r="G79" i="218" s="1"/>
  <c r="I95" i="81"/>
  <c r="G106" i="218" s="1"/>
  <c r="I51" i="81"/>
  <c r="G62" i="218" s="1"/>
  <c r="I81" i="81"/>
  <c r="G92" i="218" s="1"/>
  <c r="C37" i="81"/>
  <c r="G145" i="218" s="1"/>
  <c r="I100" i="81"/>
  <c r="G111" i="218" s="1"/>
  <c r="I33" i="81"/>
  <c r="G44" i="218" s="1"/>
  <c r="E20" i="81"/>
  <c r="C25" i="81"/>
  <c r="G20" i="218" s="1"/>
  <c r="I35" i="81"/>
  <c r="G46" i="218" s="1"/>
  <c r="I60" i="81"/>
  <c r="G71" i="218" s="1"/>
  <c r="I76" i="81"/>
  <c r="G87" i="218" s="1"/>
  <c r="C20" i="81"/>
  <c r="G15" i="218" s="1"/>
  <c r="I120" i="81"/>
  <c r="G131" i="218" s="1"/>
  <c r="C19" i="81"/>
  <c r="G14" i="218" s="1"/>
  <c r="I22" i="81"/>
  <c r="G33" i="218" s="1"/>
  <c r="I92" i="81"/>
  <c r="G103" i="218" s="1"/>
  <c r="I54" i="81"/>
  <c r="G65" i="218" s="1"/>
  <c r="I75" i="81"/>
  <c r="G86" i="218" s="1"/>
  <c r="I66" i="81"/>
  <c r="G77" i="218" s="1"/>
  <c r="E16" i="81"/>
  <c r="D26" i="78"/>
  <c r="D26" i="81"/>
  <c r="I122" i="81"/>
  <c r="G133" i="218" s="1"/>
  <c r="I72" i="81"/>
  <c r="G83" i="218" s="1"/>
  <c r="I89" i="81"/>
  <c r="G100" i="218" s="1"/>
  <c r="I21" i="81"/>
  <c r="G32" i="218" s="1"/>
  <c r="I94" i="81"/>
  <c r="G105" i="218" s="1"/>
  <c r="I109" i="81"/>
  <c r="G120" i="218" s="1"/>
  <c r="I116" i="81"/>
  <c r="G127" i="218" s="1"/>
  <c r="I77" i="81"/>
  <c r="G88" i="218" s="1"/>
  <c r="I27" i="81"/>
  <c r="G38" i="218" s="1"/>
  <c r="C24" i="81"/>
  <c r="G19" i="218" s="1"/>
  <c r="I93" i="81"/>
  <c r="G104" i="218" s="1"/>
  <c r="I111" i="81"/>
  <c r="G122" i="218" s="1"/>
  <c r="I79" i="81"/>
  <c r="G90" i="218" s="1"/>
  <c r="I57" i="81"/>
  <c r="G68" i="218" s="1"/>
  <c r="C38" i="81"/>
  <c r="G146" i="218" s="1"/>
  <c r="E17" i="81"/>
  <c r="D23" i="81"/>
  <c r="D20" i="81"/>
  <c r="D16" i="81"/>
  <c r="D17" i="81"/>
  <c r="D23" i="80"/>
  <c r="E23" i="80"/>
  <c r="D22" i="80"/>
  <c r="C34" i="80"/>
  <c r="F142" i="218" s="1"/>
  <c r="I56" i="80"/>
  <c r="F67" i="218" s="1"/>
  <c r="I33" i="80"/>
  <c r="F44" i="218" s="1"/>
  <c r="I60" i="80"/>
  <c r="F71" i="218" s="1"/>
  <c r="C36" i="80"/>
  <c r="F144" i="218" s="1"/>
  <c r="I28" i="80"/>
  <c r="F39" i="218" s="1"/>
  <c r="I39" i="80"/>
  <c r="F50" i="218" s="1"/>
  <c r="I63" i="80"/>
  <c r="F74" i="218" s="1"/>
  <c r="E17" i="80"/>
  <c r="E26" i="80"/>
  <c r="I114" i="80"/>
  <c r="F125" i="218" s="1"/>
  <c r="I93" i="80"/>
  <c r="F104" i="218" s="1"/>
  <c r="I42" i="80"/>
  <c r="F53" i="218" s="1"/>
  <c r="D20" i="80"/>
  <c r="D16" i="80"/>
  <c r="I52" i="80"/>
  <c r="F63" i="218" s="1"/>
  <c r="C23" i="80"/>
  <c r="F18" i="218" s="1"/>
  <c r="I25" i="80"/>
  <c r="F36" i="218" s="1"/>
  <c r="I48" i="80"/>
  <c r="F59" i="218" s="1"/>
  <c r="C25" i="80"/>
  <c r="F20" i="218" s="1"/>
  <c r="I34" i="80"/>
  <c r="F45" i="218" s="1"/>
  <c r="E20" i="80"/>
  <c r="I36" i="80"/>
  <c r="F47" i="218" s="1"/>
  <c r="C38" i="80"/>
  <c r="F146" i="218" s="1"/>
  <c r="I80" i="80"/>
  <c r="F91" i="218" s="1"/>
  <c r="C17" i="80"/>
  <c r="F12" i="218" s="1"/>
  <c r="I18" i="80"/>
  <c r="F29" i="218" s="1"/>
  <c r="I99" i="80"/>
  <c r="F110" i="218" s="1"/>
  <c r="I72" i="80"/>
  <c r="F83" i="218" s="1"/>
  <c r="I106" i="80"/>
  <c r="F117" i="218" s="1"/>
  <c r="I74" i="80"/>
  <c r="F85" i="218" s="1"/>
  <c r="C21" i="80"/>
  <c r="F16" i="218" s="1"/>
  <c r="I75" i="80"/>
  <c r="F86" i="218" s="1"/>
  <c r="I91" i="80"/>
  <c r="F102" i="218" s="1"/>
  <c r="I20" i="80"/>
  <c r="F31" i="218" s="1"/>
  <c r="I111" i="80"/>
  <c r="F122" i="218" s="1"/>
  <c r="C32" i="80"/>
  <c r="F140" i="218" s="1"/>
  <c r="I94" i="80"/>
  <c r="F105" i="218" s="1"/>
  <c r="I47" i="80"/>
  <c r="F58" i="218" s="1"/>
  <c r="I96" i="80"/>
  <c r="F107" i="218" s="1"/>
  <c r="I65" i="80"/>
  <c r="F76" i="218" s="1"/>
  <c r="I81" i="80"/>
  <c r="F92" i="218" s="1"/>
  <c r="C37" i="80"/>
  <c r="F145" i="218" s="1"/>
  <c r="D17" i="80"/>
  <c r="I31" i="80"/>
  <c r="F42" i="218" s="1"/>
  <c r="I87" i="80"/>
  <c r="F98" i="218" s="1"/>
  <c r="I57" i="80"/>
  <c r="F68" i="218" s="1"/>
  <c r="I64" i="80"/>
  <c r="F75" i="218" s="1"/>
  <c r="I24" i="80"/>
  <c r="F35" i="218" s="1"/>
  <c r="I66" i="80"/>
  <c r="F77" i="218" s="1"/>
  <c r="I55" i="80"/>
  <c r="F66" i="218" s="1"/>
  <c r="I118" i="80"/>
  <c r="F129" i="218" s="1"/>
  <c r="I44" i="80"/>
  <c r="F55" i="218" s="1"/>
  <c r="C33" i="80"/>
  <c r="F141" i="218" s="1"/>
  <c r="I82" i="80"/>
  <c r="F93" i="218" s="1"/>
  <c r="I17" i="80"/>
  <c r="F28" i="218" s="1"/>
  <c r="I73" i="80"/>
  <c r="F84" i="218" s="1"/>
  <c r="I23" i="80"/>
  <c r="F34" i="218" s="1"/>
  <c r="C35" i="80"/>
  <c r="F143" i="218" s="1"/>
  <c r="I84" i="80"/>
  <c r="F95" i="218" s="1"/>
  <c r="I26" i="80"/>
  <c r="F37" i="218" s="1"/>
  <c r="E16" i="80"/>
  <c r="I77" i="80"/>
  <c r="F88" i="218" s="1"/>
  <c r="I112" i="80"/>
  <c r="F123" i="218" s="1"/>
  <c r="I49" i="80"/>
  <c r="F60" i="218" s="1"/>
  <c r="I100" i="80"/>
  <c r="F111" i="218" s="1"/>
  <c r="I40" i="80"/>
  <c r="F51" i="218" s="1"/>
  <c r="C27" i="80"/>
  <c r="F22" i="218" s="1"/>
  <c r="I109" i="80"/>
  <c r="F120" i="218" s="1"/>
  <c r="I46" i="80"/>
  <c r="F57" i="218" s="1"/>
  <c r="I22" i="80"/>
  <c r="F33" i="218" s="1"/>
  <c r="I119" i="80"/>
  <c r="F130" i="218" s="1"/>
  <c r="I89" i="80"/>
  <c r="F100" i="218" s="1"/>
  <c r="I78" i="80"/>
  <c r="F89" i="218" s="1"/>
  <c r="I69" i="80"/>
  <c r="F80" i="218" s="1"/>
  <c r="I45" i="80"/>
  <c r="F56" i="218" s="1"/>
  <c r="I29" i="80"/>
  <c r="F40" i="218" s="1"/>
  <c r="I98" i="80"/>
  <c r="F109" i="218" s="1"/>
  <c r="I54" i="80"/>
  <c r="F65" i="218" s="1"/>
  <c r="I30" i="80"/>
  <c r="F41" i="218" s="1"/>
  <c r="I97" i="80"/>
  <c r="F108" i="218" s="1"/>
  <c r="I53" i="80"/>
  <c r="F64" i="218" s="1"/>
  <c r="I21" i="80"/>
  <c r="F32" i="218" s="1"/>
  <c r="I120" i="80"/>
  <c r="F131" i="218" s="1"/>
  <c r="I90" i="80"/>
  <c r="F101" i="218" s="1"/>
  <c r="I79" i="80"/>
  <c r="F90" i="218" s="1"/>
  <c r="I71" i="80"/>
  <c r="F82" i="218" s="1"/>
  <c r="I62" i="80"/>
  <c r="F73" i="218" s="1"/>
  <c r="I38" i="80"/>
  <c r="F49" i="218" s="1"/>
  <c r="I107" i="80"/>
  <c r="F118" i="218" s="1"/>
  <c r="I61" i="80"/>
  <c r="F72" i="218" s="1"/>
  <c r="I37" i="80"/>
  <c r="F48" i="218" s="1"/>
  <c r="I116" i="80"/>
  <c r="F127" i="218" s="1"/>
  <c r="I104" i="80"/>
  <c r="F115" i="218" s="1"/>
  <c r="I95" i="80"/>
  <c r="F106" i="218" s="1"/>
  <c r="I86" i="80"/>
  <c r="F97" i="218" s="1"/>
  <c r="I76" i="80"/>
  <c r="F87" i="218" s="1"/>
  <c r="I67" i="80"/>
  <c r="F78" i="218" s="1"/>
  <c r="I59" i="80"/>
  <c r="F70" i="218" s="1"/>
  <c r="I51" i="80"/>
  <c r="F62" i="218" s="1"/>
  <c r="I43" i="80"/>
  <c r="F54" i="218" s="1"/>
  <c r="I35" i="80"/>
  <c r="F46" i="218" s="1"/>
  <c r="I27" i="80"/>
  <c r="F38" i="218" s="1"/>
  <c r="I19" i="80"/>
  <c r="F30" i="218" s="1"/>
  <c r="C26" i="80"/>
  <c r="F21" i="218" s="1"/>
  <c r="C24" i="80"/>
  <c r="F19" i="218" s="1"/>
  <c r="C22" i="80"/>
  <c r="F17" i="218" s="1"/>
  <c r="C20" i="80"/>
  <c r="F15" i="218" s="1"/>
  <c r="C18" i="80"/>
  <c r="F13" i="218" s="1"/>
  <c r="C16" i="80"/>
  <c r="F11" i="218" s="1"/>
  <c r="I122" i="80"/>
  <c r="F133" i="218" s="1"/>
  <c r="I68" i="80"/>
  <c r="F79" i="218" s="1"/>
  <c r="I101" i="80"/>
  <c r="F112" i="218" s="1"/>
  <c r="I41" i="80"/>
  <c r="F52" i="218" s="1"/>
  <c r="I92" i="80"/>
  <c r="F103" i="218" s="1"/>
  <c r="I32" i="80"/>
  <c r="F43" i="218" s="1"/>
  <c r="C19" i="80"/>
  <c r="F14" i="218" s="1"/>
  <c r="I102" i="80"/>
  <c r="F113" i="218" s="1"/>
  <c r="I50" i="80"/>
  <c r="F61" i="218" s="1"/>
  <c r="I110" i="80"/>
  <c r="F121" i="218" s="1"/>
  <c r="D22" i="79"/>
  <c r="I38" i="79"/>
  <c r="E49" i="218" s="1"/>
  <c r="I37" i="79"/>
  <c r="E48" i="218" s="1"/>
  <c r="C27" i="79"/>
  <c r="E22" i="218" s="1"/>
  <c r="I78" i="79"/>
  <c r="E89" i="218" s="1"/>
  <c r="I33" i="79"/>
  <c r="E44" i="218" s="1"/>
  <c r="I66" i="79"/>
  <c r="E77" i="218" s="1"/>
  <c r="I55" i="79"/>
  <c r="E66" i="218" s="1"/>
  <c r="E26" i="79"/>
  <c r="I99" i="79"/>
  <c r="E110" i="218" s="1"/>
  <c r="I39" i="79"/>
  <c r="E50" i="218" s="1"/>
  <c r="I110" i="79"/>
  <c r="E121" i="218" s="1"/>
  <c r="I100" i="79"/>
  <c r="E111" i="218" s="1"/>
  <c r="I65" i="79"/>
  <c r="E76" i="218" s="1"/>
  <c r="I98" i="79"/>
  <c r="E109" i="218" s="1"/>
  <c r="I29" i="79"/>
  <c r="E40" i="218" s="1"/>
  <c r="I81" i="79"/>
  <c r="E92" i="218" s="1"/>
  <c r="C32" i="79"/>
  <c r="E140" i="218" s="1"/>
  <c r="I89" i="79"/>
  <c r="E100" i="218" s="1"/>
  <c r="I57" i="79"/>
  <c r="E68" i="218" s="1"/>
  <c r="C17" i="79"/>
  <c r="E12" i="218" s="1"/>
  <c r="I34" i="79"/>
  <c r="E45" i="218" s="1"/>
  <c r="I94" i="79"/>
  <c r="E105" i="218" s="1"/>
  <c r="C38" i="79"/>
  <c r="E146" i="218" s="1"/>
  <c r="I93" i="79"/>
  <c r="E104" i="218" s="1"/>
  <c r="I122" i="79"/>
  <c r="E133" i="218" s="1"/>
  <c r="I111" i="79"/>
  <c r="E122" i="218" s="1"/>
  <c r="I120" i="79"/>
  <c r="E131" i="218" s="1"/>
  <c r="I41" i="79"/>
  <c r="E52" i="218" s="1"/>
  <c r="E20" i="79"/>
  <c r="E23" i="79"/>
  <c r="E17" i="79"/>
  <c r="I54" i="79"/>
  <c r="E65" i="218" s="1"/>
  <c r="I42" i="79"/>
  <c r="E53" i="218" s="1"/>
  <c r="I58" i="79"/>
  <c r="E69" i="218" s="1"/>
  <c r="C21" i="79"/>
  <c r="E16" i="218" s="1"/>
  <c r="C19" i="79"/>
  <c r="E14" i="218" s="1"/>
  <c r="I62" i="79"/>
  <c r="E73" i="218" s="1"/>
  <c r="E16" i="79"/>
  <c r="I17" i="79"/>
  <c r="E28" i="218" s="1"/>
  <c r="C37" i="79"/>
  <c r="E145" i="218" s="1"/>
  <c r="I46" i="79"/>
  <c r="E57" i="218" s="1"/>
  <c r="I90" i="79"/>
  <c r="E101" i="218" s="1"/>
  <c r="I84" i="79"/>
  <c r="E95" i="218" s="1"/>
  <c r="I48" i="79"/>
  <c r="E59" i="218" s="1"/>
  <c r="C33" i="79"/>
  <c r="E141" i="218" s="1"/>
  <c r="I119" i="79"/>
  <c r="E130" i="218" s="1"/>
  <c r="I92" i="79"/>
  <c r="E103" i="218" s="1"/>
  <c r="C36" i="79"/>
  <c r="E144" i="218" s="1"/>
  <c r="I71" i="79"/>
  <c r="E82" i="218" s="1"/>
  <c r="I25" i="79"/>
  <c r="E36" i="218" s="1"/>
  <c r="I109" i="79"/>
  <c r="E120" i="218" s="1"/>
  <c r="I49" i="79"/>
  <c r="E60" i="218" s="1"/>
  <c r="I61" i="79"/>
  <c r="E72" i="218" s="1"/>
  <c r="I107" i="79"/>
  <c r="E118" i="218" s="1"/>
  <c r="D16" i="79"/>
  <c r="D17" i="79"/>
  <c r="I104" i="79"/>
  <c r="E115" i="218" s="1"/>
  <c r="I76" i="79"/>
  <c r="E87" i="218" s="1"/>
  <c r="I43" i="79"/>
  <c r="E54" i="218" s="1"/>
  <c r="I86" i="79"/>
  <c r="E97" i="218" s="1"/>
  <c r="I51" i="79"/>
  <c r="E62" i="218" s="1"/>
  <c r="I19" i="79"/>
  <c r="E30" i="218" s="1"/>
  <c r="C26" i="79"/>
  <c r="E21" i="218" s="1"/>
  <c r="C24" i="79"/>
  <c r="E19" i="218" s="1"/>
  <c r="C22" i="79"/>
  <c r="E17" i="218" s="1"/>
  <c r="C20" i="79"/>
  <c r="E15" i="218" s="1"/>
  <c r="C18" i="79"/>
  <c r="E13" i="218" s="1"/>
  <c r="C16" i="79"/>
  <c r="E11" i="218" s="1"/>
  <c r="C34" i="79"/>
  <c r="E142" i="218" s="1"/>
  <c r="I95" i="79"/>
  <c r="E106" i="218" s="1"/>
  <c r="I59" i="79"/>
  <c r="E70" i="218" s="1"/>
  <c r="I27" i="79"/>
  <c r="E38" i="218" s="1"/>
  <c r="I118" i="79"/>
  <c r="E129" i="218" s="1"/>
  <c r="I106" i="79"/>
  <c r="E117" i="218" s="1"/>
  <c r="I96" i="79"/>
  <c r="E107" i="218" s="1"/>
  <c r="I87" i="79"/>
  <c r="E98" i="218" s="1"/>
  <c r="I77" i="79"/>
  <c r="E88" i="218" s="1"/>
  <c r="I68" i="79"/>
  <c r="E79" i="218" s="1"/>
  <c r="I60" i="79"/>
  <c r="E71" i="218" s="1"/>
  <c r="I52" i="79"/>
  <c r="E63" i="218" s="1"/>
  <c r="I44" i="79"/>
  <c r="E55" i="218" s="1"/>
  <c r="I36" i="79"/>
  <c r="E47" i="218" s="1"/>
  <c r="I28" i="79"/>
  <c r="E39" i="218" s="1"/>
  <c r="I20" i="79"/>
  <c r="E31" i="218" s="1"/>
  <c r="I116" i="79"/>
  <c r="E127" i="218" s="1"/>
  <c r="I67" i="79"/>
  <c r="E78" i="218" s="1"/>
  <c r="I35" i="79"/>
  <c r="E46" i="218" s="1"/>
  <c r="I23" i="79"/>
  <c r="E34" i="218" s="1"/>
  <c r="I82" i="79"/>
  <c r="E93" i="218" s="1"/>
  <c r="C23" i="79"/>
  <c r="E18" i="218" s="1"/>
  <c r="I53" i="79"/>
  <c r="E64" i="218" s="1"/>
  <c r="I22" i="79"/>
  <c r="E33" i="218" s="1"/>
  <c r="I32" i="79"/>
  <c r="E43" i="218" s="1"/>
  <c r="I30" i="79"/>
  <c r="E41" i="218" s="1"/>
  <c r="I112" i="79"/>
  <c r="E123" i="218" s="1"/>
  <c r="I26" i="79"/>
  <c r="E37" i="218" s="1"/>
  <c r="I63" i="79"/>
  <c r="E74" i="218" s="1"/>
  <c r="I75" i="79"/>
  <c r="E86" i="218" s="1"/>
  <c r="I91" i="79"/>
  <c r="E102" i="218" s="1"/>
  <c r="D20" i="79"/>
  <c r="I47" i="79"/>
  <c r="E58" i="218" s="1"/>
  <c r="I50" i="79"/>
  <c r="E61" i="218" s="1"/>
  <c r="I102" i="79"/>
  <c r="E113" i="218" s="1"/>
  <c r="I74" i="79"/>
  <c r="E85" i="218" s="1"/>
  <c r="I24" i="79"/>
  <c r="E35" i="218" s="1"/>
  <c r="I80" i="79"/>
  <c r="E91" i="218" s="1"/>
  <c r="I79" i="79"/>
  <c r="E90" i="218" s="1"/>
  <c r="I101" i="79"/>
  <c r="E112" i="218" s="1"/>
  <c r="I18" i="79"/>
  <c r="E29" i="218" s="1"/>
  <c r="I21" i="79"/>
  <c r="E32" i="218" s="1"/>
  <c r="D23" i="79"/>
  <c r="I72" i="79"/>
  <c r="E83" i="218" s="1"/>
  <c r="C25" i="79"/>
  <c r="E20" i="218" s="1"/>
  <c r="I40" i="79"/>
  <c r="E51" i="218" s="1"/>
  <c r="I31" i="79"/>
  <c r="E42" i="218" s="1"/>
  <c r="I73" i="79"/>
  <c r="E84" i="218" s="1"/>
  <c r="I69" i="79"/>
  <c r="E80" i="218" s="1"/>
  <c r="I114" i="79"/>
  <c r="E125" i="218" s="1"/>
  <c r="I45" i="79"/>
  <c r="E56" i="218" s="1"/>
  <c r="I64" i="79"/>
  <c r="E75" i="218" s="1"/>
  <c r="I97" i="79"/>
  <c r="E108" i="218" s="1"/>
  <c r="C35" i="79"/>
  <c r="E143" i="218" s="1"/>
  <c r="I63" i="78"/>
  <c r="D74" i="218" s="1"/>
  <c r="E22" i="78"/>
  <c r="E23" i="78"/>
  <c r="I91" i="78"/>
  <c r="D102" i="218" s="1"/>
  <c r="I24" i="78"/>
  <c r="D35" i="218" s="1"/>
  <c r="I93" i="78"/>
  <c r="D104" i="218" s="1"/>
  <c r="I106" i="78"/>
  <c r="D117" i="218" s="1"/>
  <c r="I84" i="78"/>
  <c r="D95" i="218" s="1"/>
  <c r="C35" i="78"/>
  <c r="D143" i="218" s="1"/>
  <c r="I100" i="78"/>
  <c r="D111" i="218" s="1"/>
  <c r="D19" i="78"/>
  <c r="C33" i="78"/>
  <c r="D141" i="218" s="1"/>
  <c r="I60" i="78"/>
  <c r="D71" i="218" s="1"/>
  <c r="I56" i="78"/>
  <c r="D67" i="218" s="1"/>
  <c r="I32" i="78"/>
  <c r="D43" i="218" s="1"/>
  <c r="I39" i="78"/>
  <c r="D50" i="218" s="1"/>
  <c r="I74" i="78"/>
  <c r="D85" i="218" s="1"/>
  <c r="I77" i="78"/>
  <c r="D88" i="218" s="1"/>
  <c r="I114" i="78"/>
  <c r="D125" i="218" s="1"/>
  <c r="I65" i="78"/>
  <c r="D76" i="218" s="1"/>
  <c r="I72" i="78"/>
  <c r="D83" i="218" s="1"/>
  <c r="I57" i="78"/>
  <c r="D68" i="218" s="1"/>
  <c r="I52" i="78"/>
  <c r="D63" i="218" s="1"/>
  <c r="C19" i="78"/>
  <c r="D14" i="218" s="1"/>
  <c r="C23" i="78"/>
  <c r="D18" i="218" s="1"/>
  <c r="I94" i="78"/>
  <c r="D105" i="218" s="1"/>
  <c r="E17" i="78"/>
  <c r="I82" i="78"/>
  <c r="D93" i="218" s="1"/>
  <c r="C38" i="78"/>
  <c r="D146" i="218" s="1"/>
  <c r="I40" i="78"/>
  <c r="D51" i="218" s="1"/>
  <c r="C21" i="78"/>
  <c r="D16" i="218" s="1"/>
  <c r="D17" i="78"/>
  <c r="D16" i="78"/>
  <c r="C25" i="78"/>
  <c r="D20" i="218" s="1"/>
  <c r="I33" i="78"/>
  <c r="D44" i="218" s="1"/>
  <c r="I68" i="78"/>
  <c r="D79" i="218" s="1"/>
  <c r="E26" i="78"/>
  <c r="I92" i="78"/>
  <c r="D103" i="218" s="1"/>
  <c r="I80" i="78"/>
  <c r="D91" i="218" s="1"/>
  <c r="I66" i="78"/>
  <c r="D77" i="218" s="1"/>
  <c r="D23" i="78"/>
  <c r="D20" i="78"/>
  <c r="I110" i="78"/>
  <c r="D121" i="218" s="1"/>
  <c r="I25" i="78"/>
  <c r="D36" i="218" s="1"/>
  <c r="I44" i="78"/>
  <c r="D55" i="218" s="1"/>
  <c r="I47" i="78"/>
  <c r="D58" i="218" s="1"/>
  <c r="I58" i="78"/>
  <c r="D69" i="218" s="1"/>
  <c r="I17" i="78"/>
  <c r="D28" i="218" s="1"/>
  <c r="C37" i="78"/>
  <c r="D145" i="218" s="1"/>
  <c r="I64" i="78"/>
  <c r="D75" i="218" s="1"/>
  <c r="C27" i="78"/>
  <c r="D22" i="218" s="1"/>
  <c r="I26" i="78"/>
  <c r="D37" i="218" s="1"/>
  <c r="E20" i="78"/>
  <c r="I20" i="78"/>
  <c r="D31" i="218" s="1"/>
  <c r="I31" i="78"/>
  <c r="D42" i="218" s="1"/>
  <c r="I96" i="78"/>
  <c r="D107" i="218" s="1"/>
  <c r="I111" i="78"/>
  <c r="D122" i="218" s="1"/>
  <c r="I48" i="78"/>
  <c r="D59" i="218" s="1"/>
  <c r="I55" i="78"/>
  <c r="D66" i="218" s="1"/>
  <c r="I75" i="78"/>
  <c r="D86" i="218" s="1"/>
  <c r="I18" i="78"/>
  <c r="D29" i="218" s="1"/>
  <c r="E16" i="78"/>
  <c r="I23" i="78"/>
  <c r="D34" i="218" s="1"/>
  <c r="I112" i="78"/>
  <c r="D123" i="218" s="1"/>
  <c r="I49" i="78"/>
  <c r="D60" i="218" s="1"/>
  <c r="I87" i="78"/>
  <c r="D98" i="218" s="1"/>
  <c r="I122" i="78"/>
  <c r="D133" i="218" s="1"/>
  <c r="C32" i="78"/>
  <c r="D140" i="218" s="1"/>
  <c r="I28" i="78"/>
  <c r="D39" i="218" s="1"/>
  <c r="I81" i="78"/>
  <c r="D92" i="218" s="1"/>
  <c r="C36" i="78"/>
  <c r="D144" i="218" s="1"/>
  <c r="I120" i="78"/>
  <c r="D131" i="218" s="1"/>
  <c r="I79" i="78"/>
  <c r="D90" i="218" s="1"/>
  <c r="I62" i="78"/>
  <c r="D73" i="218" s="1"/>
  <c r="I46" i="78"/>
  <c r="D57" i="218" s="1"/>
  <c r="I30" i="78"/>
  <c r="D41" i="218" s="1"/>
  <c r="I97" i="78"/>
  <c r="D108" i="218" s="1"/>
  <c r="I109" i="78"/>
  <c r="D120" i="218" s="1"/>
  <c r="I90" i="78"/>
  <c r="D101" i="218" s="1"/>
  <c r="I71" i="78"/>
  <c r="D82" i="218" s="1"/>
  <c r="I54" i="78"/>
  <c r="D65" i="218" s="1"/>
  <c r="I38" i="78"/>
  <c r="D49" i="218" s="1"/>
  <c r="I119" i="78"/>
  <c r="D130" i="218" s="1"/>
  <c r="I78" i="78"/>
  <c r="D89" i="218" s="1"/>
  <c r="I61" i="78"/>
  <c r="D72" i="218" s="1"/>
  <c r="I45" i="78"/>
  <c r="D56" i="218" s="1"/>
  <c r="I29" i="78"/>
  <c r="D40" i="218" s="1"/>
  <c r="I98" i="78"/>
  <c r="D109" i="218" s="1"/>
  <c r="I22" i="78"/>
  <c r="D33" i="218" s="1"/>
  <c r="I107" i="78"/>
  <c r="D118" i="218" s="1"/>
  <c r="I89" i="78"/>
  <c r="D100" i="218" s="1"/>
  <c r="I69" i="78"/>
  <c r="D80" i="218" s="1"/>
  <c r="I53" i="78"/>
  <c r="D64" i="218" s="1"/>
  <c r="I37" i="78"/>
  <c r="D48" i="218" s="1"/>
  <c r="I116" i="78"/>
  <c r="D127" i="218" s="1"/>
  <c r="I104" i="78"/>
  <c r="D115" i="218" s="1"/>
  <c r="I95" i="78"/>
  <c r="D106" i="218" s="1"/>
  <c r="I86" i="78"/>
  <c r="D97" i="218" s="1"/>
  <c r="I76" i="78"/>
  <c r="D87" i="218" s="1"/>
  <c r="I67" i="78"/>
  <c r="D78" i="218" s="1"/>
  <c r="I59" i="78"/>
  <c r="D70" i="218" s="1"/>
  <c r="I51" i="78"/>
  <c r="D62" i="218" s="1"/>
  <c r="I43" i="78"/>
  <c r="D54" i="218" s="1"/>
  <c r="I35" i="78"/>
  <c r="D46" i="218" s="1"/>
  <c r="I27" i="78"/>
  <c r="D38" i="218" s="1"/>
  <c r="I19" i="78"/>
  <c r="D30" i="218" s="1"/>
  <c r="C26" i="78"/>
  <c r="D21" i="218" s="1"/>
  <c r="C24" i="78"/>
  <c r="D19" i="218" s="1"/>
  <c r="C22" i="78"/>
  <c r="D17" i="218" s="1"/>
  <c r="C20" i="78"/>
  <c r="D15" i="218" s="1"/>
  <c r="C18" i="78"/>
  <c r="D13" i="218" s="1"/>
  <c r="C16" i="78"/>
  <c r="D11" i="218" s="1"/>
  <c r="I21" i="78"/>
  <c r="D32" i="218" s="1"/>
  <c r="I101" i="78"/>
  <c r="D112" i="218" s="1"/>
  <c r="I41" i="78"/>
  <c r="D52" i="218" s="1"/>
  <c r="I36" i="78"/>
  <c r="D47" i="218" s="1"/>
  <c r="I99" i="78"/>
  <c r="D110" i="218" s="1"/>
  <c r="I118" i="78"/>
  <c r="D129" i="218" s="1"/>
  <c r="I73" i="78"/>
  <c r="D84" i="218" s="1"/>
  <c r="C17" i="78"/>
  <c r="D12" i="218" s="1"/>
  <c r="I102" i="78"/>
  <c r="D113" i="218" s="1"/>
  <c r="I42" i="78"/>
  <c r="D53" i="218" s="1"/>
  <c r="C34" i="78"/>
  <c r="D142" i="218" s="1"/>
  <c r="I34" i="78"/>
  <c r="D45" i="218" s="1"/>
  <c r="E26" i="77"/>
  <c r="I48" i="77"/>
  <c r="C59" i="218" s="1"/>
  <c r="E23" i="77"/>
  <c r="I102" i="77"/>
  <c r="C113" i="218" s="1"/>
  <c r="I33" i="77"/>
  <c r="C44" i="218" s="1"/>
  <c r="I49" i="77"/>
  <c r="C60" i="218" s="1"/>
  <c r="I62" i="77"/>
  <c r="C73" i="218" s="1"/>
  <c r="C36" i="77"/>
  <c r="C144" i="218" s="1"/>
  <c r="I98" i="77"/>
  <c r="C109" i="218" s="1"/>
  <c r="C38" i="77"/>
  <c r="C146" i="218" s="1"/>
  <c r="I84" i="77"/>
  <c r="C95" i="218" s="1"/>
  <c r="I58" i="77"/>
  <c r="C69" i="218" s="1"/>
  <c r="I30" i="77"/>
  <c r="C41" i="218" s="1"/>
  <c r="I74" i="77"/>
  <c r="C85" i="218" s="1"/>
  <c r="D23" i="77"/>
  <c r="D26" i="77"/>
  <c r="I50" i="77"/>
  <c r="C61" i="218" s="1"/>
  <c r="I93" i="77"/>
  <c r="C104" i="218" s="1"/>
  <c r="I100" i="77"/>
  <c r="C111" i="218" s="1"/>
  <c r="I17" i="77"/>
  <c r="C28" i="218" s="1"/>
  <c r="D19" i="77"/>
  <c r="I120" i="77"/>
  <c r="C131" i="218" s="1"/>
  <c r="I57" i="77"/>
  <c r="C68" i="218" s="1"/>
  <c r="I24" i="77"/>
  <c r="C35" i="218" s="1"/>
  <c r="C35" i="77"/>
  <c r="C143" i="218" s="1"/>
  <c r="I81" i="77"/>
  <c r="C92" i="218" s="1"/>
  <c r="I79" i="77"/>
  <c r="C90" i="218" s="1"/>
  <c r="I111" i="77"/>
  <c r="C122" i="218" s="1"/>
  <c r="I71" i="77"/>
  <c r="C82" i="218" s="1"/>
  <c r="I18" i="77"/>
  <c r="C29" i="218" s="1"/>
  <c r="I41" i="77"/>
  <c r="C52" i="218" s="1"/>
  <c r="I82" i="77"/>
  <c r="C93" i="218" s="1"/>
  <c r="I101" i="77"/>
  <c r="C112" i="218" s="1"/>
  <c r="I90" i="77"/>
  <c r="C101" i="218" s="1"/>
  <c r="I34" i="77"/>
  <c r="C45" i="218" s="1"/>
  <c r="I92" i="77"/>
  <c r="C103" i="218" s="1"/>
  <c r="I42" i="77"/>
  <c r="C53" i="218" s="1"/>
  <c r="I75" i="77"/>
  <c r="C86" i="218" s="1"/>
  <c r="I73" i="77"/>
  <c r="C84" i="218" s="1"/>
  <c r="I54" i="77"/>
  <c r="C65" i="218" s="1"/>
  <c r="C37" i="77"/>
  <c r="C145" i="218" s="1"/>
  <c r="I32" i="77"/>
  <c r="C43" i="218" s="1"/>
  <c r="D22" i="77"/>
  <c r="D16" i="77"/>
  <c r="I66" i="77"/>
  <c r="C77" i="218" s="1"/>
  <c r="I114" i="77"/>
  <c r="C125" i="218" s="1"/>
  <c r="E17" i="77"/>
  <c r="I109" i="77"/>
  <c r="C120" i="218" s="1"/>
  <c r="D20" i="77"/>
  <c r="I94" i="77"/>
  <c r="C105" i="218" s="1"/>
  <c r="D17" i="77"/>
  <c r="E16" i="77"/>
  <c r="I112" i="77"/>
  <c r="C123" i="218" s="1"/>
  <c r="I25" i="77"/>
  <c r="C36" i="218" s="1"/>
  <c r="I40" i="77"/>
  <c r="C51" i="218" s="1"/>
  <c r="I64" i="77"/>
  <c r="C75" i="218" s="1"/>
  <c r="C32" i="77"/>
  <c r="C140" i="218" s="1"/>
  <c r="I65" i="77"/>
  <c r="C76" i="218" s="1"/>
  <c r="I22" i="77"/>
  <c r="C33" i="218" s="1"/>
  <c r="I46" i="77"/>
  <c r="C57" i="218" s="1"/>
  <c r="I106" i="77"/>
  <c r="C117" i="218" s="1"/>
  <c r="I77" i="77"/>
  <c r="C88" i="218" s="1"/>
  <c r="I44" i="77"/>
  <c r="C55" i="218" s="1"/>
  <c r="I116" i="77"/>
  <c r="C127" i="218" s="1"/>
  <c r="I59" i="77"/>
  <c r="C70" i="218" s="1"/>
  <c r="I110" i="77"/>
  <c r="C121" i="218" s="1"/>
  <c r="I99" i="77"/>
  <c r="C110" i="218" s="1"/>
  <c r="I80" i="77"/>
  <c r="C91" i="218" s="1"/>
  <c r="I55" i="77"/>
  <c r="C66" i="218" s="1"/>
  <c r="I39" i="77"/>
  <c r="C50" i="218" s="1"/>
  <c r="I23" i="77"/>
  <c r="C34" i="218" s="1"/>
  <c r="I118" i="77"/>
  <c r="C129" i="218" s="1"/>
  <c r="I68" i="77"/>
  <c r="C79" i="218" s="1"/>
  <c r="I36" i="77"/>
  <c r="C47" i="218" s="1"/>
  <c r="I122" i="77"/>
  <c r="C133" i="218" s="1"/>
  <c r="I91" i="77"/>
  <c r="C102" i="218" s="1"/>
  <c r="I72" i="77"/>
  <c r="C83" i="218" s="1"/>
  <c r="I63" i="77"/>
  <c r="C74" i="218" s="1"/>
  <c r="I47" i="77"/>
  <c r="C58" i="218" s="1"/>
  <c r="I31" i="77"/>
  <c r="C42" i="218" s="1"/>
  <c r="C27" i="77"/>
  <c r="C22" i="218" s="1"/>
  <c r="C25" i="77"/>
  <c r="C20" i="218" s="1"/>
  <c r="C23" i="77"/>
  <c r="C18" i="218" s="1"/>
  <c r="C21" i="77"/>
  <c r="C16" i="218" s="1"/>
  <c r="C19" i="77"/>
  <c r="C14" i="218" s="1"/>
  <c r="C17" i="77"/>
  <c r="C12" i="218" s="1"/>
  <c r="I87" i="77"/>
  <c r="C98" i="218" s="1"/>
  <c r="I52" i="77"/>
  <c r="C63" i="218" s="1"/>
  <c r="I20" i="77"/>
  <c r="C31" i="218" s="1"/>
  <c r="I104" i="77"/>
  <c r="C115" i="218" s="1"/>
  <c r="I67" i="77"/>
  <c r="C78" i="218" s="1"/>
  <c r="I119" i="77"/>
  <c r="C130" i="218" s="1"/>
  <c r="I107" i="77"/>
  <c r="C118" i="218" s="1"/>
  <c r="I97" i="77"/>
  <c r="C108" i="218" s="1"/>
  <c r="I89" i="77"/>
  <c r="C100" i="218" s="1"/>
  <c r="I78" i="77"/>
  <c r="C89" i="218" s="1"/>
  <c r="I69" i="77"/>
  <c r="C80" i="218" s="1"/>
  <c r="I61" i="77"/>
  <c r="C72" i="218" s="1"/>
  <c r="I53" i="77"/>
  <c r="C64" i="218" s="1"/>
  <c r="I45" i="77"/>
  <c r="C56" i="218" s="1"/>
  <c r="I37" i="77"/>
  <c r="C48" i="218" s="1"/>
  <c r="I29" i="77"/>
  <c r="C40" i="218" s="1"/>
  <c r="I21" i="77"/>
  <c r="C32" i="218" s="1"/>
  <c r="I96" i="77"/>
  <c r="C107" i="218" s="1"/>
  <c r="I60" i="77"/>
  <c r="C71" i="218" s="1"/>
  <c r="I28" i="77"/>
  <c r="C39" i="218" s="1"/>
  <c r="I95" i="77"/>
  <c r="C106" i="218" s="1"/>
  <c r="I76" i="77"/>
  <c r="C87" i="218" s="1"/>
  <c r="I86" i="77"/>
  <c r="C97" i="218" s="1"/>
  <c r="C20" i="77"/>
  <c r="C15" i="218" s="1"/>
  <c r="C18" i="77"/>
  <c r="C13" i="218" s="1"/>
  <c r="I51" i="77"/>
  <c r="C62" i="218" s="1"/>
  <c r="I35" i="77"/>
  <c r="C46" i="218" s="1"/>
  <c r="C33" i="77"/>
  <c r="C141" i="218" s="1"/>
  <c r="I43" i="77"/>
  <c r="C54" i="218" s="1"/>
  <c r="C24" i="77"/>
  <c r="C19" i="218" s="1"/>
  <c r="C22" i="77"/>
  <c r="C17" i="218" s="1"/>
  <c r="C16" i="77"/>
  <c r="C11" i="218" s="1"/>
  <c r="I27" i="77"/>
  <c r="C38" i="218" s="1"/>
  <c r="I19" i="77"/>
  <c r="C30" i="218" s="1"/>
  <c r="C26" i="77"/>
  <c r="C21" i="218" s="1"/>
  <c r="I56" i="77"/>
  <c r="C67" i="218" s="1"/>
  <c r="I38" i="77"/>
  <c r="C49" i="218" s="1"/>
  <c r="C34" i="77"/>
  <c r="C142" i="218" s="1"/>
  <c r="E20" i="77"/>
  <c r="D19" i="76"/>
  <c r="D26" i="76"/>
  <c r="E22" i="76"/>
  <c r="E23" i="76"/>
  <c r="E17" i="76"/>
  <c r="D17" i="76"/>
  <c r="I73" i="76"/>
  <c r="B84" i="218" s="1"/>
  <c r="I82" i="76"/>
  <c r="B93" i="218" s="1"/>
  <c r="I65" i="76"/>
  <c r="B76" i="218" s="1"/>
  <c r="D20" i="76"/>
  <c r="I33" i="76"/>
  <c r="B44" i="218" s="1"/>
  <c r="I46" i="76"/>
  <c r="B57" i="218" s="1"/>
  <c r="I75" i="76"/>
  <c r="B86" i="218" s="1"/>
  <c r="C21" i="76"/>
  <c r="B16" i="218" s="1"/>
  <c r="E16" i="76"/>
  <c r="I32" i="76"/>
  <c r="B43" i="218" s="1"/>
  <c r="I110" i="76"/>
  <c r="B121" i="218" s="1"/>
  <c r="I19" i="76"/>
  <c r="B30" i="218" s="1"/>
  <c r="I36" i="76"/>
  <c r="B47" i="218" s="1"/>
  <c r="I94" i="76"/>
  <c r="B105" i="218" s="1"/>
  <c r="C35" i="76"/>
  <c r="B143" i="218" s="1"/>
  <c r="I26" i="76"/>
  <c r="B37" i="218" s="1"/>
  <c r="I101" i="76"/>
  <c r="B112" i="218" s="1"/>
  <c r="I58" i="76"/>
  <c r="B69" i="218" s="1"/>
  <c r="I54" i="76"/>
  <c r="B65" i="218" s="1"/>
  <c r="I35" i="76"/>
  <c r="B46" i="218" s="1"/>
  <c r="I55" i="76"/>
  <c r="B66" i="218" s="1"/>
  <c r="I49" i="76"/>
  <c r="B60" i="218" s="1"/>
  <c r="I50" i="76"/>
  <c r="B61" i="218" s="1"/>
  <c r="C34" i="76"/>
  <c r="B142" i="218" s="1"/>
  <c r="I56" i="76"/>
  <c r="B67" i="218" s="1"/>
  <c r="I27" i="76"/>
  <c r="B38" i="218" s="1"/>
  <c r="I99" i="76"/>
  <c r="B110" i="218" s="1"/>
  <c r="I68" i="76"/>
  <c r="B79" i="218" s="1"/>
  <c r="C27" i="76"/>
  <c r="B22" i="218" s="1"/>
  <c r="I18" i="76"/>
  <c r="B29" i="218" s="1"/>
  <c r="C19" i="76"/>
  <c r="B14" i="218" s="1"/>
  <c r="I81" i="76"/>
  <c r="B92" i="218" s="1"/>
  <c r="I43" i="76"/>
  <c r="B54" i="218" s="1"/>
  <c r="I64" i="76"/>
  <c r="B75" i="218" s="1"/>
  <c r="I62" i="76"/>
  <c r="B73" i="218" s="1"/>
  <c r="I91" i="76"/>
  <c r="B102" i="218" s="1"/>
  <c r="I74" i="76"/>
  <c r="B85" i="218" s="1"/>
  <c r="I28" i="76"/>
  <c r="B39" i="218" s="1"/>
  <c r="D16" i="76"/>
  <c r="I96" i="76"/>
  <c r="B107" i="218" s="1"/>
  <c r="I118" i="76"/>
  <c r="B129" i="218" s="1"/>
  <c r="I41" i="76"/>
  <c r="B52" i="218" s="1"/>
  <c r="E20" i="76"/>
  <c r="I100" i="76"/>
  <c r="B111" i="218" s="1"/>
  <c r="I80" i="76"/>
  <c r="B91" i="218" s="1"/>
  <c r="I60" i="76"/>
  <c r="B71" i="218" s="1"/>
  <c r="I39" i="76"/>
  <c r="B50" i="218" s="1"/>
  <c r="E26" i="76"/>
  <c r="I112" i="76"/>
  <c r="B123" i="218" s="1"/>
  <c r="I48" i="76"/>
  <c r="B59" i="218" s="1"/>
  <c r="I72" i="76"/>
  <c r="B83" i="218" s="1"/>
  <c r="C36" i="76"/>
  <c r="B144" i="218" s="1"/>
  <c r="I52" i="76"/>
  <c r="B63" i="218" s="1"/>
  <c r="I20" i="76"/>
  <c r="B31" i="218" s="1"/>
  <c r="I31" i="76"/>
  <c r="B42" i="218" s="1"/>
  <c r="I23" i="76"/>
  <c r="B34" i="218" s="1"/>
  <c r="I93" i="76"/>
  <c r="B104" i="218" s="1"/>
  <c r="I42" i="76"/>
  <c r="B53" i="218" s="1"/>
  <c r="I87" i="76"/>
  <c r="B98" i="218" s="1"/>
  <c r="C38" i="76"/>
  <c r="B146" i="218" s="1"/>
  <c r="I17" i="76"/>
  <c r="B28" i="218" s="1"/>
  <c r="I111" i="76"/>
  <c r="B122" i="218" s="1"/>
  <c r="I40" i="76"/>
  <c r="B51" i="218" s="1"/>
  <c r="I63" i="76"/>
  <c r="B74" i="218" s="1"/>
  <c r="C23" i="76"/>
  <c r="B18" i="218" s="1"/>
  <c r="I77" i="76"/>
  <c r="B88" i="218" s="1"/>
  <c r="I38" i="76"/>
  <c r="B49" i="218" s="1"/>
  <c r="I66" i="76"/>
  <c r="B77" i="218" s="1"/>
  <c r="C25" i="76"/>
  <c r="B20" i="218" s="1"/>
  <c r="I98" i="76"/>
  <c r="B109" i="218" s="1"/>
  <c r="I120" i="76"/>
  <c r="B131" i="218" s="1"/>
  <c r="I90" i="76"/>
  <c r="B101" i="218" s="1"/>
  <c r="I79" i="76"/>
  <c r="B90" i="218" s="1"/>
  <c r="I71" i="76"/>
  <c r="B82" i="218" s="1"/>
  <c r="I109" i="76"/>
  <c r="B120" i="218" s="1"/>
  <c r="I116" i="76"/>
  <c r="B127" i="218" s="1"/>
  <c r="I104" i="76"/>
  <c r="B115" i="218" s="1"/>
  <c r="I95" i="76"/>
  <c r="B106" i="218" s="1"/>
  <c r="I86" i="76"/>
  <c r="B97" i="218" s="1"/>
  <c r="I76" i="76"/>
  <c r="B87" i="218" s="1"/>
  <c r="I67" i="76"/>
  <c r="B78" i="218" s="1"/>
  <c r="I59" i="76"/>
  <c r="B70" i="218" s="1"/>
  <c r="C33" i="76"/>
  <c r="B141" i="218" s="1"/>
  <c r="C26" i="76"/>
  <c r="B21" i="218" s="1"/>
  <c r="C24" i="76"/>
  <c r="B19" i="218" s="1"/>
  <c r="C22" i="76"/>
  <c r="B17" i="218" s="1"/>
  <c r="C20" i="76"/>
  <c r="B15" i="218" s="1"/>
  <c r="C18" i="76"/>
  <c r="B13" i="218" s="1"/>
  <c r="C16" i="76"/>
  <c r="B11" i="218" s="1"/>
  <c r="I119" i="76"/>
  <c r="B130" i="218" s="1"/>
  <c r="I45" i="76"/>
  <c r="B56" i="218" s="1"/>
  <c r="I37" i="76"/>
  <c r="B48" i="218" s="1"/>
  <c r="I107" i="76"/>
  <c r="B118" i="218" s="1"/>
  <c r="I97" i="76"/>
  <c r="B108" i="218" s="1"/>
  <c r="I29" i="76"/>
  <c r="B40" i="218" s="1"/>
  <c r="I78" i="76"/>
  <c r="B89" i="218" s="1"/>
  <c r="I61" i="76"/>
  <c r="B72" i="218" s="1"/>
  <c r="I53" i="76"/>
  <c r="B64" i="218" s="1"/>
  <c r="I89" i="76"/>
  <c r="B100" i="218" s="1"/>
  <c r="I21" i="76"/>
  <c r="B32" i="218" s="1"/>
  <c r="I69" i="76"/>
  <c r="B80" i="218" s="1"/>
  <c r="I44" i="76"/>
  <c r="B55" i="218" s="1"/>
  <c r="C17" i="76"/>
  <c r="B12" i="218" s="1"/>
  <c r="I47" i="76"/>
  <c r="B58" i="218" s="1"/>
  <c r="I34" i="76"/>
  <c r="B45" i="218" s="1"/>
  <c r="I57" i="76"/>
  <c r="B68" i="218" s="1"/>
  <c r="I106" i="76"/>
  <c r="B117" i="218" s="1"/>
  <c r="I92" i="76"/>
  <c r="B103" i="218" s="1"/>
  <c r="I24" i="76"/>
  <c r="B35" i="218" s="1"/>
  <c r="I122" i="76"/>
  <c r="B133" i="218" s="1"/>
  <c r="I51" i="76"/>
  <c r="B62" i="218" s="1"/>
  <c r="I102" i="76"/>
  <c r="B113" i="218" s="1"/>
  <c r="I114" i="76"/>
  <c r="B125" i="218" s="1"/>
  <c r="C32" i="76"/>
  <c r="B140" i="218" s="1"/>
  <c r="I84" i="76"/>
  <c r="B95" i="218" s="1"/>
  <c r="I30" i="76"/>
  <c r="B41" i="218" s="1"/>
  <c r="I25" i="76"/>
  <c r="B36" i="218" s="1"/>
  <c r="I22" i="76"/>
  <c r="B33" i="218" s="1"/>
  <c r="BZ232" i="218" l="1"/>
  <c r="AA24" i="218"/>
  <c r="BZ198" i="218"/>
  <c r="BY200" i="218"/>
  <c r="BZ206" i="218"/>
  <c r="BZ269" i="218"/>
  <c r="BY249" i="218"/>
  <c r="BY248" i="218"/>
  <c r="BY263" i="218"/>
  <c r="BY230" i="218"/>
  <c r="BZ174" i="218"/>
  <c r="BV97" i="218"/>
  <c r="BV143" i="218"/>
  <c r="BL24" i="218"/>
  <c r="BZ217" i="218"/>
  <c r="BZ185" i="218"/>
  <c r="AF24" i="218"/>
  <c r="BY234" i="218"/>
  <c r="BZ179" i="218"/>
  <c r="BY181" i="218"/>
  <c r="O24" i="218"/>
  <c r="BV13" i="218"/>
  <c r="BV32" i="218"/>
  <c r="AI24" i="218"/>
  <c r="BP24" i="218"/>
  <c r="BZ187" i="218"/>
  <c r="BZ233" i="218"/>
  <c r="BY204" i="218"/>
  <c r="BY279" i="218"/>
  <c r="BY278" i="218" s="1"/>
  <c r="BY168" i="218" s="1"/>
  <c r="BZ211" i="218"/>
  <c r="BZ184" i="218"/>
  <c r="BY237" i="218"/>
  <c r="BZ258" i="218"/>
  <c r="BY201" i="218"/>
  <c r="BY253" i="218"/>
  <c r="BV42" i="218"/>
  <c r="BW14" i="218"/>
  <c r="BX14" i="218" s="1"/>
  <c r="BV18" i="218"/>
  <c r="BV28" i="218"/>
  <c r="AV24" i="218"/>
  <c r="BZ191" i="218"/>
  <c r="BZ255" i="218"/>
  <c r="BZ212" i="218"/>
  <c r="BZ239" i="218"/>
  <c r="BY256" i="218"/>
  <c r="BZ202" i="218"/>
  <c r="BV62" i="218"/>
  <c r="BW51" i="218"/>
  <c r="BX51" i="218" s="1"/>
  <c r="BV61" i="218"/>
  <c r="BW40" i="218"/>
  <c r="BX40" i="218" s="1"/>
  <c r="BV40" i="218"/>
  <c r="BV104" i="218"/>
  <c r="BQ24" i="218"/>
  <c r="AE24" i="218"/>
  <c r="AM313" i="218"/>
  <c r="AM302" i="218" s="1"/>
  <c r="AM327" i="218"/>
  <c r="AM316" i="218" s="1"/>
  <c r="C313" i="218"/>
  <c r="C302" i="218" s="1"/>
  <c r="C327" i="218"/>
  <c r="C316" i="218" s="1"/>
  <c r="BW23" i="218"/>
  <c r="BX23" i="218" s="1"/>
  <c r="BV23" i="218"/>
  <c r="BQ327" i="218"/>
  <c r="BQ316" i="218" s="1"/>
  <c r="BQ313" i="218"/>
  <c r="BQ302" i="218" s="1"/>
  <c r="BW55" i="218"/>
  <c r="BX55" i="218" s="1"/>
  <c r="BV109" i="218"/>
  <c r="BW39" i="218"/>
  <c r="BX39" i="218" s="1"/>
  <c r="BV57" i="218"/>
  <c r="BW57" i="218"/>
  <c r="BX57" i="218" s="1"/>
  <c r="BW58" i="218"/>
  <c r="BX58" i="218" s="1"/>
  <c r="BE24" i="218"/>
  <c r="BY193" i="218"/>
  <c r="BZ193" i="218"/>
  <c r="BO327" i="218"/>
  <c r="BO316" i="218" s="1"/>
  <c r="BO313" i="218"/>
  <c r="BO302" i="218" s="1"/>
  <c r="BA327" i="218"/>
  <c r="BA316" i="218" s="1"/>
  <c r="BA313" i="218"/>
  <c r="BA302" i="218" s="1"/>
  <c r="T24" i="218"/>
  <c r="BB24" i="218"/>
  <c r="BW36" i="218"/>
  <c r="BX36" i="218" s="1"/>
  <c r="BV118" i="218"/>
  <c r="BW118" i="218"/>
  <c r="BX118" i="218" s="1"/>
  <c r="BW28" i="218"/>
  <c r="BX28" i="218" s="1"/>
  <c r="BW85" i="218"/>
  <c r="BX85" i="218" s="1"/>
  <c r="BV85" i="218"/>
  <c r="BW47" i="218"/>
  <c r="BX47" i="218" s="1"/>
  <c r="BW41" i="218"/>
  <c r="BX41" i="218" s="1"/>
  <c r="BV21" i="218"/>
  <c r="BW145" i="218"/>
  <c r="BX145" i="218" s="1"/>
  <c r="BC313" i="218"/>
  <c r="BC302" i="218" s="1"/>
  <c r="BC327" i="218"/>
  <c r="BC316" i="218" s="1"/>
  <c r="BT327" i="218"/>
  <c r="BT322" i="218"/>
  <c r="BT313" i="218"/>
  <c r="BT308" i="218"/>
  <c r="BZ209" i="218"/>
  <c r="BY209" i="218"/>
  <c r="AU24" i="218"/>
  <c r="BV41" i="218"/>
  <c r="BW103" i="218"/>
  <c r="BX103" i="218" s="1"/>
  <c r="BV103" i="218"/>
  <c r="BV48" i="218"/>
  <c r="BW48" i="218"/>
  <c r="BX48" i="218" s="1"/>
  <c r="BV146" i="218"/>
  <c r="BW146" i="218"/>
  <c r="BX146" i="218" s="1"/>
  <c r="BW102" i="218"/>
  <c r="BX102" i="218" s="1"/>
  <c r="BV102" i="218"/>
  <c r="AN24" i="218"/>
  <c r="AZ24" i="218"/>
  <c r="BY246" i="218"/>
  <c r="BZ246" i="218"/>
  <c r="AL24" i="218"/>
  <c r="BC24" i="218"/>
  <c r="BY247" i="218"/>
  <c r="BZ247" i="218"/>
  <c r="BV125" i="218"/>
  <c r="BW125" i="218"/>
  <c r="BX125" i="218" s="1"/>
  <c r="BW72" i="218"/>
  <c r="BX72" i="218" s="1"/>
  <c r="BV72" i="218"/>
  <c r="BV78" i="218"/>
  <c r="BW78" i="218"/>
  <c r="BX78" i="218" s="1"/>
  <c r="BW18" i="218"/>
  <c r="BX18" i="218" s="1"/>
  <c r="BW123" i="218"/>
  <c r="BX123" i="218" s="1"/>
  <c r="BV123" i="218"/>
  <c r="BW129" i="218"/>
  <c r="BX129" i="218" s="1"/>
  <c r="BW67" i="218"/>
  <c r="BX67" i="218" s="1"/>
  <c r="BV67" i="218"/>
  <c r="BW112" i="218"/>
  <c r="BX112" i="218" s="1"/>
  <c r="BW84" i="218"/>
  <c r="BX84" i="218" s="1"/>
  <c r="BV113" i="218"/>
  <c r="BW113" i="218"/>
  <c r="BX113" i="218" s="1"/>
  <c r="BV58" i="218"/>
  <c r="BV89" i="218"/>
  <c r="BW89" i="218"/>
  <c r="BX89" i="218" s="1"/>
  <c r="BW13" i="218"/>
  <c r="BX13" i="218" s="1"/>
  <c r="BV87" i="218"/>
  <c r="BW101" i="218"/>
  <c r="BX101" i="218" s="1"/>
  <c r="BV101" i="218"/>
  <c r="BV74" i="218"/>
  <c r="BV34" i="218"/>
  <c r="BW107" i="218"/>
  <c r="BX107" i="218" s="1"/>
  <c r="BW92" i="218"/>
  <c r="BX92" i="218" s="1"/>
  <c r="BW142" i="218"/>
  <c r="BX142" i="218" s="1"/>
  <c r="BW37" i="218"/>
  <c r="BX37" i="218" s="1"/>
  <c r="BV16" i="218"/>
  <c r="BW16" i="218"/>
  <c r="BX16" i="218" s="1"/>
  <c r="BW110" i="218"/>
  <c r="BX110" i="218" s="1"/>
  <c r="BW34" i="218"/>
  <c r="BX34" i="218" s="1"/>
  <c r="BV92" i="218"/>
  <c r="BV33" i="218"/>
  <c r="BV55" i="218"/>
  <c r="BW54" i="218"/>
  <c r="BX54" i="218" s="1"/>
  <c r="BV37" i="218"/>
  <c r="BV79" i="218"/>
  <c r="K24" i="218"/>
  <c r="R24" i="218"/>
  <c r="S24" i="218"/>
  <c r="AR24" i="218"/>
  <c r="BY186" i="218"/>
  <c r="BZ218" i="218"/>
  <c r="BY218" i="218"/>
  <c r="AT308" i="218"/>
  <c r="AT313" i="218"/>
  <c r="AT322" i="218"/>
  <c r="AT327" i="218"/>
  <c r="AK327" i="218"/>
  <c r="AK316" i="218" s="1"/>
  <c r="AK313" i="218"/>
  <c r="AK302" i="218" s="1"/>
  <c r="V327" i="218"/>
  <c r="V316" i="218" s="1"/>
  <c r="V313" i="218"/>
  <c r="V302" i="218" s="1"/>
  <c r="BR319" i="218"/>
  <c r="BR327" i="218"/>
  <c r="BR322" i="218"/>
  <c r="BR313" i="218"/>
  <c r="BR305" i="218"/>
  <c r="BR308" i="218"/>
  <c r="BG24" i="218"/>
  <c r="W24" i="218"/>
  <c r="F313" i="218"/>
  <c r="F302" i="218" s="1"/>
  <c r="F327" i="218"/>
  <c r="F316" i="218" s="1"/>
  <c r="AR308" i="218"/>
  <c r="AR327" i="218"/>
  <c r="AR305" i="218"/>
  <c r="AR322" i="218"/>
  <c r="AR319" i="218"/>
  <c r="AR313" i="218"/>
  <c r="BY276" i="218"/>
  <c r="BY274" i="218" s="1"/>
  <c r="BY167" i="218" s="1"/>
  <c r="BZ276" i="218"/>
  <c r="BZ274" i="218" s="1"/>
  <c r="BZ167" i="218" s="1"/>
  <c r="BJ327" i="218"/>
  <c r="BJ316" i="218" s="1"/>
  <c r="BJ313" i="218"/>
  <c r="BJ302" i="218" s="1"/>
  <c r="AW327" i="218"/>
  <c r="AW316" i="218" s="1"/>
  <c r="AW313" i="218"/>
  <c r="AW302" i="218" s="1"/>
  <c r="BY264" i="218"/>
  <c r="BZ264" i="218"/>
  <c r="BZ262" i="218" s="1"/>
  <c r="BZ163" i="218" s="1"/>
  <c r="AC327" i="218"/>
  <c r="AC316" i="218" s="1"/>
  <c r="AC313" i="218"/>
  <c r="AC302" i="218" s="1"/>
  <c r="BY195" i="218"/>
  <c r="BZ195" i="218"/>
  <c r="M24" i="218"/>
  <c r="AC24" i="218"/>
  <c r="AX313" i="218"/>
  <c r="AX302" i="218" s="1"/>
  <c r="AX327" i="218"/>
  <c r="AX316" i="218" s="1"/>
  <c r="AB327" i="218"/>
  <c r="AB316" i="218" s="1"/>
  <c r="AB313" i="218"/>
  <c r="AB302" i="218" s="1"/>
  <c r="O327" i="218"/>
  <c r="O316" i="218" s="1"/>
  <c r="O313" i="218"/>
  <c r="O302" i="218" s="1"/>
  <c r="V24" i="218"/>
  <c r="BV50" i="218"/>
  <c r="BW50" i="218"/>
  <c r="BX50" i="218" s="1"/>
  <c r="BV86" i="218"/>
  <c r="BW86" i="218"/>
  <c r="BX86" i="218" s="1"/>
  <c r="BF327" i="218"/>
  <c r="BF316" i="218" s="1"/>
  <c r="BF313" i="218"/>
  <c r="BF302" i="218" s="1"/>
  <c r="BW33" i="218"/>
  <c r="BX33" i="218" s="1"/>
  <c r="BW17" i="218"/>
  <c r="BX17" i="218" s="1"/>
  <c r="BW31" i="218"/>
  <c r="BX31" i="218" s="1"/>
  <c r="BW105" i="218"/>
  <c r="BX105" i="218" s="1"/>
  <c r="BV105" i="218"/>
  <c r="BV31" i="218"/>
  <c r="BV145" i="218"/>
  <c r="BV84" i="218"/>
  <c r="B313" i="218"/>
  <c r="B322" i="218"/>
  <c r="B308" i="218"/>
  <c r="B327" i="218"/>
  <c r="AV313" i="218"/>
  <c r="AV302" i="218" s="1"/>
  <c r="AV327" i="218"/>
  <c r="AV316" i="218" s="1"/>
  <c r="AL327" i="218"/>
  <c r="AL316" i="218" s="1"/>
  <c r="AL313" i="218"/>
  <c r="AL302" i="218" s="1"/>
  <c r="AN327" i="218"/>
  <c r="AN322" i="218"/>
  <c r="AN308" i="218"/>
  <c r="AN313" i="218"/>
  <c r="X313" i="218"/>
  <c r="X302" i="218" s="1"/>
  <c r="X327" i="218"/>
  <c r="X316" i="218" s="1"/>
  <c r="BD24" i="218"/>
  <c r="BW80" i="218"/>
  <c r="BX80" i="218" s="1"/>
  <c r="BV80" i="218"/>
  <c r="BV115" i="218"/>
  <c r="BW115" i="218"/>
  <c r="BX115" i="218" s="1"/>
  <c r="BV91" i="218"/>
  <c r="BW66" i="218"/>
  <c r="BX66" i="218" s="1"/>
  <c r="BV66" i="218"/>
  <c r="BW42" i="218"/>
  <c r="BX42" i="218" s="1"/>
  <c r="AG327" i="218"/>
  <c r="AG316" i="218" s="1"/>
  <c r="AG313" i="218"/>
  <c r="AG302" i="218" s="1"/>
  <c r="N24" i="218"/>
  <c r="BY203" i="218"/>
  <c r="BZ203" i="218"/>
  <c r="Q327" i="218"/>
  <c r="Q316" i="218" s="1"/>
  <c r="Q313" i="218"/>
  <c r="Q302" i="218" s="1"/>
  <c r="BW32" i="218"/>
  <c r="BX32" i="218" s="1"/>
  <c r="BV77" i="218"/>
  <c r="BW77" i="218"/>
  <c r="BX77" i="218" s="1"/>
  <c r="BW111" i="218"/>
  <c r="BX111" i="218" s="1"/>
  <c r="BV111" i="218"/>
  <c r="BW30" i="218"/>
  <c r="BX30" i="218" s="1"/>
  <c r="BV30" i="218"/>
  <c r="BV142" i="218"/>
  <c r="BW133" i="218"/>
  <c r="BX133" i="218" s="1"/>
  <c r="BO24" i="218"/>
  <c r="BZ222" i="218"/>
  <c r="L313" i="218"/>
  <c r="L302" i="218" s="1"/>
  <c r="L327" i="218"/>
  <c r="L316" i="218" s="1"/>
  <c r="N327" i="218"/>
  <c r="N316" i="218" s="1"/>
  <c r="N313" i="218"/>
  <c r="N302" i="218" s="1"/>
  <c r="BV95" i="218"/>
  <c r="BW117" i="218"/>
  <c r="BX117" i="218" s="1"/>
  <c r="BW100" i="218"/>
  <c r="BX100" i="218" s="1"/>
  <c r="BV56" i="218"/>
  <c r="BW56" i="218"/>
  <c r="BX56" i="218" s="1"/>
  <c r="BV141" i="218"/>
  <c r="BW141" i="218"/>
  <c r="BX141" i="218" s="1"/>
  <c r="BV120" i="218"/>
  <c r="BW120" i="218"/>
  <c r="BX120" i="218" s="1"/>
  <c r="BV49" i="218"/>
  <c r="BW49" i="218"/>
  <c r="BX49" i="218" s="1"/>
  <c r="BW98" i="218"/>
  <c r="BX98" i="218" s="1"/>
  <c r="BV98" i="218"/>
  <c r="BV83" i="218"/>
  <c r="BW83" i="218"/>
  <c r="BX83" i="218" s="1"/>
  <c r="BV73" i="218"/>
  <c r="BV110" i="218"/>
  <c r="BW65" i="218"/>
  <c r="BX65" i="218" s="1"/>
  <c r="BV65" i="218"/>
  <c r="BV121" i="218"/>
  <c r="BW121" i="218"/>
  <c r="BX121" i="218" s="1"/>
  <c r="BW76" i="218"/>
  <c r="BX76" i="218" s="1"/>
  <c r="BV76" i="218"/>
  <c r="C24" i="218"/>
  <c r="BW74" i="218"/>
  <c r="BX74" i="218" s="1"/>
  <c r="BV36" i="218"/>
  <c r="BV112" i="218"/>
  <c r="BW73" i="218"/>
  <c r="BX73" i="218" s="1"/>
  <c r="BV14" i="218"/>
  <c r="BW62" i="218"/>
  <c r="BX62" i="218" s="1"/>
  <c r="BW38" i="218"/>
  <c r="BX38" i="218" s="1"/>
  <c r="BV88" i="218"/>
  <c r="BV117" i="218"/>
  <c r="P24" i="218"/>
  <c r="BJ24" i="218"/>
  <c r="BK24" i="218"/>
  <c r="BR24" i="218"/>
  <c r="BS24" i="218"/>
  <c r="BZ268" i="218"/>
  <c r="BZ180" i="218"/>
  <c r="BY231" i="218"/>
  <c r="BY207" i="218"/>
  <c r="AA308" i="218"/>
  <c r="AA322" i="218"/>
  <c r="AA313" i="218"/>
  <c r="AA327" i="218"/>
  <c r="AT24" i="218"/>
  <c r="BN313" i="218"/>
  <c r="BN302" i="218" s="1"/>
  <c r="BN327" i="218"/>
  <c r="BN316" i="218" s="1"/>
  <c r="AK24" i="218"/>
  <c r="Y24" i="218"/>
  <c r="AD24" i="218"/>
  <c r="BF24" i="218"/>
  <c r="AO313" i="218"/>
  <c r="AO322" i="218"/>
  <c r="AO327" i="218"/>
  <c r="AO308" i="218"/>
  <c r="AI313" i="218"/>
  <c r="AI302" i="218" s="1"/>
  <c r="AI327" i="218"/>
  <c r="AI316" i="218" s="1"/>
  <c r="E327" i="218"/>
  <c r="E316" i="218" s="1"/>
  <c r="E313" i="218"/>
  <c r="E302" i="218" s="1"/>
  <c r="BZ266" i="218"/>
  <c r="BY266" i="218"/>
  <c r="BY265" i="218" s="1"/>
  <c r="BY164" i="218" s="1"/>
  <c r="BG327" i="218"/>
  <c r="BG316" i="218" s="1"/>
  <c r="BG313" i="218"/>
  <c r="BG302" i="218" s="1"/>
  <c r="BY235" i="218"/>
  <c r="BZ235" i="218"/>
  <c r="AS24" i="218"/>
  <c r="BY210" i="218"/>
  <c r="BZ210" i="218"/>
  <c r="D327" i="218"/>
  <c r="D316" i="218" s="1"/>
  <c r="D313" i="218"/>
  <c r="D302" i="218" s="1"/>
  <c r="AB24" i="218"/>
  <c r="F24" i="218"/>
  <c r="BV133" i="218"/>
  <c r="BW106" i="218"/>
  <c r="BX106" i="218" s="1"/>
  <c r="BV106" i="218"/>
  <c r="BW71" i="218"/>
  <c r="BX71" i="218" s="1"/>
  <c r="BV60" i="218"/>
  <c r="BW60" i="218"/>
  <c r="BX60" i="218" s="1"/>
  <c r="BV108" i="218"/>
  <c r="AH24" i="218"/>
  <c r="BB327" i="218"/>
  <c r="BB316" i="218" s="1"/>
  <c r="BB313" i="218"/>
  <c r="BB302" i="218" s="1"/>
  <c r="BI327" i="218"/>
  <c r="BI308" i="218"/>
  <c r="BI322" i="218"/>
  <c r="BI313" i="218"/>
  <c r="BY175" i="218"/>
  <c r="BZ175" i="218"/>
  <c r="BW35" i="218"/>
  <c r="BX35" i="218" s="1"/>
  <c r="BV35" i="218"/>
  <c r="BW19" i="218"/>
  <c r="BX19" i="218" s="1"/>
  <c r="BV19" i="218"/>
  <c r="BW20" i="218"/>
  <c r="BX20" i="218" s="1"/>
  <c r="BV20" i="218"/>
  <c r="BW63" i="218"/>
  <c r="BX63" i="218" s="1"/>
  <c r="BV63" i="218"/>
  <c r="BW22" i="218"/>
  <c r="BX22" i="218" s="1"/>
  <c r="BW44" i="218"/>
  <c r="BX44" i="218" s="1"/>
  <c r="BV44" i="218"/>
  <c r="BW61" i="218"/>
  <c r="BX61" i="218" s="1"/>
  <c r="U24" i="218"/>
  <c r="BN24" i="218"/>
  <c r="Q24" i="218"/>
  <c r="AQ308" i="218"/>
  <c r="AQ322" i="218"/>
  <c r="AQ327" i="218"/>
  <c r="AQ313" i="218"/>
  <c r="AE327" i="218"/>
  <c r="AE316" i="218" s="1"/>
  <c r="AE313" i="218"/>
  <c r="AE302" i="218" s="1"/>
  <c r="I313" i="218"/>
  <c r="I302" i="218" s="1"/>
  <c r="I327" i="218"/>
  <c r="I316" i="218" s="1"/>
  <c r="AY327" i="218"/>
  <c r="AY316" i="218" s="1"/>
  <c r="AY313" i="218"/>
  <c r="AY302" i="218" s="1"/>
  <c r="J327" i="218"/>
  <c r="J316" i="218" s="1"/>
  <c r="J313" i="218"/>
  <c r="J302" i="218" s="1"/>
  <c r="BV127" i="218"/>
  <c r="BW79" i="218"/>
  <c r="BX79" i="218" s="1"/>
  <c r="BV100" i="218"/>
  <c r="BV122" i="218"/>
  <c r="BW91" i="218"/>
  <c r="BX91" i="218" s="1"/>
  <c r="X24" i="218"/>
  <c r="AW24" i="218"/>
  <c r="BI24" i="218"/>
  <c r="M327" i="218"/>
  <c r="M316" i="218" s="1"/>
  <c r="M313" i="218"/>
  <c r="M302" i="218" s="1"/>
  <c r="BV140" i="218"/>
  <c r="BW68" i="218"/>
  <c r="BX68" i="218" s="1"/>
  <c r="BV68" i="218"/>
  <c r="BW64" i="218"/>
  <c r="BX64" i="218" s="1"/>
  <c r="BV64" i="218"/>
  <c r="BW130" i="218"/>
  <c r="BX130" i="218" s="1"/>
  <c r="BV130" i="218"/>
  <c r="BW70" i="218"/>
  <c r="BX70" i="218" s="1"/>
  <c r="BV70" i="218"/>
  <c r="BV82" i="218"/>
  <c r="BW82" i="218"/>
  <c r="BX82" i="218" s="1"/>
  <c r="BW88" i="218"/>
  <c r="BX88" i="218" s="1"/>
  <c r="BV53" i="218"/>
  <c r="BW53" i="218"/>
  <c r="BX53" i="218" s="1"/>
  <c r="BW59" i="218"/>
  <c r="BX59" i="218" s="1"/>
  <c r="BW52" i="218"/>
  <c r="BX52" i="218" s="1"/>
  <c r="BV52" i="218"/>
  <c r="BW75" i="218"/>
  <c r="BX75" i="218" s="1"/>
  <c r="BV75" i="218"/>
  <c r="BV38" i="218"/>
  <c r="BW69" i="218"/>
  <c r="BX69" i="218" s="1"/>
  <c r="BV69" i="218"/>
  <c r="BV43" i="218"/>
  <c r="BW43" i="218"/>
  <c r="BX43" i="218" s="1"/>
  <c r="BV93" i="218"/>
  <c r="BW93" i="218"/>
  <c r="BX93" i="218" s="1"/>
  <c r="BW143" i="218"/>
  <c r="BX143" i="218" s="1"/>
  <c r="BV22" i="218"/>
  <c r="BW95" i="218"/>
  <c r="BX95" i="218" s="1"/>
  <c r="BV71" i="218"/>
  <c r="BW87" i="218"/>
  <c r="BX87" i="218" s="1"/>
  <c r="BW97" i="218"/>
  <c r="BX97" i="218" s="1"/>
  <c r="BV129" i="218"/>
  <c r="BW140" i="218"/>
  <c r="BX140" i="218" s="1"/>
  <c r="Z24" i="218"/>
  <c r="BY192" i="218"/>
  <c r="BZ273" i="218"/>
  <c r="BZ272" i="218" s="1"/>
  <c r="BZ166" i="218" s="1"/>
  <c r="S327" i="218"/>
  <c r="S316" i="218" s="1"/>
  <c r="S313" i="218"/>
  <c r="S302" i="218" s="1"/>
  <c r="H313" i="218"/>
  <c r="H302" i="218" s="1"/>
  <c r="H327" i="218"/>
  <c r="H316" i="218" s="1"/>
  <c r="G327" i="218"/>
  <c r="G316" i="218" s="1"/>
  <c r="G313" i="218"/>
  <c r="G302" i="218" s="1"/>
  <c r="BY241" i="218"/>
  <c r="BY240" i="218" s="1"/>
  <c r="BY159" i="218" s="1"/>
  <c r="AU327" i="218"/>
  <c r="AU316" i="218" s="1"/>
  <c r="AU313" i="218"/>
  <c r="AU302" i="218" s="1"/>
  <c r="BY254" i="218"/>
  <c r="BZ254" i="218"/>
  <c r="BA24" i="218"/>
  <c r="K327" i="218"/>
  <c r="K316" i="218" s="1"/>
  <c r="K313" i="218"/>
  <c r="K302" i="218" s="1"/>
  <c r="W327" i="218"/>
  <c r="W316" i="218" s="1"/>
  <c r="W313" i="218"/>
  <c r="W302" i="218" s="1"/>
  <c r="AF313" i="218"/>
  <c r="AF302" i="218" s="1"/>
  <c r="AF327" i="218"/>
  <c r="AF316" i="218" s="1"/>
  <c r="AJ24" i="218"/>
  <c r="Z313" i="218"/>
  <c r="Z302" i="218" s="1"/>
  <c r="Z327" i="218"/>
  <c r="Z316" i="218" s="1"/>
  <c r="P313" i="218"/>
  <c r="P302" i="218" s="1"/>
  <c r="P327" i="218"/>
  <c r="P316" i="218" s="1"/>
  <c r="G24" i="218"/>
  <c r="AH327" i="218"/>
  <c r="AH316" i="218" s="1"/>
  <c r="AH313" i="218"/>
  <c r="AH302" i="218" s="1"/>
  <c r="BZ178" i="218"/>
  <c r="BY178" i="218"/>
  <c r="AP313" i="218"/>
  <c r="AP302" i="218" s="1"/>
  <c r="AP327" i="218"/>
  <c r="AP316" i="218" s="1"/>
  <c r="AX24" i="218"/>
  <c r="BW12" i="218"/>
  <c r="BX12" i="218" s="1"/>
  <c r="BV12" i="218"/>
  <c r="BW15" i="218"/>
  <c r="BX15" i="218" s="1"/>
  <c r="BV15" i="218"/>
  <c r="BV131" i="218"/>
  <c r="BW131" i="218"/>
  <c r="BX131" i="218" s="1"/>
  <c r="BP308" i="218"/>
  <c r="BP322" i="218"/>
  <c r="BP327" i="218"/>
  <c r="BP313" i="218"/>
  <c r="BL313" i="218"/>
  <c r="BL302" i="218" s="1"/>
  <c r="BL327" i="218"/>
  <c r="BL316" i="218" s="1"/>
  <c r="R327" i="218"/>
  <c r="R316" i="218" s="1"/>
  <c r="R313" i="218"/>
  <c r="R302" i="218" s="1"/>
  <c r="I24" i="218"/>
  <c r="BW108" i="218"/>
  <c r="BX108" i="218" s="1"/>
  <c r="BW122" i="218"/>
  <c r="BX122" i="218" s="1"/>
  <c r="BW29" i="218"/>
  <c r="BX29" i="218" s="1"/>
  <c r="BV29" i="218"/>
  <c r="BV107" i="218"/>
  <c r="BV17" i="218"/>
  <c r="BZ227" i="218"/>
  <c r="BZ158" i="218" s="1"/>
  <c r="Y327" i="218"/>
  <c r="Y316" i="218" s="1"/>
  <c r="Y313" i="218"/>
  <c r="Y302" i="218" s="1"/>
  <c r="AD313" i="218"/>
  <c r="AD302" i="218" s="1"/>
  <c r="AD327" i="218"/>
  <c r="AD316" i="218" s="1"/>
  <c r="AM24" i="218"/>
  <c r="BY226" i="218"/>
  <c r="BZ226" i="218"/>
  <c r="E24" i="218"/>
  <c r="BT24" i="218"/>
  <c r="BZ242" i="218"/>
  <c r="BZ160" i="218" s="1"/>
  <c r="BH327" i="218"/>
  <c r="BH316" i="218" s="1"/>
  <c r="BH313" i="218"/>
  <c r="BH302" i="218" s="1"/>
  <c r="BM24" i="218"/>
  <c r="BW21" i="218"/>
  <c r="BX21" i="218" s="1"/>
  <c r="BV144" i="218"/>
  <c r="BW144" i="218"/>
  <c r="BX144" i="218" s="1"/>
  <c r="BV46" i="218"/>
  <c r="BW46" i="218"/>
  <c r="BX46" i="218" s="1"/>
  <c r="BV47" i="218"/>
  <c r="AZ308" i="218"/>
  <c r="AZ313" i="218"/>
  <c r="AZ322" i="218"/>
  <c r="AZ327" i="218"/>
  <c r="D24" i="218"/>
  <c r="BM327" i="218"/>
  <c r="BM316" i="218" s="1"/>
  <c r="BM313" i="218"/>
  <c r="BM302" i="218" s="1"/>
  <c r="T327" i="218"/>
  <c r="T316" i="218" s="1"/>
  <c r="T313" i="218"/>
  <c r="T302" i="218" s="1"/>
  <c r="BV45" i="218"/>
  <c r="BW45" i="218"/>
  <c r="BX45" i="218" s="1"/>
  <c r="BW11" i="218"/>
  <c r="BX11" i="218" s="1"/>
  <c r="B24" i="218"/>
  <c r="BV11" i="218"/>
  <c r="BV90" i="218"/>
  <c r="BW90" i="218"/>
  <c r="BX90" i="218" s="1"/>
  <c r="BW104" i="218"/>
  <c r="BX104" i="218" s="1"/>
  <c r="BV54" i="218"/>
  <c r="BW109" i="218"/>
  <c r="BX109" i="218" s="1"/>
  <c r="BV59" i="218"/>
  <c r="H24" i="218"/>
  <c r="BW127" i="218"/>
  <c r="BX127" i="218" s="1"/>
  <c r="BV39" i="218"/>
  <c r="BV51" i="218"/>
  <c r="J24" i="218"/>
  <c r="AP24" i="218"/>
  <c r="AQ24" i="218"/>
  <c r="AY24" i="218"/>
  <c r="BH24" i="218"/>
  <c r="BE327" i="218"/>
  <c r="BE316" i="218" s="1"/>
  <c r="BE313" i="218"/>
  <c r="BE302" i="218" s="1"/>
  <c r="BK308" i="218"/>
  <c r="BK327" i="218"/>
  <c r="BK313" i="218"/>
  <c r="BK322" i="218"/>
  <c r="AS313" i="218"/>
  <c r="AS302" i="218" s="1"/>
  <c r="AS327" i="218"/>
  <c r="AS316" i="218" s="1"/>
  <c r="AO24" i="218"/>
  <c r="AJ313" i="218"/>
  <c r="AJ302" i="218" s="1"/>
  <c r="AJ327" i="218"/>
  <c r="AJ316" i="218" s="1"/>
  <c r="L24" i="218"/>
  <c r="U313" i="218"/>
  <c r="U302" i="218" s="1"/>
  <c r="U327" i="218"/>
  <c r="U316" i="218" s="1"/>
  <c r="BZ251" i="218"/>
  <c r="BY251" i="218"/>
  <c r="BD327" i="218"/>
  <c r="BD322" i="218"/>
  <c r="BD313" i="218"/>
  <c r="BD308" i="218"/>
  <c r="AG24" i="218"/>
  <c r="C29" i="146"/>
  <c r="I127" i="146"/>
  <c r="I127" i="145"/>
  <c r="C29" i="145"/>
  <c r="C29" i="144"/>
  <c r="I127" i="144"/>
  <c r="I127" i="143"/>
  <c r="C29" i="143"/>
  <c r="I127" i="142"/>
  <c r="C29" i="142"/>
  <c r="C29" i="141"/>
  <c r="I127" i="141"/>
  <c r="C29" i="140"/>
  <c r="I127" i="140"/>
  <c r="I127" i="139"/>
  <c r="C29" i="139"/>
  <c r="I127" i="138"/>
  <c r="C29" i="138"/>
  <c r="C29" i="137"/>
  <c r="I127" i="137"/>
  <c r="C29" i="136"/>
  <c r="I127" i="136"/>
  <c r="C29" i="135"/>
  <c r="I127" i="135"/>
  <c r="C29" i="134"/>
  <c r="I127" i="134"/>
  <c r="C29" i="133"/>
  <c r="I127" i="133"/>
  <c r="C29" i="132"/>
  <c r="I127" i="132"/>
  <c r="I127" i="131"/>
  <c r="C29" i="131"/>
  <c r="C29" i="130"/>
  <c r="I127" i="130"/>
  <c r="C29" i="129"/>
  <c r="I127" i="129"/>
  <c r="C29" i="128"/>
  <c r="I127" i="128"/>
  <c r="C29" i="127"/>
  <c r="I127" i="127"/>
  <c r="C29" i="126"/>
  <c r="I127" i="126"/>
  <c r="I127" i="125"/>
  <c r="C29" i="125"/>
  <c r="C29" i="124"/>
  <c r="I127" i="124"/>
  <c r="I127" i="123"/>
  <c r="C29" i="123"/>
  <c r="I127" i="122"/>
  <c r="C29" i="122"/>
  <c r="I127" i="121"/>
  <c r="C29" i="121"/>
  <c r="I127" i="120"/>
  <c r="C29" i="120"/>
  <c r="C29" i="119"/>
  <c r="I127" i="119"/>
  <c r="C29" i="118"/>
  <c r="I127" i="118"/>
  <c r="I127" i="117"/>
  <c r="C29" i="117"/>
  <c r="C29" i="116"/>
  <c r="I127" i="116"/>
  <c r="I127" i="115"/>
  <c r="C29" i="115"/>
  <c r="I127" i="114"/>
  <c r="C29" i="114"/>
  <c r="I127" i="113"/>
  <c r="C29" i="113"/>
  <c r="I127" i="112"/>
  <c r="C29" i="112"/>
  <c r="I127" i="111"/>
  <c r="C29" i="111"/>
  <c r="I127" i="110"/>
  <c r="C29" i="110"/>
  <c r="I127" i="109"/>
  <c r="C29" i="109"/>
  <c r="I127" i="108"/>
  <c r="C29" i="108"/>
  <c r="C29" i="107"/>
  <c r="I127" i="107"/>
  <c r="I127" i="106"/>
  <c r="C29" i="106"/>
  <c r="C29" i="105"/>
  <c r="I127" i="105"/>
  <c r="C29" i="104"/>
  <c r="I127" i="104"/>
  <c r="I127" i="103"/>
  <c r="C29" i="103"/>
  <c r="C29" i="102"/>
  <c r="I127" i="102"/>
  <c r="I127" i="101"/>
  <c r="C29" i="101"/>
  <c r="C29" i="100"/>
  <c r="I127" i="100"/>
  <c r="I127" i="99"/>
  <c r="C29" i="99"/>
  <c r="I127" i="98"/>
  <c r="C29" i="98"/>
  <c r="I127" i="97"/>
  <c r="C29" i="97"/>
  <c r="I127" i="96"/>
  <c r="C29" i="96"/>
  <c r="I127" i="95"/>
  <c r="C29" i="95"/>
  <c r="I127" i="94"/>
  <c r="C29" i="94"/>
  <c r="I127" i="93"/>
  <c r="C29" i="93"/>
  <c r="C29" i="92"/>
  <c r="I127" i="92"/>
  <c r="C29" i="91"/>
  <c r="I127" i="91"/>
  <c r="C29" i="90"/>
  <c r="I127" i="90"/>
  <c r="C29" i="89"/>
  <c r="I127" i="89"/>
  <c r="I127" i="88"/>
  <c r="C29" i="88"/>
  <c r="I127" i="87"/>
  <c r="C29" i="87"/>
  <c r="C29" i="86"/>
  <c r="I127" i="86"/>
  <c r="C29" i="85"/>
  <c r="I127" i="85"/>
  <c r="I127" i="84"/>
  <c r="C29" i="84"/>
  <c r="I127" i="83"/>
  <c r="C29" i="83"/>
  <c r="C29" i="82"/>
  <c r="I127" i="82"/>
  <c r="C29" i="81"/>
  <c r="I127" i="81"/>
  <c r="C29" i="80"/>
  <c r="I127" i="80"/>
  <c r="I127" i="79"/>
  <c r="C29" i="79"/>
  <c r="C29" i="78"/>
  <c r="I127" i="78"/>
  <c r="I127" i="77"/>
  <c r="C29" i="77"/>
  <c r="I127" i="76"/>
  <c r="C29" i="76"/>
  <c r="BD302" i="218" l="1"/>
  <c r="BI316" i="218"/>
  <c r="AR316" i="218"/>
  <c r="BI302" i="218"/>
  <c r="BY262" i="218"/>
  <c r="BY163" i="218" s="1"/>
  <c r="BK316" i="218"/>
  <c r="BP316" i="218"/>
  <c r="BR302" i="218"/>
  <c r="AQ302" i="218"/>
  <c r="BY227" i="218"/>
  <c r="BY158" i="218" s="1"/>
  <c r="BY173" i="218"/>
  <c r="BY157" i="218" s="1"/>
  <c r="BZ173" i="218"/>
  <c r="BZ157" i="218" s="1"/>
  <c r="BZ265" i="218"/>
  <c r="BZ164" i="218" s="1"/>
  <c r="BR316" i="218"/>
  <c r="B302" i="218"/>
  <c r="BZ245" i="218"/>
  <c r="BZ161" i="218" s="1"/>
  <c r="BD316" i="218"/>
  <c r="BP302" i="218"/>
  <c r="BT302" i="218"/>
  <c r="AA302" i="218"/>
  <c r="BK302" i="218"/>
  <c r="AO316" i="218"/>
  <c r="AT316" i="218"/>
  <c r="BT316" i="218"/>
  <c r="AQ316" i="218"/>
  <c r="AA316" i="218"/>
  <c r="AN302" i="218"/>
  <c r="AZ316" i="218"/>
  <c r="AN316" i="218"/>
  <c r="B316" i="218"/>
  <c r="AO302" i="218"/>
  <c r="AR302" i="218"/>
  <c r="AT302" i="218"/>
  <c r="AZ302" i="218"/>
  <c r="BY245" i="218"/>
  <c r="BY161" i="218" s="1"/>
</calcChain>
</file>

<file path=xl/sharedStrings.xml><?xml version="1.0" encoding="utf-8"?>
<sst xmlns="http://schemas.openxmlformats.org/spreadsheetml/2006/main" count="44091" uniqueCount="396">
  <si>
    <t>Project:</t>
  </si>
  <si>
    <t>Location:</t>
  </si>
  <si>
    <t>Lat:</t>
  </si>
  <si>
    <t>Long:</t>
  </si>
  <si>
    <t>Transect name/number:</t>
  </si>
  <si>
    <t>Tape Number:</t>
  </si>
  <si>
    <t>Date of Filming:</t>
  </si>
  <si>
    <t>Transect length:</t>
  </si>
  <si>
    <t>Random points/frame:</t>
  </si>
  <si>
    <t>Codefile:</t>
  </si>
  <si>
    <t>C:\CPCe_41_inst\QAQC DEC2013\shallow_coral_codes_41_Port_of_Miami.txt</t>
  </si>
  <si>
    <t>Number of frames:</t>
  </si>
  <si>
    <t>Frames start row:</t>
  </si>
  <si>
    <t>Frames end row:</t>
  </si>
  <si>
    <t>Number of data points:</t>
  </si>
  <si>
    <t>Analysis by:</t>
  </si>
  <si>
    <t>Date of Analysis:</t>
  </si>
  <si>
    <t>File/sheetname:</t>
  </si>
  <si>
    <t>CATEGORIES</t>
  </si>
  <si>
    <t># Points</t>
  </si>
  <si>
    <t>%</t>
  </si>
  <si>
    <t>SW Index</t>
  </si>
  <si>
    <t>Simpson (1-D)</t>
  </si>
  <si>
    <t>Coral</t>
  </si>
  <si>
    <t>Acropora cervicornis (AC)</t>
  </si>
  <si>
    <t>Acropora palmata (AP)</t>
  </si>
  <si>
    <t>Acropora prolifera (APR)</t>
  </si>
  <si>
    <t>Agaricia agaricites (AA)</t>
  </si>
  <si>
    <t>Agaricia fragilis (AF)</t>
  </si>
  <si>
    <t>Agaricia grahamae (AG)</t>
  </si>
  <si>
    <t>Agaricia lamarcki (AL)</t>
  </si>
  <si>
    <t>Agaricia tenuifolia (AT)</t>
  </si>
  <si>
    <t>Agaricia undata (AU)</t>
  </si>
  <si>
    <t>Colpophyllia breviserialis (CB)</t>
  </si>
  <si>
    <t>Colpophyllia natans (CN)</t>
  </si>
  <si>
    <t>Coral (general) (CORAL)</t>
  </si>
  <si>
    <t>Coral juvenile (CORJU)</t>
  </si>
  <si>
    <t>Dendrogyra cylindrus (DCY)</t>
  </si>
  <si>
    <t>Dichocoenia stellaris (DST)</t>
  </si>
  <si>
    <t>Dichocoenia stokesi (DSO)</t>
  </si>
  <si>
    <t>Diploria clivosa (DC)</t>
  </si>
  <si>
    <t>Diploria labyrinthiformis (DL)</t>
  </si>
  <si>
    <t>Diploria strigosa (DS)</t>
  </si>
  <si>
    <t>Eusmilia fastigiata (EF)</t>
  </si>
  <si>
    <t>Favia fragum (FF)</t>
  </si>
  <si>
    <t>Isophyllia sinuosa (IS)</t>
  </si>
  <si>
    <t>Leptoseris cucullata (LC)</t>
  </si>
  <si>
    <t>Madracis decactis (MD)</t>
  </si>
  <si>
    <t>Madracis mirabilis (MM)</t>
  </si>
  <si>
    <t>Manicina areolata (MAR)</t>
  </si>
  <si>
    <t>Meandrina meandrites (MME)</t>
  </si>
  <si>
    <t>Millipora alcicornis (MILA)</t>
  </si>
  <si>
    <t>Millipora complanata (MILC)</t>
  </si>
  <si>
    <t>Millipora squarrosa (MILS)</t>
  </si>
  <si>
    <t>Montastraea annularis (MA)</t>
  </si>
  <si>
    <t>Montastraea cavernosa (MC)</t>
  </si>
  <si>
    <t>Montastrea faveolata (MFAV)</t>
  </si>
  <si>
    <t>Montastrea franksi (MFRN)</t>
  </si>
  <si>
    <t>Mussa angulosa (MAN)</t>
  </si>
  <si>
    <t>Mycetophyllia aliciae (MAL)</t>
  </si>
  <si>
    <t>Mycetophyllia danaana (MDA)</t>
  </si>
  <si>
    <t>Mycetophyllia ferox (MF)</t>
  </si>
  <si>
    <t>Mycetophyllia lamarckiana (ML)</t>
  </si>
  <si>
    <t>Oculina diffusa (OD)</t>
  </si>
  <si>
    <t>Porites astreoides (PA)</t>
  </si>
  <si>
    <t>Porites branneri (PB)</t>
  </si>
  <si>
    <t>Porites divaricata (PD)</t>
  </si>
  <si>
    <t>Porites furcata (PF)</t>
  </si>
  <si>
    <t>Porites porites (PP)</t>
  </si>
  <si>
    <t>Scolymia cubensis (SC)</t>
  </si>
  <si>
    <t>Scolymia lacera (SL)</t>
  </si>
  <si>
    <t>Siderastrea radians (SR)</t>
  </si>
  <si>
    <t>Siderastrea siderea (SS)</t>
  </si>
  <si>
    <t>Solenastrea bournoni (SB)</t>
  </si>
  <si>
    <t>Solenastrea hyades (SH)</t>
  </si>
  <si>
    <t>Stephanocoenia michelinii (SM)</t>
  </si>
  <si>
    <t>Tubastraea aurea (TA)</t>
  </si>
  <si>
    <t>Gorgonians</t>
  </si>
  <si>
    <t>Briareum (BRI)</t>
  </si>
  <si>
    <t>Erythropodium (ERY)</t>
  </si>
  <si>
    <t>Eunicea (EUN)</t>
  </si>
  <si>
    <t>Gorgonian (GORG)</t>
  </si>
  <si>
    <t>Iciligorgia (ICIL)</t>
  </si>
  <si>
    <t>Muricea (MUR)</t>
  </si>
  <si>
    <t>Muriceopsis (MOPS)</t>
  </si>
  <si>
    <t>Plexaura (PAURA)</t>
  </si>
  <si>
    <t>Plexaurella (PRELA)</t>
  </si>
  <si>
    <t>Pseudoplexaura (PSDP)</t>
  </si>
  <si>
    <t>Pseudopterogorgia (PSPT)</t>
  </si>
  <si>
    <t>Pterogorgia (PTER)</t>
  </si>
  <si>
    <t>Sponges</t>
  </si>
  <si>
    <t>Sponge (SPO)</t>
  </si>
  <si>
    <t>Zoanthids</t>
  </si>
  <si>
    <t>Palythoa sp. (PAL)</t>
  </si>
  <si>
    <t>Zoanthid (ZO)</t>
  </si>
  <si>
    <t>Macroalgae</t>
  </si>
  <si>
    <t>Amphiroa (AMP)</t>
  </si>
  <si>
    <t>Dictyota (DICT)</t>
  </si>
  <si>
    <t>Halimeda (HALI)</t>
  </si>
  <si>
    <t>Liagora (LIAG)</t>
  </si>
  <si>
    <t>Lobophora (LOBO)</t>
  </si>
  <si>
    <t>Macroalgae (MACA)</t>
  </si>
  <si>
    <t>Padina (PAD)</t>
  </si>
  <si>
    <t>Porolithon (POR)</t>
  </si>
  <si>
    <t>Sargassum (SARG)</t>
  </si>
  <si>
    <t>Schizothrix (SCHIZ)</t>
  </si>
  <si>
    <t>Stypopodium (STY)</t>
  </si>
  <si>
    <t>Turbinaria (TURB)</t>
  </si>
  <si>
    <t>Turf (TURF)</t>
  </si>
  <si>
    <t>Wrangelia (WRAN)</t>
  </si>
  <si>
    <t>Coralline, Turf, Bare</t>
  </si>
  <si>
    <t>Coralline, Turf, Bare (CTB)</t>
  </si>
  <si>
    <t>Other live</t>
  </si>
  <si>
    <t>Ascidian (ASC)</t>
  </si>
  <si>
    <t>Other (O)</t>
  </si>
  <si>
    <t>Dead coral with Algae</t>
  </si>
  <si>
    <t>Dead coral with algae (DCA)</t>
  </si>
  <si>
    <t>Dead gorgonian (DG)</t>
  </si>
  <si>
    <t>Old dead coral (ODC)</t>
  </si>
  <si>
    <t>Recently dead coral (RDC)</t>
  </si>
  <si>
    <t>Coralline Algae</t>
  </si>
  <si>
    <t>Coralline algae (CALG)</t>
  </si>
  <si>
    <t>Diseased corals</t>
  </si>
  <si>
    <t>Diseased coral (DCOR)</t>
  </si>
  <si>
    <t>Sand, pavement, rubble</t>
  </si>
  <si>
    <t>Pavement (P)</t>
  </si>
  <si>
    <t>Rubble (R)</t>
  </si>
  <si>
    <t>Sand (S)</t>
  </si>
  <si>
    <t>Unknowns</t>
  </si>
  <si>
    <t>Unknown (UNK)</t>
  </si>
  <si>
    <t>Tape, wand, shadow</t>
  </si>
  <si>
    <t>Shadow (SHAD)</t>
  </si>
  <si>
    <t>Tape (TAPE)</t>
  </si>
  <si>
    <t>Wand (WAND)</t>
  </si>
  <si>
    <t>Total pts. minus (tape+wand+shadow):</t>
  </si>
  <si>
    <t>Raw Data</t>
  </si>
  <si>
    <t>Notes</t>
  </si>
  <si>
    <t>Major Category</t>
  </si>
  <si>
    <t>Frame limits</t>
  </si>
  <si>
    <t>Frame image name</t>
  </si>
  <si>
    <t>CPC filename</t>
  </si>
  <si>
    <t>Institution</t>
  </si>
  <si>
    <t>Project</t>
  </si>
  <si>
    <t>Station</t>
  </si>
  <si>
    <t>Location</t>
  </si>
  <si>
    <t>Country</t>
  </si>
  <si>
    <t>Sitename</t>
  </si>
  <si>
    <t>Site ID</t>
  </si>
  <si>
    <t>Site Code</t>
  </si>
  <si>
    <t>Latitude</t>
  </si>
  <si>
    <t>Longtitude</t>
  </si>
  <si>
    <t>Easting</t>
  </si>
  <si>
    <t>Northing</t>
  </si>
  <si>
    <t>Projection</t>
  </si>
  <si>
    <t>Datum</t>
  </si>
  <si>
    <t>Transect</t>
  </si>
  <si>
    <t>Transect Direction</t>
  </si>
  <si>
    <t>Transect Length</t>
  </si>
  <si>
    <t>Depth</t>
  </si>
  <si>
    <t>Quad</t>
  </si>
  <si>
    <t>Habitat</t>
  </si>
  <si>
    <t>Water Quality</t>
  </si>
  <si>
    <t>Photo date</t>
  </si>
  <si>
    <t>Photo time</t>
  </si>
  <si>
    <t>Photographer</t>
  </si>
  <si>
    <t>Camera</t>
  </si>
  <si>
    <t>Lens</t>
  </si>
  <si>
    <t>Analysis date</t>
  </si>
  <si>
    <t>Analysis tech</t>
  </si>
  <si>
    <t>RESULTS SUMMARY CHART</t>
  </si>
  <si>
    <t>CORAL (C)</t>
  </si>
  <si>
    <t>GORGONIANS (G)</t>
  </si>
  <si>
    <t>SPONGES (S)</t>
  </si>
  <si>
    <t>ZOANTHIDS (Z)</t>
  </si>
  <si>
    <t>MACROALGAE (MA)</t>
  </si>
  <si>
    <t>CORALLINE, TURF, BARE (CTB)</t>
  </si>
  <si>
    <t>OTHER LIVE (OL)</t>
  </si>
  <si>
    <t>DEAD CORAL WITH ALGAE (DCA)</t>
  </si>
  <si>
    <t>CORALLINE ALGAE (CA)</t>
  </si>
  <si>
    <t>DISEASED CORALS (DC)</t>
  </si>
  <si>
    <t>SAND, PAVEMENT, RUBBLE (SPR)</t>
  </si>
  <si>
    <t>UNKNOWNS (U)</t>
  </si>
  <si>
    <t>TAPE, WAND, SHADOW (TWS)</t>
  </si>
  <si>
    <t>TOTALS</t>
  </si>
  <si>
    <t>NOTES (% of transect)</t>
  </si>
  <si>
    <t>Aspergillus (ASP)</t>
  </si>
  <si>
    <t>Black Band Disease (BBD)</t>
  </si>
  <si>
    <t>Bleached coral point (BL)</t>
  </si>
  <si>
    <t>Other disease (OD)</t>
  </si>
  <si>
    <t>Plague, Type II (White Plague, Type II) (PLA)</t>
  </si>
  <si>
    <t>White Band Disease (WBD)</t>
  </si>
  <si>
    <t>Yellow Blotch Disease (YBD)</t>
  </si>
  <si>
    <t>NOTES (% of coral)</t>
  </si>
  <si>
    <t>S</t>
  </si>
  <si>
    <t>SPR</t>
  </si>
  <si>
    <t>C:\CPCe_41_inst\Allie_CPCe\HBN1 B4\20131107_T3\20131107_T1.MTS_000000500.jpg</t>
  </si>
  <si>
    <t>C:\CPCe_41_inst\Allie_CPCe\HBN1 B4\CPCe T3\000000500.cpc</t>
  </si>
  <si>
    <t>CTB</t>
  </si>
  <si>
    <t>WAND</t>
  </si>
  <si>
    <t>TWS</t>
  </si>
  <si>
    <t>TAPE</t>
  </si>
  <si>
    <t>*</t>
  </si>
  <si>
    <t>**</t>
  </si>
  <si>
    <t>Project Name</t>
  </si>
  <si>
    <t>Site Name</t>
  </si>
  <si>
    <t>Longitude</t>
  </si>
  <si>
    <t>Transect Dir.</t>
  </si>
  <si>
    <t>Water Qual.</t>
  </si>
  <si>
    <t>Image Date</t>
  </si>
  <si>
    <t>Image Time</t>
  </si>
  <si>
    <t>Analysis Date</t>
  </si>
  <si>
    <t>Analysis Tech.</t>
  </si>
  <si>
    <t>File Name</t>
  </si>
  <si>
    <t>Image Name</t>
  </si>
  <si>
    <t>Total Points</t>
  </si>
  <si>
    <t>Point #</t>
  </si>
  <si>
    <t>Class ID</t>
  </si>
  <si>
    <t>ID Name</t>
  </si>
  <si>
    <t>ID Code</t>
  </si>
  <si>
    <t>Subcategory</t>
  </si>
  <si>
    <t>X</t>
  </si>
  <si>
    <t>Y</t>
  </si>
  <si>
    <t xml:space="preserve"> </t>
  </si>
  <si>
    <t>Sand</t>
  </si>
  <si>
    <t>Wand</t>
  </si>
  <si>
    <t>Tape</t>
  </si>
  <si>
    <t>C:\CPCe_41_inst\Allie_CPCe\HBN1 B4\20131107_T3\20131107_T3.MTS_000001167.jpg</t>
  </si>
  <si>
    <t>C:\CPCe_41_inst\Allie_CPCe\HBN1 B4\CPCe T3\000001167.cpc</t>
  </si>
  <si>
    <t>C:\CPCe_41_inst\Allie_CPCe\HBN1 B4\20131107_T3\20131107_T3.MTS_000004170.jpg</t>
  </si>
  <si>
    <t>C:\CPCe_41_inst\Allie_CPCe\HBN1 B4\CPCe T3\000004170.cpc</t>
  </si>
  <si>
    <t>C:\CPCe_41_inst\Allie_CPCe\HBN1 B4\20131107_T3\20131107_T3.MTS_000007173.jpg</t>
  </si>
  <si>
    <t>C:\CPCe_41_inst\Allie_CPCe\HBN1 B4\CPCe T3\000007173.cpc</t>
  </si>
  <si>
    <t>C:\CPCe_41_inst\Allie_CPCe\HBN1 B4\20131107_T3\20131107_T3.MTS_000010176.jpg</t>
  </si>
  <si>
    <t>C:\CPCe_41_inst\Allie_CPCe\HBN1 B4\CPCe T3\000010176.cpc</t>
  </si>
  <si>
    <t>C:\CPCe_41_inst\Allie_CPCe\HBN1 B4\20131107_T3\20131107_T3.MTS_000013179.jpg</t>
  </si>
  <si>
    <t>C:\CPCe_41_inst\Allie_CPCe\HBN1 B4\CPCe T3\000013179.cpc</t>
  </si>
  <si>
    <t>C:\CPCe_41_inst\Allie_CPCe\HBN1 B4\20131107_T3\20131107_T3.MTS_000016182.jpg</t>
  </si>
  <si>
    <t>C:\CPCe_41_inst\Allie_CPCe\HBN1 B4\CPCe T3\000016182.cpc</t>
  </si>
  <si>
    <t>C:\CPCe_41_inst\Allie_CPCe\HBN1 B4\20131107_T3\20131107_T3.MTS_000019185.jpg</t>
  </si>
  <si>
    <t>C:\CPCe_41_inst\Allie_CPCe\HBN1 B4\CPCe T3\000019185.cpc</t>
  </si>
  <si>
    <t>C:\CPCe_41_inst\Allie_CPCe\HBN1 B4\20131107_T3\20131107_T3.MTS_000022188.jpg</t>
  </si>
  <si>
    <t>C:\CPCe_41_inst\Allie_CPCe\HBN1 B4\CPCe T3\000022188.cpc</t>
  </si>
  <si>
    <t>C:\CPCe_41_inst\Allie_CPCe\HBN1 B4\20131107_T3\20131107_T3.MTS_000025191.jpg</t>
  </si>
  <si>
    <t>C:\CPCe_41_inst\Allie_CPCe\HBN1 B4\CPCe T3\000025191.cpc</t>
  </si>
  <si>
    <t>C:\CPCe_41_inst\Allie_CPCe\HBN1 B4\20131107_T3\20131107_T3.MTS_000028194.jpg</t>
  </si>
  <si>
    <t>C:\CPCe_41_inst\Allie_CPCe\HBN1 B4\CPCe T3\000028194.cpc</t>
  </si>
  <si>
    <t>C:\CPCe_41_inst\Allie_CPCe\HBN1 B4\20131107_T3\20131107_T3.MTS_000031197.jpg</t>
  </si>
  <si>
    <t>C:\CPCe_41_inst\Allie_CPCe\HBN1 B4\CPCe T3\000031197.cpc</t>
  </si>
  <si>
    <t>C:\CPCe_41_inst\Allie_CPCe\HBN1 B4\20131107_T3\20131107_T3.MTS_000034200.jpg</t>
  </si>
  <si>
    <t>C:\CPCe_41_inst\Allie_CPCe\HBN1 B4\CPCe T3\000034200.cpc</t>
  </si>
  <si>
    <t>C:\CPCe_41_inst\Allie_CPCe\HBN1 B4\20131107_T3\20131107_T3.MTS_000037203.jpg</t>
  </si>
  <si>
    <t>C:\CPCe_41_inst\Allie_CPCe\HBN1 B4\CPCe T3\000037203.cpc</t>
  </si>
  <si>
    <t>C:\CPCe_41_inst\Allie_CPCe\HBN1 B4\20131107_T3\20131107_T3.MTS_000040206.jpg</t>
  </si>
  <si>
    <t>C:\CPCe_41_inst\Allie_CPCe\HBN1 B4\CPCe T3\000040206.cpc</t>
  </si>
  <si>
    <t>C:\CPCe_41_inst\Allie_CPCe\HBN1 B4\20131107_T3\20131107_T3.MTS_000043209.jpg</t>
  </si>
  <si>
    <t>C:\CPCe_41_inst\Allie_CPCe\HBN1 B4\CPCe T3\000043209.cpc</t>
  </si>
  <si>
    <t>C:\CPCe_41_inst\Allie_CPCe\HBN1 B4\20131107_T3\20131107_T3.MTS_000046212.jpg</t>
  </si>
  <si>
    <t>C:\CPCe_41_inst\Allie_CPCe\HBN1 B4\CPCe T3\000046212.cpc</t>
  </si>
  <si>
    <t>C:\CPCe_41_inst\Allie_CPCe\HBN1 B4\20131107_T3\20131107_T3.MTS_000049215.jpg</t>
  </si>
  <si>
    <t>C:\CPCe_41_inst\Allie_CPCe\HBN1 B4\CPCe T3\000049215.cpc</t>
  </si>
  <si>
    <t>C:\CPCe_41_inst\Allie_CPCe\HBN1 B4\20131107_T3\20131107_T3.MTS_000052218.jpg</t>
  </si>
  <si>
    <t>C:\CPCe_41_inst\Allie_CPCe\HBN1 B4\CPCe T3\000052218.cpc</t>
  </si>
  <si>
    <t>C:\CPCe_41_inst\Allie_CPCe\HBN1 B4\20131107_T3\20131107_T3.MTS_000055221.jpg</t>
  </si>
  <si>
    <t>C:\CPCe_41_inst\Allie_CPCe\HBN1 B4\CPCe T3\000055221.cpc</t>
  </si>
  <si>
    <t>C:\CPCe_41_inst\Allie_CPCe\HBN1 B4\20131107_T3\20131107_T3.MTS_000058224.jpg</t>
  </si>
  <si>
    <t>C:\CPCe_41_inst\Allie_CPCe\HBN1 B4\CPCe T3\000058224.cpc</t>
  </si>
  <si>
    <t>C:\CPCe_41_inst\Allie_CPCe\HBN1 B4\20131107_T3\20131107_T3.MTS_000061227.jpg</t>
  </si>
  <si>
    <t>C:\CPCe_41_inst\Allie_CPCe\HBN1 B4\CPCe T3\000061227.cpc</t>
  </si>
  <si>
    <t>C:\CPCe_41_inst\Allie_CPCe\HBN1 B4\20131107_T3\20131107_T3.MTS_000064230.jpg</t>
  </si>
  <si>
    <t>C:\CPCe_41_inst\Allie_CPCe\HBN1 B4\CPCe T3\000064230.cpc</t>
  </si>
  <si>
    <t>C:\CPCe_41_inst\Allie_CPCe\HBN1 B4\20131107_T3\20131107_T3.MTS_000067233.jpg</t>
  </si>
  <si>
    <t>C:\CPCe_41_inst\Allie_CPCe\HBN1 B4\CPCe T3\000067233.cpc</t>
  </si>
  <si>
    <t>C:\CPCe_41_inst\Allie_CPCe\HBN1 B4\20131107_T3\20131107_T3.MTS_000070236.jpg</t>
  </si>
  <si>
    <t>C:\CPCe_41_inst\Allie_CPCe\HBN1 B4\CPCe T3\000070236.cpc</t>
  </si>
  <si>
    <t>C:\CPCe_41_inst\Allie_CPCe\HBN1 B4\20131107_T3\20131107_T3.MTS_000073239.jpg</t>
  </si>
  <si>
    <t>C:\CPCe_41_inst\Allie_CPCe\HBN1 B4\CPCe T3\000073239.cpc</t>
  </si>
  <si>
    <t>C:\CPCe_41_inst\Allie_CPCe\HBN1 B4\20131107_T3\20131107_T3.MTS_000076242.jpg</t>
  </si>
  <si>
    <t>C:\CPCe_41_inst\Allie_CPCe\HBN1 B4\CPCe T3\000076242.cpc</t>
  </si>
  <si>
    <t>C:\CPCe_41_inst\Allie_CPCe\HBN1 B4\20131107_T3\20131107_T3.MTS_000079245.jpg</t>
  </si>
  <si>
    <t>C:\CPCe_41_inst\Allie_CPCe\HBN1 B4\CPCe T3\000079245.cpc</t>
  </si>
  <si>
    <t>C:\CPCe_41_inst\Allie_CPCe\HBN1 B4\20131107_T3\20131107_T3.MTS_000082248.jpg</t>
  </si>
  <si>
    <t>C:\CPCe_41_inst\Allie_CPCe\HBN1 B4\CPCe T3\000082248.cpc</t>
  </si>
  <si>
    <t>C:\CPCe_41_inst\Allie_CPCe\HBN1 B4\20131107_T3\20131107_T3.MTS_000085251.jpg</t>
  </si>
  <si>
    <t>C:\CPCe_41_inst\Allie_CPCe\HBN1 B4\CPCe T3\000085251.cpc</t>
  </si>
  <si>
    <t>C:\CPCe_41_inst\Allie_CPCe\HBN1 B4\20131107_T3\20131107_T3.MTS_000088254.jpg</t>
  </si>
  <si>
    <t>C:\CPCe_41_inst\Allie_CPCe\HBN1 B4\CPCe T3\000088254.cpc</t>
  </si>
  <si>
    <t>C:\CPCe_41_inst\Allie_CPCe\HBN1 B4\20131107_T3\20131107_T3.MTS_000091257.jpg</t>
  </si>
  <si>
    <t>C:\CPCe_41_inst\Allie_CPCe\HBN1 B4\CPCe T3\000091257.cpc</t>
  </si>
  <si>
    <t>C:\CPCe_41_inst\Allie_CPCe\HBN1 B4\20131107_T3\20131107_T3.MTS_000094260.jpg</t>
  </si>
  <si>
    <t>C:\CPCe_41_inst\Allie_CPCe\HBN1 B4\CPCe T3\000094260.cpc</t>
  </si>
  <si>
    <t>C:\CPCe_41_inst\Allie_CPCe\HBN1 B4\20131107_T3\20131107_T3.MTS_000097263.jpg</t>
  </si>
  <si>
    <t>C:\CPCe_41_inst\Allie_CPCe\HBN1 B4\CPCe T3\000097263.cpc</t>
  </si>
  <si>
    <t>R</t>
  </si>
  <si>
    <t>Rubble</t>
  </si>
  <si>
    <t>C:\CPCe_41_inst\Allie_CPCe\HBN1 B4\20131107_T3\20131107_T3.MTS_000100266.jpg</t>
  </si>
  <si>
    <t>C:\CPCe_41_inst\Allie_CPCe\HBN1 B4\CPCe T3\000100266.cpc</t>
  </si>
  <si>
    <t>C:\CPCe_41_inst\Allie_CPCe\HBN1 B4\20131107_T3\20131107_T3.MTS_000103269.jpg</t>
  </si>
  <si>
    <t>C:\CPCe_41_inst\Allie_CPCe\HBN1 B4\CPCe T3\000103269.cpc</t>
  </si>
  <si>
    <t>C:\CPCe_41_inst\Allie_CPCe\HBN1 B4\20131107_T3\20131107_T3.MTS_000106272.jpg</t>
  </si>
  <si>
    <t>C:\CPCe_41_inst\Allie_CPCe\HBN1 B4\CPCe T3\000106272.cpc</t>
  </si>
  <si>
    <t>C:\CPCe_41_inst\Allie_CPCe\HBN1 B4\20131107_T3\20131107_T3.MTS_000109275.jpg</t>
  </si>
  <si>
    <t>C:\CPCe_41_inst\Allie_CPCe\HBN1 B4\CPCe T3\000109275.cpc</t>
  </si>
  <si>
    <t>C:\CPCe_41_inst\Allie_CPCe\HBN1 B4\20131107_T3\20131107_T3.MTS_000112278.jpg</t>
  </si>
  <si>
    <t>C:\CPCe_41_inst\Allie_CPCe\HBN1 B4\CPCe T3\000112278.cpc</t>
  </si>
  <si>
    <t>SHAD</t>
  </si>
  <si>
    <t>C:\CPCe_41_inst\Allie_CPCe\HBN1 B4\20131107_T3\20131107_T3.MTS_000115281.jpg</t>
  </si>
  <si>
    <t>C:\CPCe_41_inst\Allie_CPCe\HBN1 B4\CPCe T3\000115281.cpc</t>
  </si>
  <si>
    <t>Shadow</t>
  </si>
  <si>
    <t>C:\CPCe_41_inst\Allie_CPCe\HBN1 B4\20131107_T3\20131107_T3.MTS_000118284.jpg</t>
  </si>
  <si>
    <t>C:\CPCe_41_inst\Allie_CPCe\HBN1 B4\CPCe T3\000118284.cpc</t>
  </si>
  <si>
    <t>C:\CPCe_41_inst\Allie_CPCe\HBN1 B4\20131107_T3\20131107_T3.MTS_000121287.jpg</t>
  </si>
  <si>
    <t>C:\CPCe_41_inst\Allie_CPCe\HBN1 B4\CPCe T3\000121287.cpc</t>
  </si>
  <si>
    <t>C:\CPCe_41_inst\Allie_CPCe\HBN1 B4\20131107_T3\20131107_T3.MTS_000124290.jpg</t>
  </si>
  <si>
    <t>C:\CPCe_41_inst\Allie_CPCe\HBN1 B4\CPCe T3\000124290.cpc</t>
  </si>
  <si>
    <t>SPO</t>
  </si>
  <si>
    <t>Sponge</t>
  </si>
  <si>
    <t>C:\CPCe_41_inst\Allie_CPCe\HBN1 B4\20131107_T3\20131107_T3.MTS_000127293.jpg</t>
  </si>
  <si>
    <t>C:\CPCe_41_inst\Allie_CPCe\HBN1 B4\CPCe T3\000127293.cpc</t>
  </si>
  <si>
    <t>C:\CPCe_41_inst\Allie_CPCe\HBN1 B4\20131107_T3\20131107_T3.MTS_000130296.jpg</t>
  </si>
  <si>
    <t>C:\CPCe_41_inst\Allie_CPCe\HBN1 B4\CPCe T3\000130296.cpc</t>
  </si>
  <si>
    <t>C:\CPCe_41_inst\Allie_CPCe\HBN1 B4\20131107_T3\20131107_T3.MTS_000133299.jpg</t>
  </si>
  <si>
    <t>C:\CPCe_41_inst\Allie_CPCe\HBN1 B4\CPCe T3\000133299.cpc</t>
  </si>
  <si>
    <t>C:\CPCe_41_inst\Allie_CPCe\HBN1 B4\20131107_T3\20131107_T3.MTS_000136302.jpg</t>
  </si>
  <si>
    <t>C:\CPCe_41_inst\Allie_CPCe\HBN1 B4\CPCe T3\000136302.cpc</t>
  </si>
  <si>
    <t>C:\CPCe_41_inst\Allie_CPCe\HBN1 B4\20131107_T3\20131107_T3.MTS_000139305.jpg</t>
  </si>
  <si>
    <t>C:\CPCe_41_inst\Allie_CPCe\HBN1 B4\CPCe T3\000139305.cpc</t>
  </si>
  <si>
    <t>C:\CPCe_41_inst\Allie_CPCe\HBN1 B4\20131107_T3\20131107_T3.MTS_000142308.jpg</t>
  </si>
  <si>
    <t>C:\CPCe_41_inst\Allie_CPCe\HBN1 B4\CPCe T3\000142308.cpc</t>
  </si>
  <si>
    <t>C:\CPCe_41_inst\Allie_CPCe\HBN1 B4\20131107_T3\20131107_T3.MTS_000145311.jpg</t>
  </si>
  <si>
    <t>C:\CPCe_41_inst\Allie_CPCe\HBN1 B4\CPCe T3\000145311.cpc</t>
  </si>
  <si>
    <t>C:\CPCe_41_inst\Allie_CPCe\HBN1 B4\20131107_T3\20131107_T3.MTS_000148314.jpg</t>
  </si>
  <si>
    <t>C:\CPCe_41_inst\Allie_CPCe\HBN1 B4\CPCe T3\000148314.cpc</t>
  </si>
  <si>
    <t>C:\CPCe_41_inst\Allie_CPCe\HBN1 B4\20131107_T3\20131107_T3.MTS_000151317.jpg</t>
  </si>
  <si>
    <t>C:\CPCe_41_inst\Allie_CPCe\HBN1 B4\CPCe T3\000151317.cpc</t>
  </si>
  <si>
    <t>C:\CPCe_41_inst\Allie_CPCe\HBN1 B4\20131107_T3\20131107_T3.MTS_000154320.jpg</t>
  </si>
  <si>
    <t>C:\CPCe_41_inst\Allie_CPCe\HBN1 B4\CPCe T3\000154320.cpc</t>
  </si>
  <si>
    <t>C:\CPCe_41_inst\Allie_CPCe\HBN1 B4\20131107_T3\20131107_T3.MTS_000157323.jpg</t>
  </si>
  <si>
    <t>C:\CPCe_41_inst\Allie_CPCe\HBN1 B4\CPCe T3\000157323.cpc</t>
  </si>
  <si>
    <t>C:\CPCe_41_inst\Allie_CPCe\HBN1 B4\20131107_T3\20131107_T3.MTS_000160326.jpg</t>
  </si>
  <si>
    <t>C:\CPCe_41_inst\Allie_CPCe\HBN1 B4\CPCe T3\000160326.cpc</t>
  </si>
  <si>
    <t>C:\CPCe_41_inst\Allie_CPCe\HBN1 B4\20131107_T3\20131107_T3.MTS_000163329.jpg</t>
  </si>
  <si>
    <t>C:\CPCe_41_inst\Allie_CPCe\HBN1 B4\CPCe T3\000163329.cpc</t>
  </si>
  <si>
    <t>C:\CPCe_41_inst\Allie_CPCe\HBN1 B4\20131107_T3\20131107_T3.MTS_000166332.jpg</t>
  </si>
  <si>
    <t>C:\CPCe_41_inst\Allie_CPCe\HBN1 B4\CPCe T3\000166332.cpc</t>
  </si>
  <si>
    <t>C:\CPCe_41_inst\Allie_CPCe\HBN1 B4\20131107_T3\20131107_T3.MTS_000169335.jpg</t>
  </si>
  <si>
    <t>C:\CPCe_41_inst\Allie_CPCe\HBN1 B4\CPCe T3\000169335.cpc</t>
  </si>
  <si>
    <t>C:\CPCe_41_inst\Allie_CPCe\HBN1 B4\20131107_T3\20131107_T3.MTS_000172338.jpg</t>
  </si>
  <si>
    <t>C:\CPCe_41_inst\Allie_CPCe\HBN1 B4\CPCe T3\000172338.cpc</t>
  </si>
  <si>
    <t>C:\CPCe_41_inst\Allie_CPCe\HBN1 B4\20131107_T3\20131107_T3.MTS_000175341.jpg</t>
  </si>
  <si>
    <t>C:\CPCe_41_inst\Allie_CPCe\HBN1 B4\CPCe T3\000175341.cpc</t>
  </si>
  <si>
    <t>C:\CPCe_41_inst\Allie_CPCe\HBN1 B4\20131107_T3\20131107_T3.MTS_000178344.jpg</t>
  </si>
  <si>
    <t>C:\CPCe_41_inst\Allie_CPCe\HBN1 B4\CPCe T3\000178344.cpc</t>
  </si>
  <si>
    <t>C:\CPCe_41_inst\Allie_CPCe\HBN1 B4\20131107_T3\20131107_T3.MTS_000181347.jpg</t>
  </si>
  <si>
    <t>C:\CPCe_41_inst\Allie_CPCe\HBN1 B4\CPCe T3\000181347.cpc</t>
  </si>
  <si>
    <t>C:\CPCe_41_inst\Allie_CPCe\HBN1 B4\20131107_T3\20131107_T3.MTS_000184350.jpg</t>
  </si>
  <si>
    <t>C:\CPCe_41_inst\Allie_CPCe\HBN1 B4\CPCe T3\000184350.cpc</t>
  </si>
  <si>
    <t>C:\CPCe_41_inst\Allie_CPCe\HBN1 B4\20131107_T3\20131107_T3.MTS_000187353.jpg</t>
  </si>
  <si>
    <t>C:\CPCe_41_inst\Allie_CPCe\HBN1 B4\CPCe T3\000187353.cpc</t>
  </si>
  <si>
    <t>C:\CPCe_41_inst\Allie_CPCe\HBN1 B4\20131107_T3\20131107_T3.MTS_000190356.jpg</t>
  </si>
  <si>
    <t>C:\CPCe_41_inst\Allie_CPCe\HBN1 B4\CPCe T3\000190356.cpc</t>
  </si>
  <si>
    <t>C:\CPCe_41_inst\Allie_CPCe\HBN1 B4\20131107_T3\20131107_T3.MTS_000193359.jpg</t>
  </si>
  <si>
    <t>C:\CPCe_41_inst\Allie_CPCe\HBN1 B4\CPCe T3\000193359.cpc</t>
  </si>
  <si>
    <t>C:\CPCe_41_inst\Allie_CPCe\HBN1 B4\20131107_T3\20131107_T3.MTS_000196362.jpg</t>
  </si>
  <si>
    <t>C:\CPCe_41_inst\Allie_CPCe\HBN1 B4\CPCe T3\000196362.cpc</t>
  </si>
  <si>
    <t>C:\CPCe_41_inst\Allie_CPCe\HBN1 B4\20131107_T3\20131107_T3.MTS_000199365.jpg</t>
  </si>
  <si>
    <t>C:\CPCe_41_inst\Allie_CPCe\HBN1 B4\CPCe T3\000199365.cpc</t>
  </si>
  <si>
    <t>C:\CPCe_41_inst\Allie_CPCe\HBN1 B4\20131107_T3\20131107_T3.MTS_000202368.jpg</t>
  </si>
  <si>
    <t>C:\CPCe_41_inst\Allie_CPCe\HBN1 B4\CPCe T3\000202368.cpc</t>
  </si>
  <si>
    <t>C:\CPCe_41_inst\Allie_CPCe\HBN1 B4\20131107_T3\20131107_T3.MTS_000205371.jpg</t>
  </si>
  <si>
    <t>C:\CPCe_41_inst\Allie_CPCe\HBN1 B4\CPCe T3\000205371.cpc</t>
  </si>
  <si>
    <t>C:\CPCe_41_inst\Allie_CPCe\HBN1 B4\20131107_T3\20131107_T3.MTS_000208374.jpg</t>
  </si>
  <si>
    <t>C:\CPCe_41_inst\Allie_CPCe\HBN1 B4\CPCe T3\000208374.cpc</t>
  </si>
  <si>
    <t>Dataset name:</t>
  </si>
  <si>
    <t>Analysis date:</t>
  </si>
  <si>
    <t>TRANSECT NAME</t>
  </si>
  <si>
    <t>Number of frames</t>
  </si>
  <si>
    <t>Total points</t>
  </si>
  <si>
    <t>Total points (minus tape+wand+shadow)</t>
  </si>
  <si>
    <t>MAJOR CATEGORY (% of transect)</t>
  </si>
  <si>
    <t>MEAN</t>
  </si>
  <si>
    <t>STD. DEV.</t>
  </si>
  <si>
    <t>STD. ERROR</t>
  </si>
  <si>
    <t>Sum (excluding tape+shadow+wand)</t>
  </si>
  <si>
    <t>SUBCATEGORIES (% of transect)</t>
  </si>
  <si>
    <t>MAJOR CATEGORY (occurring in transect)</t>
  </si>
  <si>
    <t>SW INDEX</t>
  </si>
  <si>
    <t>SIMPSON (1-D)</t>
  </si>
  <si>
    <t>SUMS</t>
  </si>
  <si>
    <t>TOTAL TRANSECT POINTS</t>
  </si>
  <si>
    <t>SUBCATEGORIES (occurring in transect)</t>
  </si>
  <si>
    <t>NOTES (occurring in transect)</t>
  </si>
  <si>
    <t>NOTES (occurring in coral)</t>
  </si>
  <si>
    <t>Shannon-Weaver Index</t>
  </si>
  <si>
    <t>Simpson Index of Diversity (1-D)</t>
  </si>
  <si>
    <t>C:\CPCe_41_inst\Allie_CPCe\HBN1 B4\CPCe T3\CPCe T3.xlsx:Data summary</t>
  </si>
  <si>
    <t>C:\CPCe_41_inst\Allie_CPCe\HBN1 B4\CPCe T3\CPCe T3.xlsx:000208374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</si>
</sst>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9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indexed="64"/>
      </top>
      <bottom/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 style="thick">
        <color indexed="64"/>
      </bottom>
      <diagonal/>
    </border>
    <border>
      <left/>
      <right style="thick">
        <color auto="1"/>
      </right>
      <top style="thick">
        <color indexed="64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center"/>
    </xf>
    <xf numFmtId="2" fontId="0" fillId="0" borderId="0" xfId="0" applyNumberFormat="1"/>
    <xf numFmtId="0" fontId="1" fillId="0" borderId="1" xfId="0" applyFont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0" xfId="0" applyFill="1"/>
    <xf numFmtId="2" fontId="0" fillId="2" borderId="0" xfId="0" applyNumberFormat="1" applyFill="1"/>
    <xf numFmtId="2" fontId="1" fillId="0" borderId="0" xfId="0" applyNumberFormat="1" applyFont="1"/>
    <xf numFmtId="0" fontId="1" fillId="0" borderId="1" xfId="0" applyFont="1" applyBorder="1"/>
    <xf numFmtId="0" fontId="0" fillId="2" borderId="5" xfId="0" applyFill="1" applyBorder="1"/>
    <xf numFmtId="2" fontId="0" fillId="2" borderId="5" xfId="0" applyNumberFormat="1" applyFill="1" applyBorder="1"/>
    <xf numFmtId="0" fontId="1" fillId="0" borderId="4" xfId="0" applyFont="1" applyBorder="1"/>
    <xf numFmtId="0" fontId="0" fillId="2" borderId="6" xfId="0" applyFill="1" applyBorder="1"/>
    <xf numFmtId="0" fontId="0" fillId="0" borderId="6" xfId="0" applyBorder="1"/>
    <xf numFmtId="0" fontId="1" fillId="0" borderId="6" xfId="0" applyFont="1" applyBorder="1"/>
    <xf numFmtId="0" fontId="0" fillId="2" borderId="7" xfId="0" applyFill="1" applyBorder="1"/>
    <xf numFmtId="0" fontId="1" fillId="0" borderId="8" xfId="0" applyFont="1" applyBorder="1" applyAlignment="1">
      <alignment horizontal="center"/>
    </xf>
    <xf numFmtId="2" fontId="0" fillId="2" borderId="9" xfId="0" applyNumberFormat="1" applyFill="1" applyBorder="1"/>
    <xf numFmtId="2" fontId="0" fillId="0" borderId="9" xfId="0" applyNumberFormat="1" applyBorder="1"/>
    <xf numFmtId="0" fontId="0" fillId="2" borderId="9" xfId="0" applyFill="1" applyBorder="1"/>
    <xf numFmtId="0" fontId="0" fillId="0" borderId="9" xfId="0" applyBorder="1"/>
    <xf numFmtId="0" fontId="0" fillId="2" borderId="10" xfId="0" applyFill="1" applyBorder="1"/>
    <xf numFmtId="0" fontId="0" fillId="0" borderId="5" xfId="0" applyBorder="1"/>
    <xf numFmtId="2" fontId="0" fillId="0" borderId="5" xfId="0" applyNumberFormat="1" applyBorder="1"/>
    <xf numFmtId="0" fontId="0" fillId="0" borderId="7" xfId="0" applyBorder="1"/>
    <xf numFmtId="0" fontId="0" fillId="0" borderId="10" xfId="0" applyBorder="1"/>
    <xf numFmtId="0" fontId="0" fillId="0" borderId="1" xfId="0" applyBorder="1"/>
    <xf numFmtId="0" fontId="1" fillId="0" borderId="5" xfId="0" applyFont="1" applyBorder="1"/>
    <xf numFmtId="0" fontId="1" fillId="0" borderId="7" xfId="0" applyFont="1" applyBorder="1"/>
    <xf numFmtId="0" fontId="0" fillId="0" borderId="8" xfId="0" applyBorder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center"/>
    </xf>
    <xf numFmtId="1" fontId="3" fillId="0" borderId="0" xfId="0" applyNumberFormat="1" applyFont="1"/>
    <xf numFmtId="1" fontId="3" fillId="0" borderId="0" xfId="0" applyNumberFormat="1" applyFont="1" applyAlignment="1">
      <alignment horizontal="center"/>
    </xf>
    <xf numFmtId="2" fontId="2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1" fontId="2" fillId="0" borderId="0" xfId="0" applyNumberFormat="1" applyFont="1"/>
    <xf numFmtId="1" fontId="2" fillId="2" borderId="0" xfId="0" applyNumberFormat="1" applyFont="1" applyFill="1"/>
    <xf numFmtId="0" fontId="3" fillId="0" borderId="1" xfId="0" applyFont="1" applyBorder="1" applyAlignment="1">
      <alignment horizontal="center"/>
    </xf>
    <xf numFmtId="0" fontId="2" fillId="0" borderId="5" xfId="0" applyFont="1" applyBorder="1"/>
    <xf numFmtId="0" fontId="3" fillId="0" borderId="2" xfId="0" applyFont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5" xfId="0" applyNumberFormat="1" applyFont="1" applyBorder="1" applyAlignment="1">
      <alignment horizontal="center"/>
    </xf>
    <xf numFmtId="2" fontId="3" fillId="0" borderId="1" xfId="0" applyNumberFormat="1" applyFont="1" applyBorder="1"/>
    <xf numFmtId="0" fontId="2" fillId="0" borderId="1" xfId="0" applyFont="1" applyBorder="1"/>
    <xf numFmtId="0" fontId="3" fillId="0" borderId="11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2" fillId="2" borderId="13" xfId="0" applyFont="1" applyFill="1" applyBorder="1"/>
    <xf numFmtId="0" fontId="2" fillId="0" borderId="13" xfId="0" applyFont="1" applyBorder="1"/>
    <xf numFmtId="0" fontId="3" fillId="2" borderId="13" xfId="0" applyFont="1" applyFill="1" applyBorder="1"/>
    <xf numFmtId="0" fontId="2" fillId="0" borderId="14" xfId="0" applyFon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2" borderId="17" xfId="0" applyFill="1" applyBorder="1"/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7" xfId="0" applyNumberFormat="1" applyBorder="1"/>
    <xf numFmtId="2" fontId="0" fillId="2" borderId="17" xfId="0" applyNumberFormat="1" applyFill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C0C0C0"/>
      <rgbColor rgb="00CCFFFF"/>
      <rgbColor rgb="00CCFFCC"/>
      <rgbColor rgb="00FFFF99"/>
      <rgbColor rgb="00FF99CC"/>
      <rgbColor rgb="00FFCC99"/>
      <rgbColor rgb="0099CC00"/>
      <rgbColor rgb="0000FFFF"/>
      <rgbColor rgb="00FF8040"/>
      <rgbColor rgb="00CC00CC"/>
      <rgbColor rgb="00FF0080"/>
      <rgbColor rgb="0000FF00"/>
      <rgbColor rgb="00408080"/>
      <rgbColor rgb="00DFDFDF"/>
      <rgbColor rgb="00DFDFDF"/>
      <rgbColor rgb="00DFDFDF"/>
      <rgbColor rgb="00DFDFDF"/>
      <rgbColor rgb="00FFFF00"/>
      <rgbColor rgb="00DFDFDF"/>
      <rgbColor rgb="00FF0000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6" Type="http://schemas.openxmlformats.org/officeDocument/2006/relationships/styles" Target="styles.xml"/><Relationship Id="rId211" Type="http://schemas.openxmlformats.org/officeDocument/2006/relationships/worksheet" Target="worksheets/sheet21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theme" Target="theme/theme1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195</v>
      </c>
      <c r="F2" s="28" t="s">
        <v>196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195</v>
      </c>
      <c r="F3" t="s">
        <v>196</v>
      </c>
      <c r="AH3" s="22"/>
    </row>
    <row r="4" spans="1:34" x14ac:dyDescent="0.25">
      <c r="A4" s="16" t="s">
        <v>198</v>
      </c>
      <c r="B4" s="2"/>
      <c r="C4" t="s">
        <v>199</v>
      </c>
      <c r="E4" t="s">
        <v>195</v>
      </c>
      <c r="F4" t="s">
        <v>196</v>
      </c>
      <c r="AH4" s="22"/>
    </row>
    <row r="5" spans="1:34" x14ac:dyDescent="0.25">
      <c r="A5" s="16" t="s">
        <v>200</v>
      </c>
      <c r="B5" s="2"/>
      <c r="C5" t="s">
        <v>199</v>
      </c>
      <c r="E5" t="s">
        <v>195</v>
      </c>
      <c r="F5" t="s">
        <v>196</v>
      </c>
      <c r="AH5" s="22"/>
    </row>
    <row r="6" spans="1:34" x14ac:dyDescent="0.25">
      <c r="A6" s="16" t="s">
        <v>193</v>
      </c>
      <c r="B6" s="2"/>
      <c r="C6" t="s">
        <v>194</v>
      </c>
      <c r="E6" t="s">
        <v>195</v>
      </c>
      <c r="F6" t="s">
        <v>196</v>
      </c>
      <c r="AH6" s="22"/>
    </row>
    <row r="7" spans="1:34" x14ac:dyDescent="0.25">
      <c r="A7" s="16" t="s">
        <v>197</v>
      </c>
      <c r="B7" s="2"/>
      <c r="C7" t="s">
        <v>197</v>
      </c>
      <c r="E7" t="s">
        <v>195</v>
      </c>
      <c r="F7" t="s">
        <v>196</v>
      </c>
      <c r="AH7" s="22"/>
    </row>
    <row r="8" spans="1:34" x14ac:dyDescent="0.25">
      <c r="A8" s="16" t="s">
        <v>193</v>
      </c>
      <c r="B8" s="2"/>
      <c r="C8" t="s">
        <v>194</v>
      </c>
      <c r="E8" t="s">
        <v>195</v>
      </c>
      <c r="F8" t="s">
        <v>196</v>
      </c>
      <c r="AH8" s="22"/>
    </row>
    <row r="9" spans="1:34" x14ac:dyDescent="0.25">
      <c r="A9" s="16" t="s">
        <v>200</v>
      </c>
      <c r="B9" s="2"/>
      <c r="C9" t="s">
        <v>199</v>
      </c>
      <c r="E9" t="s">
        <v>195</v>
      </c>
      <c r="F9" t="s">
        <v>196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195</v>
      </c>
      <c r="F10" t="s">
        <v>196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195</v>
      </c>
      <c r="F11" s="24" t="s">
        <v>196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226</v>
      </c>
      <c r="F2" s="28" t="s">
        <v>227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226</v>
      </c>
      <c r="F3" t="s">
        <v>227</v>
      </c>
      <c r="AH3" s="22"/>
    </row>
    <row r="4" spans="1:34" x14ac:dyDescent="0.25">
      <c r="A4" s="16" t="s">
        <v>193</v>
      </c>
      <c r="B4" s="2"/>
      <c r="C4" t="s">
        <v>194</v>
      </c>
      <c r="E4" t="s">
        <v>226</v>
      </c>
      <c r="F4" t="s">
        <v>227</v>
      </c>
      <c r="AH4" s="22"/>
    </row>
    <row r="5" spans="1:34" x14ac:dyDescent="0.25">
      <c r="A5" s="16" t="s">
        <v>198</v>
      </c>
      <c r="B5" s="2"/>
      <c r="C5" t="s">
        <v>199</v>
      </c>
      <c r="E5" t="s">
        <v>226</v>
      </c>
      <c r="F5" t="s">
        <v>227</v>
      </c>
      <c r="AH5" s="22"/>
    </row>
    <row r="6" spans="1:34" x14ac:dyDescent="0.25">
      <c r="A6" s="16" t="s">
        <v>193</v>
      </c>
      <c r="B6" s="2"/>
      <c r="C6" t="s">
        <v>194</v>
      </c>
      <c r="E6" t="s">
        <v>226</v>
      </c>
      <c r="F6" t="s">
        <v>227</v>
      </c>
      <c r="AH6" s="22"/>
    </row>
    <row r="7" spans="1:34" x14ac:dyDescent="0.25">
      <c r="A7" s="16" t="s">
        <v>193</v>
      </c>
      <c r="B7" s="2"/>
      <c r="C7" t="s">
        <v>194</v>
      </c>
      <c r="E7" t="s">
        <v>226</v>
      </c>
      <c r="F7" t="s">
        <v>227</v>
      </c>
      <c r="AH7" s="22"/>
    </row>
    <row r="8" spans="1:34" x14ac:dyDescent="0.25">
      <c r="A8" s="16" t="s">
        <v>193</v>
      </c>
      <c r="B8" s="2"/>
      <c r="C8" t="s">
        <v>194</v>
      </c>
      <c r="E8" t="s">
        <v>226</v>
      </c>
      <c r="F8" t="s">
        <v>227</v>
      </c>
      <c r="AH8" s="22"/>
    </row>
    <row r="9" spans="1:34" x14ac:dyDescent="0.25">
      <c r="A9" s="16" t="s">
        <v>193</v>
      </c>
      <c r="B9" s="2"/>
      <c r="C9" t="s">
        <v>194</v>
      </c>
      <c r="E9" t="s">
        <v>226</v>
      </c>
      <c r="F9" t="s">
        <v>227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226</v>
      </c>
      <c r="F10" t="s">
        <v>227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226</v>
      </c>
      <c r="F11" s="24" t="s">
        <v>227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228</v>
      </c>
      <c r="F2" s="28" t="s">
        <v>229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228</v>
      </c>
      <c r="F3" t="s">
        <v>229</v>
      </c>
      <c r="AH3" s="22"/>
    </row>
    <row r="4" spans="1:34" x14ac:dyDescent="0.25">
      <c r="A4" s="16" t="s">
        <v>193</v>
      </c>
      <c r="B4" s="2"/>
      <c r="C4" t="s">
        <v>194</v>
      </c>
      <c r="E4" t="s">
        <v>228</v>
      </c>
      <c r="F4" t="s">
        <v>229</v>
      </c>
      <c r="AH4" s="22"/>
    </row>
    <row r="5" spans="1:34" x14ac:dyDescent="0.25">
      <c r="A5" s="16" t="s">
        <v>193</v>
      </c>
      <c r="B5" s="2"/>
      <c r="C5" t="s">
        <v>194</v>
      </c>
      <c r="E5" t="s">
        <v>228</v>
      </c>
      <c r="F5" t="s">
        <v>229</v>
      </c>
      <c r="AH5" s="22"/>
    </row>
    <row r="6" spans="1:34" x14ac:dyDescent="0.25">
      <c r="A6" s="16" t="s">
        <v>193</v>
      </c>
      <c r="B6" s="2"/>
      <c r="C6" t="s">
        <v>194</v>
      </c>
      <c r="E6" t="s">
        <v>228</v>
      </c>
      <c r="F6" t="s">
        <v>229</v>
      </c>
      <c r="AH6" s="22"/>
    </row>
    <row r="7" spans="1:34" x14ac:dyDescent="0.25">
      <c r="A7" s="16" t="s">
        <v>193</v>
      </c>
      <c r="B7" s="2"/>
      <c r="C7" t="s">
        <v>194</v>
      </c>
      <c r="E7" t="s">
        <v>228</v>
      </c>
      <c r="F7" t="s">
        <v>229</v>
      </c>
      <c r="AH7" s="22"/>
    </row>
    <row r="8" spans="1:34" x14ac:dyDescent="0.25">
      <c r="A8" s="16" t="s">
        <v>193</v>
      </c>
      <c r="B8" s="2"/>
      <c r="C8" t="s">
        <v>194</v>
      </c>
      <c r="E8" t="s">
        <v>228</v>
      </c>
      <c r="F8" t="s">
        <v>229</v>
      </c>
      <c r="AH8" s="22"/>
    </row>
    <row r="9" spans="1:34" x14ac:dyDescent="0.25">
      <c r="A9" s="16" t="s">
        <v>198</v>
      </c>
      <c r="B9" s="2"/>
      <c r="C9" t="s">
        <v>199</v>
      </c>
      <c r="E9" t="s">
        <v>228</v>
      </c>
      <c r="F9" t="s">
        <v>229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228</v>
      </c>
      <c r="F10" t="s">
        <v>229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228</v>
      </c>
      <c r="F11" s="24" t="s">
        <v>229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230</v>
      </c>
      <c r="F2" s="28" t="s">
        <v>231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230</v>
      </c>
      <c r="F3" t="s">
        <v>231</v>
      </c>
      <c r="AH3" s="22"/>
    </row>
    <row r="4" spans="1:34" x14ac:dyDescent="0.25">
      <c r="A4" s="16" t="s">
        <v>193</v>
      </c>
      <c r="B4" s="2"/>
      <c r="C4" t="s">
        <v>194</v>
      </c>
      <c r="E4" t="s">
        <v>230</v>
      </c>
      <c r="F4" t="s">
        <v>231</v>
      </c>
      <c r="AH4" s="22"/>
    </row>
    <row r="5" spans="1:34" x14ac:dyDescent="0.25">
      <c r="A5" s="16" t="s">
        <v>193</v>
      </c>
      <c r="B5" s="2"/>
      <c r="C5" t="s">
        <v>194</v>
      </c>
      <c r="E5" t="s">
        <v>230</v>
      </c>
      <c r="F5" t="s">
        <v>231</v>
      </c>
      <c r="AH5" s="22"/>
    </row>
    <row r="6" spans="1:34" x14ac:dyDescent="0.25">
      <c r="A6" s="16" t="s">
        <v>193</v>
      </c>
      <c r="B6" s="2"/>
      <c r="C6" t="s">
        <v>194</v>
      </c>
      <c r="E6" t="s">
        <v>230</v>
      </c>
      <c r="F6" t="s">
        <v>231</v>
      </c>
      <c r="AH6" s="22"/>
    </row>
    <row r="7" spans="1:34" x14ac:dyDescent="0.25">
      <c r="A7" s="16" t="s">
        <v>193</v>
      </c>
      <c r="B7" s="2"/>
      <c r="C7" t="s">
        <v>194</v>
      </c>
      <c r="E7" t="s">
        <v>230</v>
      </c>
      <c r="F7" t="s">
        <v>231</v>
      </c>
      <c r="AH7" s="22"/>
    </row>
    <row r="8" spans="1:34" x14ac:dyDescent="0.25">
      <c r="A8" s="16" t="s">
        <v>193</v>
      </c>
      <c r="B8" s="2"/>
      <c r="C8" t="s">
        <v>194</v>
      </c>
      <c r="E8" t="s">
        <v>230</v>
      </c>
      <c r="F8" t="s">
        <v>231</v>
      </c>
      <c r="AH8" s="22"/>
    </row>
    <row r="9" spans="1:34" x14ac:dyDescent="0.25">
      <c r="A9" s="16" t="s">
        <v>198</v>
      </c>
      <c r="B9" s="2"/>
      <c r="C9" t="s">
        <v>199</v>
      </c>
      <c r="E9" t="s">
        <v>230</v>
      </c>
      <c r="F9" t="s">
        <v>231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230</v>
      </c>
      <c r="F10" t="s">
        <v>231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230</v>
      </c>
      <c r="F11" s="24" t="s">
        <v>231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232</v>
      </c>
      <c r="F2" s="28" t="s">
        <v>233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232</v>
      </c>
      <c r="F3" t="s">
        <v>233</v>
      </c>
      <c r="AH3" s="22"/>
    </row>
    <row r="4" spans="1:34" x14ac:dyDescent="0.25">
      <c r="A4" s="16" t="s">
        <v>193</v>
      </c>
      <c r="B4" s="2"/>
      <c r="C4" t="s">
        <v>194</v>
      </c>
      <c r="E4" t="s">
        <v>232</v>
      </c>
      <c r="F4" t="s">
        <v>233</v>
      </c>
      <c r="AH4" s="22"/>
    </row>
    <row r="5" spans="1:34" x14ac:dyDescent="0.25">
      <c r="A5" s="16" t="s">
        <v>193</v>
      </c>
      <c r="B5" s="2"/>
      <c r="C5" t="s">
        <v>194</v>
      </c>
      <c r="E5" t="s">
        <v>232</v>
      </c>
      <c r="F5" t="s">
        <v>233</v>
      </c>
      <c r="AH5" s="22"/>
    </row>
    <row r="6" spans="1:34" x14ac:dyDescent="0.25">
      <c r="A6" s="16" t="s">
        <v>193</v>
      </c>
      <c r="B6" s="2"/>
      <c r="C6" t="s">
        <v>194</v>
      </c>
      <c r="E6" t="s">
        <v>232</v>
      </c>
      <c r="F6" t="s">
        <v>233</v>
      </c>
      <c r="AH6" s="22"/>
    </row>
    <row r="7" spans="1:34" x14ac:dyDescent="0.25">
      <c r="A7" s="16" t="s">
        <v>193</v>
      </c>
      <c r="B7" s="2"/>
      <c r="C7" t="s">
        <v>194</v>
      </c>
      <c r="E7" t="s">
        <v>232</v>
      </c>
      <c r="F7" t="s">
        <v>233</v>
      </c>
      <c r="AH7" s="22"/>
    </row>
    <row r="8" spans="1:34" x14ac:dyDescent="0.25">
      <c r="A8" s="16" t="s">
        <v>193</v>
      </c>
      <c r="B8" s="2"/>
      <c r="C8" t="s">
        <v>194</v>
      </c>
      <c r="E8" t="s">
        <v>232</v>
      </c>
      <c r="F8" t="s">
        <v>233</v>
      </c>
      <c r="AH8" s="22"/>
    </row>
    <row r="9" spans="1:34" x14ac:dyDescent="0.25">
      <c r="A9" s="16" t="s">
        <v>193</v>
      </c>
      <c r="B9" s="2"/>
      <c r="C9" t="s">
        <v>194</v>
      </c>
      <c r="E9" t="s">
        <v>232</v>
      </c>
      <c r="F9" t="s">
        <v>233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232</v>
      </c>
      <c r="F10" t="s">
        <v>233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232</v>
      </c>
      <c r="F11" s="24" t="s">
        <v>233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234</v>
      </c>
      <c r="F2" s="28" t="s">
        <v>235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234</v>
      </c>
      <c r="F3" t="s">
        <v>235</v>
      </c>
      <c r="AH3" s="22"/>
    </row>
    <row r="4" spans="1:34" x14ac:dyDescent="0.25">
      <c r="A4" s="16" t="s">
        <v>193</v>
      </c>
      <c r="B4" s="2"/>
      <c r="C4" t="s">
        <v>194</v>
      </c>
      <c r="E4" t="s">
        <v>234</v>
      </c>
      <c r="F4" t="s">
        <v>235</v>
      </c>
      <c r="AH4" s="22"/>
    </row>
    <row r="5" spans="1:34" x14ac:dyDescent="0.25">
      <c r="A5" s="16" t="s">
        <v>193</v>
      </c>
      <c r="B5" s="2"/>
      <c r="C5" t="s">
        <v>194</v>
      </c>
      <c r="E5" t="s">
        <v>234</v>
      </c>
      <c r="F5" t="s">
        <v>235</v>
      </c>
      <c r="AH5" s="22"/>
    </row>
    <row r="6" spans="1:34" x14ac:dyDescent="0.25">
      <c r="A6" s="16" t="s">
        <v>193</v>
      </c>
      <c r="B6" s="2"/>
      <c r="C6" t="s">
        <v>194</v>
      </c>
      <c r="E6" t="s">
        <v>234</v>
      </c>
      <c r="F6" t="s">
        <v>235</v>
      </c>
      <c r="AH6" s="22"/>
    </row>
    <row r="7" spans="1:34" x14ac:dyDescent="0.25">
      <c r="A7" s="16" t="s">
        <v>193</v>
      </c>
      <c r="B7" s="2"/>
      <c r="C7" t="s">
        <v>194</v>
      </c>
      <c r="E7" t="s">
        <v>234</v>
      </c>
      <c r="F7" t="s">
        <v>235</v>
      </c>
      <c r="AH7" s="22"/>
    </row>
    <row r="8" spans="1:34" x14ac:dyDescent="0.25">
      <c r="A8" s="16" t="s">
        <v>198</v>
      </c>
      <c r="B8" s="2"/>
      <c r="C8" t="s">
        <v>199</v>
      </c>
      <c r="E8" t="s">
        <v>234</v>
      </c>
      <c r="F8" t="s">
        <v>235</v>
      </c>
      <c r="AH8" s="22"/>
    </row>
    <row r="9" spans="1:34" x14ac:dyDescent="0.25">
      <c r="A9" s="16" t="s">
        <v>193</v>
      </c>
      <c r="B9" s="2"/>
      <c r="C9" t="s">
        <v>194</v>
      </c>
      <c r="E9" t="s">
        <v>234</v>
      </c>
      <c r="F9" t="s">
        <v>235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234</v>
      </c>
      <c r="F10" t="s">
        <v>235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234</v>
      </c>
      <c r="F11" s="24" t="s">
        <v>235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236</v>
      </c>
      <c r="F2" s="28" t="s">
        <v>237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236</v>
      </c>
      <c r="F3" t="s">
        <v>237</v>
      </c>
      <c r="AH3" s="22"/>
    </row>
    <row r="4" spans="1:34" x14ac:dyDescent="0.25">
      <c r="A4" s="16" t="s">
        <v>193</v>
      </c>
      <c r="B4" s="2"/>
      <c r="C4" t="s">
        <v>194</v>
      </c>
      <c r="E4" t="s">
        <v>236</v>
      </c>
      <c r="F4" t="s">
        <v>237</v>
      </c>
      <c r="AH4" s="22"/>
    </row>
    <row r="5" spans="1:34" x14ac:dyDescent="0.25">
      <c r="A5" s="16" t="s">
        <v>193</v>
      </c>
      <c r="B5" s="2"/>
      <c r="C5" t="s">
        <v>194</v>
      </c>
      <c r="E5" t="s">
        <v>236</v>
      </c>
      <c r="F5" t="s">
        <v>237</v>
      </c>
      <c r="AH5" s="22"/>
    </row>
    <row r="6" spans="1:34" x14ac:dyDescent="0.25">
      <c r="A6" s="16" t="s">
        <v>198</v>
      </c>
      <c r="B6" s="2"/>
      <c r="C6" t="s">
        <v>199</v>
      </c>
      <c r="E6" t="s">
        <v>236</v>
      </c>
      <c r="F6" t="s">
        <v>237</v>
      </c>
      <c r="AH6" s="22"/>
    </row>
    <row r="7" spans="1:34" x14ac:dyDescent="0.25">
      <c r="A7" s="16" t="s">
        <v>193</v>
      </c>
      <c r="B7" s="2"/>
      <c r="C7" t="s">
        <v>194</v>
      </c>
      <c r="E7" t="s">
        <v>236</v>
      </c>
      <c r="F7" t="s">
        <v>237</v>
      </c>
      <c r="AH7" s="22"/>
    </row>
    <row r="8" spans="1:34" x14ac:dyDescent="0.25">
      <c r="A8" s="16" t="s">
        <v>193</v>
      </c>
      <c r="B8" s="2"/>
      <c r="C8" t="s">
        <v>194</v>
      </c>
      <c r="E8" t="s">
        <v>236</v>
      </c>
      <c r="F8" t="s">
        <v>237</v>
      </c>
      <c r="AH8" s="22"/>
    </row>
    <row r="9" spans="1:34" x14ac:dyDescent="0.25">
      <c r="A9" s="16" t="s">
        <v>198</v>
      </c>
      <c r="B9" s="2"/>
      <c r="C9" t="s">
        <v>199</v>
      </c>
      <c r="E9" t="s">
        <v>236</v>
      </c>
      <c r="F9" t="s">
        <v>237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236</v>
      </c>
      <c r="F10" t="s">
        <v>237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236</v>
      </c>
      <c r="F11" s="24" t="s">
        <v>237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238</v>
      </c>
      <c r="F2" s="28" t="s">
        <v>239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238</v>
      </c>
      <c r="F3" t="s">
        <v>239</v>
      </c>
      <c r="AH3" s="22"/>
    </row>
    <row r="4" spans="1:34" x14ac:dyDescent="0.25">
      <c r="A4" s="16" t="s">
        <v>193</v>
      </c>
      <c r="B4" s="2"/>
      <c r="C4" t="s">
        <v>194</v>
      </c>
      <c r="E4" t="s">
        <v>238</v>
      </c>
      <c r="F4" t="s">
        <v>239</v>
      </c>
      <c r="AH4" s="22"/>
    </row>
    <row r="5" spans="1:34" x14ac:dyDescent="0.25">
      <c r="A5" s="16" t="s">
        <v>193</v>
      </c>
      <c r="B5" s="2"/>
      <c r="C5" t="s">
        <v>194</v>
      </c>
      <c r="E5" t="s">
        <v>238</v>
      </c>
      <c r="F5" t="s">
        <v>239</v>
      </c>
      <c r="AH5" s="22"/>
    </row>
    <row r="6" spans="1:34" x14ac:dyDescent="0.25">
      <c r="A6" s="16" t="s">
        <v>193</v>
      </c>
      <c r="B6" s="2"/>
      <c r="C6" t="s">
        <v>194</v>
      </c>
      <c r="E6" t="s">
        <v>238</v>
      </c>
      <c r="F6" t="s">
        <v>239</v>
      </c>
      <c r="AH6" s="22"/>
    </row>
    <row r="7" spans="1:34" x14ac:dyDescent="0.25">
      <c r="A7" s="16" t="s">
        <v>193</v>
      </c>
      <c r="B7" s="2"/>
      <c r="C7" t="s">
        <v>194</v>
      </c>
      <c r="E7" t="s">
        <v>238</v>
      </c>
      <c r="F7" t="s">
        <v>239</v>
      </c>
      <c r="AH7" s="22"/>
    </row>
    <row r="8" spans="1:34" x14ac:dyDescent="0.25">
      <c r="A8" s="16" t="s">
        <v>193</v>
      </c>
      <c r="B8" s="2"/>
      <c r="C8" t="s">
        <v>194</v>
      </c>
      <c r="E8" t="s">
        <v>238</v>
      </c>
      <c r="F8" t="s">
        <v>239</v>
      </c>
      <c r="AH8" s="22"/>
    </row>
    <row r="9" spans="1:34" x14ac:dyDescent="0.25">
      <c r="A9" s="16" t="s">
        <v>198</v>
      </c>
      <c r="B9" s="2"/>
      <c r="C9" t="s">
        <v>199</v>
      </c>
      <c r="E9" t="s">
        <v>238</v>
      </c>
      <c r="F9" t="s">
        <v>239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238</v>
      </c>
      <c r="F10" t="s">
        <v>239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238</v>
      </c>
      <c r="F11" s="24" t="s">
        <v>239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240</v>
      </c>
      <c r="F2" s="28" t="s">
        <v>241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240</v>
      </c>
      <c r="F3" t="s">
        <v>241</v>
      </c>
      <c r="AH3" s="22"/>
    </row>
    <row r="4" spans="1:34" x14ac:dyDescent="0.25">
      <c r="A4" s="16" t="s">
        <v>198</v>
      </c>
      <c r="B4" s="2"/>
      <c r="C4" t="s">
        <v>199</v>
      </c>
      <c r="E4" t="s">
        <v>240</v>
      </c>
      <c r="F4" t="s">
        <v>241</v>
      </c>
      <c r="AH4" s="22"/>
    </row>
    <row r="5" spans="1:34" x14ac:dyDescent="0.25">
      <c r="A5" s="16" t="s">
        <v>193</v>
      </c>
      <c r="B5" s="2"/>
      <c r="C5" t="s">
        <v>194</v>
      </c>
      <c r="E5" t="s">
        <v>240</v>
      </c>
      <c r="F5" t="s">
        <v>241</v>
      </c>
      <c r="AH5" s="22"/>
    </row>
    <row r="6" spans="1:34" x14ac:dyDescent="0.25">
      <c r="A6" s="16" t="s">
        <v>193</v>
      </c>
      <c r="B6" s="2"/>
      <c r="C6" t="s">
        <v>194</v>
      </c>
      <c r="E6" t="s">
        <v>240</v>
      </c>
      <c r="F6" t="s">
        <v>241</v>
      </c>
      <c r="AH6" s="22"/>
    </row>
    <row r="7" spans="1:34" x14ac:dyDescent="0.25">
      <c r="A7" s="16" t="s">
        <v>193</v>
      </c>
      <c r="B7" s="2"/>
      <c r="C7" t="s">
        <v>194</v>
      </c>
      <c r="E7" t="s">
        <v>240</v>
      </c>
      <c r="F7" t="s">
        <v>241</v>
      </c>
      <c r="AH7" s="22"/>
    </row>
    <row r="8" spans="1:34" x14ac:dyDescent="0.25">
      <c r="A8" s="16" t="s">
        <v>198</v>
      </c>
      <c r="B8" s="2"/>
      <c r="C8" t="s">
        <v>199</v>
      </c>
      <c r="E8" t="s">
        <v>240</v>
      </c>
      <c r="F8" t="s">
        <v>241</v>
      </c>
      <c r="AH8" s="22"/>
    </row>
    <row r="9" spans="1:34" x14ac:dyDescent="0.25">
      <c r="A9" s="16" t="s">
        <v>198</v>
      </c>
      <c r="B9" s="2"/>
      <c r="C9" t="s">
        <v>199</v>
      </c>
      <c r="E9" t="s">
        <v>240</v>
      </c>
      <c r="F9" t="s">
        <v>241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240</v>
      </c>
      <c r="F10" t="s">
        <v>241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240</v>
      </c>
      <c r="F11" s="24" t="s">
        <v>241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242</v>
      </c>
      <c r="F2" s="28" t="s">
        <v>243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242</v>
      </c>
      <c r="F3" t="s">
        <v>243</v>
      </c>
      <c r="AH3" s="22"/>
    </row>
    <row r="4" spans="1:34" x14ac:dyDescent="0.25">
      <c r="A4" s="16" t="s">
        <v>193</v>
      </c>
      <c r="B4" s="2"/>
      <c r="C4" t="s">
        <v>194</v>
      </c>
      <c r="E4" t="s">
        <v>242</v>
      </c>
      <c r="F4" t="s">
        <v>243</v>
      </c>
      <c r="AH4" s="22"/>
    </row>
    <row r="5" spans="1:34" x14ac:dyDescent="0.25">
      <c r="A5" s="16" t="s">
        <v>193</v>
      </c>
      <c r="B5" s="2"/>
      <c r="C5" t="s">
        <v>194</v>
      </c>
      <c r="E5" t="s">
        <v>242</v>
      </c>
      <c r="F5" t="s">
        <v>243</v>
      </c>
      <c r="AH5" s="22"/>
    </row>
    <row r="6" spans="1:34" x14ac:dyDescent="0.25">
      <c r="A6" s="16" t="s">
        <v>193</v>
      </c>
      <c r="B6" s="2"/>
      <c r="C6" t="s">
        <v>194</v>
      </c>
      <c r="E6" t="s">
        <v>242</v>
      </c>
      <c r="F6" t="s">
        <v>243</v>
      </c>
      <c r="AH6" s="22"/>
    </row>
    <row r="7" spans="1:34" x14ac:dyDescent="0.25">
      <c r="A7" s="16" t="s">
        <v>200</v>
      </c>
      <c r="B7" s="2"/>
      <c r="C7" t="s">
        <v>199</v>
      </c>
      <c r="E7" t="s">
        <v>242</v>
      </c>
      <c r="F7" t="s">
        <v>243</v>
      </c>
      <c r="AH7" s="22"/>
    </row>
    <row r="8" spans="1:34" x14ac:dyDescent="0.25">
      <c r="A8" s="16" t="s">
        <v>193</v>
      </c>
      <c r="B8" s="2"/>
      <c r="C8" t="s">
        <v>194</v>
      </c>
      <c r="E8" t="s">
        <v>242</v>
      </c>
      <c r="F8" t="s">
        <v>243</v>
      </c>
      <c r="AH8" s="22"/>
    </row>
    <row r="9" spans="1:34" x14ac:dyDescent="0.25">
      <c r="A9" s="16" t="s">
        <v>193</v>
      </c>
      <c r="B9" s="2"/>
      <c r="C9" t="s">
        <v>194</v>
      </c>
      <c r="E9" t="s">
        <v>242</v>
      </c>
      <c r="F9" t="s">
        <v>243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242</v>
      </c>
      <c r="F10" t="s">
        <v>243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242</v>
      </c>
      <c r="F11" s="24" t="s">
        <v>243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244</v>
      </c>
      <c r="F2" s="28" t="s">
        <v>245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244</v>
      </c>
      <c r="F3" t="s">
        <v>245</v>
      </c>
      <c r="AH3" s="22"/>
    </row>
    <row r="4" spans="1:34" x14ac:dyDescent="0.25">
      <c r="A4" s="16" t="s">
        <v>193</v>
      </c>
      <c r="B4" s="2"/>
      <c r="C4" t="s">
        <v>194</v>
      </c>
      <c r="E4" t="s">
        <v>244</v>
      </c>
      <c r="F4" t="s">
        <v>245</v>
      </c>
      <c r="AH4" s="22"/>
    </row>
    <row r="5" spans="1:34" x14ac:dyDescent="0.25">
      <c r="A5" s="16" t="s">
        <v>193</v>
      </c>
      <c r="B5" s="2"/>
      <c r="C5" t="s">
        <v>194</v>
      </c>
      <c r="E5" t="s">
        <v>244</v>
      </c>
      <c r="F5" t="s">
        <v>245</v>
      </c>
      <c r="AH5" s="22"/>
    </row>
    <row r="6" spans="1:34" x14ac:dyDescent="0.25">
      <c r="A6" s="16" t="s">
        <v>193</v>
      </c>
      <c r="B6" s="2"/>
      <c r="C6" t="s">
        <v>194</v>
      </c>
      <c r="E6" t="s">
        <v>244</v>
      </c>
      <c r="F6" t="s">
        <v>245</v>
      </c>
      <c r="AH6" s="22"/>
    </row>
    <row r="7" spans="1:34" x14ac:dyDescent="0.25">
      <c r="A7" s="16" t="s">
        <v>193</v>
      </c>
      <c r="B7" s="2"/>
      <c r="C7" t="s">
        <v>194</v>
      </c>
      <c r="E7" t="s">
        <v>244</v>
      </c>
      <c r="F7" t="s">
        <v>245</v>
      </c>
      <c r="AH7" s="22"/>
    </row>
    <row r="8" spans="1:34" x14ac:dyDescent="0.25">
      <c r="A8" s="16" t="s">
        <v>193</v>
      </c>
      <c r="B8" s="2"/>
      <c r="C8" t="s">
        <v>194</v>
      </c>
      <c r="E8" t="s">
        <v>244</v>
      </c>
      <c r="F8" t="s">
        <v>245</v>
      </c>
      <c r="AH8" s="22"/>
    </row>
    <row r="9" spans="1:34" x14ac:dyDescent="0.25">
      <c r="A9" s="16" t="s">
        <v>193</v>
      </c>
      <c r="B9" s="2"/>
      <c r="C9" t="s">
        <v>194</v>
      </c>
      <c r="E9" t="s">
        <v>244</v>
      </c>
      <c r="F9" t="s">
        <v>245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244</v>
      </c>
      <c r="F10" t="s">
        <v>245</v>
      </c>
      <c r="AH10" s="22"/>
    </row>
    <row r="11" spans="1:34" ht="15.75" thickBot="1" x14ac:dyDescent="0.3">
      <c r="A11" s="30" t="s">
        <v>200</v>
      </c>
      <c r="B11" s="29"/>
      <c r="C11" s="24" t="s">
        <v>199</v>
      </c>
      <c r="D11" s="24" t="s">
        <v>202</v>
      </c>
      <c r="E11" s="24" t="s">
        <v>244</v>
      </c>
      <c r="F11" s="24" t="s">
        <v>245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246</v>
      </c>
      <c r="F2" s="28" t="s">
        <v>247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246</v>
      </c>
      <c r="F3" t="s">
        <v>247</v>
      </c>
      <c r="AH3" s="22"/>
    </row>
    <row r="4" spans="1:34" x14ac:dyDescent="0.25">
      <c r="A4" s="16" t="s">
        <v>193</v>
      </c>
      <c r="B4" s="2"/>
      <c r="C4" t="s">
        <v>194</v>
      </c>
      <c r="E4" t="s">
        <v>246</v>
      </c>
      <c r="F4" t="s">
        <v>247</v>
      </c>
      <c r="AH4" s="22"/>
    </row>
    <row r="5" spans="1:34" x14ac:dyDescent="0.25">
      <c r="A5" s="16" t="s">
        <v>193</v>
      </c>
      <c r="B5" s="2"/>
      <c r="C5" t="s">
        <v>194</v>
      </c>
      <c r="E5" t="s">
        <v>246</v>
      </c>
      <c r="F5" t="s">
        <v>247</v>
      </c>
      <c r="AH5" s="22"/>
    </row>
    <row r="6" spans="1:34" x14ac:dyDescent="0.25">
      <c r="A6" s="16" t="s">
        <v>198</v>
      </c>
      <c r="B6" s="2"/>
      <c r="C6" t="s">
        <v>199</v>
      </c>
      <c r="E6" t="s">
        <v>246</v>
      </c>
      <c r="F6" t="s">
        <v>247</v>
      </c>
      <c r="AH6" s="22"/>
    </row>
    <row r="7" spans="1:34" x14ac:dyDescent="0.25">
      <c r="A7" s="16" t="s">
        <v>193</v>
      </c>
      <c r="B7" s="2"/>
      <c r="C7" t="s">
        <v>194</v>
      </c>
      <c r="E7" t="s">
        <v>246</v>
      </c>
      <c r="F7" t="s">
        <v>247</v>
      </c>
      <c r="AH7" s="22"/>
    </row>
    <row r="8" spans="1:34" x14ac:dyDescent="0.25">
      <c r="A8" s="16" t="s">
        <v>198</v>
      </c>
      <c r="B8" s="2"/>
      <c r="C8" t="s">
        <v>199</v>
      </c>
      <c r="E8" t="s">
        <v>246</v>
      </c>
      <c r="F8" t="s">
        <v>247</v>
      </c>
      <c r="AH8" s="22"/>
    </row>
    <row r="9" spans="1:34" x14ac:dyDescent="0.25">
      <c r="A9" s="16" t="s">
        <v>193</v>
      </c>
      <c r="B9" s="2"/>
      <c r="C9" t="s">
        <v>194</v>
      </c>
      <c r="E9" t="s">
        <v>246</v>
      </c>
      <c r="F9" t="s">
        <v>247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246</v>
      </c>
      <c r="F10" t="s">
        <v>247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246</v>
      </c>
      <c r="F11" s="24" t="s">
        <v>247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248</v>
      </c>
      <c r="F2" s="28" t="s">
        <v>249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248</v>
      </c>
      <c r="F3" t="s">
        <v>249</v>
      </c>
      <c r="AH3" s="22"/>
    </row>
    <row r="4" spans="1:34" x14ac:dyDescent="0.25">
      <c r="A4" s="16" t="s">
        <v>193</v>
      </c>
      <c r="B4" s="2"/>
      <c r="C4" t="s">
        <v>194</v>
      </c>
      <c r="E4" t="s">
        <v>248</v>
      </c>
      <c r="F4" t="s">
        <v>249</v>
      </c>
      <c r="AH4" s="22"/>
    </row>
    <row r="5" spans="1:34" x14ac:dyDescent="0.25">
      <c r="A5" s="16" t="s">
        <v>193</v>
      </c>
      <c r="B5" s="2"/>
      <c r="C5" t="s">
        <v>194</v>
      </c>
      <c r="E5" t="s">
        <v>248</v>
      </c>
      <c r="F5" t="s">
        <v>249</v>
      </c>
      <c r="AH5" s="22"/>
    </row>
    <row r="6" spans="1:34" x14ac:dyDescent="0.25">
      <c r="A6" s="16" t="s">
        <v>193</v>
      </c>
      <c r="B6" s="2"/>
      <c r="C6" t="s">
        <v>194</v>
      </c>
      <c r="E6" t="s">
        <v>248</v>
      </c>
      <c r="F6" t="s">
        <v>249</v>
      </c>
      <c r="AH6" s="22"/>
    </row>
    <row r="7" spans="1:34" x14ac:dyDescent="0.25">
      <c r="A7" s="16" t="s">
        <v>193</v>
      </c>
      <c r="B7" s="2"/>
      <c r="C7" t="s">
        <v>194</v>
      </c>
      <c r="E7" t="s">
        <v>248</v>
      </c>
      <c r="F7" t="s">
        <v>249</v>
      </c>
      <c r="AH7" s="22"/>
    </row>
    <row r="8" spans="1:34" x14ac:dyDescent="0.25">
      <c r="A8" s="16" t="s">
        <v>193</v>
      </c>
      <c r="B8" s="2"/>
      <c r="C8" t="s">
        <v>194</v>
      </c>
      <c r="E8" t="s">
        <v>248</v>
      </c>
      <c r="F8" t="s">
        <v>249</v>
      </c>
      <c r="AH8" s="22"/>
    </row>
    <row r="9" spans="1:34" x14ac:dyDescent="0.25">
      <c r="A9" s="16" t="s">
        <v>193</v>
      </c>
      <c r="B9" s="2"/>
      <c r="C9" t="s">
        <v>194</v>
      </c>
      <c r="E9" t="s">
        <v>248</v>
      </c>
      <c r="F9" t="s">
        <v>249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248</v>
      </c>
      <c r="F10" t="s">
        <v>249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248</v>
      </c>
      <c r="F11" s="24" t="s">
        <v>249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250</v>
      </c>
      <c r="F2" s="28" t="s">
        <v>251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250</v>
      </c>
      <c r="F3" t="s">
        <v>251</v>
      </c>
      <c r="AH3" s="22"/>
    </row>
    <row r="4" spans="1:34" x14ac:dyDescent="0.25">
      <c r="A4" s="16" t="s">
        <v>193</v>
      </c>
      <c r="B4" s="2"/>
      <c r="C4" t="s">
        <v>194</v>
      </c>
      <c r="E4" t="s">
        <v>250</v>
      </c>
      <c r="F4" t="s">
        <v>251</v>
      </c>
      <c r="AH4" s="22"/>
    </row>
    <row r="5" spans="1:34" x14ac:dyDescent="0.25">
      <c r="A5" s="16" t="s">
        <v>193</v>
      </c>
      <c r="B5" s="2"/>
      <c r="C5" t="s">
        <v>194</v>
      </c>
      <c r="E5" t="s">
        <v>250</v>
      </c>
      <c r="F5" t="s">
        <v>251</v>
      </c>
      <c r="AH5" s="22"/>
    </row>
    <row r="6" spans="1:34" x14ac:dyDescent="0.25">
      <c r="A6" s="16" t="s">
        <v>193</v>
      </c>
      <c r="B6" s="2"/>
      <c r="C6" t="s">
        <v>194</v>
      </c>
      <c r="E6" t="s">
        <v>250</v>
      </c>
      <c r="F6" t="s">
        <v>251</v>
      </c>
      <c r="AH6" s="22"/>
    </row>
    <row r="7" spans="1:34" x14ac:dyDescent="0.25">
      <c r="A7" s="16" t="s">
        <v>193</v>
      </c>
      <c r="B7" s="2"/>
      <c r="C7" t="s">
        <v>194</v>
      </c>
      <c r="E7" t="s">
        <v>250</v>
      </c>
      <c r="F7" t="s">
        <v>251</v>
      </c>
      <c r="AH7" s="22"/>
    </row>
    <row r="8" spans="1:34" x14ac:dyDescent="0.25">
      <c r="A8" s="16" t="s">
        <v>193</v>
      </c>
      <c r="B8" s="2"/>
      <c r="C8" t="s">
        <v>194</v>
      </c>
      <c r="E8" t="s">
        <v>250</v>
      </c>
      <c r="F8" t="s">
        <v>251</v>
      </c>
      <c r="AH8" s="22"/>
    </row>
    <row r="9" spans="1:34" x14ac:dyDescent="0.25">
      <c r="A9" s="16" t="s">
        <v>193</v>
      </c>
      <c r="B9" s="2"/>
      <c r="C9" t="s">
        <v>194</v>
      </c>
      <c r="E9" t="s">
        <v>250</v>
      </c>
      <c r="F9" t="s">
        <v>251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250</v>
      </c>
      <c r="F10" t="s">
        <v>251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250</v>
      </c>
      <c r="F11" s="24" t="s">
        <v>251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252</v>
      </c>
      <c r="F2" s="28" t="s">
        <v>253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252</v>
      </c>
      <c r="F3" t="s">
        <v>253</v>
      </c>
      <c r="AH3" s="22"/>
    </row>
    <row r="4" spans="1:34" x14ac:dyDescent="0.25">
      <c r="A4" s="16" t="s">
        <v>193</v>
      </c>
      <c r="B4" s="2"/>
      <c r="C4" t="s">
        <v>194</v>
      </c>
      <c r="E4" t="s">
        <v>252</v>
      </c>
      <c r="F4" t="s">
        <v>253</v>
      </c>
      <c r="AH4" s="22"/>
    </row>
    <row r="5" spans="1:34" x14ac:dyDescent="0.25">
      <c r="A5" s="16" t="s">
        <v>193</v>
      </c>
      <c r="B5" s="2"/>
      <c r="C5" t="s">
        <v>194</v>
      </c>
      <c r="E5" t="s">
        <v>252</v>
      </c>
      <c r="F5" t="s">
        <v>253</v>
      </c>
      <c r="AH5" s="22"/>
    </row>
    <row r="6" spans="1:34" x14ac:dyDescent="0.25">
      <c r="A6" s="16" t="s">
        <v>193</v>
      </c>
      <c r="B6" s="2"/>
      <c r="C6" t="s">
        <v>194</v>
      </c>
      <c r="E6" t="s">
        <v>252</v>
      </c>
      <c r="F6" t="s">
        <v>253</v>
      </c>
      <c r="AH6" s="22"/>
    </row>
    <row r="7" spans="1:34" x14ac:dyDescent="0.25">
      <c r="A7" s="16" t="s">
        <v>193</v>
      </c>
      <c r="B7" s="2"/>
      <c r="C7" t="s">
        <v>194</v>
      </c>
      <c r="E7" t="s">
        <v>252</v>
      </c>
      <c r="F7" t="s">
        <v>253</v>
      </c>
      <c r="AH7" s="22"/>
    </row>
    <row r="8" spans="1:34" x14ac:dyDescent="0.25">
      <c r="A8" s="16" t="s">
        <v>193</v>
      </c>
      <c r="B8" s="2"/>
      <c r="C8" t="s">
        <v>194</v>
      </c>
      <c r="E8" t="s">
        <v>252</v>
      </c>
      <c r="F8" t="s">
        <v>253</v>
      </c>
      <c r="AH8" s="22"/>
    </row>
    <row r="9" spans="1:34" x14ac:dyDescent="0.25">
      <c r="A9" s="16" t="s">
        <v>193</v>
      </c>
      <c r="B9" s="2"/>
      <c r="C9" t="s">
        <v>194</v>
      </c>
      <c r="E9" t="s">
        <v>252</v>
      </c>
      <c r="F9" t="s">
        <v>253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252</v>
      </c>
      <c r="F10" t="s">
        <v>253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252</v>
      </c>
      <c r="F11" s="24" t="s">
        <v>253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254</v>
      </c>
      <c r="F2" s="28" t="s">
        <v>255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254</v>
      </c>
      <c r="F3" t="s">
        <v>255</v>
      </c>
      <c r="AH3" s="22"/>
    </row>
    <row r="4" spans="1:34" x14ac:dyDescent="0.25">
      <c r="A4" s="16" t="s">
        <v>193</v>
      </c>
      <c r="B4" s="2"/>
      <c r="C4" t="s">
        <v>194</v>
      </c>
      <c r="E4" t="s">
        <v>254</v>
      </c>
      <c r="F4" t="s">
        <v>255</v>
      </c>
      <c r="AH4" s="22"/>
    </row>
    <row r="5" spans="1:34" x14ac:dyDescent="0.25">
      <c r="A5" s="16" t="s">
        <v>193</v>
      </c>
      <c r="B5" s="2"/>
      <c r="C5" t="s">
        <v>194</v>
      </c>
      <c r="E5" t="s">
        <v>254</v>
      </c>
      <c r="F5" t="s">
        <v>255</v>
      </c>
      <c r="AH5" s="22"/>
    </row>
    <row r="6" spans="1:34" x14ac:dyDescent="0.25">
      <c r="A6" s="16" t="s">
        <v>193</v>
      </c>
      <c r="B6" s="2"/>
      <c r="C6" t="s">
        <v>194</v>
      </c>
      <c r="E6" t="s">
        <v>254</v>
      </c>
      <c r="F6" t="s">
        <v>255</v>
      </c>
      <c r="AH6" s="22"/>
    </row>
    <row r="7" spans="1:34" x14ac:dyDescent="0.25">
      <c r="A7" s="16" t="s">
        <v>193</v>
      </c>
      <c r="B7" s="2"/>
      <c r="C7" t="s">
        <v>194</v>
      </c>
      <c r="E7" t="s">
        <v>254</v>
      </c>
      <c r="F7" t="s">
        <v>255</v>
      </c>
      <c r="AH7" s="22"/>
    </row>
    <row r="8" spans="1:34" x14ac:dyDescent="0.25">
      <c r="A8" s="16" t="s">
        <v>200</v>
      </c>
      <c r="B8" s="2"/>
      <c r="C8" t="s">
        <v>199</v>
      </c>
      <c r="E8" t="s">
        <v>254</v>
      </c>
      <c r="F8" t="s">
        <v>255</v>
      </c>
      <c r="AH8" s="22"/>
    </row>
    <row r="9" spans="1:34" x14ac:dyDescent="0.25">
      <c r="A9" s="16" t="s">
        <v>193</v>
      </c>
      <c r="B9" s="2"/>
      <c r="C9" t="s">
        <v>194</v>
      </c>
      <c r="E9" t="s">
        <v>254</v>
      </c>
      <c r="F9" t="s">
        <v>255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254</v>
      </c>
      <c r="F10" t="s">
        <v>255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254</v>
      </c>
      <c r="F11" s="24" t="s">
        <v>255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256</v>
      </c>
      <c r="F2" s="28" t="s">
        <v>257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256</v>
      </c>
      <c r="F3" t="s">
        <v>257</v>
      </c>
      <c r="AH3" s="22"/>
    </row>
    <row r="4" spans="1:34" x14ac:dyDescent="0.25">
      <c r="A4" s="16" t="s">
        <v>193</v>
      </c>
      <c r="B4" s="2"/>
      <c r="C4" t="s">
        <v>194</v>
      </c>
      <c r="E4" t="s">
        <v>256</v>
      </c>
      <c r="F4" t="s">
        <v>257</v>
      </c>
      <c r="AH4" s="22"/>
    </row>
    <row r="5" spans="1:34" x14ac:dyDescent="0.25">
      <c r="A5" s="16" t="s">
        <v>193</v>
      </c>
      <c r="B5" s="2"/>
      <c r="C5" t="s">
        <v>194</v>
      </c>
      <c r="E5" t="s">
        <v>256</v>
      </c>
      <c r="F5" t="s">
        <v>257</v>
      </c>
      <c r="AH5" s="22"/>
    </row>
    <row r="6" spans="1:34" x14ac:dyDescent="0.25">
      <c r="A6" s="16" t="s">
        <v>193</v>
      </c>
      <c r="B6" s="2"/>
      <c r="C6" t="s">
        <v>194</v>
      </c>
      <c r="E6" t="s">
        <v>256</v>
      </c>
      <c r="F6" t="s">
        <v>257</v>
      </c>
      <c r="AH6" s="22"/>
    </row>
    <row r="7" spans="1:34" x14ac:dyDescent="0.25">
      <c r="A7" s="16" t="s">
        <v>193</v>
      </c>
      <c r="B7" s="2"/>
      <c r="C7" t="s">
        <v>194</v>
      </c>
      <c r="E7" t="s">
        <v>256</v>
      </c>
      <c r="F7" t="s">
        <v>257</v>
      </c>
      <c r="AH7" s="22"/>
    </row>
    <row r="8" spans="1:34" x14ac:dyDescent="0.25">
      <c r="A8" s="16" t="s">
        <v>193</v>
      </c>
      <c r="B8" s="2"/>
      <c r="C8" t="s">
        <v>194</v>
      </c>
      <c r="E8" t="s">
        <v>256</v>
      </c>
      <c r="F8" t="s">
        <v>257</v>
      </c>
      <c r="AH8" s="22"/>
    </row>
    <row r="9" spans="1:34" x14ac:dyDescent="0.25">
      <c r="A9" s="16" t="s">
        <v>193</v>
      </c>
      <c r="B9" s="2"/>
      <c r="C9" t="s">
        <v>194</v>
      </c>
      <c r="E9" t="s">
        <v>256</v>
      </c>
      <c r="F9" t="s">
        <v>257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256</v>
      </c>
      <c r="F10" t="s">
        <v>257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256</v>
      </c>
      <c r="F11" s="24" t="s">
        <v>257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258</v>
      </c>
      <c r="F2" s="28" t="s">
        <v>259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258</v>
      </c>
      <c r="F3" t="s">
        <v>259</v>
      </c>
      <c r="AH3" s="22"/>
    </row>
    <row r="4" spans="1:34" x14ac:dyDescent="0.25">
      <c r="A4" s="16" t="s">
        <v>193</v>
      </c>
      <c r="B4" s="2"/>
      <c r="C4" t="s">
        <v>194</v>
      </c>
      <c r="E4" t="s">
        <v>258</v>
      </c>
      <c r="F4" t="s">
        <v>259</v>
      </c>
      <c r="AH4" s="22"/>
    </row>
    <row r="5" spans="1:34" x14ac:dyDescent="0.25">
      <c r="A5" s="16" t="s">
        <v>193</v>
      </c>
      <c r="B5" s="2"/>
      <c r="C5" t="s">
        <v>194</v>
      </c>
      <c r="E5" t="s">
        <v>258</v>
      </c>
      <c r="F5" t="s">
        <v>259</v>
      </c>
      <c r="AH5" s="22"/>
    </row>
    <row r="6" spans="1:34" x14ac:dyDescent="0.25">
      <c r="A6" s="16" t="s">
        <v>193</v>
      </c>
      <c r="B6" s="2"/>
      <c r="C6" t="s">
        <v>194</v>
      </c>
      <c r="E6" t="s">
        <v>258</v>
      </c>
      <c r="F6" t="s">
        <v>259</v>
      </c>
      <c r="AH6" s="22"/>
    </row>
    <row r="7" spans="1:34" x14ac:dyDescent="0.25">
      <c r="A7" s="16" t="s">
        <v>193</v>
      </c>
      <c r="B7" s="2"/>
      <c r="C7" t="s">
        <v>194</v>
      </c>
      <c r="E7" t="s">
        <v>258</v>
      </c>
      <c r="F7" t="s">
        <v>259</v>
      </c>
      <c r="AH7" s="22"/>
    </row>
    <row r="8" spans="1:34" x14ac:dyDescent="0.25">
      <c r="A8" s="16" t="s">
        <v>198</v>
      </c>
      <c r="B8" s="2"/>
      <c r="C8" t="s">
        <v>199</v>
      </c>
      <c r="E8" t="s">
        <v>258</v>
      </c>
      <c r="F8" t="s">
        <v>259</v>
      </c>
      <c r="AH8" s="22"/>
    </row>
    <row r="9" spans="1:34" x14ac:dyDescent="0.25">
      <c r="A9" s="16" t="s">
        <v>193</v>
      </c>
      <c r="B9" s="2"/>
      <c r="C9" t="s">
        <v>194</v>
      </c>
      <c r="E9" t="s">
        <v>258</v>
      </c>
      <c r="F9" t="s">
        <v>259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258</v>
      </c>
      <c r="F10" t="s">
        <v>259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258</v>
      </c>
      <c r="F11" s="24" t="s">
        <v>259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260</v>
      </c>
      <c r="F2" s="28" t="s">
        <v>261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260</v>
      </c>
      <c r="F3" t="s">
        <v>261</v>
      </c>
      <c r="AH3" s="22"/>
    </row>
    <row r="4" spans="1:34" x14ac:dyDescent="0.25">
      <c r="A4" s="16" t="s">
        <v>193</v>
      </c>
      <c r="B4" s="2"/>
      <c r="C4" t="s">
        <v>194</v>
      </c>
      <c r="E4" t="s">
        <v>260</v>
      </c>
      <c r="F4" t="s">
        <v>261</v>
      </c>
      <c r="AH4" s="22"/>
    </row>
    <row r="5" spans="1:34" x14ac:dyDescent="0.25">
      <c r="A5" s="16" t="s">
        <v>198</v>
      </c>
      <c r="B5" s="2"/>
      <c r="C5" t="s">
        <v>199</v>
      </c>
      <c r="E5" t="s">
        <v>260</v>
      </c>
      <c r="F5" t="s">
        <v>261</v>
      </c>
      <c r="AH5" s="22"/>
    </row>
    <row r="6" spans="1:34" x14ac:dyDescent="0.25">
      <c r="A6" s="16" t="s">
        <v>193</v>
      </c>
      <c r="B6" s="2"/>
      <c r="C6" t="s">
        <v>194</v>
      </c>
      <c r="E6" t="s">
        <v>260</v>
      </c>
      <c r="F6" t="s">
        <v>261</v>
      </c>
      <c r="AH6" s="22"/>
    </row>
    <row r="7" spans="1:34" x14ac:dyDescent="0.25">
      <c r="A7" s="16" t="s">
        <v>193</v>
      </c>
      <c r="B7" s="2"/>
      <c r="C7" t="s">
        <v>194</v>
      </c>
      <c r="E7" t="s">
        <v>260</v>
      </c>
      <c r="F7" t="s">
        <v>261</v>
      </c>
      <c r="AH7" s="22"/>
    </row>
    <row r="8" spans="1:34" x14ac:dyDescent="0.25">
      <c r="A8" s="16" t="s">
        <v>198</v>
      </c>
      <c r="B8" s="2"/>
      <c r="C8" t="s">
        <v>199</v>
      </c>
      <c r="E8" t="s">
        <v>260</v>
      </c>
      <c r="F8" t="s">
        <v>261</v>
      </c>
      <c r="AH8" s="22"/>
    </row>
    <row r="9" spans="1:34" x14ac:dyDescent="0.25">
      <c r="A9" s="16" t="s">
        <v>198</v>
      </c>
      <c r="B9" s="2"/>
      <c r="C9" t="s">
        <v>199</v>
      </c>
      <c r="E9" t="s">
        <v>260</v>
      </c>
      <c r="F9" t="s">
        <v>261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260</v>
      </c>
      <c r="F10" t="s">
        <v>261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260</v>
      </c>
      <c r="F11" s="24" t="s">
        <v>261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262</v>
      </c>
      <c r="F2" s="28" t="s">
        <v>263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262</v>
      </c>
      <c r="F3" t="s">
        <v>263</v>
      </c>
      <c r="AH3" s="22"/>
    </row>
    <row r="4" spans="1:34" x14ac:dyDescent="0.25">
      <c r="A4" s="16" t="s">
        <v>198</v>
      </c>
      <c r="B4" s="2"/>
      <c r="C4" t="s">
        <v>199</v>
      </c>
      <c r="E4" t="s">
        <v>262</v>
      </c>
      <c r="F4" t="s">
        <v>263</v>
      </c>
      <c r="AH4" s="22"/>
    </row>
    <row r="5" spans="1:34" x14ac:dyDescent="0.25">
      <c r="A5" s="16" t="s">
        <v>193</v>
      </c>
      <c r="B5" s="2"/>
      <c r="C5" t="s">
        <v>194</v>
      </c>
      <c r="E5" t="s">
        <v>262</v>
      </c>
      <c r="F5" t="s">
        <v>263</v>
      </c>
      <c r="AH5" s="22"/>
    </row>
    <row r="6" spans="1:34" x14ac:dyDescent="0.25">
      <c r="A6" s="16" t="s">
        <v>193</v>
      </c>
      <c r="B6" s="2"/>
      <c r="C6" t="s">
        <v>194</v>
      </c>
      <c r="E6" t="s">
        <v>262</v>
      </c>
      <c r="F6" t="s">
        <v>263</v>
      </c>
      <c r="AH6" s="22"/>
    </row>
    <row r="7" spans="1:34" x14ac:dyDescent="0.25">
      <c r="A7" s="16" t="s">
        <v>193</v>
      </c>
      <c r="B7" s="2"/>
      <c r="C7" t="s">
        <v>194</v>
      </c>
      <c r="E7" t="s">
        <v>262</v>
      </c>
      <c r="F7" t="s">
        <v>263</v>
      </c>
      <c r="AH7" s="22"/>
    </row>
    <row r="8" spans="1:34" x14ac:dyDescent="0.25">
      <c r="A8" s="16" t="s">
        <v>193</v>
      </c>
      <c r="B8" s="2"/>
      <c r="C8" t="s">
        <v>194</v>
      </c>
      <c r="E8" t="s">
        <v>262</v>
      </c>
      <c r="F8" t="s">
        <v>263</v>
      </c>
      <c r="AH8" s="22"/>
    </row>
    <row r="9" spans="1:34" x14ac:dyDescent="0.25">
      <c r="A9" s="16" t="s">
        <v>193</v>
      </c>
      <c r="B9" s="2"/>
      <c r="C9" t="s">
        <v>194</v>
      </c>
      <c r="E9" t="s">
        <v>262</v>
      </c>
      <c r="F9" t="s">
        <v>263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262</v>
      </c>
      <c r="F10" t="s">
        <v>263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262</v>
      </c>
      <c r="F11" s="24" t="s">
        <v>263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264</v>
      </c>
      <c r="F2" s="28" t="s">
        <v>265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264</v>
      </c>
      <c r="F3" t="s">
        <v>265</v>
      </c>
      <c r="AH3" s="22"/>
    </row>
    <row r="4" spans="1:34" x14ac:dyDescent="0.25">
      <c r="A4" s="16" t="s">
        <v>193</v>
      </c>
      <c r="B4" s="2"/>
      <c r="C4" t="s">
        <v>194</v>
      </c>
      <c r="E4" t="s">
        <v>264</v>
      </c>
      <c r="F4" t="s">
        <v>265</v>
      </c>
      <c r="AH4" s="22"/>
    </row>
    <row r="5" spans="1:34" x14ac:dyDescent="0.25">
      <c r="A5" s="16" t="s">
        <v>193</v>
      </c>
      <c r="B5" s="2"/>
      <c r="C5" t="s">
        <v>194</v>
      </c>
      <c r="E5" t="s">
        <v>264</v>
      </c>
      <c r="F5" t="s">
        <v>265</v>
      </c>
      <c r="AH5" s="22"/>
    </row>
    <row r="6" spans="1:34" x14ac:dyDescent="0.25">
      <c r="A6" s="16" t="s">
        <v>193</v>
      </c>
      <c r="B6" s="2"/>
      <c r="C6" t="s">
        <v>194</v>
      </c>
      <c r="E6" t="s">
        <v>264</v>
      </c>
      <c r="F6" t="s">
        <v>265</v>
      </c>
      <c r="AH6" s="22"/>
    </row>
    <row r="7" spans="1:34" x14ac:dyDescent="0.25">
      <c r="A7" s="16" t="s">
        <v>193</v>
      </c>
      <c r="B7" s="2"/>
      <c r="C7" t="s">
        <v>194</v>
      </c>
      <c r="E7" t="s">
        <v>264</v>
      </c>
      <c r="F7" t="s">
        <v>265</v>
      </c>
      <c r="AH7" s="22"/>
    </row>
    <row r="8" spans="1:34" x14ac:dyDescent="0.25">
      <c r="A8" s="16" t="s">
        <v>193</v>
      </c>
      <c r="B8" s="2"/>
      <c r="C8" t="s">
        <v>194</v>
      </c>
      <c r="E8" t="s">
        <v>264</v>
      </c>
      <c r="F8" t="s">
        <v>265</v>
      </c>
      <c r="AH8" s="22"/>
    </row>
    <row r="9" spans="1:34" x14ac:dyDescent="0.25">
      <c r="A9" s="16" t="s">
        <v>193</v>
      </c>
      <c r="B9" s="2"/>
      <c r="C9" t="s">
        <v>194</v>
      </c>
      <c r="E9" t="s">
        <v>264</v>
      </c>
      <c r="F9" t="s">
        <v>265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264</v>
      </c>
      <c r="F10" t="s">
        <v>265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264</v>
      </c>
      <c r="F11" s="24" t="s">
        <v>265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266</v>
      </c>
      <c r="F2" s="28" t="s">
        <v>267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266</v>
      </c>
      <c r="F3" t="s">
        <v>267</v>
      </c>
      <c r="AH3" s="22"/>
    </row>
    <row r="4" spans="1:34" x14ac:dyDescent="0.25">
      <c r="A4" s="16" t="s">
        <v>193</v>
      </c>
      <c r="B4" s="2"/>
      <c r="C4" t="s">
        <v>194</v>
      </c>
      <c r="E4" t="s">
        <v>266</v>
      </c>
      <c r="F4" t="s">
        <v>267</v>
      </c>
      <c r="AH4" s="22"/>
    </row>
    <row r="5" spans="1:34" x14ac:dyDescent="0.25">
      <c r="A5" s="16" t="s">
        <v>193</v>
      </c>
      <c r="B5" s="2"/>
      <c r="C5" t="s">
        <v>194</v>
      </c>
      <c r="E5" t="s">
        <v>266</v>
      </c>
      <c r="F5" t="s">
        <v>267</v>
      </c>
      <c r="AH5" s="22"/>
    </row>
    <row r="6" spans="1:34" x14ac:dyDescent="0.25">
      <c r="A6" s="16" t="s">
        <v>193</v>
      </c>
      <c r="B6" s="2"/>
      <c r="C6" t="s">
        <v>194</v>
      </c>
      <c r="E6" t="s">
        <v>266</v>
      </c>
      <c r="F6" t="s">
        <v>267</v>
      </c>
      <c r="AH6" s="22"/>
    </row>
    <row r="7" spans="1:34" x14ac:dyDescent="0.25">
      <c r="A7" s="16" t="s">
        <v>193</v>
      </c>
      <c r="B7" s="2"/>
      <c r="C7" t="s">
        <v>194</v>
      </c>
      <c r="E7" t="s">
        <v>266</v>
      </c>
      <c r="F7" t="s">
        <v>267</v>
      </c>
      <c r="AH7" s="22"/>
    </row>
    <row r="8" spans="1:34" x14ac:dyDescent="0.25">
      <c r="A8" s="16" t="s">
        <v>200</v>
      </c>
      <c r="B8" s="2"/>
      <c r="C8" t="s">
        <v>199</v>
      </c>
      <c r="E8" t="s">
        <v>266</v>
      </c>
      <c r="F8" t="s">
        <v>267</v>
      </c>
      <c r="AH8" s="22"/>
    </row>
    <row r="9" spans="1:34" x14ac:dyDescent="0.25">
      <c r="A9" s="16" t="s">
        <v>198</v>
      </c>
      <c r="B9" s="2"/>
      <c r="C9" t="s">
        <v>199</v>
      </c>
      <c r="E9" t="s">
        <v>266</v>
      </c>
      <c r="F9" t="s">
        <v>267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266</v>
      </c>
      <c r="F10" t="s">
        <v>267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266</v>
      </c>
      <c r="F11" s="24" t="s">
        <v>267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268</v>
      </c>
      <c r="F2" s="28" t="s">
        <v>269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268</v>
      </c>
      <c r="F3" t="s">
        <v>269</v>
      </c>
      <c r="AH3" s="22"/>
    </row>
    <row r="4" spans="1:34" x14ac:dyDescent="0.25">
      <c r="A4" s="16" t="s">
        <v>193</v>
      </c>
      <c r="B4" s="2"/>
      <c r="C4" t="s">
        <v>194</v>
      </c>
      <c r="E4" t="s">
        <v>268</v>
      </c>
      <c r="F4" t="s">
        <v>269</v>
      </c>
      <c r="AH4" s="22"/>
    </row>
    <row r="5" spans="1:34" x14ac:dyDescent="0.25">
      <c r="A5" s="16" t="s">
        <v>193</v>
      </c>
      <c r="B5" s="2"/>
      <c r="C5" t="s">
        <v>194</v>
      </c>
      <c r="E5" t="s">
        <v>268</v>
      </c>
      <c r="F5" t="s">
        <v>269</v>
      </c>
      <c r="AH5" s="22"/>
    </row>
    <row r="6" spans="1:34" x14ac:dyDescent="0.25">
      <c r="A6" s="16" t="s">
        <v>198</v>
      </c>
      <c r="B6" s="2"/>
      <c r="C6" t="s">
        <v>199</v>
      </c>
      <c r="E6" t="s">
        <v>268</v>
      </c>
      <c r="F6" t="s">
        <v>269</v>
      </c>
      <c r="AH6" s="22"/>
    </row>
    <row r="7" spans="1:34" x14ac:dyDescent="0.25">
      <c r="A7" s="16" t="s">
        <v>193</v>
      </c>
      <c r="B7" s="2"/>
      <c r="C7" t="s">
        <v>194</v>
      </c>
      <c r="E7" t="s">
        <v>268</v>
      </c>
      <c r="F7" t="s">
        <v>269</v>
      </c>
      <c r="AH7" s="22"/>
    </row>
    <row r="8" spans="1:34" x14ac:dyDescent="0.25">
      <c r="A8" s="16" t="s">
        <v>193</v>
      </c>
      <c r="B8" s="2"/>
      <c r="C8" t="s">
        <v>194</v>
      </c>
      <c r="E8" t="s">
        <v>268</v>
      </c>
      <c r="F8" t="s">
        <v>269</v>
      </c>
      <c r="AH8" s="22"/>
    </row>
    <row r="9" spans="1:34" x14ac:dyDescent="0.25">
      <c r="A9" s="16" t="s">
        <v>193</v>
      </c>
      <c r="B9" s="2"/>
      <c r="C9" t="s">
        <v>194</v>
      </c>
      <c r="E9" t="s">
        <v>268</v>
      </c>
      <c r="F9" t="s">
        <v>269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268</v>
      </c>
      <c r="F10" t="s">
        <v>269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268</v>
      </c>
      <c r="F11" s="24" t="s">
        <v>269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270</v>
      </c>
      <c r="F2" s="28" t="s">
        <v>271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270</v>
      </c>
      <c r="F3" t="s">
        <v>271</v>
      </c>
      <c r="AH3" s="22"/>
    </row>
    <row r="4" spans="1:34" x14ac:dyDescent="0.25">
      <c r="A4" s="16" t="s">
        <v>193</v>
      </c>
      <c r="B4" s="2"/>
      <c r="C4" t="s">
        <v>194</v>
      </c>
      <c r="E4" t="s">
        <v>270</v>
      </c>
      <c r="F4" t="s">
        <v>271</v>
      </c>
      <c r="AH4" s="22"/>
    </row>
    <row r="5" spans="1:34" x14ac:dyDescent="0.25">
      <c r="A5" s="16" t="s">
        <v>193</v>
      </c>
      <c r="B5" s="2"/>
      <c r="C5" t="s">
        <v>194</v>
      </c>
      <c r="E5" t="s">
        <v>270</v>
      </c>
      <c r="F5" t="s">
        <v>271</v>
      </c>
      <c r="AH5" s="22"/>
    </row>
    <row r="6" spans="1:34" x14ac:dyDescent="0.25">
      <c r="A6" s="16" t="s">
        <v>193</v>
      </c>
      <c r="B6" s="2"/>
      <c r="C6" t="s">
        <v>194</v>
      </c>
      <c r="E6" t="s">
        <v>270</v>
      </c>
      <c r="F6" t="s">
        <v>271</v>
      </c>
      <c r="AH6" s="22"/>
    </row>
    <row r="7" spans="1:34" x14ac:dyDescent="0.25">
      <c r="A7" s="16" t="s">
        <v>193</v>
      </c>
      <c r="B7" s="2"/>
      <c r="C7" t="s">
        <v>194</v>
      </c>
      <c r="E7" t="s">
        <v>270</v>
      </c>
      <c r="F7" t="s">
        <v>271</v>
      </c>
      <c r="AH7" s="22"/>
    </row>
    <row r="8" spans="1:34" x14ac:dyDescent="0.25">
      <c r="A8" s="16" t="s">
        <v>193</v>
      </c>
      <c r="B8" s="2"/>
      <c r="C8" t="s">
        <v>194</v>
      </c>
      <c r="E8" t="s">
        <v>270</v>
      </c>
      <c r="F8" t="s">
        <v>271</v>
      </c>
      <c r="AH8" s="22"/>
    </row>
    <row r="9" spans="1:34" x14ac:dyDescent="0.25">
      <c r="A9" s="16" t="s">
        <v>198</v>
      </c>
      <c r="B9" s="2"/>
      <c r="C9" t="s">
        <v>199</v>
      </c>
      <c r="E9" t="s">
        <v>270</v>
      </c>
      <c r="F9" t="s">
        <v>271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270</v>
      </c>
      <c r="F10" t="s">
        <v>271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270</v>
      </c>
      <c r="F11" s="24" t="s">
        <v>271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272</v>
      </c>
      <c r="F2" s="28" t="s">
        <v>273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272</v>
      </c>
      <c r="F3" t="s">
        <v>273</v>
      </c>
      <c r="AH3" s="22"/>
    </row>
    <row r="4" spans="1:34" x14ac:dyDescent="0.25">
      <c r="A4" s="16" t="s">
        <v>198</v>
      </c>
      <c r="B4" s="2"/>
      <c r="C4" t="s">
        <v>199</v>
      </c>
      <c r="E4" t="s">
        <v>272</v>
      </c>
      <c r="F4" t="s">
        <v>273</v>
      </c>
      <c r="AH4" s="22"/>
    </row>
    <row r="5" spans="1:34" x14ac:dyDescent="0.25">
      <c r="A5" s="16" t="s">
        <v>193</v>
      </c>
      <c r="B5" s="2"/>
      <c r="C5" t="s">
        <v>194</v>
      </c>
      <c r="E5" t="s">
        <v>272</v>
      </c>
      <c r="F5" t="s">
        <v>273</v>
      </c>
      <c r="AH5" s="22"/>
    </row>
    <row r="6" spans="1:34" x14ac:dyDescent="0.25">
      <c r="A6" s="16" t="s">
        <v>198</v>
      </c>
      <c r="B6" s="2"/>
      <c r="C6" t="s">
        <v>199</v>
      </c>
      <c r="E6" t="s">
        <v>272</v>
      </c>
      <c r="F6" t="s">
        <v>273</v>
      </c>
      <c r="AH6" s="22"/>
    </row>
    <row r="7" spans="1:34" x14ac:dyDescent="0.25">
      <c r="A7" s="16" t="s">
        <v>193</v>
      </c>
      <c r="B7" s="2"/>
      <c r="C7" t="s">
        <v>194</v>
      </c>
      <c r="E7" t="s">
        <v>272</v>
      </c>
      <c r="F7" t="s">
        <v>273</v>
      </c>
      <c r="AH7" s="22"/>
    </row>
    <row r="8" spans="1:34" x14ac:dyDescent="0.25">
      <c r="A8" s="16" t="s">
        <v>193</v>
      </c>
      <c r="B8" s="2"/>
      <c r="C8" t="s">
        <v>194</v>
      </c>
      <c r="E8" t="s">
        <v>272</v>
      </c>
      <c r="F8" t="s">
        <v>273</v>
      </c>
      <c r="AH8" s="22"/>
    </row>
    <row r="9" spans="1:34" x14ac:dyDescent="0.25">
      <c r="A9" s="16" t="s">
        <v>193</v>
      </c>
      <c r="B9" s="2"/>
      <c r="C9" t="s">
        <v>194</v>
      </c>
      <c r="E9" t="s">
        <v>272</v>
      </c>
      <c r="F9" t="s">
        <v>273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272</v>
      </c>
      <c r="F10" t="s">
        <v>273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272</v>
      </c>
      <c r="F11" s="24" t="s">
        <v>273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274</v>
      </c>
      <c r="F2" s="28" t="s">
        <v>275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274</v>
      </c>
      <c r="F3" t="s">
        <v>275</v>
      </c>
      <c r="AH3" s="22"/>
    </row>
    <row r="4" spans="1:34" x14ac:dyDescent="0.25">
      <c r="A4" s="16" t="s">
        <v>198</v>
      </c>
      <c r="B4" s="2"/>
      <c r="C4" t="s">
        <v>199</v>
      </c>
      <c r="E4" t="s">
        <v>274</v>
      </c>
      <c r="F4" t="s">
        <v>275</v>
      </c>
      <c r="AH4" s="22"/>
    </row>
    <row r="5" spans="1:34" x14ac:dyDescent="0.25">
      <c r="A5" s="16" t="s">
        <v>193</v>
      </c>
      <c r="B5" s="2"/>
      <c r="C5" t="s">
        <v>194</v>
      </c>
      <c r="E5" t="s">
        <v>274</v>
      </c>
      <c r="F5" t="s">
        <v>275</v>
      </c>
      <c r="AH5" s="22"/>
    </row>
    <row r="6" spans="1:34" x14ac:dyDescent="0.25">
      <c r="A6" s="16" t="s">
        <v>193</v>
      </c>
      <c r="B6" s="2"/>
      <c r="C6" t="s">
        <v>194</v>
      </c>
      <c r="E6" t="s">
        <v>274</v>
      </c>
      <c r="F6" t="s">
        <v>275</v>
      </c>
      <c r="AH6" s="22"/>
    </row>
    <row r="7" spans="1:34" x14ac:dyDescent="0.25">
      <c r="A7" s="16" t="s">
        <v>193</v>
      </c>
      <c r="B7" s="2"/>
      <c r="C7" t="s">
        <v>194</v>
      </c>
      <c r="E7" t="s">
        <v>274</v>
      </c>
      <c r="F7" t="s">
        <v>275</v>
      </c>
      <c r="AH7" s="22"/>
    </row>
    <row r="8" spans="1:34" x14ac:dyDescent="0.25">
      <c r="A8" s="16" t="s">
        <v>198</v>
      </c>
      <c r="B8" s="2"/>
      <c r="C8" t="s">
        <v>199</v>
      </c>
      <c r="E8" t="s">
        <v>274</v>
      </c>
      <c r="F8" t="s">
        <v>275</v>
      </c>
      <c r="AH8" s="22"/>
    </row>
    <row r="9" spans="1:34" x14ac:dyDescent="0.25">
      <c r="A9" s="16" t="s">
        <v>193</v>
      </c>
      <c r="B9" s="2"/>
      <c r="C9" t="s">
        <v>194</v>
      </c>
      <c r="E9" t="s">
        <v>274</v>
      </c>
      <c r="F9" t="s">
        <v>275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274</v>
      </c>
      <c r="F10" t="s">
        <v>275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274</v>
      </c>
      <c r="F11" s="24" t="s">
        <v>275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276</v>
      </c>
      <c r="F2" s="28" t="s">
        <v>277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276</v>
      </c>
      <c r="F3" t="s">
        <v>277</v>
      </c>
      <c r="AH3" s="22"/>
    </row>
    <row r="4" spans="1:34" x14ac:dyDescent="0.25">
      <c r="A4" s="16" t="s">
        <v>193</v>
      </c>
      <c r="B4" s="2"/>
      <c r="C4" t="s">
        <v>194</v>
      </c>
      <c r="E4" t="s">
        <v>276</v>
      </c>
      <c r="F4" t="s">
        <v>277</v>
      </c>
      <c r="AH4" s="22"/>
    </row>
    <row r="5" spans="1:34" x14ac:dyDescent="0.25">
      <c r="A5" s="16" t="s">
        <v>198</v>
      </c>
      <c r="B5" s="2"/>
      <c r="C5" t="s">
        <v>199</v>
      </c>
      <c r="E5" t="s">
        <v>276</v>
      </c>
      <c r="F5" t="s">
        <v>277</v>
      </c>
      <c r="AH5" s="22"/>
    </row>
    <row r="6" spans="1:34" x14ac:dyDescent="0.25">
      <c r="A6" s="16" t="s">
        <v>193</v>
      </c>
      <c r="B6" s="2"/>
      <c r="C6" t="s">
        <v>194</v>
      </c>
      <c r="E6" t="s">
        <v>276</v>
      </c>
      <c r="F6" t="s">
        <v>277</v>
      </c>
      <c r="AH6" s="22"/>
    </row>
    <row r="7" spans="1:34" x14ac:dyDescent="0.25">
      <c r="A7" s="16" t="s">
        <v>198</v>
      </c>
      <c r="B7" s="2"/>
      <c r="C7" t="s">
        <v>199</v>
      </c>
      <c r="E7" t="s">
        <v>276</v>
      </c>
      <c r="F7" t="s">
        <v>277</v>
      </c>
      <c r="AH7" s="22"/>
    </row>
    <row r="8" spans="1:34" x14ac:dyDescent="0.25">
      <c r="A8" s="16" t="s">
        <v>200</v>
      </c>
      <c r="B8" s="2"/>
      <c r="C8" t="s">
        <v>199</v>
      </c>
      <c r="E8" t="s">
        <v>276</v>
      </c>
      <c r="F8" t="s">
        <v>277</v>
      </c>
      <c r="AH8" s="22"/>
    </row>
    <row r="9" spans="1:34" x14ac:dyDescent="0.25">
      <c r="A9" s="16" t="s">
        <v>193</v>
      </c>
      <c r="B9" s="2"/>
      <c r="C9" t="s">
        <v>194</v>
      </c>
      <c r="E9" t="s">
        <v>276</v>
      </c>
      <c r="F9" t="s">
        <v>277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276</v>
      </c>
      <c r="F10" t="s">
        <v>277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276</v>
      </c>
      <c r="F11" s="24" t="s">
        <v>277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278</v>
      </c>
      <c r="F2" s="28" t="s">
        <v>279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278</v>
      </c>
      <c r="F3" t="s">
        <v>279</v>
      </c>
      <c r="AH3" s="22"/>
    </row>
    <row r="4" spans="1:34" x14ac:dyDescent="0.25">
      <c r="A4" s="16" t="s">
        <v>193</v>
      </c>
      <c r="B4" s="2"/>
      <c r="C4" t="s">
        <v>194</v>
      </c>
      <c r="E4" t="s">
        <v>278</v>
      </c>
      <c r="F4" t="s">
        <v>279</v>
      </c>
      <c r="AH4" s="22"/>
    </row>
    <row r="5" spans="1:34" x14ac:dyDescent="0.25">
      <c r="A5" s="16" t="s">
        <v>198</v>
      </c>
      <c r="B5" s="2"/>
      <c r="C5" t="s">
        <v>199</v>
      </c>
      <c r="E5" t="s">
        <v>278</v>
      </c>
      <c r="F5" t="s">
        <v>279</v>
      </c>
      <c r="AH5" s="22"/>
    </row>
    <row r="6" spans="1:34" x14ac:dyDescent="0.25">
      <c r="A6" s="16" t="s">
        <v>193</v>
      </c>
      <c r="B6" s="2"/>
      <c r="C6" t="s">
        <v>194</v>
      </c>
      <c r="E6" t="s">
        <v>278</v>
      </c>
      <c r="F6" t="s">
        <v>279</v>
      </c>
      <c r="AH6" s="22"/>
    </row>
    <row r="7" spans="1:34" x14ac:dyDescent="0.25">
      <c r="A7" s="16" t="s">
        <v>193</v>
      </c>
      <c r="B7" s="2"/>
      <c r="C7" t="s">
        <v>194</v>
      </c>
      <c r="E7" t="s">
        <v>278</v>
      </c>
      <c r="F7" t="s">
        <v>279</v>
      </c>
      <c r="AH7" s="22"/>
    </row>
    <row r="8" spans="1:34" x14ac:dyDescent="0.25">
      <c r="A8" s="16" t="s">
        <v>193</v>
      </c>
      <c r="B8" s="2"/>
      <c r="C8" t="s">
        <v>194</v>
      </c>
      <c r="E8" t="s">
        <v>278</v>
      </c>
      <c r="F8" t="s">
        <v>279</v>
      </c>
      <c r="AH8" s="22"/>
    </row>
    <row r="9" spans="1:34" x14ac:dyDescent="0.25">
      <c r="A9" s="16" t="s">
        <v>193</v>
      </c>
      <c r="B9" s="2"/>
      <c r="C9" t="s">
        <v>194</v>
      </c>
      <c r="E9" t="s">
        <v>278</v>
      </c>
      <c r="F9" t="s">
        <v>279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278</v>
      </c>
      <c r="F10" t="s">
        <v>279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278</v>
      </c>
      <c r="F11" s="24" t="s">
        <v>279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280</v>
      </c>
      <c r="F2" s="28" t="s">
        <v>281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280</v>
      </c>
      <c r="F3" t="s">
        <v>281</v>
      </c>
      <c r="AH3" s="22"/>
    </row>
    <row r="4" spans="1:34" x14ac:dyDescent="0.25">
      <c r="A4" s="16" t="s">
        <v>193</v>
      </c>
      <c r="B4" s="2"/>
      <c r="C4" t="s">
        <v>194</v>
      </c>
      <c r="E4" t="s">
        <v>280</v>
      </c>
      <c r="F4" t="s">
        <v>281</v>
      </c>
      <c r="AH4" s="22"/>
    </row>
    <row r="5" spans="1:34" x14ac:dyDescent="0.25">
      <c r="A5" s="16" t="s">
        <v>193</v>
      </c>
      <c r="B5" s="2"/>
      <c r="C5" t="s">
        <v>194</v>
      </c>
      <c r="E5" t="s">
        <v>280</v>
      </c>
      <c r="F5" t="s">
        <v>281</v>
      </c>
      <c r="AH5" s="22"/>
    </row>
    <row r="6" spans="1:34" x14ac:dyDescent="0.25">
      <c r="A6" s="16" t="s">
        <v>193</v>
      </c>
      <c r="B6" s="2"/>
      <c r="C6" t="s">
        <v>194</v>
      </c>
      <c r="E6" t="s">
        <v>280</v>
      </c>
      <c r="F6" t="s">
        <v>281</v>
      </c>
      <c r="AH6" s="22"/>
    </row>
    <row r="7" spans="1:34" x14ac:dyDescent="0.25">
      <c r="A7" s="16" t="s">
        <v>193</v>
      </c>
      <c r="B7" s="2"/>
      <c r="C7" t="s">
        <v>194</v>
      </c>
      <c r="E7" t="s">
        <v>280</v>
      </c>
      <c r="F7" t="s">
        <v>281</v>
      </c>
      <c r="AH7" s="22"/>
    </row>
    <row r="8" spans="1:34" x14ac:dyDescent="0.25">
      <c r="A8" s="16" t="s">
        <v>193</v>
      </c>
      <c r="B8" s="2"/>
      <c r="C8" t="s">
        <v>194</v>
      </c>
      <c r="E8" t="s">
        <v>280</v>
      </c>
      <c r="F8" t="s">
        <v>281</v>
      </c>
      <c r="AH8" s="22"/>
    </row>
    <row r="9" spans="1:34" x14ac:dyDescent="0.25">
      <c r="A9" s="16" t="s">
        <v>193</v>
      </c>
      <c r="B9" s="2"/>
      <c r="C9" t="s">
        <v>194</v>
      </c>
      <c r="E9" t="s">
        <v>280</v>
      </c>
      <c r="F9" t="s">
        <v>281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280</v>
      </c>
      <c r="F10" t="s">
        <v>281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280</v>
      </c>
      <c r="F11" s="24" t="s">
        <v>281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282</v>
      </c>
      <c r="F2" s="28" t="s">
        <v>283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282</v>
      </c>
      <c r="F3" t="s">
        <v>283</v>
      </c>
      <c r="AH3" s="22"/>
    </row>
    <row r="4" spans="1:34" x14ac:dyDescent="0.25">
      <c r="A4" s="16" t="s">
        <v>198</v>
      </c>
      <c r="B4" s="2"/>
      <c r="C4" t="s">
        <v>199</v>
      </c>
      <c r="E4" t="s">
        <v>282</v>
      </c>
      <c r="F4" t="s">
        <v>283</v>
      </c>
      <c r="AH4" s="22"/>
    </row>
    <row r="5" spans="1:34" x14ac:dyDescent="0.25">
      <c r="A5" s="16" t="s">
        <v>193</v>
      </c>
      <c r="B5" s="2"/>
      <c r="C5" t="s">
        <v>194</v>
      </c>
      <c r="E5" t="s">
        <v>282</v>
      </c>
      <c r="F5" t="s">
        <v>283</v>
      </c>
      <c r="AH5" s="22"/>
    </row>
    <row r="6" spans="1:34" x14ac:dyDescent="0.25">
      <c r="A6" s="16" t="s">
        <v>193</v>
      </c>
      <c r="B6" s="2"/>
      <c r="C6" t="s">
        <v>194</v>
      </c>
      <c r="E6" t="s">
        <v>282</v>
      </c>
      <c r="F6" t="s">
        <v>283</v>
      </c>
      <c r="AH6" s="22"/>
    </row>
    <row r="7" spans="1:34" x14ac:dyDescent="0.25">
      <c r="A7" s="16" t="s">
        <v>193</v>
      </c>
      <c r="B7" s="2"/>
      <c r="C7" t="s">
        <v>194</v>
      </c>
      <c r="E7" t="s">
        <v>282</v>
      </c>
      <c r="F7" t="s">
        <v>283</v>
      </c>
      <c r="AH7" s="22"/>
    </row>
    <row r="8" spans="1:34" x14ac:dyDescent="0.25">
      <c r="A8" s="16" t="s">
        <v>193</v>
      </c>
      <c r="B8" s="2"/>
      <c r="C8" t="s">
        <v>194</v>
      </c>
      <c r="E8" t="s">
        <v>282</v>
      </c>
      <c r="F8" t="s">
        <v>283</v>
      </c>
      <c r="AH8" s="22"/>
    </row>
    <row r="9" spans="1:34" x14ac:dyDescent="0.25">
      <c r="A9" s="16" t="s">
        <v>193</v>
      </c>
      <c r="B9" s="2"/>
      <c r="C9" t="s">
        <v>194</v>
      </c>
      <c r="E9" t="s">
        <v>282</v>
      </c>
      <c r="F9" t="s">
        <v>283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282</v>
      </c>
      <c r="F10" t="s">
        <v>283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282</v>
      </c>
      <c r="F11" s="24" t="s">
        <v>283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284</v>
      </c>
      <c r="F2" s="28" t="s">
        <v>285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284</v>
      </c>
      <c r="F3" t="s">
        <v>285</v>
      </c>
      <c r="AH3" s="22"/>
    </row>
    <row r="4" spans="1:34" x14ac:dyDescent="0.25">
      <c r="A4" s="16" t="s">
        <v>193</v>
      </c>
      <c r="B4" s="2"/>
      <c r="C4" t="s">
        <v>194</v>
      </c>
      <c r="E4" t="s">
        <v>284</v>
      </c>
      <c r="F4" t="s">
        <v>285</v>
      </c>
      <c r="AH4" s="22"/>
    </row>
    <row r="5" spans="1:34" x14ac:dyDescent="0.25">
      <c r="A5" s="16" t="s">
        <v>193</v>
      </c>
      <c r="B5" s="2"/>
      <c r="C5" t="s">
        <v>194</v>
      </c>
      <c r="E5" t="s">
        <v>284</v>
      </c>
      <c r="F5" t="s">
        <v>285</v>
      </c>
      <c r="AH5" s="22"/>
    </row>
    <row r="6" spans="1:34" x14ac:dyDescent="0.25">
      <c r="A6" s="16" t="s">
        <v>193</v>
      </c>
      <c r="B6" s="2"/>
      <c r="C6" t="s">
        <v>194</v>
      </c>
      <c r="E6" t="s">
        <v>284</v>
      </c>
      <c r="F6" t="s">
        <v>285</v>
      </c>
      <c r="AH6" s="22"/>
    </row>
    <row r="7" spans="1:34" x14ac:dyDescent="0.25">
      <c r="A7" s="16" t="s">
        <v>193</v>
      </c>
      <c r="B7" s="2"/>
      <c r="C7" t="s">
        <v>194</v>
      </c>
      <c r="E7" t="s">
        <v>284</v>
      </c>
      <c r="F7" t="s">
        <v>285</v>
      </c>
      <c r="AH7" s="22"/>
    </row>
    <row r="8" spans="1:34" x14ac:dyDescent="0.25">
      <c r="A8" s="16" t="s">
        <v>193</v>
      </c>
      <c r="B8" s="2"/>
      <c r="C8" t="s">
        <v>194</v>
      </c>
      <c r="E8" t="s">
        <v>284</v>
      </c>
      <c r="F8" t="s">
        <v>285</v>
      </c>
      <c r="AH8" s="22"/>
    </row>
    <row r="9" spans="1:34" x14ac:dyDescent="0.25">
      <c r="A9" s="16" t="s">
        <v>193</v>
      </c>
      <c r="B9" s="2"/>
      <c r="C9" t="s">
        <v>194</v>
      </c>
      <c r="E9" t="s">
        <v>284</v>
      </c>
      <c r="F9" t="s">
        <v>285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284</v>
      </c>
      <c r="F10" t="s">
        <v>285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284</v>
      </c>
      <c r="F11" s="24" t="s">
        <v>285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286</v>
      </c>
      <c r="F2" s="28" t="s">
        <v>287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286</v>
      </c>
      <c r="F3" t="s">
        <v>287</v>
      </c>
      <c r="AH3" s="22"/>
    </row>
    <row r="4" spans="1:34" x14ac:dyDescent="0.25">
      <c r="A4" s="16" t="s">
        <v>193</v>
      </c>
      <c r="B4" s="2"/>
      <c r="C4" t="s">
        <v>194</v>
      </c>
      <c r="E4" t="s">
        <v>286</v>
      </c>
      <c r="F4" t="s">
        <v>287</v>
      </c>
      <c r="AH4" s="22"/>
    </row>
    <row r="5" spans="1:34" x14ac:dyDescent="0.25">
      <c r="A5" s="16" t="s">
        <v>193</v>
      </c>
      <c r="B5" s="2"/>
      <c r="C5" t="s">
        <v>194</v>
      </c>
      <c r="E5" t="s">
        <v>286</v>
      </c>
      <c r="F5" t="s">
        <v>287</v>
      </c>
      <c r="AH5" s="22"/>
    </row>
    <row r="6" spans="1:34" x14ac:dyDescent="0.25">
      <c r="A6" s="16" t="s">
        <v>198</v>
      </c>
      <c r="B6" s="2"/>
      <c r="C6" t="s">
        <v>199</v>
      </c>
      <c r="E6" t="s">
        <v>286</v>
      </c>
      <c r="F6" t="s">
        <v>287</v>
      </c>
      <c r="AH6" s="22"/>
    </row>
    <row r="7" spans="1:34" x14ac:dyDescent="0.25">
      <c r="A7" s="16" t="s">
        <v>193</v>
      </c>
      <c r="B7" s="2"/>
      <c r="C7" t="s">
        <v>194</v>
      </c>
      <c r="E7" t="s">
        <v>286</v>
      </c>
      <c r="F7" t="s">
        <v>287</v>
      </c>
      <c r="AH7" s="22"/>
    </row>
    <row r="8" spans="1:34" x14ac:dyDescent="0.25">
      <c r="A8" s="16" t="s">
        <v>193</v>
      </c>
      <c r="B8" s="2"/>
      <c r="C8" t="s">
        <v>194</v>
      </c>
      <c r="E8" t="s">
        <v>286</v>
      </c>
      <c r="F8" t="s">
        <v>287</v>
      </c>
      <c r="AH8" s="22"/>
    </row>
    <row r="9" spans="1:34" x14ac:dyDescent="0.25">
      <c r="A9" s="16" t="s">
        <v>193</v>
      </c>
      <c r="B9" s="2"/>
      <c r="C9" t="s">
        <v>194</v>
      </c>
      <c r="E9" t="s">
        <v>286</v>
      </c>
      <c r="F9" t="s">
        <v>287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286</v>
      </c>
      <c r="F10" t="s">
        <v>287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286</v>
      </c>
      <c r="F11" s="24" t="s">
        <v>287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288</v>
      </c>
      <c r="F2" s="28" t="s">
        <v>289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288</v>
      </c>
      <c r="F3" t="s">
        <v>289</v>
      </c>
      <c r="AH3" s="22"/>
    </row>
    <row r="4" spans="1:34" x14ac:dyDescent="0.25">
      <c r="A4" s="16" t="s">
        <v>198</v>
      </c>
      <c r="B4" s="2"/>
      <c r="C4" t="s">
        <v>199</v>
      </c>
      <c r="E4" t="s">
        <v>288</v>
      </c>
      <c r="F4" t="s">
        <v>289</v>
      </c>
      <c r="AH4" s="22"/>
    </row>
    <row r="5" spans="1:34" x14ac:dyDescent="0.25">
      <c r="A5" s="16" t="s">
        <v>193</v>
      </c>
      <c r="B5" s="2"/>
      <c r="C5" t="s">
        <v>194</v>
      </c>
      <c r="E5" t="s">
        <v>288</v>
      </c>
      <c r="F5" t="s">
        <v>289</v>
      </c>
      <c r="AH5" s="22"/>
    </row>
    <row r="6" spans="1:34" x14ac:dyDescent="0.25">
      <c r="A6" s="16" t="s">
        <v>198</v>
      </c>
      <c r="B6" s="2"/>
      <c r="C6" t="s">
        <v>199</v>
      </c>
      <c r="E6" t="s">
        <v>288</v>
      </c>
      <c r="F6" t="s">
        <v>289</v>
      </c>
      <c r="AH6" s="22"/>
    </row>
    <row r="7" spans="1:34" x14ac:dyDescent="0.25">
      <c r="A7" s="16" t="s">
        <v>193</v>
      </c>
      <c r="B7" s="2"/>
      <c r="C7" t="s">
        <v>194</v>
      </c>
      <c r="E7" t="s">
        <v>288</v>
      </c>
      <c r="F7" t="s">
        <v>289</v>
      </c>
      <c r="AH7" s="22"/>
    </row>
    <row r="8" spans="1:34" x14ac:dyDescent="0.25">
      <c r="A8" s="16" t="s">
        <v>198</v>
      </c>
      <c r="B8" s="2"/>
      <c r="C8" t="s">
        <v>199</v>
      </c>
      <c r="E8" t="s">
        <v>288</v>
      </c>
      <c r="F8" t="s">
        <v>289</v>
      </c>
      <c r="AH8" s="22"/>
    </row>
    <row r="9" spans="1:34" x14ac:dyDescent="0.25">
      <c r="A9" s="16" t="s">
        <v>193</v>
      </c>
      <c r="B9" s="2"/>
      <c r="C9" t="s">
        <v>194</v>
      </c>
      <c r="E9" t="s">
        <v>288</v>
      </c>
      <c r="F9" t="s">
        <v>289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288</v>
      </c>
      <c r="F10" t="s">
        <v>289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288</v>
      </c>
      <c r="F11" s="24" t="s">
        <v>289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290</v>
      </c>
      <c r="F2" s="28" t="s">
        <v>291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290</v>
      </c>
      <c r="F3" t="s">
        <v>291</v>
      </c>
      <c r="AH3" s="22"/>
    </row>
    <row r="4" spans="1:34" x14ac:dyDescent="0.25">
      <c r="A4" s="16" t="s">
        <v>193</v>
      </c>
      <c r="B4" s="2"/>
      <c r="C4" t="s">
        <v>194</v>
      </c>
      <c r="E4" t="s">
        <v>290</v>
      </c>
      <c r="F4" t="s">
        <v>291</v>
      </c>
      <c r="AH4" s="22"/>
    </row>
    <row r="5" spans="1:34" x14ac:dyDescent="0.25">
      <c r="A5" s="16" t="s">
        <v>193</v>
      </c>
      <c r="B5" s="2"/>
      <c r="C5" t="s">
        <v>194</v>
      </c>
      <c r="E5" t="s">
        <v>290</v>
      </c>
      <c r="F5" t="s">
        <v>291</v>
      </c>
      <c r="AH5" s="22"/>
    </row>
    <row r="6" spans="1:34" x14ac:dyDescent="0.25">
      <c r="A6" s="16" t="s">
        <v>193</v>
      </c>
      <c r="B6" s="2"/>
      <c r="C6" t="s">
        <v>194</v>
      </c>
      <c r="E6" t="s">
        <v>290</v>
      </c>
      <c r="F6" t="s">
        <v>291</v>
      </c>
      <c r="AH6" s="22"/>
    </row>
    <row r="7" spans="1:34" x14ac:dyDescent="0.25">
      <c r="A7" s="16" t="s">
        <v>193</v>
      </c>
      <c r="B7" s="2"/>
      <c r="C7" t="s">
        <v>194</v>
      </c>
      <c r="E7" t="s">
        <v>290</v>
      </c>
      <c r="F7" t="s">
        <v>291</v>
      </c>
      <c r="AH7" s="22"/>
    </row>
    <row r="8" spans="1:34" x14ac:dyDescent="0.25">
      <c r="A8" s="16" t="s">
        <v>292</v>
      </c>
      <c r="B8" s="2"/>
      <c r="C8" t="s">
        <v>194</v>
      </c>
      <c r="E8" t="s">
        <v>290</v>
      </c>
      <c r="F8" t="s">
        <v>291</v>
      </c>
      <c r="AH8" s="22"/>
    </row>
    <row r="9" spans="1:34" x14ac:dyDescent="0.25">
      <c r="A9" s="16" t="s">
        <v>292</v>
      </c>
      <c r="B9" s="2"/>
      <c r="C9" t="s">
        <v>194</v>
      </c>
      <c r="E9" t="s">
        <v>290</v>
      </c>
      <c r="F9" t="s">
        <v>291</v>
      </c>
      <c r="AH9" s="22"/>
    </row>
    <row r="10" spans="1:34" x14ac:dyDescent="0.25">
      <c r="A10" s="16" t="s">
        <v>200</v>
      </c>
      <c r="B10" s="2"/>
      <c r="C10" t="s">
        <v>199</v>
      </c>
      <c r="E10" t="s">
        <v>290</v>
      </c>
      <c r="F10" t="s">
        <v>291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290</v>
      </c>
      <c r="F11" s="24" t="s">
        <v>291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294</v>
      </c>
      <c r="F2" s="28" t="s">
        <v>295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294</v>
      </c>
      <c r="F3" t="s">
        <v>295</v>
      </c>
      <c r="AH3" s="22"/>
    </row>
    <row r="4" spans="1:34" x14ac:dyDescent="0.25">
      <c r="A4" s="16" t="s">
        <v>193</v>
      </c>
      <c r="B4" s="2"/>
      <c r="C4" t="s">
        <v>194</v>
      </c>
      <c r="E4" t="s">
        <v>294</v>
      </c>
      <c r="F4" t="s">
        <v>295</v>
      </c>
      <c r="AH4" s="22"/>
    </row>
    <row r="5" spans="1:34" x14ac:dyDescent="0.25">
      <c r="A5" s="16" t="s">
        <v>193</v>
      </c>
      <c r="B5" s="2"/>
      <c r="C5" t="s">
        <v>194</v>
      </c>
      <c r="E5" t="s">
        <v>294</v>
      </c>
      <c r="F5" t="s">
        <v>295</v>
      </c>
      <c r="AH5" s="22"/>
    </row>
    <row r="6" spans="1:34" x14ac:dyDescent="0.25">
      <c r="A6" s="16" t="s">
        <v>198</v>
      </c>
      <c r="B6" s="2"/>
      <c r="C6" t="s">
        <v>199</v>
      </c>
      <c r="E6" t="s">
        <v>294</v>
      </c>
      <c r="F6" t="s">
        <v>295</v>
      </c>
      <c r="AH6" s="22"/>
    </row>
    <row r="7" spans="1:34" x14ac:dyDescent="0.25">
      <c r="A7" s="16" t="s">
        <v>193</v>
      </c>
      <c r="B7" s="2"/>
      <c r="C7" t="s">
        <v>194</v>
      </c>
      <c r="E7" t="s">
        <v>294</v>
      </c>
      <c r="F7" t="s">
        <v>295</v>
      </c>
      <c r="AH7" s="22"/>
    </row>
    <row r="8" spans="1:34" x14ac:dyDescent="0.25">
      <c r="A8" s="16" t="s">
        <v>193</v>
      </c>
      <c r="B8" s="2"/>
      <c r="C8" t="s">
        <v>194</v>
      </c>
      <c r="E8" t="s">
        <v>294</v>
      </c>
      <c r="F8" t="s">
        <v>295</v>
      </c>
      <c r="AH8" s="22"/>
    </row>
    <row r="9" spans="1:34" x14ac:dyDescent="0.25">
      <c r="A9" s="16" t="s">
        <v>193</v>
      </c>
      <c r="B9" s="2"/>
      <c r="C9" t="s">
        <v>194</v>
      </c>
      <c r="E9" t="s">
        <v>294</v>
      </c>
      <c r="F9" t="s">
        <v>295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294</v>
      </c>
      <c r="F10" t="s">
        <v>295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294</v>
      </c>
      <c r="F11" s="24" t="s">
        <v>295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296</v>
      </c>
      <c r="F2" s="28" t="s">
        <v>297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296</v>
      </c>
      <c r="F3" t="s">
        <v>297</v>
      </c>
      <c r="AH3" s="22"/>
    </row>
    <row r="4" spans="1:34" x14ac:dyDescent="0.25">
      <c r="A4" s="16" t="s">
        <v>193</v>
      </c>
      <c r="B4" s="2"/>
      <c r="C4" t="s">
        <v>194</v>
      </c>
      <c r="E4" t="s">
        <v>296</v>
      </c>
      <c r="F4" t="s">
        <v>297</v>
      </c>
      <c r="AH4" s="22"/>
    </row>
    <row r="5" spans="1:34" x14ac:dyDescent="0.25">
      <c r="A5" s="16" t="s">
        <v>198</v>
      </c>
      <c r="B5" s="2"/>
      <c r="C5" t="s">
        <v>199</v>
      </c>
      <c r="E5" t="s">
        <v>296</v>
      </c>
      <c r="F5" t="s">
        <v>297</v>
      </c>
      <c r="AH5" s="22"/>
    </row>
    <row r="6" spans="1:34" x14ac:dyDescent="0.25">
      <c r="A6" s="16" t="s">
        <v>193</v>
      </c>
      <c r="B6" s="2"/>
      <c r="C6" t="s">
        <v>194</v>
      </c>
      <c r="E6" t="s">
        <v>296</v>
      </c>
      <c r="F6" t="s">
        <v>297</v>
      </c>
      <c r="AH6" s="22"/>
    </row>
    <row r="7" spans="1:34" x14ac:dyDescent="0.25">
      <c r="A7" s="16" t="s">
        <v>193</v>
      </c>
      <c r="B7" s="2"/>
      <c r="C7" t="s">
        <v>194</v>
      </c>
      <c r="E7" t="s">
        <v>296</v>
      </c>
      <c r="F7" t="s">
        <v>297</v>
      </c>
      <c r="AH7" s="22"/>
    </row>
    <row r="8" spans="1:34" x14ac:dyDescent="0.25">
      <c r="A8" s="16" t="s">
        <v>193</v>
      </c>
      <c r="B8" s="2"/>
      <c r="C8" t="s">
        <v>194</v>
      </c>
      <c r="E8" t="s">
        <v>296</v>
      </c>
      <c r="F8" t="s">
        <v>297</v>
      </c>
      <c r="AH8" s="22"/>
    </row>
    <row r="9" spans="1:34" x14ac:dyDescent="0.25">
      <c r="A9" s="16" t="s">
        <v>198</v>
      </c>
      <c r="B9" s="2"/>
      <c r="C9" t="s">
        <v>199</v>
      </c>
      <c r="E9" t="s">
        <v>296</v>
      </c>
      <c r="F9" t="s">
        <v>297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296</v>
      </c>
      <c r="F10" t="s">
        <v>297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296</v>
      </c>
      <c r="F11" s="24" t="s">
        <v>297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298</v>
      </c>
      <c r="F2" s="28" t="s">
        <v>299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298</v>
      </c>
      <c r="F3" t="s">
        <v>299</v>
      </c>
      <c r="AH3" s="22"/>
    </row>
    <row r="4" spans="1:34" x14ac:dyDescent="0.25">
      <c r="A4" s="16" t="s">
        <v>193</v>
      </c>
      <c r="B4" s="2"/>
      <c r="C4" t="s">
        <v>194</v>
      </c>
      <c r="E4" t="s">
        <v>298</v>
      </c>
      <c r="F4" t="s">
        <v>299</v>
      </c>
      <c r="AH4" s="22"/>
    </row>
    <row r="5" spans="1:34" x14ac:dyDescent="0.25">
      <c r="A5" s="16" t="s">
        <v>193</v>
      </c>
      <c r="B5" s="2"/>
      <c r="C5" t="s">
        <v>194</v>
      </c>
      <c r="E5" t="s">
        <v>298</v>
      </c>
      <c r="F5" t="s">
        <v>299</v>
      </c>
      <c r="AH5" s="22"/>
    </row>
    <row r="6" spans="1:34" x14ac:dyDescent="0.25">
      <c r="A6" s="16" t="s">
        <v>193</v>
      </c>
      <c r="B6" s="2"/>
      <c r="C6" t="s">
        <v>194</v>
      </c>
      <c r="E6" t="s">
        <v>298</v>
      </c>
      <c r="F6" t="s">
        <v>299</v>
      </c>
      <c r="AH6" s="22"/>
    </row>
    <row r="7" spans="1:34" x14ac:dyDescent="0.25">
      <c r="A7" s="16" t="s">
        <v>193</v>
      </c>
      <c r="B7" s="2"/>
      <c r="C7" t="s">
        <v>194</v>
      </c>
      <c r="E7" t="s">
        <v>298</v>
      </c>
      <c r="F7" t="s">
        <v>299</v>
      </c>
      <c r="AH7" s="22"/>
    </row>
    <row r="8" spans="1:34" x14ac:dyDescent="0.25">
      <c r="A8" s="16" t="s">
        <v>193</v>
      </c>
      <c r="B8" s="2"/>
      <c r="C8" t="s">
        <v>194</v>
      </c>
      <c r="E8" t="s">
        <v>298</v>
      </c>
      <c r="F8" t="s">
        <v>299</v>
      </c>
      <c r="AH8" s="22"/>
    </row>
    <row r="9" spans="1:34" x14ac:dyDescent="0.25">
      <c r="A9" s="16" t="s">
        <v>193</v>
      </c>
      <c r="B9" s="2"/>
      <c r="C9" t="s">
        <v>194</v>
      </c>
      <c r="E9" t="s">
        <v>298</v>
      </c>
      <c r="F9" t="s">
        <v>299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298</v>
      </c>
      <c r="F10" t="s">
        <v>299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298</v>
      </c>
      <c r="F11" s="24" t="s">
        <v>299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300</v>
      </c>
      <c r="F2" s="28" t="s">
        <v>301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300</v>
      </c>
      <c r="F3" t="s">
        <v>301</v>
      </c>
      <c r="AH3" s="22"/>
    </row>
    <row r="4" spans="1:34" x14ac:dyDescent="0.25">
      <c r="A4" s="16" t="s">
        <v>193</v>
      </c>
      <c r="B4" s="2"/>
      <c r="C4" t="s">
        <v>194</v>
      </c>
      <c r="E4" t="s">
        <v>300</v>
      </c>
      <c r="F4" t="s">
        <v>301</v>
      </c>
      <c r="AH4" s="22"/>
    </row>
    <row r="5" spans="1:34" x14ac:dyDescent="0.25">
      <c r="A5" s="16" t="s">
        <v>193</v>
      </c>
      <c r="B5" s="2"/>
      <c r="C5" t="s">
        <v>194</v>
      </c>
      <c r="E5" t="s">
        <v>300</v>
      </c>
      <c r="F5" t="s">
        <v>301</v>
      </c>
      <c r="AH5" s="22"/>
    </row>
    <row r="6" spans="1:34" x14ac:dyDescent="0.25">
      <c r="A6" s="16" t="s">
        <v>193</v>
      </c>
      <c r="B6" s="2"/>
      <c r="C6" t="s">
        <v>194</v>
      </c>
      <c r="E6" t="s">
        <v>300</v>
      </c>
      <c r="F6" t="s">
        <v>301</v>
      </c>
      <c r="AH6" s="22"/>
    </row>
    <row r="7" spans="1:34" x14ac:dyDescent="0.25">
      <c r="A7" s="16" t="s">
        <v>193</v>
      </c>
      <c r="B7" s="2"/>
      <c r="C7" t="s">
        <v>194</v>
      </c>
      <c r="E7" t="s">
        <v>300</v>
      </c>
      <c r="F7" t="s">
        <v>301</v>
      </c>
      <c r="AH7" s="22"/>
    </row>
    <row r="8" spans="1:34" x14ac:dyDescent="0.25">
      <c r="A8" s="16" t="s">
        <v>193</v>
      </c>
      <c r="B8" s="2"/>
      <c r="C8" t="s">
        <v>194</v>
      </c>
      <c r="E8" t="s">
        <v>300</v>
      </c>
      <c r="F8" t="s">
        <v>301</v>
      </c>
      <c r="AH8" s="22"/>
    </row>
    <row r="9" spans="1:34" x14ac:dyDescent="0.25">
      <c r="A9" s="16" t="s">
        <v>193</v>
      </c>
      <c r="B9" s="2"/>
      <c r="C9" t="s">
        <v>194</v>
      </c>
      <c r="E9" t="s">
        <v>300</v>
      </c>
      <c r="F9" t="s">
        <v>301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300</v>
      </c>
      <c r="F10" t="s">
        <v>301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300</v>
      </c>
      <c r="F11" s="24" t="s">
        <v>301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302</v>
      </c>
      <c r="F2" s="28" t="s">
        <v>303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302</v>
      </c>
      <c r="F3" t="s">
        <v>303</v>
      </c>
      <c r="AH3" s="22"/>
    </row>
    <row r="4" spans="1:34" x14ac:dyDescent="0.25">
      <c r="A4" s="16" t="s">
        <v>193</v>
      </c>
      <c r="B4" s="2"/>
      <c r="C4" t="s">
        <v>194</v>
      </c>
      <c r="E4" t="s">
        <v>302</v>
      </c>
      <c r="F4" t="s">
        <v>303</v>
      </c>
      <c r="AH4" s="22"/>
    </row>
    <row r="5" spans="1:34" x14ac:dyDescent="0.25">
      <c r="A5" s="16" t="s">
        <v>197</v>
      </c>
      <c r="B5" s="2"/>
      <c r="C5" t="s">
        <v>197</v>
      </c>
      <c r="E5" t="s">
        <v>302</v>
      </c>
      <c r="F5" t="s">
        <v>303</v>
      </c>
      <c r="AH5" s="22"/>
    </row>
    <row r="6" spans="1:34" x14ac:dyDescent="0.25">
      <c r="A6" s="16" t="s">
        <v>193</v>
      </c>
      <c r="B6" s="2"/>
      <c r="C6" t="s">
        <v>194</v>
      </c>
      <c r="E6" t="s">
        <v>302</v>
      </c>
      <c r="F6" t="s">
        <v>303</v>
      </c>
      <c r="AH6" s="22"/>
    </row>
    <row r="7" spans="1:34" x14ac:dyDescent="0.25">
      <c r="A7" s="16" t="s">
        <v>193</v>
      </c>
      <c r="B7" s="2"/>
      <c r="C7" t="s">
        <v>194</v>
      </c>
      <c r="E7" t="s">
        <v>302</v>
      </c>
      <c r="F7" t="s">
        <v>303</v>
      </c>
      <c r="AH7" s="22"/>
    </row>
    <row r="8" spans="1:34" x14ac:dyDescent="0.25">
      <c r="A8" s="16" t="s">
        <v>197</v>
      </c>
      <c r="B8" s="2"/>
      <c r="C8" t="s">
        <v>197</v>
      </c>
      <c r="E8" t="s">
        <v>302</v>
      </c>
      <c r="F8" t="s">
        <v>303</v>
      </c>
      <c r="AH8" s="22"/>
    </row>
    <row r="9" spans="1:34" x14ac:dyDescent="0.25">
      <c r="A9" s="16" t="s">
        <v>197</v>
      </c>
      <c r="B9" s="2"/>
      <c r="C9" t="s">
        <v>197</v>
      </c>
      <c r="E9" t="s">
        <v>302</v>
      </c>
      <c r="F9" t="s">
        <v>303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302</v>
      </c>
      <c r="F10" t="s">
        <v>303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302</v>
      </c>
      <c r="F11" s="24" t="s">
        <v>303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304</v>
      </c>
      <c r="B2" s="10"/>
      <c r="C2" s="28" t="s">
        <v>199</v>
      </c>
      <c r="D2" s="28" t="s">
        <v>201</v>
      </c>
      <c r="E2" s="28" t="s">
        <v>305</v>
      </c>
      <c r="F2" s="28" t="s">
        <v>306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304</v>
      </c>
      <c r="B3" s="2"/>
      <c r="C3" t="s">
        <v>199</v>
      </c>
      <c r="E3" t="s">
        <v>305</v>
      </c>
      <c r="F3" t="s">
        <v>306</v>
      </c>
      <c r="AH3" s="22"/>
    </row>
    <row r="4" spans="1:34" x14ac:dyDescent="0.25">
      <c r="A4" s="16" t="s">
        <v>197</v>
      </c>
      <c r="B4" s="2"/>
      <c r="C4" t="s">
        <v>197</v>
      </c>
      <c r="E4" t="s">
        <v>305</v>
      </c>
      <c r="F4" t="s">
        <v>306</v>
      </c>
      <c r="AH4" s="22"/>
    </row>
    <row r="5" spans="1:34" x14ac:dyDescent="0.25">
      <c r="A5" s="16" t="s">
        <v>198</v>
      </c>
      <c r="B5" s="2"/>
      <c r="C5" t="s">
        <v>199</v>
      </c>
      <c r="E5" t="s">
        <v>305</v>
      </c>
      <c r="F5" t="s">
        <v>306</v>
      </c>
      <c r="AH5" s="22"/>
    </row>
    <row r="6" spans="1:34" x14ac:dyDescent="0.25">
      <c r="A6" s="16" t="s">
        <v>198</v>
      </c>
      <c r="B6" s="2"/>
      <c r="C6" t="s">
        <v>199</v>
      </c>
      <c r="E6" t="s">
        <v>305</v>
      </c>
      <c r="F6" t="s">
        <v>306</v>
      </c>
      <c r="AH6" s="22"/>
    </row>
    <row r="7" spans="1:34" x14ac:dyDescent="0.25">
      <c r="A7" s="16" t="s">
        <v>197</v>
      </c>
      <c r="B7" s="2"/>
      <c r="C7" t="s">
        <v>197</v>
      </c>
      <c r="E7" t="s">
        <v>305</v>
      </c>
      <c r="F7" t="s">
        <v>306</v>
      </c>
      <c r="AH7" s="22"/>
    </row>
    <row r="8" spans="1:34" x14ac:dyDescent="0.25">
      <c r="A8" s="16" t="s">
        <v>304</v>
      </c>
      <c r="B8" s="2"/>
      <c r="C8" t="s">
        <v>199</v>
      </c>
      <c r="E8" t="s">
        <v>305</v>
      </c>
      <c r="F8" t="s">
        <v>306</v>
      </c>
      <c r="AH8" s="22"/>
    </row>
    <row r="9" spans="1:34" x14ac:dyDescent="0.25">
      <c r="A9" s="16" t="s">
        <v>193</v>
      </c>
      <c r="B9" s="2"/>
      <c r="C9" t="s">
        <v>194</v>
      </c>
      <c r="E9" t="s">
        <v>305</v>
      </c>
      <c r="F9" t="s">
        <v>306</v>
      </c>
      <c r="AH9" s="22"/>
    </row>
    <row r="10" spans="1:34" x14ac:dyDescent="0.25">
      <c r="A10" s="16" t="s">
        <v>304</v>
      </c>
      <c r="B10" s="2"/>
      <c r="C10" t="s">
        <v>199</v>
      </c>
      <c r="E10" t="s">
        <v>305</v>
      </c>
      <c r="F10" t="s">
        <v>306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305</v>
      </c>
      <c r="F11" s="24" t="s">
        <v>306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308</v>
      </c>
      <c r="F2" s="28" t="s">
        <v>309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308</v>
      </c>
      <c r="F3" t="s">
        <v>309</v>
      </c>
      <c r="AH3" s="22"/>
    </row>
    <row r="4" spans="1:34" x14ac:dyDescent="0.25">
      <c r="A4" s="16" t="s">
        <v>193</v>
      </c>
      <c r="B4" s="2"/>
      <c r="C4" t="s">
        <v>194</v>
      </c>
      <c r="E4" t="s">
        <v>308</v>
      </c>
      <c r="F4" t="s">
        <v>309</v>
      </c>
      <c r="AH4" s="22"/>
    </row>
    <row r="5" spans="1:34" x14ac:dyDescent="0.25">
      <c r="A5" s="16" t="s">
        <v>193</v>
      </c>
      <c r="B5" s="2"/>
      <c r="C5" t="s">
        <v>194</v>
      </c>
      <c r="E5" t="s">
        <v>308</v>
      </c>
      <c r="F5" t="s">
        <v>309</v>
      </c>
      <c r="AH5" s="22"/>
    </row>
    <row r="6" spans="1:34" x14ac:dyDescent="0.25">
      <c r="A6" s="16" t="s">
        <v>193</v>
      </c>
      <c r="B6" s="2"/>
      <c r="C6" t="s">
        <v>194</v>
      </c>
      <c r="E6" t="s">
        <v>308</v>
      </c>
      <c r="F6" t="s">
        <v>309</v>
      </c>
      <c r="AH6" s="22"/>
    </row>
    <row r="7" spans="1:34" x14ac:dyDescent="0.25">
      <c r="A7" s="16" t="s">
        <v>193</v>
      </c>
      <c r="B7" s="2"/>
      <c r="C7" t="s">
        <v>194</v>
      </c>
      <c r="E7" t="s">
        <v>308</v>
      </c>
      <c r="F7" t="s">
        <v>309</v>
      </c>
      <c r="AH7" s="22"/>
    </row>
    <row r="8" spans="1:34" x14ac:dyDescent="0.25">
      <c r="A8" s="16" t="s">
        <v>193</v>
      </c>
      <c r="B8" s="2"/>
      <c r="C8" t="s">
        <v>194</v>
      </c>
      <c r="E8" t="s">
        <v>308</v>
      </c>
      <c r="F8" t="s">
        <v>309</v>
      </c>
      <c r="AH8" s="22"/>
    </row>
    <row r="9" spans="1:34" x14ac:dyDescent="0.25">
      <c r="A9" s="16" t="s">
        <v>193</v>
      </c>
      <c r="B9" s="2"/>
      <c r="C9" t="s">
        <v>194</v>
      </c>
      <c r="E9" t="s">
        <v>308</v>
      </c>
      <c r="F9" t="s">
        <v>309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308</v>
      </c>
      <c r="F10" t="s">
        <v>309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308</v>
      </c>
      <c r="F11" s="24" t="s">
        <v>309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310</v>
      </c>
      <c r="F2" s="28" t="s">
        <v>311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310</v>
      </c>
      <c r="F3" t="s">
        <v>311</v>
      </c>
      <c r="AH3" s="22"/>
    </row>
    <row r="4" spans="1:34" x14ac:dyDescent="0.25">
      <c r="A4" s="16" t="s">
        <v>193</v>
      </c>
      <c r="B4" s="2"/>
      <c r="C4" t="s">
        <v>194</v>
      </c>
      <c r="E4" t="s">
        <v>310</v>
      </c>
      <c r="F4" t="s">
        <v>311</v>
      </c>
      <c r="AH4" s="22"/>
    </row>
    <row r="5" spans="1:34" x14ac:dyDescent="0.25">
      <c r="A5" s="16" t="s">
        <v>198</v>
      </c>
      <c r="B5" s="2"/>
      <c r="C5" t="s">
        <v>199</v>
      </c>
      <c r="E5" t="s">
        <v>310</v>
      </c>
      <c r="F5" t="s">
        <v>311</v>
      </c>
      <c r="AH5" s="22"/>
    </row>
    <row r="6" spans="1:34" x14ac:dyDescent="0.25">
      <c r="A6" s="16" t="s">
        <v>197</v>
      </c>
      <c r="B6" s="2"/>
      <c r="C6" t="s">
        <v>197</v>
      </c>
      <c r="E6" t="s">
        <v>310</v>
      </c>
      <c r="F6" t="s">
        <v>311</v>
      </c>
      <c r="AH6" s="22"/>
    </row>
    <row r="7" spans="1:34" x14ac:dyDescent="0.25">
      <c r="A7" s="16" t="s">
        <v>197</v>
      </c>
      <c r="B7" s="2"/>
      <c r="C7" t="s">
        <v>197</v>
      </c>
      <c r="E7" t="s">
        <v>310</v>
      </c>
      <c r="F7" t="s">
        <v>311</v>
      </c>
      <c r="AH7" s="22"/>
    </row>
    <row r="8" spans="1:34" x14ac:dyDescent="0.25">
      <c r="A8" s="16" t="s">
        <v>197</v>
      </c>
      <c r="B8" s="2"/>
      <c r="C8" t="s">
        <v>197</v>
      </c>
      <c r="E8" t="s">
        <v>310</v>
      </c>
      <c r="F8" t="s">
        <v>311</v>
      </c>
      <c r="AH8" s="22"/>
    </row>
    <row r="9" spans="1:34" x14ac:dyDescent="0.25">
      <c r="A9" s="16" t="s">
        <v>193</v>
      </c>
      <c r="B9" s="2"/>
      <c r="C9" t="s">
        <v>194</v>
      </c>
      <c r="E9" t="s">
        <v>310</v>
      </c>
      <c r="F9" t="s">
        <v>311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310</v>
      </c>
      <c r="F10" t="s">
        <v>311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310</v>
      </c>
      <c r="F11" s="24" t="s">
        <v>311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312</v>
      </c>
      <c r="F2" s="28" t="s">
        <v>313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312</v>
      </c>
      <c r="F3" t="s">
        <v>313</v>
      </c>
      <c r="AH3" s="22"/>
    </row>
    <row r="4" spans="1:34" x14ac:dyDescent="0.25">
      <c r="A4" s="16" t="s">
        <v>193</v>
      </c>
      <c r="B4" s="2"/>
      <c r="C4" t="s">
        <v>194</v>
      </c>
      <c r="E4" t="s">
        <v>312</v>
      </c>
      <c r="F4" t="s">
        <v>313</v>
      </c>
      <c r="AH4" s="22"/>
    </row>
    <row r="5" spans="1:34" x14ac:dyDescent="0.25">
      <c r="A5" s="16" t="s">
        <v>193</v>
      </c>
      <c r="B5" s="2"/>
      <c r="C5" t="s">
        <v>194</v>
      </c>
      <c r="E5" t="s">
        <v>312</v>
      </c>
      <c r="F5" t="s">
        <v>313</v>
      </c>
      <c r="AH5" s="22"/>
    </row>
    <row r="6" spans="1:34" x14ac:dyDescent="0.25">
      <c r="A6" s="16" t="s">
        <v>193</v>
      </c>
      <c r="B6" s="2"/>
      <c r="C6" t="s">
        <v>194</v>
      </c>
      <c r="E6" t="s">
        <v>312</v>
      </c>
      <c r="F6" t="s">
        <v>313</v>
      </c>
      <c r="AH6" s="22"/>
    </row>
    <row r="7" spans="1:34" x14ac:dyDescent="0.25">
      <c r="A7" s="16" t="s">
        <v>198</v>
      </c>
      <c r="B7" s="2"/>
      <c r="C7" t="s">
        <v>199</v>
      </c>
      <c r="E7" t="s">
        <v>312</v>
      </c>
      <c r="F7" t="s">
        <v>313</v>
      </c>
      <c r="AH7" s="22"/>
    </row>
    <row r="8" spans="1:34" x14ac:dyDescent="0.25">
      <c r="A8" s="16" t="s">
        <v>193</v>
      </c>
      <c r="B8" s="2"/>
      <c r="C8" t="s">
        <v>194</v>
      </c>
      <c r="E8" t="s">
        <v>312</v>
      </c>
      <c r="F8" t="s">
        <v>313</v>
      </c>
      <c r="AH8" s="22"/>
    </row>
    <row r="9" spans="1:34" x14ac:dyDescent="0.25">
      <c r="A9" s="16" t="s">
        <v>314</v>
      </c>
      <c r="B9" s="2"/>
      <c r="C9" t="s">
        <v>193</v>
      </c>
      <c r="E9" t="s">
        <v>312</v>
      </c>
      <c r="F9" t="s">
        <v>313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312</v>
      </c>
      <c r="F10" t="s">
        <v>313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312</v>
      </c>
      <c r="F11" s="24" t="s">
        <v>313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316</v>
      </c>
      <c r="F2" s="28" t="s">
        <v>317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316</v>
      </c>
      <c r="F3" t="s">
        <v>317</v>
      </c>
      <c r="AH3" s="22"/>
    </row>
    <row r="4" spans="1:34" x14ac:dyDescent="0.25">
      <c r="A4" s="16" t="s">
        <v>198</v>
      </c>
      <c r="B4" s="2"/>
      <c r="C4" t="s">
        <v>199</v>
      </c>
      <c r="E4" t="s">
        <v>316</v>
      </c>
      <c r="F4" t="s">
        <v>317</v>
      </c>
      <c r="AH4" s="22"/>
    </row>
    <row r="5" spans="1:34" x14ac:dyDescent="0.25">
      <c r="A5" s="16" t="s">
        <v>193</v>
      </c>
      <c r="B5" s="2"/>
      <c r="C5" t="s">
        <v>194</v>
      </c>
      <c r="E5" t="s">
        <v>316</v>
      </c>
      <c r="F5" t="s">
        <v>317</v>
      </c>
      <c r="AH5" s="22"/>
    </row>
    <row r="6" spans="1:34" x14ac:dyDescent="0.25">
      <c r="A6" s="16" t="s">
        <v>193</v>
      </c>
      <c r="B6" s="2"/>
      <c r="C6" t="s">
        <v>194</v>
      </c>
      <c r="E6" t="s">
        <v>316</v>
      </c>
      <c r="F6" t="s">
        <v>317</v>
      </c>
      <c r="AH6" s="22"/>
    </row>
    <row r="7" spans="1:34" x14ac:dyDescent="0.25">
      <c r="A7" s="16" t="s">
        <v>193</v>
      </c>
      <c r="B7" s="2"/>
      <c r="C7" t="s">
        <v>194</v>
      </c>
      <c r="E7" t="s">
        <v>316</v>
      </c>
      <c r="F7" t="s">
        <v>317</v>
      </c>
      <c r="AH7" s="22"/>
    </row>
    <row r="8" spans="1:34" x14ac:dyDescent="0.25">
      <c r="A8" s="16" t="s">
        <v>198</v>
      </c>
      <c r="B8" s="2"/>
      <c r="C8" t="s">
        <v>199</v>
      </c>
      <c r="E8" t="s">
        <v>316</v>
      </c>
      <c r="F8" t="s">
        <v>317</v>
      </c>
      <c r="AH8" s="22"/>
    </row>
    <row r="9" spans="1:34" x14ac:dyDescent="0.25">
      <c r="A9" s="16" t="s">
        <v>198</v>
      </c>
      <c r="B9" s="2"/>
      <c r="C9" t="s">
        <v>199</v>
      </c>
      <c r="E9" t="s">
        <v>316</v>
      </c>
      <c r="F9" t="s">
        <v>317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316</v>
      </c>
      <c r="F10" t="s">
        <v>317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316</v>
      </c>
      <c r="F11" s="24" t="s">
        <v>317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318</v>
      </c>
      <c r="F2" s="28" t="s">
        <v>319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318</v>
      </c>
      <c r="F3" t="s">
        <v>319</v>
      </c>
      <c r="AH3" s="22"/>
    </row>
    <row r="4" spans="1:34" x14ac:dyDescent="0.25">
      <c r="A4" s="16" t="s">
        <v>193</v>
      </c>
      <c r="B4" s="2"/>
      <c r="C4" t="s">
        <v>194</v>
      </c>
      <c r="E4" t="s">
        <v>318</v>
      </c>
      <c r="F4" t="s">
        <v>319</v>
      </c>
      <c r="AH4" s="22"/>
    </row>
    <row r="5" spans="1:34" x14ac:dyDescent="0.25">
      <c r="A5" s="16" t="s">
        <v>197</v>
      </c>
      <c r="B5" s="2"/>
      <c r="C5" t="s">
        <v>197</v>
      </c>
      <c r="E5" t="s">
        <v>318</v>
      </c>
      <c r="F5" t="s">
        <v>319</v>
      </c>
      <c r="AH5" s="22"/>
    </row>
    <row r="6" spans="1:34" x14ac:dyDescent="0.25">
      <c r="A6" s="16" t="s">
        <v>197</v>
      </c>
      <c r="B6" s="2"/>
      <c r="C6" t="s">
        <v>197</v>
      </c>
      <c r="E6" t="s">
        <v>318</v>
      </c>
      <c r="F6" t="s">
        <v>319</v>
      </c>
      <c r="AH6" s="22"/>
    </row>
    <row r="7" spans="1:34" x14ac:dyDescent="0.25">
      <c r="A7" s="16" t="s">
        <v>193</v>
      </c>
      <c r="B7" s="2"/>
      <c r="C7" t="s">
        <v>194</v>
      </c>
      <c r="E7" t="s">
        <v>318</v>
      </c>
      <c r="F7" t="s">
        <v>319</v>
      </c>
      <c r="AH7" s="22"/>
    </row>
    <row r="8" spans="1:34" x14ac:dyDescent="0.25">
      <c r="A8" s="16" t="s">
        <v>197</v>
      </c>
      <c r="B8" s="2"/>
      <c r="C8" t="s">
        <v>197</v>
      </c>
      <c r="E8" t="s">
        <v>318</v>
      </c>
      <c r="F8" t="s">
        <v>319</v>
      </c>
      <c r="AH8" s="22"/>
    </row>
    <row r="9" spans="1:34" x14ac:dyDescent="0.25">
      <c r="A9" s="16" t="s">
        <v>193</v>
      </c>
      <c r="B9" s="2"/>
      <c r="C9" t="s">
        <v>194</v>
      </c>
      <c r="E9" t="s">
        <v>318</v>
      </c>
      <c r="F9" t="s">
        <v>319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318</v>
      </c>
      <c r="F10" t="s">
        <v>319</v>
      </c>
      <c r="AH10" s="22"/>
    </row>
    <row r="11" spans="1:34" ht="15.75" thickBot="1" x14ac:dyDescent="0.3">
      <c r="A11" s="30" t="s">
        <v>197</v>
      </c>
      <c r="B11" s="29"/>
      <c r="C11" s="24" t="s">
        <v>197</v>
      </c>
      <c r="D11" s="24" t="s">
        <v>202</v>
      </c>
      <c r="E11" s="24" t="s">
        <v>318</v>
      </c>
      <c r="F11" s="24" t="s">
        <v>319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320</v>
      </c>
      <c r="F2" s="28" t="s">
        <v>321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320</v>
      </c>
      <c r="F3" t="s">
        <v>321</v>
      </c>
      <c r="AH3" s="22"/>
    </row>
    <row r="4" spans="1:34" x14ac:dyDescent="0.25">
      <c r="A4" s="16" t="s">
        <v>193</v>
      </c>
      <c r="B4" s="2"/>
      <c r="C4" t="s">
        <v>194</v>
      </c>
      <c r="E4" t="s">
        <v>320</v>
      </c>
      <c r="F4" t="s">
        <v>321</v>
      </c>
      <c r="AH4" s="22"/>
    </row>
    <row r="5" spans="1:34" x14ac:dyDescent="0.25">
      <c r="A5" s="16" t="s">
        <v>200</v>
      </c>
      <c r="B5" s="2"/>
      <c r="C5" t="s">
        <v>199</v>
      </c>
      <c r="E5" t="s">
        <v>320</v>
      </c>
      <c r="F5" t="s">
        <v>321</v>
      </c>
      <c r="AH5" s="22"/>
    </row>
    <row r="6" spans="1:34" x14ac:dyDescent="0.25">
      <c r="A6" s="16" t="s">
        <v>193</v>
      </c>
      <c r="B6" s="2"/>
      <c r="C6" t="s">
        <v>194</v>
      </c>
      <c r="E6" t="s">
        <v>320</v>
      </c>
      <c r="F6" t="s">
        <v>321</v>
      </c>
      <c r="AH6" s="22"/>
    </row>
    <row r="7" spans="1:34" x14ac:dyDescent="0.25">
      <c r="A7" s="16" t="s">
        <v>193</v>
      </c>
      <c r="B7" s="2"/>
      <c r="C7" t="s">
        <v>194</v>
      </c>
      <c r="E7" t="s">
        <v>320</v>
      </c>
      <c r="F7" t="s">
        <v>321</v>
      </c>
      <c r="AH7" s="22"/>
    </row>
    <row r="8" spans="1:34" x14ac:dyDescent="0.25">
      <c r="A8" s="16" t="s">
        <v>193</v>
      </c>
      <c r="B8" s="2"/>
      <c r="C8" t="s">
        <v>194</v>
      </c>
      <c r="E8" t="s">
        <v>320</v>
      </c>
      <c r="F8" t="s">
        <v>321</v>
      </c>
      <c r="AH8" s="22"/>
    </row>
    <row r="9" spans="1:34" x14ac:dyDescent="0.25">
      <c r="A9" s="16" t="s">
        <v>193</v>
      </c>
      <c r="B9" s="2"/>
      <c r="C9" t="s">
        <v>194</v>
      </c>
      <c r="E9" t="s">
        <v>320</v>
      </c>
      <c r="F9" t="s">
        <v>321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320</v>
      </c>
      <c r="F10" t="s">
        <v>321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320</v>
      </c>
      <c r="F11" s="24" t="s">
        <v>321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322</v>
      </c>
      <c r="F2" s="28" t="s">
        <v>323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322</v>
      </c>
      <c r="F3" t="s">
        <v>323</v>
      </c>
      <c r="AH3" s="22"/>
    </row>
    <row r="4" spans="1:34" x14ac:dyDescent="0.25">
      <c r="A4" s="16" t="s">
        <v>193</v>
      </c>
      <c r="B4" s="2"/>
      <c r="C4" t="s">
        <v>194</v>
      </c>
      <c r="E4" t="s">
        <v>322</v>
      </c>
      <c r="F4" t="s">
        <v>323</v>
      </c>
      <c r="AH4" s="22"/>
    </row>
    <row r="5" spans="1:34" x14ac:dyDescent="0.25">
      <c r="A5" s="16" t="s">
        <v>193</v>
      </c>
      <c r="B5" s="2"/>
      <c r="C5" t="s">
        <v>194</v>
      </c>
      <c r="E5" t="s">
        <v>322</v>
      </c>
      <c r="F5" t="s">
        <v>323</v>
      </c>
      <c r="AH5" s="22"/>
    </row>
    <row r="6" spans="1:34" x14ac:dyDescent="0.25">
      <c r="A6" s="16" t="s">
        <v>193</v>
      </c>
      <c r="B6" s="2"/>
      <c r="C6" t="s">
        <v>194</v>
      </c>
      <c r="E6" t="s">
        <v>322</v>
      </c>
      <c r="F6" t="s">
        <v>323</v>
      </c>
      <c r="AH6" s="22"/>
    </row>
    <row r="7" spans="1:34" x14ac:dyDescent="0.25">
      <c r="A7" s="16" t="s">
        <v>193</v>
      </c>
      <c r="B7" s="2"/>
      <c r="C7" t="s">
        <v>194</v>
      </c>
      <c r="E7" t="s">
        <v>322</v>
      </c>
      <c r="F7" t="s">
        <v>323</v>
      </c>
      <c r="AH7" s="22"/>
    </row>
    <row r="8" spans="1:34" x14ac:dyDescent="0.25">
      <c r="A8" s="16" t="s">
        <v>193</v>
      </c>
      <c r="B8" s="2"/>
      <c r="C8" t="s">
        <v>194</v>
      </c>
      <c r="E8" t="s">
        <v>322</v>
      </c>
      <c r="F8" t="s">
        <v>323</v>
      </c>
      <c r="AH8" s="22"/>
    </row>
    <row r="9" spans="1:34" x14ac:dyDescent="0.25">
      <c r="A9" s="16" t="s">
        <v>193</v>
      </c>
      <c r="B9" s="2"/>
      <c r="C9" t="s">
        <v>194</v>
      </c>
      <c r="E9" t="s">
        <v>322</v>
      </c>
      <c r="F9" t="s">
        <v>323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322</v>
      </c>
      <c r="F10" t="s">
        <v>323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322</v>
      </c>
      <c r="F11" s="24" t="s">
        <v>323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324</v>
      </c>
      <c r="F2" s="28" t="s">
        <v>325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324</v>
      </c>
      <c r="F3" t="s">
        <v>325</v>
      </c>
      <c r="AH3" s="22"/>
    </row>
    <row r="4" spans="1:34" x14ac:dyDescent="0.25">
      <c r="A4" s="16" t="s">
        <v>193</v>
      </c>
      <c r="B4" s="2"/>
      <c r="C4" t="s">
        <v>194</v>
      </c>
      <c r="E4" t="s">
        <v>324</v>
      </c>
      <c r="F4" t="s">
        <v>325</v>
      </c>
      <c r="AH4" s="22"/>
    </row>
    <row r="5" spans="1:34" x14ac:dyDescent="0.25">
      <c r="A5" s="16" t="s">
        <v>193</v>
      </c>
      <c r="B5" s="2"/>
      <c r="C5" t="s">
        <v>194</v>
      </c>
      <c r="E5" t="s">
        <v>324</v>
      </c>
      <c r="F5" t="s">
        <v>325</v>
      </c>
      <c r="AH5" s="22"/>
    </row>
    <row r="6" spans="1:34" x14ac:dyDescent="0.25">
      <c r="A6" s="16" t="s">
        <v>193</v>
      </c>
      <c r="B6" s="2"/>
      <c r="C6" t="s">
        <v>194</v>
      </c>
      <c r="E6" t="s">
        <v>324</v>
      </c>
      <c r="F6" t="s">
        <v>325</v>
      </c>
      <c r="AH6" s="22"/>
    </row>
    <row r="7" spans="1:34" x14ac:dyDescent="0.25">
      <c r="A7" s="16" t="s">
        <v>193</v>
      </c>
      <c r="B7" s="2"/>
      <c r="C7" t="s">
        <v>194</v>
      </c>
      <c r="E7" t="s">
        <v>324</v>
      </c>
      <c r="F7" t="s">
        <v>325</v>
      </c>
      <c r="AH7" s="22"/>
    </row>
    <row r="8" spans="1:34" x14ac:dyDescent="0.25">
      <c r="A8" s="16" t="s">
        <v>193</v>
      </c>
      <c r="B8" s="2"/>
      <c r="C8" t="s">
        <v>194</v>
      </c>
      <c r="E8" t="s">
        <v>324</v>
      </c>
      <c r="F8" t="s">
        <v>325</v>
      </c>
      <c r="AH8" s="22"/>
    </row>
    <row r="9" spans="1:34" x14ac:dyDescent="0.25">
      <c r="A9" s="16" t="s">
        <v>193</v>
      </c>
      <c r="B9" s="2"/>
      <c r="C9" t="s">
        <v>194</v>
      </c>
      <c r="E9" t="s">
        <v>324</v>
      </c>
      <c r="F9" t="s">
        <v>325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324</v>
      </c>
      <c r="F10" t="s">
        <v>325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324</v>
      </c>
      <c r="F11" s="24" t="s">
        <v>325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326</v>
      </c>
      <c r="F2" s="28" t="s">
        <v>327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326</v>
      </c>
      <c r="F3" t="s">
        <v>327</v>
      </c>
      <c r="AH3" s="22"/>
    </row>
    <row r="4" spans="1:34" x14ac:dyDescent="0.25">
      <c r="A4" s="16" t="s">
        <v>193</v>
      </c>
      <c r="B4" s="2"/>
      <c r="C4" t="s">
        <v>194</v>
      </c>
      <c r="E4" t="s">
        <v>326</v>
      </c>
      <c r="F4" t="s">
        <v>327</v>
      </c>
      <c r="AH4" s="22"/>
    </row>
    <row r="5" spans="1:34" x14ac:dyDescent="0.25">
      <c r="A5" s="16" t="s">
        <v>193</v>
      </c>
      <c r="B5" s="2"/>
      <c r="C5" t="s">
        <v>194</v>
      </c>
      <c r="E5" t="s">
        <v>326</v>
      </c>
      <c r="F5" t="s">
        <v>327</v>
      </c>
      <c r="AH5" s="22"/>
    </row>
    <row r="6" spans="1:34" x14ac:dyDescent="0.25">
      <c r="A6" s="16" t="s">
        <v>193</v>
      </c>
      <c r="B6" s="2"/>
      <c r="C6" t="s">
        <v>194</v>
      </c>
      <c r="E6" t="s">
        <v>326</v>
      </c>
      <c r="F6" t="s">
        <v>327</v>
      </c>
      <c r="AH6" s="22"/>
    </row>
    <row r="7" spans="1:34" x14ac:dyDescent="0.25">
      <c r="A7" s="16" t="s">
        <v>193</v>
      </c>
      <c r="B7" s="2"/>
      <c r="C7" t="s">
        <v>194</v>
      </c>
      <c r="E7" t="s">
        <v>326</v>
      </c>
      <c r="F7" t="s">
        <v>327</v>
      </c>
      <c r="AH7" s="22"/>
    </row>
    <row r="8" spans="1:34" x14ac:dyDescent="0.25">
      <c r="A8" s="16" t="s">
        <v>193</v>
      </c>
      <c r="B8" s="2"/>
      <c r="C8" t="s">
        <v>194</v>
      </c>
      <c r="E8" t="s">
        <v>326</v>
      </c>
      <c r="F8" t="s">
        <v>327</v>
      </c>
      <c r="AH8" s="22"/>
    </row>
    <row r="9" spans="1:34" x14ac:dyDescent="0.25">
      <c r="A9" s="16" t="s">
        <v>193</v>
      </c>
      <c r="B9" s="2"/>
      <c r="C9" t="s">
        <v>194</v>
      </c>
      <c r="E9" t="s">
        <v>326</v>
      </c>
      <c r="F9" t="s">
        <v>327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326</v>
      </c>
      <c r="F10" t="s">
        <v>327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326</v>
      </c>
      <c r="F11" s="24" t="s">
        <v>327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328</v>
      </c>
      <c r="F2" s="28" t="s">
        <v>329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328</v>
      </c>
      <c r="F3" t="s">
        <v>329</v>
      </c>
      <c r="AH3" s="22"/>
    </row>
    <row r="4" spans="1:34" x14ac:dyDescent="0.25">
      <c r="A4" s="16" t="s">
        <v>193</v>
      </c>
      <c r="B4" s="2"/>
      <c r="C4" t="s">
        <v>194</v>
      </c>
      <c r="E4" t="s">
        <v>328</v>
      </c>
      <c r="F4" t="s">
        <v>329</v>
      </c>
      <c r="AH4" s="22"/>
    </row>
    <row r="5" spans="1:34" x14ac:dyDescent="0.25">
      <c r="A5" s="16" t="s">
        <v>193</v>
      </c>
      <c r="B5" s="2"/>
      <c r="C5" t="s">
        <v>194</v>
      </c>
      <c r="E5" t="s">
        <v>328</v>
      </c>
      <c r="F5" t="s">
        <v>329</v>
      </c>
      <c r="AH5" s="22"/>
    </row>
    <row r="6" spans="1:34" x14ac:dyDescent="0.25">
      <c r="A6" s="16" t="s">
        <v>193</v>
      </c>
      <c r="B6" s="2"/>
      <c r="C6" t="s">
        <v>194</v>
      </c>
      <c r="E6" t="s">
        <v>328</v>
      </c>
      <c r="F6" t="s">
        <v>329</v>
      </c>
      <c r="AH6" s="22"/>
    </row>
    <row r="7" spans="1:34" x14ac:dyDescent="0.25">
      <c r="A7" s="16" t="s">
        <v>193</v>
      </c>
      <c r="B7" s="2"/>
      <c r="C7" t="s">
        <v>194</v>
      </c>
      <c r="E7" t="s">
        <v>328</v>
      </c>
      <c r="F7" t="s">
        <v>329</v>
      </c>
      <c r="AH7" s="22"/>
    </row>
    <row r="8" spans="1:34" x14ac:dyDescent="0.25">
      <c r="A8" s="16" t="s">
        <v>193</v>
      </c>
      <c r="B8" s="2"/>
      <c r="C8" t="s">
        <v>194</v>
      </c>
      <c r="E8" t="s">
        <v>328</v>
      </c>
      <c r="F8" t="s">
        <v>329</v>
      </c>
      <c r="AH8" s="22"/>
    </row>
    <row r="9" spans="1:34" x14ac:dyDescent="0.25">
      <c r="A9" s="16" t="s">
        <v>200</v>
      </c>
      <c r="B9" s="2"/>
      <c r="C9" t="s">
        <v>199</v>
      </c>
      <c r="E9" t="s">
        <v>328</v>
      </c>
      <c r="F9" t="s">
        <v>329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328</v>
      </c>
      <c r="F10" t="s">
        <v>329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328</v>
      </c>
      <c r="F11" s="24" t="s">
        <v>329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330</v>
      </c>
      <c r="F2" s="28" t="s">
        <v>331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330</v>
      </c>
      <c r="F3" t="s">
        <v>331</v>
      </c>
      <c r="AH3" s="22"/>
    </row>
    <row r="4" spans="1:34" x14ac:dyDescent="0.25">
      <c r="A4" s="16" t="s">
        <v>193</v>
      </c>
      <c r="B4" s="2"/>
      <c r="C4" t="s">
        <v>194</v>
      </c>
      <c r="E4" t="s">
        <v>330</v>
      </c>
      <c r="F4" t="s">
        <v>331</v>
      </c>
      <c r="AH4" s="22"/>
    </row>
    <row r="5" spans="1:34" x14ac:dyDescent="0.25">
      <c r="A5" s="16" t="s">
        <v>193</v>
      </c>
      <c r="B5" s="2"/>
      <c r="C5" t="s">
        <v>194</v>
      </c>
      <c r="E5" t="s">
        <v>330</v>
      </c>
      <c r="F5" t="s">
        <v>331</v>
      </c>
      <c r="AH5" s="22"/>
    </row>
    <row r="6" spans="1:34" x14ac:dyDescent="0.25">
      <c r="A6" s="16" t="s">
        <v>193</v>
      </c>
      <c r="B6" s="2"/>
      <c r="C6" t="s">
        <v>194</v>
      </c>
      <c r="E6" t="s">
        <v>330</v>
      </c>
      <c r="F6" t="s">
        <v>331</v>
      </c>
      <c r="AH6" s="22"/>
    </row>
    <row r="7" spans="1:34" x14ac:dyDescent="0.25">
      <c r="A7" s="16" t="s">
        <v>197</v>
      </c>
      <c r="B7" s="2"/>
      <c r="C7" t="s">
        <v>197</v>
      </c>
      <c r="E7" t="s">
        <v>330</v>
      </c>
      <c r="F7" t="s">
        <v>331</v>
      </c>
      <c r="AH7" s="22"/>
    </row>
    <row r="8" spans="1:34" x14ac:dyDescent="0.25">
      <c r="A8" s="16" t="s">
        <v>193</v>
      </c>
      <c r="B8" s="2"/>
      <c r="C8" t="s">
        <v>194</v>
      </c>
      <c r="E8" t="s">
        <v>330</v>
      </c>
      <c r="F8" t="s">
        <v>331</v>
      </c>
      <c r="AH8" s="22"/>
    </row>
    <row r="9" spans="1:34" x14ac:dyDescent="0.25">
      <c r="A9" s="16" t="s">
        <v>193</v>
      </c>
      <c r="B9" s="2"/>
      <c r="C9" t="s">
        <v>194</v>
      </c>
      <c r="E9" t="s">
        <v>330</v>
      </c>
      <c r="F9" t="s">
        <v>331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330</v>
      </c>
      <c r="F10" t="s">
        <v>331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330</v>
      </c>
      <c r="F11" s="24" t="s">
        <v>331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332</v>
      </c>
      <c r="F2" s="28" t="s">
        <v>333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332</v>
      </c>
      <c r="F3" t="s">
        <v>333</v>
      </c>
      <c r="AH3" s="22"/>
    </row>
    <row r="4" spans="1:34" x14ac:dyDescent="0.25">
      <c r="A4" s="16" t="s">
        <v>193</v>
      </c>
      <c r="B4" s="2"/>
      <c r="C4" t="s">
        <v>194</v>
      </c>
      <c r="E4" t="s">
        <v>332</v>
      </c>
      <c r="F4" t="s">
        <v>333</v>
      </c>
      <c r="AH4" s="22"/>
    </row>
    <row r="5" spans="1:34" x14ac:dyDescent="0.25">
      <c r="A5" s="16" t="s">
        <v>193</v>
      </c>
      <c r="B5" s="2"/>
      <c r="C5" t="s">
        <v>194</v>
      </c>
      <c r="E5" t="s">
        <v>332</v>
      </c>
      <c r="F5" t="s">
        <v>333</v>
      </c>
      <c r="AH5" s="22"/>
    </row>
    <row r="6" spans="1:34" x14ac:dyDescent="0.25">
      <c r="A6" s="16" t="s">
        <v>193</v>
      </c>
      <c r="B6" s="2"/>
      <c r="C6" t="s">
        <v>194</v>
      </c>
      <c r="E6" t="s">
        <v>332</v>
      </c>
      <c r="F6" t="s">
        <v>333</v>
      </c>
      <c r="AH6" s="22"/>
    </row>
    <row r="7" spans="1:34" x14ac:dyDescent="0.25">
      <c r="A7" s="16" t="s">
        <v>193</v>
      </c>
      <c r="B7" s="2"/>
      <c r="C7" t="s">
        <v>194</v>
      </c>
      <c r="E7" t="s">
        <v>332</v>
      </c>
      <c r="F7" t="s">
        <v>333</v>
      </c>
      <c r="AH7" s="22"/>
    </row>
    <row r="8" spans="1:34" x14ac:dyDescent="0.25">
      <c r="A8" s="16" t="s">
        <v>193</v>
      </c>
      <c r="B8" s="2"/>
      <c r="C8" t="s">
        <v>194</v>
      </c>
      <c r="E8" t="s">
        <v>332</v>
      </c>
      <c r="F8" t="s">
        <v>333</v>
      </c>
      <c r="AH8" s="22"/>
    </row>
    <row r="9" spans="1:34" x14ac:dyDescent="0.25">
      <c r="A9" s="16" t="s">
        <v>198</v>
      </c>
      <c r="B9" s="2"/>
      <c r="C9" t="s">
        <v>199</v>
      </c>
      <c r="E9" t="s">
        <v>332</v>
      </c>
      <c r="F9" t="s">
        <v>333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332</v>
      </c>
      <c r="F10" t="s">
        <v>333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332</v>
      </c>
      <c r="F11" s="24" t="s">
        <v>333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334</v>
      </c>
      <c r="F2" s="28" t="s">
        <v>335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334</v>
      </c>
      <c r="F3" t="s">
        <v>335</v>
      </c>
      <c r="AH3" s="22"/>
    </row>
    <row r="4" spans="1:34" x14ac:dyDescent="0.25">
      <c r="A4" s="16" t="s">
        <v>193</v>
      </c>
      <c r="B4" s="2"/>
      <c r="C4" t="s">
        <v>194</v>
      </c>
      <c r="E4" t="s">
        <v>334</v>
      </c>
      <c r="F4" t="s">
        <v>335</v>
      </c>
      <c r="AH4" s="22"/>
    </row>
    <row r="5" spans="1:34" x14ac:dyDescent="0.25">
      <c r="A5" s="16" t="s">
        <v>193</v>
      </c>
      <c r="B5" s="2"/>
      <c r="C5" t="s">
        <v>194</v>
      </c>
      <c r="E5" t="s">
        <v>334</v>
      </c>
      <c r="F5" t="s">
        <v>335</v>
      </c>
      <c r="AH5" s="22"/>
    </row>
    <row r="6" spans="1:34" x14ac:dyDescent="0.25">
      <c r="A6" s="16" t="s">
        <v>193</v>
      </c>
      <c r="B6" s="2"/>
      <c r="C6" t="s">
        <v>194</v>
      </c>
      <c r="E6" t="s">
        <v>334</v>
      </c>
      <c r="F6" t="s">
        <v>335</v>
      </c>
      <c r="AH6" s="22"/>
    </row>
    <row r="7" spans="1:34" x14ac:dyDescent="0.25">
      <c r="A7" s="16" t="s">
        <v>193</v>
      </c>
      <c r="B7" s="2"/>
      <c r="C7" t="s">
        <v>194</v>
      </c>
      <c r="E7" t="s">
        <v>334</v>
      </c>
      <c r="F7" t="s">
        <v>335</v>
      </c>
      <c r="AH7" s="22"/>
    </row>
    <row r="8" spans="1:34" x14ac:dyDescent="0.25">
      <c r="A8" s="16" t="s">
        <v>193</v>
      </c>
      <c r="B8" s="2"/>
      <c r="C8" t="s">
        <v>194</v>
      </c>
      <c r="E8" t="s">
        <v>334</v>
      </c>
      <c r="F8" t="s">
        <v>335</v>
      </c>
      <c r="AH8" s="22"/>
    </row>
    <row r="9" spans="1:34" x14ac:dyDescent="0.25">
      <c r="A9" s="16" t="s">
        <v>193</v>
      </c>
      <c r="B9" s="2"/>
      <c r="C9" t="s">
        <v>194</v>
      </c>
      <c r="E9" t="s">
        <v>334</v>
      </c>
      <c r="F9" t="s">
        <v>335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334</v>
      </c>
      <c r="F10" t="s">
        <v>335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334</v>
      </c>
      <c r="F11" s="24" t="s">
        <v>335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336</v>
      </c>
      <c r="F2" s="28" t="s">
        <v>337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336</v>
      </c>
      <c r="F3" t="s">
        <v>337</v>
      </c>
      <c r="AH3" s="22"/>
    </row>
    <row r="4" spans="1:34" x14ac:dyDescent="0.25">
      <c r="A4" s="16" t="s">
        <v>198</v>
      </c>
      <c r="B4" s="2"/>
      <c r="C4" t="s">
        <v>199</v>
      </c>
      <c r="E4" t="s">
        <v>336</v>
      </c>
      <c r="F4" t="s">
        <v>337</v>
      </c>
      <c r="AH4" s="22"/>
    </row>
    <row r="5" spans="1:34" x14ac:dyDescent="0.25">
      <c r="A5" s="16" t="s">
        <v>193</v>
      </c>
      <c r="B5" s="2"/>
      <c r="C5" t="s">
        <v>194</v>
      </c>
      <c r="E5" t="s">
        <v>336</v>
      </c>
      <c r="F5" t="s">
        <v>337</v>
      </c>
      <c r="AH5" s="22"/>
    </row>
    <row r="6" spans="1:34" x14ac:dyDescent="0.25">
      <c r="A6" s="16" t="s">
        <v>193</v>
      </c>
      <c r="B6" s="2"/>
      <c r="C6" t="s">
        <v>194</v>
      </c>
      <c r="E6" t="s">
        <v>336</v>
      </c>
      <c r="F6" t="s">
        <v>337</v>
      </c>
      <c r="AH6" s="22"/>
    </row>
    <row r="7" spans="1:34" x14ac:dyDescent="0.25">
      <c r="A7" s="16" t="s">
        <v>198</v>
      </c>
      <c r="B7" s="2"/>
      <c r="C7" t="s">
        <v>199</v>
      </c>
      <c r="E7" t="s">
        <v>336</v>
      </c>
      <c r="F7" t="s">
        <v>337</v>
      </c>
      <c r="AH7" s="22"/>
    </row>
    <row r="8" spans="1:34" x14ac:dyDescent="0.25">
      <c r="A8" s="16" t="s">
        <v>193</v>
      </c>
      <c r="B8" s="2"/>
      <c r="C8" t="s">
        <v>194</v>
      </c>
      <c r="E8" t="s">
        <v>336</v>
      </c>
      <c r="F8" t="s">
        <v>337</v>
      </c>
      <c r="AH8" s="22"/>
    </row>
    <row r="9" spans="1:34" x14ac:dyDescent="0.25">
      <c r="A9" s="16" t="s">
        <v>193</v>
      </c>
      <c r="B9" s="2"/>
      <c r="C9" t="s">
        <v>194</v>
      </c>
      <c r="E9" t="s">
        <v>336</v>
      </c>
      <c r="F9" t="s">
        <v>337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336</v>
      </c>
      <c r="F10" t="s">
        <v>337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336</v>
      </c>
      <c r="F11" s="24" t="s">
        <v>337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338</v>
      </c>
      <c r="F2" s="28" t="s">
        <v>339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338</v>
      </c>
      <c r="F3" t="s">
        <v>339</v>
      </c>
      <c r="AH3" s="22"/>
    </row>
    <row r="4" spans="1:34" x14ac:dyDescent="0.25">
      <c r="A4" s="16" t="s">
        <v>193</v>
      </c>
      <c r="B4" s="2"/>
      <c r="C4" t="s">
        <v>194</v>
      </c>
      <c r="E4" t="s">
        <v>338</v>
      </c>
      <c r="F4" t="s">
        <v>339</v>
      </c>
      <c r="AH4" s="22"/>
    </row>
    <row r="5" spans="1:34" x14ac:dyDescent="0.25">
      <c r="A5" s="16" t="s">
        <v>198</v>
      </c>
      <c r="B5" s="2"/>
      <c r="C5" t="s">
        <v>199</v>
      </c>
      <c r="E5" t="s">
        <v>338</v>
      </c>
      <c r="F5" t="s">
        <v>339</v>
      </c>
      <c r="AH5" s="22"/>
    </row>
    <row r="6" spans="1:34" x14ac:dyDescent="0.25">
      <c r="A6" s="16" t="s">
        <v>193</v>
      </c>
      <c r="B6" s="2"/>
      <c r="C6" t="s">
        <v>194</v>
      </c>
      <c r="E6" t="s">
        <v>338</v>
      </c>
      <c r="F6" t="s">
        <v>339</v>
      </c>
      <c r="AH6" s="22"/>
    </row>
    <row r="7" spans="1:34" x14ac:dyDescent="0.25">
      <c r="A7" s="16" t="s">
        <v>193</v>
      </c>
      <c r="B7" s="2"/>
      <c r="C7" t="s">
        <v>194</v>
      </c>
      <c r="E7" t="s">
        <v>338</v>
      </c>
      <c r="F7" t="s">
        <v>339</v>
      </c>
      <c r="AH7" s="22"/>
    </row>
    <row r="8" spans="1:34" x14ac:dyDescent="0.25">
      <c r="A8" s="16" t="s">
        <v>198</v>
      </c>
      <c r="B8" s="2"/>
      <c r="C8" t="s">
        <v>199</v>
      </c>
      <c r="E8" t="s">
        <v>338</v>
      </c>
      <c r="F8" t="s">
        <v>339</v>
      </c>
      <c r="AH8" s="22"/>
    </row>
    <row r="9" spans="1:34" x14ac:dyDescent="0.25">
      <c r="A9" s="16" t="s">
        <v>193</v>
      </c>
      <c r="B9" s="2"/>
      <c r="C9" t="s">
        <v>194</v>
      </c>
      <c r="E9" t="s">
        <v>338</v>
      </c>
      <c r="F9" t="s">
        <v>339</v>
      </c>
      <c r="AH9" s="22"/>
    </row>
    <row r="10" spans="1:34" x14ac:dyDescent="0.25">
      <c r="A10" s="16" t="s">
        <v>197</v>
      </c>
      <c r="B10" s="2"/>
      <c r="C10" t="s">
        <v>197</v>
      </c>
      <c r="E10" t="s">
        <v>338</v>
      </c>
      <c r="F10" t="s">
        <v>339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338</v>
      </c>
      <c r="F11" s="24" t="s">
        <v>339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200</v>
      </c>
      <c r="B2" s="10"/>
      <c r="C2" s="28" t="s">
        <v>199</v>
      </c>
      <c r="D2" s="28" t="s">
        <v>201</v>
      </c>
      <c r="E2" s="28" t="s">
        <v>340</v>
      </c>
      <c r="F2" s="28" t="s">
        <v>341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340</v>
      </c>
      <c r="F3" t="s">
        <v>341</v>
      </c>
      <c r="AH3" s="22"/>
    </row>
    <row r="4" spans="1:34" x14ac:dyDescent="0.25">
      <c r="A4" s="16" t="s">
        <v>198</v>
      </c>
      <c r="B4" s="2"/>
      <c r="C4" t="s">
        <v>199</v>
      </c>
      <c r="E4" t="s">
        <v>340</v>
      </c>
      <c r="F4" t="s">
        <v>341</v>
      </c>
      <c r="AH4" s="22"/>
    </row>
    <row r="5" spans="1:34" x14ac:dyDescent="0.25">
      <c r="A5" s="16" t="s">
        <v>193</v>
      </c>
      <c r="B5" s="2"/>
      <c r="C5" t="s">
        <v>194</v>
      </c>
      <c r="E5" t="s">
        <v>340</v>
      </c>
      <c r="F5" t="s">
        <v>341</v>
      </c>
      <c r="AH5" s="22"/>
    </row>
    <row r="6" spans="1:34" x14ac:dyDescent="0.25">
      <c r="A6" s="16" t="s">
        <v>193</v>
      </c>
      <c r="B6" s="2"/>
      <c r="C6" t="s">
        <v>194</v>
      </c>
      <c r="E6" t="s">
        <v>340</v>
      </c>
      <c r="F6" t="s">
        <v>341</v>
      </c>
      <c r="AH6" s="22"/>
    </row>
    <row r="7" spans="1:34" x14ac:dyDescent="0.25">
      <c r="A7" s="16" t="s">
        <v>193</v>
      </c>
      <c r="B7" s="2"/>
      <c r="C7" t="s">
        <v>194</v>
      </c>
      <c r="E7" t="s">
        <v>340</v>
      </c>
      <c r="F7" t="s">
        <v>341</v>
      </c>
      <c r="AH7" s="22"/>
    </row>
    <row r="8" spans="1:34" x14ac:dyDescent="0.25">
      <c r="A8" s="16" t="s">
        <v>198</v>
      </c>
      <c r="B8" s="2"/>
      <c r="C8" t="s">
        <v>199</v>
      </c>
      <c r="E8" t="s">
        <v>340</v>
      </c>
      <c r="F8" t="s">
        <v>341</v>
      </c>
      <c r="AH8" s="22"/>
    </row>
    <row r="9" spans="1:34" x14ac:dyDescent="0.25">
      <c r="A9" s="16" t="s">
        <v>193</v>
      </c>
      <c r="B9" s="2"/>
      <c r="C9" t="s">
        <v>194</v>
      </c>
      <c r="E9" t="s">
        <v>340</v>
      </c>
      <c r="F9" t="s">
        <v>341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340</v>
      </c>
      <c r="F10" t="s">
        <v>341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340</v>
      </c>
      <c r="F11" s="24" t="s">
        <v>341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342</v>
      </c>
      <c r="F2" s="28" t="s">
        <v>343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342</v>
      </c>
      <c r="F3" t="s">
        <v>343</v>
      </c>
      <c r="AH3" s="22"/>
    </row>
    <row r="4" spans="1:34" x14ac:dyDescent="0.25">
      <c r="A4" s="16" t="s">
        <v>193</v>
      </c>
      <c r="B4" s="2"/>
      <c r="C4" t="s">
        <v>194</v>
      </c>
      <c r="E4" t="s">
        <v>342</v>
      </c>
      <c r="F4" t="s">
        <v>343</v>
      </c>
      <c r="AH4" s="22"/>
    </row>
    <row r="5" spans="1:34" x14ac:dyDescent="0.25">
      <c r="A5" s="16" t="s">
        <v>193</v>
      </c>
      <c r="B5" s="2"/>
      <c r="C5" t="s">
        <v>194</v>
      </c>
      <c r="E5" t="s">
        <v>342</v>
      </c>
      <c r="F5" t="s">
        <v>343</v>
      </c>
      <c r="AH5" s="22"/>
    </row>
    <row r="6" spans="1:34" x14ac:dyDescent="0.25">
      <c r="A6" s="16" t="s">
        <v>193</v>
      </c>
      <c r="B6" s="2"/>
      <c r="C6" t="s">
        <v>194</v>
      </c>
      <c r="E6" t="s">
        <v>342</v>
      </c>
      <c r="F6" t="s">
        <v>343</v>
      </c>
      <c r="AH6" s="22"/>
    </row>
    <row r="7" spans="1:34" x14ac:dyDescent="0.25">
      <c r="A7" s="16" t="s">
        <v>193</v>
      </c>
      <c r="B7" s="2"/>
      <c r="C7" t="s">
        <v>194</v>
      </c>
      <c r="E7" t="s">
        <v>342</v>
      </c>
      <c r="F7" t="s">
        <v>343</v>
      </c>
      <c r="AH7" s="22"/>
    </row>
    <row r="8" spans="1:34" x14ac:dyDescent="0.25">
      <c r="A8" s="16" t="s">
        <v>193</v>
      </c>
      <c r="B8" s="2"/>
      <c r="C8" t="s">
        <v>194</v>
      </c>
      <c r="E8" t="s">
        <v>342</v>
      </c>
      <c r="F8" t="s">
        <v>343</v>
      </c>
      <c r="AH8" s="22"/>
    </row>
    <row r="9" spans="1:34" x14ac:dyDescent="0.25">
      <c r="A9" s="16" t="s">
        <v>193</v>
      </c>
      <c r="B9" s="2"/>
      <c r="C9" t="s">
        <v>194</v>
      </c>
      <c r="E9" t="s">
        <v>342</v>
      </c>
      <c r="F9" t="s">
        <v>343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342</v>
      </c>
      <c r="F10" t="s">
        <v>343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342</v>
      </c>
      <c r="F11" s="24" t="s">
        <v>343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344</v>
      </c>
      <c r="F2" s="28" t="s">
        <v>345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344</v>
      </c>
      <c r="F3" t="s">
        <v>345</v>
      </c>
      <c r="AH3" s="22"/>
    </row>
    <row r="4" spans="1:34" x14ac:dyDescent="0.25">
      <c r="A4" s="16" t="s">
        <v>193</v>
      </c>
      <c r="B4" s="2"/>
      <c r="C4" t="s">
        <v>194</v>
      </c>
      <c r="E4" t="s">
        <v>344</v>
      </c>
      <c r="F4" t="s">
        <v>345</v>
      </c>
      <c r="AH4" s="22"/>
    </row>
    <row r="5" spans="1:34" x14ac:dyDescent="0.25">
      <c r="A5" s="16" t="s">
        <v>193</v>
      </c>
      <c r="B5" s="2"/>
      <c r="C5" t="s">
        <v>194</v>
      </c>
      <c r="E5" t="s">
        <v>344</v>
      </c>
      <c r="F5" t="s">
        <v>345</v>
      </c>
      <c r="AH5" s="22"/>
    </row>
    <row r="6" spans="1:34" x14ac:dyDescent="0.25">
      <c r="A6" s="16" t="s">
        <v>198</v>
      </c>
      <c r="B6" s="2"/>
      <c r="C6" t="s">
        <v>199</v>
      </c>
      <c r="E6" t="s">
        <v>344</v>
      </c>
      <c r="F6" t="s">
        <v>345</v>
      </c>
      <c r="AH6" s="22"/>
    </row>
    <row r="7" spans="1:34" x14ac:dyDescent="0.25">
      <c r="A7" s="16" t="s">
        <v>193</v>
      </c>
      <c r="B7" s="2"/>
      <c r="C7" t="s">
        <v>194</v>
      </c>
      <c r="E7" t="s">
        <v>344</v>
      </c>
      <c r="F7" t="s">
        <v>345</v>
      </c>
      <c r="AH7" s="22"/>
    </row>
    <row r="8" spans="1:34" x14ac:dyDescent="0.25">
      <c r="A8" s="16" t="s">
        <v>193</v>
      </c>
      <c r="B8" s="2"/>
      <c r="C8" t="s">
        <v>194</v>
      </c>
      <c r="E8" t="s">
        <v>344</v>
      </c>
      <c r="F8" t="s">
        <v>345</v>
      </c>
      <c r="AH8" s="22"/>
    </row>
    <row r="9" spans="1:34" x14ac:dyDescent="0.25">
      <c r="A9" s="16" t="s">
        <v>193</v>
      </c>
      <c r="B9" s="2"/>
      <c r="C9" t="s">
        <v>194</v>
      </c>
      <c r="E9" t="s">
        <v>344</v>
      </c>
      <c r="F9" t="s">
        <v>345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344</v>
      </c>
      <c r="F10" t="s">
        <v>345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344</v>
      </c>
      <c r="F11" s="24" t="s">
        <v>345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346</v>
      </c>
      <c r="F2" s="28" t="s">
        <v>347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346</v>
      </c>
      <c r="F3" t="s">
        <v>347</v>
      </c>
      <c r="AH3" s="22"/>
    </row>
    <row r="4" spans="1:34" x14ac:dyDescent="0.25">
      <c r="A4" s="16" t="s">
        <v>193</v>
      </c>
      <c r="B4" s="2"/>
      <c r="C4" t="s">
        <v>194</v>
      </c>
      <c r="E4" t="s">
        <v>346</v>
      </c>
      <c r="F4" t="s">
        <v>347</v>
      </c>
      <c r="AH4" s="22"/>
    </row>
    <row r="5" spans="1:34" x14ac:dyDescent="0.25">
      <c r="A5" s="16" t="s">
        <v>193</v>
      </c>
      <c r="B5" s="2"/>
      <c r="C5" t="s">
        <v>194</v>
      </c>
      <c r="E5" t="s">
        <v>346</v>
      </c>
      <c r="F5" t="s">
        <v>347</v>
      </c>
      <c r="AH5" s="22"/>
    </row>
    <row r="6" spans="1:34" x14ac:dyDescent="0.25">
      <c r="A6" s="16" t="s">
        <v>193</v>
      </c>
      <c r="B6" s="2"/>
      <c r="C6" t="s">
        <v>194</v>
      </c>
      <c r="E6" t="s">
        <v>346</v>
      </c>
      <c r="F6" t="s">
        <v>347</v>
      </c>
      <c r="AH6" s="22"/>
    </row>
    <row r="7" spans="1:34" x14ac:dyDescent="0.25">
      <c r="A7" s="16" t="s">
        <v>193</v>
      </c>
      <c r="B7" s="2"/>
      <c r="C7" t="s">
        <v>194</v>
      </c>
      <c r="E7" t="s">
        <v>346</v>
      </c>
      <c r="F7" t="s">
        <v>347</v>
      </c>
      <c r="AH7" s="22"/>
    </row>
    <row r="8" spans="1:34" x14ac:dyDescent="0.25">
      <c r="A8" s="16" t="s">
        <v>193</v>
      </c>
      <c r="B8" s="2"/>
      <c r="C8" t="s">
        <v>194</v>
      </c>
      <c r="E8" t="s">
        <v>346</v>
      </c>
      <c r="F8" t="s">
        <v>347</v>
      </c>
      <c r="AH8" s="22"/>
    </row>
    <row r="9" spans="1:34" x14ac:dyDescent="0.25">
      <c r="A9" s="16" t="s">
        <v>198</v>
      </c>
      <c r="B9" s="2"/>
      <c r="C9" t="s">
        <v>199</v>
      </c>
      <c r="E9" t="s">
        <v>346</v>
      </c>
      <c r="F9" t="s">
        <v>347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346</v>
      </c>
      <c r="F10" t="s">
        <v>347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346</v>
      </c>
      <c r="F11" s="24" t="s">
        <v>347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348</v>
      </c>
      <c r="F2" s="28" t="s">
        <v>349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348</v>
      </c>
      <c r="F3" t="s">
        <v>349</v>
      </c>
      <c r="AH3" s="22"/>
    </row>
    <row r="4" spans="1:34" x14ac:dyDescent="0.25">
      <c r="A4" s="16" t="s">
        <v>193</v>
      </c>
      <c r="B4" s="2"/>
      <c r="C4" t="s">
        <v>194</v>
      </c>
      <c r="E4" t="s">
        <v>348</v>
      </c>
      <c r="F4" t="s">
        <v>349</v>
      </c>
      <c r="AH4" s="22"/>
    </row>
    <row r="5" spans="1:34" x14ac:dyDescent="0.25">
      <c r="A5" s="16" t="s">
        <v>193</v>
      </c>
      <c r="B5" s="2"/>
      <c r="C5" t="s">
        <v>194</v>
      </c>
      <c r="E5" t="s">
        <v>348</v>
      </c>
      <c r="F5" t="s">
        <v>349</v>
      </c>
      <c r="AH5" s="22"/>
    </row>
    <row r="6" spans="1:34" x14ac:dyDescent="0.25">
      <c r="A6" s="16" t="s">
        <v>198</v>
      </c>
      <c r="B6" s="2"/>
      <c r="C6" t="s">
        <v>199</v>
      </c>
      <c r="E6" t="s">
        <v>348</v>
      </c>
      <c r="F6" t="s">
        <v>349</v>
      </c>
      <c r="AH6" s="22"/>
    </row>
    <row r="7" spans="1:34" x14ac:dyDescent="0.25">
      <c r="A7" s="16" t="s">
        <v>197</v>
      </c>
      <c r="B7" s="2"/>
      <c r="C7" t="s">
        <v>197</v>
      </c>
      <c r="E7" t="s">
        <v>348</v>
      </c>
      <c r="F7" t="s">
        <v>349</v>
      </c>
      <c r="AH7" s="22"/>
    </row>
    <row r="8" spans="1:34" x14ac:dyDescent="0.25">
      <c r="A8" s="16" t="s">
        <v>193</v>
      </c>
      <c r="B8" s="2"/>
      <c r="C8" t="s">
        <v>194</v>
      </c>
      <c r="E8" t="s">
        <v>348</v>
      </c>
      <c r="F8" t="s">
        <v>349</v>
      </c>
      <c r="AH8" s="22"/>
    </row>
    <row r="9" spans="1:34" x14ac:dyDescent="0.25">
      <c r="A9" s="16" t="s">
        <v>193</v>
      </c>
      <c r="B9" s="2"/>
      <c r="C9" t="s">
        <v>194</v>
      </c>
      <c r="E9" t="s">
        <v>348</v>
      </c>
      <c r="F9" t="s">
        <v>349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348</v>
      </c>
      <c r="F10" t="s">
        <v>349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348</v>
      </c>
      <c r="F11" s="24" t="s">
        <v>349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350</v>
      </c>
      <c r="F2" s="28" t="s">
        <v>351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350</v>
      </c>
      <c r="F3" t="s">
        <v>351</v>
      </c>
      <c r="AH3" s="22"/>
    </row>
    <row r="4" spans="1:34" x14ac:dyDescent="0.25">
      <c r="A4" s="16" t="s">
        <v>193</v>
      </c>
      <c r="B4" s="2"/>
      <c r="C4" t="s">
        <v>194</v>
      </c>
      <c r="E4" t="s">
        <v>350</v>
      </c>
      <c r="F4" t="s">
        <v>351</v>
      </c>
      <c r="AH4" s="22"/>
    </row>
    <row r="5" spans="1:34" x14ac:dyDescent="0.25">
      <c r="A5" s="16" t="s">
        <v>198</v>
      </c>
      <c r="B5" s="2"/>
      <c r="C5" t="s">
        <v>199</v>
      </c>
      <c r="E5" t="s">
        <v>350</v>
      </c>
      <c r="F5" t="s">
        <v>351</v>
      </c>
      <c r="AH5" s="22"/>
    </row>
    <row r="6" spans="1:34" x14ac:dyDescent="0.25">
      <c r="A6" s="16" t="s">
        <v>193</v>
      </c>
      <c r="B6" s="2"/>
      <c r="C6" t="s">
        <v>194</v>
      </c>
      <c r="E6" t="s">
        <v>350</v>
      </c>
      <c r="F6" t="s">
        <v>351</v>
      </c>
      <c r="AH6" s="22"/>
    </row>
    <row r="7" spans="1:34" x14ac:dyDescent="0.25">
      <c r="A7" s="16" t="s">
        <v>193</v>
      </c>
      <c r="B7" s="2"/>
      <c r="C7" t="s">
        <v>194</v>
      </c>
      <c r="E7" t="s">
        <v>350</v>
      </c>
      <c r="F7" t="s">
        <v>351</v>
      </c>
      <c r="AH7" s="22"/>
    </row>
    <row r="8" spans="1:34" x14ac:dyDescent="0.25">
      <c r="A8" s="16" t="s">
        <v>193</v>
      </c>
      <c r="B8" s="2"/>
      <c r="C8" t="s">
        <v>194</v>
      </c>
      <c r="E8" t="s">
        <v>350</v>
      </c>
      <c r="F8" t="s">
        <v>351</v>
      </c>
      <c r="AH8" s="22"/>
    </row>
    <row r="9" spans="1:34" x14ac:dyDescent="0.25">
      <c r="A9" s="16" t="s">
        <v>193</v>
      </c>
      <c r="B9" s="2"/>
      <c r="C9" t="s">
        <v>194</v>
      </c>
      <c r="E9" t="s">
        <v>350</v>
      </c>
      <c r="F9" t="s">
        <v>351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350</v>
      </c>
      <c r="F10" t="s">
        <v>351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350</v>
      </c>
      <c r="F11" s="24" t="s">
        <v>351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352</v>
      </c>
      <c r="F2" s="28" t="s">
        <v>353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352</v>
      </c>
      <c r="F3" t="s">
        <v>353</v>
      </c>
      <c r="AH3" s="22"/>
    </row>
    <row r="4" spans="1:34" x14ac:dyDescent="0.25">
      <c r="A4" s="16" t="s">
        <v>197</v>
      </c>
      <c r="B4" s="2"/>
      <c r="C4" t="s">
        <v>197</v>
      </c>
      <c r="E4" t="s">
        <v>352</v>
      </c>
      <c r="F4" t="s">
        <v>353</v>
      </c>
      <c r="AH4" s="22"/>
    </row>
    <row r="5" spans="1:34" x14ac:dyDescent="0.25">
      <c r="A5" s="16" t="s">
        <v>200</v>
      </c>
      <c r="B5" s="2"/>
      <c r="C5" t="s">
        <v>199</v>
      </c>
      <c r="E5" t="s">
        <v>352</v>
      </c>
      <c r="F5" t="s">
        <v>353</v>
      </c>
      <c r="AH5" s="22"/>
    </row>
    <row r="6" spans="1:34" x14ac:dyDescent="0.25">
      <c r="A6" s="16" t="s">
        <v>193</v>
      </c>
      <c r="B6" s="2"/>
      <c r="C6" t="s">
        <v>194</v>
      </c>
      <c r="E6" t="s">
        <v>352</v>
      </c>
      <c r="F6" t="s">
        <v>353</v>
      </c>
      <c r="AH6" s="22"/>
    </row>
    <row r="7" spans="1:34" x14ac:dyDescent="0.25">
      <c r="A7" s="16" t="s">
        <v>193</v>
      </c>
      <c r="B7" s="2"/>
      <c r="C7" t="s">
        <v>194</v>
      </c>
      <c r="E7" t="s">
        <v>352</v>
      </c>
      <c r="F7" t="s">
        <v>353</v>
      </c>
      <c r="AH7" s="22"/>
    </row>
    <row r="8" spans="1:34" x14ac:dyDescent="0.25">
      <c r="A8" s="16" t="s">
        <v>193</v>
      </c>
      <c r="B8" s="2"/>
      <c r="C8" t="s">
        <v>194</v>
      </c>
      <c r="E8" t="s">
        <v>352</v>
      </c>
      <c r="F8" t="s">
        <v>353</v>
      </c>
      <c r="AH8" s="22"/>
    </row>
    <row r="9" spans="1:34" x14ac:dyDescent="0.25">
      <c r="A9" s="16" t="s">
        <v>193</v>
      </c>
      <c r="B9" s="2"/>
      <c r="C9" t="s">
        <v>194</v>
      </c>
      <c r="E9" t="s">
        <v>352</v>
      </c>
      <c r="F9" t="s">
        <v>353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352</v>
      </c>
      <c r="F10" t="s">
        <v>353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352</v>
      </c>
      <c r="F11" s="24" t="s">
        <v>353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198</v>
      </c>
      <c r="B2" s="10"/>
      <c r="C2" s="28" t="s">
        <v>199</v>
      </c>
      <c r="D2" s="28" t="s">
        <v>201</v>
      </c>
      <c r="E2" s="28" t="s">
        <v>354</v>
      </c>
      <c r="F2" s="28" t="s">
        <v>355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354</v>
      </c>
      <c r="F3" t="s">
        <v>355</v>
      </c>
      <c r="AH3" s="22"/>
    </row>
    <row r="4" spans="1:34" x14ac:dyDescent="0.25">
      <c r="A4" s="16" t="s">
        <v>193</v>
      </c>
      <c r="B4" s="2"/>
      <c r="C4" t="s">
        <v>194</v>
      </c>
      <c r="E4" t="s">
        <v>354</v>
      </c>
      <c r="F4" t="s">
        <v>355</v>
      </c>
      <c r="AH4" s="22"/>
    </row>
    <row r="5" spans="1:34" x14ac:dyDescent="0.25">
      <c r="A5" s="16" t="s">
        <v>198</v>
      </c>
      <c r="B5" s="2"/>
      <c r="C5" t="s">
        <v>199</v>
      </c>
      <c r="E5" t="s">
        <v>354</v>
      </c>
      <c r="F5" t="s">
        <v>355</v>
      </c>
      <c r="AH5" s="22"/>
    </row>
    <row r="6" spans="1:34" x14ac:dyDescent="0.25">
      <c r="A6" s="16" t="s">
        <v>193</v>
      </c>
      <c r="B6" s="2"/>
      <c r="C6" t="s">
        <v>194</v>
      </c>
      <c r="E6" t="s">
        <v>354</v>
      </c>
      <c r="F6" t="s">
        <v>355</v>
      </c>
      <c r="AH6" s="22"/>
    </row>
    <row r="7" spans="1:34" x14ac:dyDescent="0.25">
      <c r="A7" s="16" t="s">
        <v>193</v>
      </c>
      <c r="B7" s="2"/>
      <c r="C7" t="s">
        <v>194</v>
      </c>
      <c r="E7" t="s">
        <v>354</v>
      </c>
      <c r="F7" t="s">
        <v>355</v>
      </c>
      <c r="AH7" s="22"/>
    </row>
    <row r="8" spans="1:34" x14ac:dyDescent="0.25">
      <c r="A8" s="16" t="s">
        <v>198</v>
      </c>
      <c r="B8" s="2"/>
      <c r="C8" t="s">
        <v>199</v>
      </c>
      <c r="E8" t="s">
        <v>354</v>
      </c>
      <c r="F8" t="s">
        <v>355</v>
      </c>
      <c r="AH8" s="22"/>
    </row>
    <row r="9" spans="1:34" x14ac:dyDescent="0.25">
      <c r="A9" s="16" t="s">
        <v>193</v>
      </c>
      <c r="B9" s="2"/>
      <c r="C9" t="s">
        <v>194</v>
      </c>
      <c r="E9" t="s">
        <v>354</v>
      </c>
      <c r="F9" t="s">
        <v>355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354</v>
      </c>
      <c r="F10" t="s">
        <v>355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354</v>
      </c>
      <c r="F11" s="24" t="s">
        <v>355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356</v>
      </c>
      <c r="F2" s="28" t="s">
        <v>357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356</v>
      </c>
      <c r="F3" t="s">
        <v>357</v>
      </c>
      <c r="AH3" s="22"/>
    </row>
    <row r="4" spans="1:34" x14ac:dyDescent="0.25">
      <c r="A4" s="16" t="s">
        <v>193</v>
      </c>
      <c r="B4" s="2"/>
      <c r="C4" t="s">
        <v>194</v>
      </c>
      <c r="E4" t="s">
        <v>356</v>
      </c>
      <c r="F4" t="s">
        <v>357</v>
      </c>
      <c r="AH4" s="22"/>
    </row>
    <row r="5" spans="1:34" x14ac:dyDescent="0.25">
      <c r="A5" s="16" t="s">
        <v>198</v>
      </c>
      <c r="B5" s="2"/>
      <c r="C5" t="s">
        <v>199</v>
      </c>
      <c r="E5" t="s">
        <v>356</v>
      </c>
      <c r="F5" t="s">
        <v>357</v>
      </c>
      <c r="AH5" s="22"/>
    </row>
    <row r="6" spans="1:34" x14ac:dyDescent="0.25">
      <c r="A6" s="16" t="s">
        <v>193</v>
      </c>
      <c r="B6" s="2"/>
      <c r="C6" t="s">
        <v>194</v>
      </c>
      <c r="E6" t="s">
        <v>356</v>
      </c>
      <c r="F6" t="s">
        <v>357</v>
      </c>
      <c r="AH6" s="22"/>
    </row>
    <row r="7" spans="1:34" x14ac:dyDescent="0.25">
      <c r="A7" s="16" t="s">
        <v>193</v>
      </c>
      <c r="B7" s="2"/>
      <c r="C7" t="s">
        <v>194</v>
      </c>
      <c r="E7" t="s">
        <v>356</v>
      </c>
      <c r="F7" t="s">
        <v>357</v>
      </c>
      <c r="AH7" s="22"/>
    </row>
    <row r="8" spans="1:34" x14ac:dyDescent="0.25">
      <c r="A8" s="16" t="s">
        <v>193</v>
      </c>
      <c r="B8" s="2"/>
      <c r="C8" t="s">
        <v>194</v>
      </c>
      <c r="E8" t="s">
        <v>356</v>
      </c>
      <c r="F8" t="s">
        <v>357</v>
      </c>
      <c r="AH8" s="22"/>
    </row>
    <row r="9" spans="1:34" x14ac:dyDescent="0.25">
      <c r="A9" s="16" t="s">
        <v>193</v>
      </c>
      <c r="B9" s="2"/>
      <c r="C9" t="s">
        <v>194</v>
      </c>
      <c r="E9" t="s">
        <v>356</v>
      </c>
      <c r="F9" t="s">
        <v>357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356</v>
      </c>
      <c r="F10" t="s">
        <v>357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356</v>
      </c>
      <c r="F11" s="24" t="s">
        <v>357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358</v>
      </c>
      <c r="F2" s="28" t="s">
        <v>359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358</v>
      </c>
      <c r="F3" t="s">
        <v>359</v>
      </c>
      <c r="AH3" s="22"/>
    </row>
    <row r="4" spans="1:34" x14ac:dyDescent="0.25">
      <c r="A4" s="16" t="s">
        <v>193</v>
      </c>
      <c r="B4" s="2"/>
      <c r="C4" t="s">
        <v>194</v>
      </c>
      <c r="E4" t="s">
        <v>358</v>
      </c>
      <c r="F4" t="s">
        <v>359</v>
      </c>
      <c r="AH4" s="22"/>
    </row>
    <row r="5" spans="1:34" x14ac:dyDescent="0.25">
      <c r="A5" s="16" t="s">
        <v>193</v>
      </c>
      <c r="B5" s="2"/>
      <c r="C5" t="s">
        <v>194</v>
      </c>
      <c r="E5" t="s">
        <v>358</v>
      </c>
      <c r="F5" t="s">
        <v>359</v>
      </c>
      <c r="AH5" s="22"/>
    </row>
    <row r="6" spans="1:34" x14ac:dyDescent="0.25">
      <c r="A6" s="16" t="s">
        <v>193</v>
      </c>
      <c r="B6" s="2"/>
      <c r="C6" t="s">
        <v>194</v>
      </c>
      <c r="E6" t="s">
        <v>358</v>
      </c>
      <c r="F6" t="s">
        <v>359</v>
      </c>
      <c r="AH6" s="22"/>
    </row>
    <row r="7" spans="1:34" x14ac:dyDescent="0.25">
      <c r="A7" s="16" t="s">
        <v>193</v>
      </c>
      <c r="B7" s="2"/>
      <c r="C7" t="s">
        <v>194</v>
      </c>
      <c r="E7" t="s">
        <v>358</v>
      </c>
      <c r="F7" t="s">
        <v>359</v>
      </c>
      <c r="AH7" s="22"/>
    </row>
    <row r="8" spans="1:34" x14ac:dyDescent="0.25">
      <c r="A8" s="16" t="s">
        <v>198</v>
      </c>
      <c r="B8" s="2"/>
      <c r="C8" t="s">
        <v>199</v>
      </c>
      <c r="E8" t="s">
        <v>358</v>
      </c>
      <c r="F8" t="s">
        <v>359</v>
      </c>
      <c r="AH8" s="22"/>
    </row>
    <row r="9" spans="1:34" x14ac:dyDescent="0.25">
      <c r="A9" s="16" t="s">
        <v>193</v>
      </c>
      <c r="B9" s="2"/>
      <c r="C9" t="s">
        <v>194</v>
      </c>
      <c r="E9" t="s">
        <v>358</v>
      </c>
      <c r="F9" t="s">
        <v>359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358</v>
      </c>
      <c r="F10" t="s">
        <v>359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358</v>
      </c>
      <c r="F11" s="24" t="s">
        <v>359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360</v>
      </c>
      <c r="F2" s="28" t="s">
        <v>361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360</v>
      </c>
      <c r="F3" t="s">
        <v>361</v>
      </c>
      <c r="AH3" s="22"/>
    </row>
    <row r="4" spans="1:34" x14ac:dyDescent="0.25">
      <c r="A4" s="16" t="s">
        <v>193</v>
      </c>
      <c r="B4" s="2"/>
      <c r="C4" t="s">
        <v>194</v>
      </c>
      <c r="E4" t="s">
        <v>360</v>
      </c>
      <c r="F4" t="s">
        <v>361</v>
      </c>
      <c r="AH4" s="22"/>
    </row>
    <row r="5" spans="1:34" x14ac:dyDescent="0.25">
      <c r="A5" s="16" t="s">
        <v>193</v>
      </c>
      <c r="B5" s="2"/>
      <c r="C5" t="s">
        <v>194</v>
      </c>
      <c r="E5" t="s">
        <v>360</v>
      </c>
      <c r="F5" t="s">
        <v>361</v>
      </c>
      <c r="AH5" s="22"/>
    </row>
    <row r="6" spans="1:34" x14ac:dyDescent="0.25">
      <c r="A6" s="16" t="s">
        <v>193</v>
      </c>
      <c r="B6" s="2"/>
      <c r="C6" t="s">
        <v>194</v>
      </c>
      <c r="E6" t="s">
        <v>360</v>
      </c>
      <c r="F6" t="s">
        <v>361</v>
      </c>
      <c r="AH6" s="22"/>
    </row>
    <row r="7" spans="1:34" x14ac:dyDescent="0.25">
      <c r="A7" s="16" t="s">
        <v>193</v>
      </c>
      <c r="B7" s="2"/>
      <c r="C7" t="s">
        <v>194</v>
      </c>
      <c r="E7" t="s">
        <v>360</v>
      </c>
      <c r="F7" t="s">
        <v>361</v>
      </c>
      <c r="AH7" s="22"/>
    </row>
    <row r="8" spans="1:34" x14ac:dyDescent="0.25">
      <c r="A8" s="16" t="s">
        <v>193</v>
      </c>
      <c r="B8" s="2"/>
      <c r="C8" t="s">
        <v>194</v>
      </c>
      <c r="E8" t="s">
        <v>360</v>
      </c>
      <c r="F8" t="s">
        <v>361</v>
      </c>
      <c r="AH8" s="22"/>
    </row>
    <row r="9" spans="1:34" x14ac:dyDescent="0.25">
      <c r="A9" s="16" t="s">
        <v>198</v>
      </c>
      <c r="B9" s="2"/>
      <c r="C9" t="s">
        <v>199</v>
      </c>
      <c r="E9" t="s">
        <v>360</v>
      </c>
      <c r="F9" t="s">
        <v>361</v>
      </c>
      <c r="AH9" s="22"/>
    </row>
    <row r="10" spans="1:34" x14ac:dyDescent="0.25">
      <c r="A10" s="16" t="s">
        <v>198</v>
      </c>
      <c r="B10" s="2"/>
      <c r="C10" t="s">
        <v>199</v>
      </c>
      <c r="E10" t="s">
        <v>360</v>
      </c>
      <c r="F10" t="s">
        <v>361</v>
      </c>
      <c r="AH10" s="22"/>
    </row>
    <row r="11" spans="1:34" ht="15.75" thickBot="1" x14ac:dyDescent="0.3">
      <c r="A11" s="30" t="s">
        <v>198</v>
      </c>
      <c r="B11" s="29"/>
      <c r="C11" s="24" t="s">
        <v>199</v>
      </c>
      <c r="D11" s="24" t="s">
        <v>202</v>
      </c>
      <c r="E11" s="24" t="s">
        <v>360</v>
      </c>
      <c r="F11" s="24" t="s">
        <v>361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362</v>
      </c>
      <c r="F2" s="28" t="s">
        <v>363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200</v>
      </c>
      <c r="B3" s="2"/>
      <c r="C3" t="s">
        <v>199</v>
      </c>
      <c r="E3" t="s">
        <v>362</v>
      </c>
      <c r="F3" t="s">
        <v>363</v>
      </c>
      <c r="AH3" s="22"/>
    </row>
    <row r="4" spans="1:34" x14ac:dyDescent="0.25">
      <c r="A4" s="16" t="s">
        <v>193</v>
      </c>
      <c r="B4" s="2"/>
      <c r="C4" t="s">
        <v>194</v>
      </c>
      <c r="E4" t="s">
        <v>362</v>
      </c>
      <c r="F4" t="s">
        <v>363</v>
      </c>
      <c r="AH4" s="22"/>
    </row>
    <row r="5" spans="1:34" x14ac:dyDescent="0.25">
      <c r="A5" s="16" t="s">
        <v>193</v>
      </c>
      <c r="B5" s="2"/>
      <c r="C5" t="s">
        <v>194</v>
      </c>
      <c r="E5" t="s">
        <v>362</v>
      </c>
      <c r="F5" t="s">
        <v>363</v>
      </c>
      <c r="AH5" s="22"/>
    </row>
    <row r="6" spans="1:34" x14ac:dyDescent="0.25">
      <c r="A6" s="16" t="s">
        <v>193</v>
      </c>
      <c r="B6" s="2"/>
      <c r="C6" t="s">
        <v>194</v>
      </c>
      <c r="E6" t="s">
        <v>362</v>
      </c>
      <c r="F6" t="s">
        <v>363</v>
      </c>
      <c r="AH6" s="22"/>
    </row>
    <row r="7" spans="1:34" x14ac:dyDescent="0.25">
      <c r="A7" s="16" t="s">
        <v>200</v>
      </c>
      <c r="B7" s="2"/>
      <c r="C7" t="s">
        <v>199</v>
      </c>
      <c r="E7" t="s">
        <v>362</v>
      </c>
      <c r="F7" t="s">
        <v>363</v>
      </c>
      <c r="AH7" s="22"/>
    </row>
    <row r="8" spans="1:34" x14ac:dyDescent="0.25">
      <c r="A8" s="16" t="s">
        <v>197</v>
      </c>
      <c r="B8" s="2"/>
      <c r="C8" t="s">
        <v>197</v>
      </c>
      <c r="E8" t="s">
        <v>362</v>
      </c>
      <c r="F8" t="s">
        <v>363</v>
      </c>
      <c r="AH8" s="22"/>
    </row>
    <row r="9" spans="1:34" x14ac:dyDescent="0.25">
      <c r="A9" s="16" t="s">
        <v>193</v>
      </c>
      <c r="B9" s="2"/>
      <c r="C9" t="s">
        <v>194</v>
      </c>
      <c r="E9" t="s">
        <v>362</v>
      </c>
      <c r="F9" t="s">
        <v>363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362</v>
      </c>
      <c r="F10" t="s">
        <v>363</v>
      </c>
      <c r="AH10" s="22"/>
    </row>
    <row r="11" spans="1:34" ht="15.75" thickBot="1" x14ac:dyDescent="0.3">
      <c r="A11" s="30" t="s">
        <v>200</v>
      </c>
      <c r="B11" s="29"/>
      <c r="C11" s="24" t="s">
        <v>199</v>
      </c>
      <c r="D11" s="24" t="s">
        <v>202</v>
      </c>
      <c r="E11" s="24" t="s">
        <v>362</v>
      </c>
      <c r="F11" s="24" t="s">
        <v>363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364</v>
      </c>
      <c r="F2" s="28" t="s">
        <v>365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198</v>
      </c>
      <c r="B3" s="2"/>
      <c r="C3" t="s">
        <v>199</v>
      </c>
      <c r="E3" t="s">
        <v>364</v>
      </c>
      <c r="F3" t="s">
        <v>365</v>
      </c>
      <c r="AH3" s="22"/>
    </row>
    <row r="4" spans="1:34" x14ac:dyDescent="0.25">
      <c r="A4" s="16" t="s">
        <v>193</v>
      </c>
      <c r="B4" s="2"/>
      <c r="C4" t="s">
        <v>194</v>
      </c>
      <c r="E4" t="s">
        <v>364</v>
      </c>
      <c r="F4" t="s">
        <v>365</v>
      </c>
      <c r="AH4" s="22"/>
    </row>
    <row r="5" spans="1:34" x14ac:dyDescent="0.25">
      <c r="A5" s="16" t="s">
        <v>200</v>
      </c>
      <c r="B5" s="2"/>
      <c r="C5" t="s">
        <v>199</v>
      </c>
      <c r="E5" t="s">
        <v>364</v>
      </c>
      <c r="F5" t="s">
        <v>365</v>
      </c>
      <c r="AH5" s="22"/>
    </row>
    <row r="6" spans="1:34" x14ac:dyDescent="0.25">
      <c r="A6" s="16" t="s">
        <v>304</v>
      </c>
      <c r="B6" s="2"/>
      <c r="C6" t="s">
        <v>199</v>
      </c>
      <c r="E6" t="s">
        <v>364</v>
      </c>
      <c r="F6" t="s">
        <v>365</v>
      </c>
      <c r="AH6" s="22"/>
    </row>
    <row r="7" spans="1:34" x14ac:dyDescent="0.25">
      <c r="A7" s="16" t="s">
        <v>193</v>
      </c>
      <c r="B7" s="2"/>
      <c r="C7" t="s">
        <v>194</v>
      </c>
      <c r="E7" t="s">
        <v>364</v>
      </c>
      <c r="F7" t="s">
        <v>365</v>
      </c>
      <c r="AH7" s="22"/>
    </row>
    <row r="8" spans="1:34" x14ac:dyDescent="0.25">
      <c r="A8" s="16" t="s">
        <v>198</v>
      </c>
      <c r="B8" s="2"/>
      <c r="C8" t="s">
        <v>199</v>
      </c>
      <c r="E8" t="s">
        <v>364</v>
      </c>
      <c r="F8" t="s">
        <v>365</v>
      </c>
      <c r="AH8" s="22"/>
    </row>
    <row r="9" spans="1:34" x14ac:dyDescent="0.25">
      <c r="A9" s="16" t="s">
        <v>193</v>
      </c>
      <c r="B9" s="2"/>
      <c r="C9" t="s">
        <v>194</v>
      </c>
      <c r="E9" t="s">
        <v>364</v>
      </c>
      <c r="F9" t="s">
        <v>365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364</v>
      </c>
      <c r="F10" t="s">
        <v>365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364</v>
      </c>
      <c r="F11" s="24" t="s">
        <v>365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366</v>
      </c>
      <c r="F2" s="28" t="s">
        <v>367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197</v>
      </c>
      <c r="B3" s="2"/>
      <c r="C3" t="s">
        <v>197</v>
      </c>
      <c r="E3" t="s">
        <v>366</v>
      </c>
      <c r="F3" t="s">
        <v>367</v>
      </c>
      <c r="AH3" s="22"/>
    </row>
    <row r="4" spans="1:34" x14ac:dyDescent="0.25">
      <c r="A4" s="16" t="s">
        <v>197</v>
      </c>
      <c r="B4" s="2"/>
      <c r="C4" t="s">
        <v>197</v>
      </c>
      <c r="E4" t="s">
        <v>366</v>
      </c>
      <c r="F4" t="s">
        <v>367</v>
      </c>
      <c r="AH4" s="22"/>
    </row>
    <row r="5" spans="1:34" x14ac:dyDescent="0.25">
      <c r="A5" s="16" t="s">
        <v>197</v>
      </c>
      <c r="B5" s="2"/>
      <c r="C5" t="s">
        <v>197</v>
      </c>
      <c r="E5" t="s">
        <v>366</v>
      </c>
      <c r="F5" t="s">
        <v>367</v>
      </c>
      <c r="AH5" s="22"/>
    </row>
    <row r="6" spans="1:34" x14ac:dyDescent="0.25">
      <c r="A6" s="16" t="s">
        <v>197</v>
      </c>
      <c r="B6" s="2"/>
      <c r="C6" t="s">
        <v>197</v>
      </c>
      <c r="E6" t="s">
        <v>366</v>
      </c>
      <c r="F6" t="s">
        <v>367</v>
      </c>
      <c r="AH6" s="22"/>
    </row>
    <row r="7" spans="1:34" x14ac:dyDescent="0.25">
      <c r="A7" s="16" t="s">
        <v>314</v>
      </c>
      <c r="B7" s="2"/>
      <c r="C7" t="s">
        <v>193</v>
      </c>
      <c r="E7" t="s">
        <v>366</v>
      </c>
      <c r="F7" t="s">
        <v>367</v>
      </c>
      <c r="AH7" s="22"/>
    </row>
    <row r="8" spans="1:34" x14ac:dyDescent="0.25">
      <c r="A8" s="16" t="s">
        <v>193</v>
      </c>
      <c r="B8" s="2"/>
      <c r="C8" t="s">
        <v>194</v>
      </c>
      <c r="E8" t="s">
        <v>366</v>
      </c>
      <c r="F8" t="s">
        <v>367</v>
      </c>
      <c r="AH8" s="22"/>
    </row>
    <row r="9" spans="1:34" x14ac:dyDescent="0.25">
      <c r="A9" s="16" t="s">
        <v>193</v>
      </c>
      <c r="B9" s="2"/>
      <c r="C9" t="s">
        <v>194</v>
      </c>
      <c r="E9" t="s">
        <v>366</v>
      </c>
      <c r="F9" t="s">
        <v>367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366</v>
      </c>
      <c r="F10" t="s">
        <v>367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366</v>
      </c>
      <c r="F11" s="24" t="s">
        <v>367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193</v>
      </c>
      <c r="B2" s="10"/>
      <c r="C2" s="28" t="s">
        <v>194</v>
      </c>
      <c r="D2" s="28" t="s">
        <v>201</v>
      </c>
      <c r="E2" s="28" t="s">
        <v>368</v>
      </c>
      <c r="F2" s="28" t="s">
        <v>369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368</v>
      </c>
      <c r="F3" t="s">
        <v>369</v>
      </c>
      <c r="AH3" s="22"/>
    </row>
    <row r="4" spans="1:34" x14ac:dyDescent="0.25">
      <c r="A4" s="16" t="s">
        <v>193</v>
      </c>
      <c r="B4" s="2"/>
      <c r="C4" t="s">
        <v>194</v>
      </c>
      <c r="E4" t="s">
        <v>368</v>
      </c>
      <c r="F4" t="s">
        <v>369</v>
      </c>
      <c r="AH4" s="22"/>
    </row>
    <row r="5" spans="1:34" x14ac:dyDescent="0.25">
      <c r="A5" s="16" t="s">
        <v>193</v>
      </c>
      <c r="B5" s="2"/>
      <c r="C5" t="s">
        <v>194</v>
      </c>
      <c r="E5" t="s">
        <v>368</v>
      </c>
      <c r="F5" t="s">
        <v>369</v>
      </c>
      <c r="AH5" s="22"/>
    </row>
    <row r="6" spans="1:34" x14ac:dyDescent="0.25">
      <c r="A6" s="16" t="s">
        <v>193</v>
      </c>
      <c r="B6" s="2"/>
      <c r="C6" t="s">
        <v>194</v>
      </c>
      <c r="E6" t="s">
        <v>368</v>
      </c>
      <c r="F6" t="s">
        <v>369</v>
      </c>
      <c r="AH6" s="22"/>
    </row>
    <row r="7" spans="1:34" x14ac:dyDescent="0.25">
      <c r="A7" s="16" t="s">
        <v>193</v>
      </c>
      <c r="B7" s="2"/>
      <c r="C7" t="s">
        <v>194</v>
      </c>
      <c r="E7" t="s">
        <v>368</v>
      </c>
      <c r="F7" t="s">
        <v>369</v>
      </c>
      <c r="AH7" s="22"/>
    </row>
    <row r="8" spans="1:34" x14ac:dyDescent="0.25">
      <c r="A8" s="16" t="s">
        <v>193</v>
      </c>
      <c r="B8" s="2"/>
      <c r="C8" t="s">
        <v>194</v>
      </c>
      <c r="E8" t="s">
        <v>368</v>
      </c>
      <c r="F8" t="s">
        <v>369</v>
      </c>
      <c r="AH8" s="22"/>
    </row>
    <row r="9" spans="1:34" x14ac:dyDescent="0.25">
      <c r="A9" s="16" t="s">
        <v>193</v>
      </c>
      <c r="B9" s="2"/>
      <c r="C9" t="s">
        <v>194</v>
      </c>
      <c r="E9" t="s">
        <v>368</v>
      </c>
      <c r="F9" t="s">
        <v>369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368</v>
      </c>
      <c r="F10" t="s">
        <v>369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368</v>
      </c>
      <c r="F11" s="24" t="s">
        <v>369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"/>
  <sheetViews>
    <sheetView workbookViewId="0"/>
  </sheetViews>
  <sheetFormatPr defaultRowHeight="15" x14ac:dyDescent="0.25"/>
  <cols>
    <col min="2" max="2" width="6.28515625" bestFit="1" customWidth="1"/>
    <col min="3" max="3" width="14.7109375" bestFit="1" customWidth="1"/>
    <col min="4" max="4" width="12" bestFit="1" customWidth="1"/>
    <col min="5" max="5" width="77.85546875" bestFit="1" customWidth="1"/>
    <col min="6" max="6" width="57" bestFit="1" customWidth="1"/>
  </cols>
  <sheetData>
    <row r="1" spans="1:34" ht="16.5" thickTop="1" thickBot="1" x14ac:dyDescent="0.3">
      <c r="A1" s="6" t="s">
        <v>135</v>
      </c>
      <c r="B1" s="6" t="s">
        <v>136</v>
      </c>
      <c r="C1" s="6" t="s">
        <v>137</v>
      </c>
      <c r="D1" s="6" t="s">
        <v>138</v>
      </c>
      <c r="E1" s="6" t="s">
        <v>139</v>
      </c>
      <c r="F1" s="6" t="s">
        <v>140</v>
      </c>
      <c r="G1" s="6" t="s">
        <v>141</v>
      </c>
      <c r="H1" s="6" t="s">
        <v>142</v>
      </c>
      <c r="I1" s="6" t="s">
        <v>143</v>
      </c>
      <c r="J1" s="6" t="s">
        <v>144</v>
      </c>
      <c r="K1" s="6" t="s">
        <v>145</v>
      </c>
      <c r="L1" s="6" t="s">
        <v>146</v>
      </c>
      <c r="M1" s="6" t="s">
        <v>147</v>
      </c>
      <c r="N1" s="6" t="s">
        <v>148</v>
      </c>
      <c r="O1" s="6" t="s">
        <v>149</v>
      </c>
      <c r="P1" s="6" t="s">
        <v>150</v>
      </c>
      <c r="Q1" s="6" t="s">
        <v>151</v>
      </c>
      <c r="R1" s="6" t="s">
        <v>152</v>
      </c>
      <c r="S1" s="6" t="s">
        <v>153</v>
      </c>
      <c r="T1" s="6" t="s">
        <v>154</v>
      </c>
      <c r="U1" s="6" t="s">
        <v>155</v>
      </c>
      <c r="V1" s="6" t="s">
        <v>156</v>
      </c>
      <c r="W1" s="6" t="s">
        <v>157</v>
      </c>
      <c r="X1" s="6" t="s">
        <v>158</v>
      </c>
      <c r="Y1" s="6" t="s">
        <v>159</v>
      </c>
      <c r="Z1" s="6" t="s">
        <v>160</v>
      </c>
      <c r="AA1" s="6" t="s">
        <v>161</v>
      </c>
      <c r="AB1" s="6" t="s">
        <v>162</v>
      </c>
      <c r="AC1" s="6" t="s">
        <v>163</v>
      </c>
      <c r="AD1" s="6" t="s">
        <v>164</v>
      </c>
      <c r="AE1" s="6" t="s">
        <v>165</v>
      </c>
      <c r="AF1" s="6" t="s">
        <v>166</v>
      </c>
      <c r="AG1" s="6" t="s">
        <v>167</v>
      </c>
      <c r="AH1" s="6" t="s">
        <v>168</v>
      </c>
    </row>
    <row r="2" spans="1:34" ht="15.75" thickTop="1" x14ac:dyDescent="0.25">
      <c r="A2" s="13" t="s">
        <v>197</v>
      </c>
      <c r="B2" s="10"/>
      <c r="C2" s="28" t="s">
        <v>197</v>
      </c>
      <c r="D2" s="28" t="s">
        <v>201</v>
      </c>
      <c r="E2" s="28" t="s">
        <v>370</v>
      </c>
      <c r="F2" s="28" t="s">
        <v>371</v>
      </c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31"/>
    </row>
    <row r="3" spans="1:34" x14ac:dyDescent="0.25">
      <c r="A3" s="16" t="s">
        <v>193</v>
      </c>
      <c r="B3" s="2"/>
      <c r="C3" t="s">
        <v>194</v>
      </c>
      <c r="E3" t="s">
        <v>370</v>
      </c>
      <c r="F3" t="s">
        <v>371</v>
      </c>
      <c r="AH3" s="22"/>
    </row>
    <row r="4" spans="1:34" x14ac:dyDescent="0.25">
      <c r="A4" s="16" t="s">
        <v>193</v>
      </c>
      <c r="B4" s="2"/>
      <c r="C4" t="s">
        <v>194</v>
      </c>
      <c r="E4" t="s">
        <v>370</v>
      </c>
      <c r="F4" t="s">
        <v>371</v>
      </c>
      <c r="AH4" s="22"/>
    </row>
    <row r="5" spans="1:34" x14ac:dyDescent="0.25">
      <c r="A5" s="16" t="s">
        <v>193</v>
      </c>
      <c r="B5" s="2"/>
      <c r="C5" t="s">
        <v>194</v>
      </c>
      <c r="E5" t="s">
        <v>370</v>
      </c>
      <c r="F5" t="s">
        <v>371</v>
      </c>
      <c r="AH5" s="22"/>
    </row>
    <row r="6" spans="1:34" x14ac:dyDescent="0.25">
      <c r="A6" s="16" t="s">
        <v>193</v>
      </c>
      <c r="B6" s="2"/>
      <c r="C6" t="s">
        <v>194</v>
      </c>
      <c r="E6" t="s">
        <v>370</v>
      </c>
      <c r="F6" t="s">
        <v>371</v>
      </c>
      <c r="AH6" s="22"/>
    </row>
    <row r="7" spans="1:34" x14ac:dyDescent="0.25">
      <c r="A7" s="16" t="s">
        <v>193</v>
      </c>
      <c r="B7" s="2"/>
      <c r="C7" t="s">
        <v>194</v>
      </c>
      <c r="E7" t="s">
        <v>370</v>
      </c>
      <c r="F7" t="s">
        <v>371</v>
      </c>
      <c r="AH7" s="22"/>
    </row>
    <row r="8" spans="1:34" x14ac:dyDescent="0.25">
      <c r="A8" s="16" t="s">
        <v>193</v>
      </c>
      <c r="B8" s="2"/>
      <c r="C8" t="s">
        <v>194</v>
      </c>
      <c r="E8" t="s">
        <v>370</v>
      </c>
      <c r="F8" t="s">
        <v>371</v>
      </c>
      <c r="AH8" s="22"/>
    </row>
    <row r="9" spans="1:34" x14ac:dyDescent="0.25">
      <c r="A9" s="16" t="s">
        <v>198</v>
      </c>
      <c r="B9" s="2"/>
      <c r="C9" t="s">
        <v>199</v>
      </c>
      <c r="E9" t="s">
        <v>370</v>
      </c>
      <c r="F9" t="s">
        <v>371</v>
      </c>
      <c r="AH9" s="22"/>
    </row>
    <row r="10" spans="1:34" x14ac:dyDescent="0.25">
      <c r="A10" s="16" t="s">
        <v>193</v>
      </c>
      <c r="B10" s="2"/>
      <c r="C10" t="s">
        <v>194</v>
      </c>
      <c r="E10" t="s">
        <v>370</v>
      </c>
      <c r="F10" t="s">
        <v>371</v>
      </c>
      <c r="AH10" s="22"/>
    </row>
    <row r="11" spans="1:34" ht="15.75" thickBot="1" x14ac:dyDescent="0.3">
      <c r="A11" s="30" t="s">
        <v>193</v>
      </c>
      <c r="B11" s="29"/>
      <c r="C11" s="24" t="s">
        <v>194</v>
      </c>
      <c r="D11" s="24" t="s">
        <v>202</v>
      </c>
      <c r="E11" s="24" t="s">
        <v>370</v>
      </c>
      <c r="F11" s="24" t="s">
        <v>371</v>
      </c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7"/>
    </row>
    <row r="12" spans="1:34" ht="15.75" thickTop="1" x14ac:dyDescent="0.25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COUNTA(OFFSET('000000500_raw'!A2,0,0,D9-B9+1,1))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COUNTIF(OFFSET('000000500_raw'!C2,0,0,D9-B9+1,1),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COUNTIF(OFFSET('000000500_raw'!C2,0,0,D9-B9+1,1),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COUNTIF(OFFSET('000000500_raw'!A2,0,0,D9-B9+1,1),"AC")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COUNTIF(OFFSET('000000500_raw'!C2,0,0,D9-B9+1,1),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COUNTIF(OFFSET('000000500_raw'!A2,0,0,D9-B9+1,1),"AP")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COUNTIF(OFFSET('000000500_raw'!C2,0,0,D9-B9+1,1),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COUNTIF(OFFSET('000000500_raw'!A2,0,0,D9-B9+1,1),"APR")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COUNTIF(OFFSET('000000500_raw'!C2,0,0,D9-B9+1,1),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COUNTIF(OFFSET('000000500_raw'!A2,0,0,D9-B9+1,1),"AA")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COUNTIF(OFFSET('000000500_raw'!C2,0,0,D9-B9+1,1), "CTB")</f>
        <v>2</v>
      </c>
      <c r="C21" s="4">
        <f ca="1">(B21/H127)*100</f>
        <v>28.571428571428569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COUNTIF(OFFSET('000000500_raw'!A2,0,0,D9-B9+1,1),"AF")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COUNTIF(OFFSET('000000500_raw'!C2,0,0,D9-B9+1,1),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COUNTIF(OFFSET('000000500_raw'!A2,0,0,D9-B9+1,1),"AG")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COUNTIF(OFFSET('000000500_raw'!C2,0,0,D9-B9+1,1),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COUNTIF(OFFSET('000000500_raw'!A2,0,0,D9-B9+1,1),"AL")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COUNTIF(OFFSET('000000500_raw'!C2,0,0,D9-B9+1,1),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COUNTIF(OFFSET('000000500_raw'!A2,0,0,D9-B9+1,1),"AT")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COUNTIF(OFFSET('000000500_raw'!C2,0,0,D9-B9+1,1),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COUNTIF(OFFSET('000000500_raw'!A2,0,0,D9-B9+1,1),"AU")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COUNTIF(OFFSET('000000500_raw'!C2,0,0,D9-B9+1,1), "SPR")</f>
        <v>5</v>
      </c>
      <c r="C26" s="8">
        <f ca="1">(B26/H127)*100</f>
        <v>71.428571428571431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COUNTIF(OFFSET('000000500_raw'!A2,0,0,D9-B9+1,1),"CB")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COUNTIF(OFFSET('000000500_raw'!C2,0,0,D9-B9+1,1),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COUNTIF(OFFSET('000000500_raw'!A2,0,0,D9-B9+1,1),"CN")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COUNTIF(OFFSET('000000500_raw'!C2,0,0,D9-B9+1,1),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COUNTIF(OFFSET('000000500_raw'!A2,0,0,D9-B9+1,1),"CORAL")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COUNTIF(OFFSET('000000500_raw'!A2,0,0,D9-B9+1,1),"CORJU")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COUNTIF(OFFSET('000000500_raw'!A2,0,0,D9-B9+1,1),"DCY")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COUNTIF(OFFSET('000000500_raw'!A2,0,0,D9-B9+1,1),"DST")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SUM((OFFSET('000000500_raw'!B2,0,0,D9-B9+1,1)="ASP") * (OFFSET('000000500_raw'!C2,0,0,D9-B9+1,1)&lt;&gt;"TWS"))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COUNTIF(OFFSET('000000500_raw'!A2,0,0,D9-B9+1,1),"DSO")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SUM((OFFSET('000000500_raw'!B2,0,0,D9-B9+1,1)="BBD") * (OFFSET('000000500_raw'!C2,0,0,D9-B9+1,1)&lt;&gt;"TWS"))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COUNTIF(OFFSET('000000500_raw'!A2,0,0,D9-B9+1,1),"DC")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SUM((OFFSET('000000500_raw'!B2,0,0,D9-B9+1,1)="BL") * (OFFSET('000000500_raw'!C2,0,0,D9-B9+1,1)&lt;&gt;"TWS"))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COUNTIF(OFFSET('000000500_raw'!A2,0,0,D9-B9+1,1),"DL")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SUM((OFFSET('000000500_raw'!B2,0,0,D9-B9+1,1)="OD") * (OFFSET('000000500_raw'!C2,0,0,D9-B9+1,1)&lt;&gt;"TWS"))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COUNTIF(OFFSET('000000500_raw'!A2,0,0,D9-B9+1,1),"DS")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SUM((OFFSET('000000500_raw'!B2,0,0,D9-B9+1,1)="PLA") * (OFFSET('000000500_raw'!C2,0,0,D9-B9+1,1)&lt;&gt;"TWS"))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COUNTIF(OFFSET('000000500_raw'!A2,0,0,D9-B9+1,1),"EF")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SUM((OFFSET('000000500_raw'!B2,0,0,D9-B9+1,1)="WBD") * (OFFSET('000000500_raw'!C2,0,0,D9-B9+1,1)&lt;&gt;"TWS"))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COUNTIF(OFFSET('000000500_raw'!A2,0,0,D9-B9+1,1),"FF")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SUM((OFFSET('000000500_raw'!B2,0,0,D9-B9+1,1)="YBD") * (OFFSET('000000500_raw'!C2,0,0,D9-B9+1,1)&lt;&gt;"TWS"))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COUNTIF(OFFSET('000000500_raw'!A2,0,0,D9-B9+1,1),"IS")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COUNTIF(OFFSET('000000500_raw'!A2,0,0,D9-B9+1,1),"LC")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(OFFSET('000000500_raw'!B2,0,0,D9-B9+1,1)="ASP")*( OFFSET('000000500_raw'!C2,0,0,D9-B9+1,1)="C"))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COUNTIF(OFFSET('000000500_raw'!A2,0,0,D9-B9+1,1),"MD")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(OFFSET('000000500_raw'!B2,0,0,D9-B9+1,1)="BBD")*( OFFSET('000000500_raw'!C2,0,0,D9-B9+1,1)="C"))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COUNTIF(OFFSET('000000500_raw'!A2,0,0,D9-B9+1,1),"MM")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(OFFSET('000000500_raw'!B2,0,0,D9-B9+1,1)="BL")*( OFFSET('000000500_raw'!C2,0,0,D9-B9+1,1)="C"))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COUNTIF(OFFSET('000000500_raw'!A2,0,0,D9-B9+1,1),"MAR")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(OFFSET('000000500_raw'!B2,0,0,D9-B9+1,1)="OD")*( OFFSET('000000500_raw'!C2,0,0,D9-B9+1,1)="C"))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COUNTIF(OFFSET('000000500_raw'!A2,0,0,D9-B9+1,1),"MME")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(OFFSET('000000500_raw'!B2,0,0,D9-B9+1,1)="PLA")*( OFFSET('000000500_raw'!C2,0,0,D9-B9+1,1)="C"))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COUNTIF(OFFSET('000000500_raw'!A2,0,0,D9-B9+1,1),"MILA")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(OFFSET('000000500_raw'!B2,0,0,D9-B9+1,1)="WBD")*( OFFSET('000000500_raw'!C2,0,0,D9-B9+1,1)="C"))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COUNTIF(OFFSET('000000500_raw'!A2,0,0,D9-B9+1,1),"MILC")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(OFFSET('000000500_raw'!B2,0,0,D9-B9+1,1)="YBD")*( OFFSET('000000500_raw'!C2,0,0,D9-B9+1,1)="C"))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COUNTIF(OFFSET('000000500_raw'!A2,0,0,D9-B9+1,1),"MILS")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COUNTIF(OFFSET('000000500_raw'!A2,0,0,D9-B9+1,1),"MA")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COUNTIF(OFFSET('000000500_raw'!A2,0,0,D9-B9+1,1),"MC")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COUNTIF(OFFSET('000000500_raw'!A2,0,0,D9-B9+1,1),"MFAV")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COUNTIF(OFFSET('000000500_raw'!A2,0,0,D9-B9+1,1),"MFRN")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COUNTIF(OFFSET('000000500_raw'!A2,0,0,D9-B9+1,1),"MAN")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COUNTIF(OFFSET('000000500_raw'!A2,0,0,D9-B9+1,1),"MAL")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COUNTIF(OFFSET('000000500_raw'!A2,0,0,D9-B9+1,1),"MDA")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COUNTIF(OFFSET('000000500_raw'!A2,0,0,D9-B9+1,1),"MF")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COUNTIF(OFFSET('000000500_raw'!A2,0,0,D9-B9+1,1),"ML")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COUNTIF(OFFSET('000000500_raw'!A2,0,0,D9-B9+1,1),"OD")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COUNTIF(OFFSET('000000500_raw'!A2,0,0,D9-B9+1,1),"PA")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COUNTIF(OFFSET('000000500_raw'!A2,0,0,D9-B9+1,1),"PB")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COUNTIF(OFFSET('000000500_raw'!A2,0,0,D9-B9+1,1),"PD")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COUNTIF(OFFSET('000000500_raw'!A2,0,0,D9-B9+1,1),"PF")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COUNTIF(OFFSET('000000500_raw'!A2,0,0,D9-B9+1,1),"PP")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COUNTIF(OFFSET('000000500_raw'!A2,0,0,D9-B9+1,1),"SC")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COUNTIF(OFFSET('000000500_raw'!A2,0,0,D9-B9+1,1),"SL")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COUNTIF(OFFSET('000000500_raw'!A2,0,0,D9-B9+1,1),"SR")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COUNTIF(OFFSET('000000500_raw'!A2,0,0,D9-B9+1,1),"SS")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COUNTIF(OFFSET('000000500_raw'!A2,0,0,D9-B9+1,1),"SB")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COUNTIF(OFFSET('000000500_raw'!A2,0,0,D9-B9+1,1),"SH")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COUNTIF(OFFSET('000000500_raw'!A2,0,0,D9-B9+1,1),"SM")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COUNTIF(OFFSET('000000500_raw'!A2,0,0,D9-B9+1,1),"TA")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COUNTIF(OFFSET('000000500_raw'!A2,0,0,D9-B9+1,1),"BRI")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COUNTIF(OFFSET('000000500_raw'!A2,0,0,D9-B9+1,1),"ERY")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COUNTIF(OFFSET('000000500_raw'!A2,0,0,D9-B9+1,1),"EUN")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COUNTIF(OFFSET('000000500_raw'!A2,0,0,D9-B9+1,1),"GORG")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COUNTIF(OFFSET('000000500_raw'!A2,0,0,D9-B9+1,1),"ICIL")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COUNTIF(OFFSET('000000500_raw'!A2,0,0,D9-B9+1,1),"MUR")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COUNTIF(OFFSET('000000500_raw'!A2,0,0,D9-B9+1,1),"MOPS")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COUNTIF(OFFSET('000000500_raw'!A2,0,0,D9-B9+1,1),"PAURA")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COUNTIF(OFFSET('000000500_raw'!A2,0,0,D9-B9+1,1),"PRELA")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COUNTIF(OFFSET('000000500_raw'!A2,0,0,D9-B9+1,1),"PSDP")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COUNTIF(OFFSET('000000500_raw'!A2,0,0,D9-B9+1,1),"PSPT")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COUNTIF(OFFSET('000000500_raw'!A2,0,0,D9-B9+1,1),"PTER")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COUNTIF(OFFSET('000000500_raw'!A2,0,0,D9-B9+1,1),"SPO")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COUNTIF(OFFSET('000000500_raw'!A2,0,0,D9-B9+1,1),"PAL")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COUNTIF(OFFSET('000000500_raw'!A2,0,0,D9-B9+1,1),"ZO")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COUNTIF(OFFSET('000000500_raw'!A2,0,0,D9-B9+1,1),"AMP")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COUNTIF(OFFSET('000000500_raw'!A2,0,0,D9-B9+1,1),"DICT")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COUNTIF(OFFSET('000000500_raw'!A2,0,0,D9-B9+1,1),"HALI")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COUNTIF(OFFSET('000000500_raw'!A2,0,0,D9-B9+1,1),"LIAG")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COUNTIF(OFFSET('000000500_raw'!A2,0,0,D9-B9+1,1),"LOBO")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COUNTIF(OFFSET('000000500_raw'!A2,0,0,D9-B9+1,1),"MACA")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COUNTIF(OFFSET('000000500_raw'!A2,0,0,D9-B9+1,1),"PAD")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COUNTIF(OFFSET('000000500_raw'!A2,0,0,D9-B9+1,1),"POR")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COUNTIF(OFFSET('000000500_raw'!A2,0,0,D9-B9+1,1),"SARG")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COUNTIF(OFFSET('000000500_raw'!A2,0,0,D9-B9+1,1),"SCHIZ")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COUNTIF(OFFSET('000000500_raw'!A2,0,0,D9-B9+1,1),"STY")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COUNTIF(OFFSET('000000500_raw'!A2,0,0,D9-B9+1,1),"TURB")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COUNTIF(OFFSET('000000500_raw'!A2,0,0,D9-B9+1,1),"TURF")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COUNTIF(OFFSET('000000500_raw'!A2,0,0,D9-B9+1,1),"WRAN")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COUNTIF(OFFSET('000000500_raw'!A2,0,0,D9-B9+1,1),"CTB")</f>
        <v>2</v>
      </c>
      <c r="I104" s="4">
        <f ca="1">(H104/H127)*100</f>
        <v>28.571428571428569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COUNTIF(OFFSET('000000500_raw'!A2,0,0,D9-B9+1,1),"ASC")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COUNTIF(OFFSET('000000500_raw'!A2,0,0,D9-B9+1,1),"O")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COUNTIF(OFFSET('000000500_raw'!A2,0,0,D9-B9+1,1),"DCA")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COUNTIF(OFFSET('000000500_raw'!A2,0,0,D9-B9+1,1),"DG")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COUNTIF(OFFSET('000000500_raw'!A2,0,0,D9-B9+1,1),"ODC")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COUNTIF(OFFSET('000000500_raw'!A2,0,0,D9-B9+1,1),"RDC")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COUNTIF(OFFSET('000000500_raw'!A2,0,0,D9-B9+1,1),"CALG")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COUNTIF(OFFSET('000000500_raw'!A2,0,0,D9-B9+1,1),"DCOR")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COUNTIF(OFFSET('000000500_raw'!A2,0,0,D9-B9+1,1),"P")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COUNTIF(OFFSET('000000500_raw'!A2,0,0,D9-B9+1,1),"R")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COUNTIF(OFFSET('000000500_raw'!A2,0,0,D9-B9+1,1),"S")</f>
        <v>5</v>
      </c>
      <c r="I120" s="4">
        <f ca="1">(H120/H127)*100</f>
        <v>71.428571428571431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COUNTIF(OFFSET('000000500_raw'!A2,0,0,D9-B9+1,1),"UNK")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COUNTIF(OFFSET('000000500_raw'!A2,0,0,D9-B9+1,1),"SHAD")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COUNTIF(OFFSET('000000500_raw'!A2,0,0,D9-B9+1,1),"TAPE")</f>
        <v>2</v>
      </c>
      <c r="I125" s="4">
        <f ca="1">(H125/SUM(H15:H126))*100</f>
        <v>20</v>
      </c>
      <c r="J125" s="4"/>
      <c r="K125" s="20">
        <f ca="1">IF(H125=0,0,((H125/B28)^2))</f>
        <v>0.44444444444444442</v>
      </c>
    </row>
    <row r="126" spans="7:11" x14ac:dyDescent="0.25">
      <c r="G126" s="15" t="s">
        <v>133</v>
      </c>
      <c r="H126">
        <f ca="1">COUNTIF(OFFSET('000000500_raw'!A2,0,0,D9-B9+1,1),"WAND")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  <pageSetup orientation="portrait" horizontalDpi="4294967293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COUNTA(OFFSET('000001167_raw'!A2,0,0,D9-B9+1,1))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COUNTIF(OFFSET('000001167_raw'!C2,0,0,D9-B9+1,1),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COUNTIF(OFFSET('000001167_raw'!C2,0,0,D9-B9+1,1),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COUNTIF(OFFSET('000001167_raw'!A2,0,0,D9-B9+1,1),"AC")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COUNTIF(OFFSET('000001167_raw'!C2,0,0,D9-B9+1,1),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COUNTIF(OFFSET('000001167_raw'!A2,0,0,D9-B9+1,1),"AP")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COUNTIF(OFFSET('000001167_raw'!C2,0,0,D9-B9+1,1),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COUNTIF(OFFSET('000001167_raw'!A2,0,0,D9-B9+1,1),"APR")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COUNTIF(OFFSET('000001167_raw'!C2,0,0,D9-B9+1,1),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COUNTIF(OFFSET('000001167_raw'!A2,0,0,D9-B9+1,1),"AA")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COUNTIF(OFFSET('000001167_raw'!C2,0,0,D9-B9+1,1),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COUNTIF(OFFSET('000001167_raw'!A2,0,0,D9-B9+1,1),"AF")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COUNTIF(OFFSET('000001167_raw'!C2,0,0,D9-B9+1,1),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COUNTIF(OFFSET('000001167_raw'!A2,0,0,D9-B9+1,1),"AG")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COUNTIF(OFFSET('000001167_raw'!C2,0,0,D9-B9+1,1),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COUNTIF(OFFSET('000001167_raw'!A2,0,0,D9-B9+1,1),"AL")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COUNTIF(OFFSET('000001167_raw'!C2,0,0,D9-B9+1,1),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COUNTIF(OFFSET('000001167_raw'!A2,0,0,D9-B9+1,1),"AT")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COUNTIF(OFFSET('000001167_raw'!C2,0,0,D9-B9+1,1),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COUNTIF(OFFSET('000001167_raw'!A2,0,0,D9-B9+1,1),"AU")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COUNTIF(OFFSET('000001167_raw'!C2,0,0,D9-B9+1,1),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COUNTIF(OFFSET('000001167_raw'!A2,0,0,D9-B9+1,1),"CB")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COUNTIF(OFFSET('000001167_raw'!C2,0,0,D9-B9+1,1),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COUNTIF(OFFSET('000001167_raw'!A2,0,0,D9-B9+1,1),"CN")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COUNTIF(OFFSET('000001167_raw'!C2,0,0,D9-B9+1,1),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COUNTIF(OFFSET('000001167_raw'!A2,0,0,D9-B9+1,1),"CORAL")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COUNTIF(OFFSET('000001167_raw'!A2,0,0,D9-B9+1,1),"CORJU")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COUNTIF(OFFSET('000001167_raw'!A2,0,0,D9-B9+1,1),"DCY")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COUNTIF(OFFSET('000001167_raw'!A2,0,0,D9-B9+1,1),"DST")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SUM((OFFSET('000001167_raw'!B2,0,0,D9-B9+1,1)="ASP") * (OFFSET('000001167_raw'!C2,0,0,D9-B9+1,1)&lt;&gt;"TWS"))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COUNTIF(OFFSET('000001167_raw'!A2,0,0,D9-B9+1,1),"DSO")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SUM((OFFSET('000001167_raw'!B2,0,0,D9-B9+1,1)="BBD") * (OFFSET('000001167_raw'!C2,0,0,D9-B9+1,1)&lt;&gt;"TWS"))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COUNTIF(OFFSET('000001167_raw'!A2,0,0,D9-B9+1,1),"DC")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SUM((OFFSET('000001167_raw'!B2,0,0,D9-B9+1,1)="BL") * (OFFSET('000001167_raw'!C2,0,0,D9-B9+1,1)&lt;&gt;"TWS"))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COUNTIF(OFFSET('000001167_raw'!A2,0,0,D9-B9+1,1),"DL")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SUM((OFFSET('000001167_raw'!B2,0,0,D9-B9+1,1)="OD") * (OFFSET('000001167_raw'!C2,0,0,D9-B9+1,1)&lt;&gt;"TWS"))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COUNTIF(OFFSET('000001167_raw'!A2,0,0,D9-B9+1,1),"DS")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SUM((OFFSET('000001167_raw'!B2,0,0,D9-B9+1,1)="PLA") * (OFFSET('000001167_raw'!C2,0,0,D9-B9+1,1)&lt;&gt;"TWS"))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COUNTIF(OFFSET('000001167_raw'!A2,0,0,D9-B9+1,1),"EF")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SUM((OFFSET('000001167_raw'!B2,0,0,D9-B9+1,1)="WBD") * (OFFSET('000001167_raw'!C2,0,0,D9-B9+1,1)&lt;&gt;"TWS"))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COUNTIF(OFFSET('000001167_raw'!A2,0,0,D9-B9+1,1),"FF")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SUM((OFFSET('000001167_raw'!B2,0,0,D9-B9+1,1)="YBD") * (OFFSET('000001167_raw'!C2,0,0,D9-B9+1,1)&lt;&gt;"TWS"))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COUNTIF(OFFSET('000001167_raw'!A2,0,0,D9-B9+1,1),"IS")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COUNTIF(OFFSET('000001167_raw'!A2,0,0,D9-B9+1,1),"LC")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(OFFSET('000001167_raw'!B2,0,0,D9-B9+1,1)="ASP")*( OFFSET('000001167_raw'!C2,0,0,D9-B9+1,1)="C"))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COUNTIF(OFFSET('000001167_raw'!A2,0,0,D9-B9+1,1),"MD")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(OFFSET('000001167_raw'!B2,0,0,D9-B9+1,1)="BBD")*( OFFSET('000001167_raw'!C2,0,0,D9-B9+1,1)="C"))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COUNTIF(OFFSET('000001167_raw'!A2,0,0,D9-B9+1,1),"MM")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(OFFSET('000001167_raw'!B2,0,0,D9-B9+1,1)="BL")*( OFFSET('000001167_raw'!C2,0,0,D9-B9+1,1)="C"))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COUNTIF(OFFSET('000001167_raw'!A2,0,0,D9-B9+1,1),"MAR")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(OFFSET('000001167_raw'!B2,0,0,D9-B9+1,1)="OD")*( OFFSET('000001167_raw'!C2,0,0,D9-B9+1,1)="C"))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COUNTIF(OFFSET('000001167_raw'!A2,0,0,D9-B9+1,1),"MME")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(OFFSET('000001167_raw'!B2,0,0,D9-B9+1,1)="PLA")*( OFFSET('000001167_raw'!C2,0,0,D9-B9+1,1)="C"))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COUNTIF(OFFSET('000001167_raw'!A2,0,0,D9-B9+1,1),"MILA")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(OFFSET('000001167_raw'!B2,0,0,D9-B9+1,1)="WBD")*( OFFSET('000001167_raw'!C2,0,0,D9-B9+1,1)="C"))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COUNTIF(OFFSET('000001167_raw'!A2,0,0,D9-B9+1,1),"MILC")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(OFFSET('000001167_raw'!B2,0,0,D9-B9+1,1)="YBD")*( OFFSET('000001167_raw'!C2,0,0,D9-B9+1,1)="C"))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COUNTIF(OFFSET('000001167_raw'!A2,0,0,D9-B9+1,1),"MILS")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COUNTIF(OFFSET('000001167_raw'!A2,0,0,D9-B9+1,1),"MA")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COUNTIF(OFFSET('000001167_raw'!A2,0,0,D9-B9+1,1),"MC")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COUNTIF(OFFSET('000001167_raw'!A2,0,0,D9-B9+1,1),"MFAV")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COUNTIF(OFFSET('000001167_raw'!A2,0,0,D9-B9+1,1),"MFRN")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COUNTIF(OFFSET('000001167_raw'!A2,0,0,D9-B9+1,1),"MAN")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COUNTIF(OFFSET('000001167_raw'!A2,0,0,D9-B9+1,1),"MAL")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COUNTIF(OFFSET('000001167_raw'!A2,0,0,D9-B9+1,1),"MDA")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COUNTIF(OFFSET('000001167_raw'!A2,0,0,D9-B9+1,1),"MF")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COUNTIF(OFFSET('000001167_raw'!A2,0,0,D9-B9+1,1),"ML")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COUNTIF(OFFSET('000001167_raw'!A2,0,0,D9-B9+1,1),"OD")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COUNTIF(OFFSET('000001167_raw'!A2,0,0,D9-B9+1,1),"PA")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COUNTIF(OFFSET('000001167_raw'!A2,0,0,D9-B9+1,1),"PB")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COUNTIF(OFFSET('000001167_raw'!A2,0,0,D9-B9+1,1),"PD")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COUNTIF(OFFSET('000001167_raw'!A2,0,0,D9-B9+1,1),"PF")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COUNTIF(OFFSET('000001167_raw'!A2,0,0,D9-B9+1,1),"PP")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COUNTIF(OFFSET('000001167_raw'!A2,0,0,D9-B9+1,1),"SC")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COUNTIF(OFFSET('000001167_raw'!A2,0,0,D9-B9+1,1),"SL")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COUNTIF(OFFSET('000001167_raw'!A2,0,0,D9-B9+1,1),"SR")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COUNTIF(OFFSET('000001167_raw'!A2,0,0,D9-B9+1,1),"SS")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COUNTIF(OFFSET('000001167_raw'!A2,0,0,D9-B9+1,1),"SB")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COUNTIF(OFFSET('000001167_raw'!A2,0,0,D9-B9+1,1),"SH")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COUNTIF(OFFSET('000001167_raw'!A2,0,0,D9-B9+1,1),"SM")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COUNTIF(OFFSET('000001167_raw'!A2,0,0,D9-B9+1,1),"TA")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COUNTIF(OFFSET('000001167_raw'!A2,0,0,D9-B9+1,1),"BRI")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COUNTIF(OFFSET('000001167_raw'!A2,0,0,D9-B9+1,1),"ERY")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COUNTIF(OFFSET('000001167_raw'!A2,0,0,D9-B9+1,1),"EUN")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COUNTIF(OFFSET('000001167_raw'!A2,0,0,D9-B9+1,1),"GORG")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COUNTIF(OFFSET('000001167_raw'!A2,0,0,D9-B9+1,1),"ICIL")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COUNTIF(OFFSET('000001167_raw'!A2,0,0,D9-B9+1,1),"MUR")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COUNTIF(OFFSET('000001167_raw'!A2,0,0,D9-B9+1,1),"MOPS")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COUNTIF(OFFSET('000001167_raw'!A2,0,0,D9-B9+1,1),"PAURA")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COUNTIF(OFFSET('000001167_raw'!A2,0,0,D9-B9+1,1),"PRELA")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COUNTIF(OFFSET('000001167_raw'!A2,0,0,D9-B9+1,1),"PSDP")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COUNTIF(OFFSET('000001167_raw'!A2,0,0,D9-B9+1,1),"PSPT")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COUNTIF(OFFSET('000001167_raw'!A2,0,0,D9-B9+1,1),"PTER")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COUNTIF(OFFSET('000001167_raw'!A2,0,0,D9-B9+1,1),"SPO")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COUNTIF(OFFSET('000001167_raw'!A2,0,0,D9-B9+1,1),"PAL")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COUNTIF(OFFSET('000001167_raw'!A2,0,0,D9-B9+1,1),"ZO")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COUNTIF(OFFSET('000001167_raw'!A2,0,0,D9-B9+1,1),"AMP")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COUNTIF(OFFSET('000001167_raw'!A2,0,0,D9-B9+1,1),"DICT")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COUNTIF(OFFSET('000001167_raw'!A2,0,0,D9-B9+1,1),"HALI")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COUNTIF(OFFSET('000001167_raw'!A2,0,0,D9-B9+1,1),"LIAG")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COUNTIF(OFFSET('000001167_raw'!A2,0,0,D9-B9+1,1),"LOBO")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COUNTIF(OFFSET('000001167_raw'!A2,0,0,D9-B9+1,1),"MACA")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COUNTIF(OFFSET('000001167_raw'!A2,0,0,D9-B9+1,1),"PAD")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COUNTIF(OFFSET('000001167_raw'!A2,0,0,D9-B9+1,1),"POR")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COUNTIF(OFFSET('000001167_raw'!A2,0,0,D9-B9+1,1),"SARG")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COUNTIF(OFFSET('000001167_raw'!A2,0,0,D9-B9+1,1),"SCHIZ")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COUNTIF(OFFSET('000001167_raw'!A2,0,0,D9-B9+1,1),"STY")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COUNTIF(OFFSET('000001167_raw'!A2,0,0,D9-B9+1,1),"TURB")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COUNTIF(OFFSET('000001167_raw'!A2,0,0,D9-B9+1,1),"TURF")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COUNTIF(OFFSET('000001167_raw'!A2,0,0,D9-B9+1,1),"WRAN")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COUNTIF(OFFSET('000001167_raw'!A2,0,0,D9-B9+1,1),"CTB")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COUNTIF(OFFSET('000001167_raw'!A2,0,0,D9-B9+1,1),"ASC")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COUNTIF(OFFSET('000001167_raw'!A2,0,0,D9-B9+1,1),"O")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COUNTIF(OFFSET('000001167_raw'!A2,0,0,D9-B9+1,1),"DCA")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COUNTIF(OFFSET('000001167_raw'!A2,0,0,D9-B9+1,1),"DG")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COUNTIF(OFFSET('000001167_raw'!A2,0,0,D9-B9+1,1),"ODC")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COUNTIF(OFFSET('000001167_raw'!A2,0,0,D9-B9+1,1),"RDC")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COUNTIF(OFFSET('000001167_raw'!A2,0,0,D9-B9+1,1),"CALG")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COUNTIF(OFFSET('000001167_raw'!A2,0,0,D9-B9+1,1),"DCOR")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COUNTIF(OFFSET('000001167_raw'!A2,0,0,D9-B9+1,1),"P")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COUNTIF(OFFSET('000001167_raw'!A2,0,0,D9-B9+1,1),"R")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COUNTIF(OFFSET('000001167_raw'!A2,0,0,D9-B9+1,1),"S")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COUNTIF(OFFSET('000001167_raw'!A2,0,0,D9-B9+1,1),"UNK")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COUNTIF(OFFSET('000001167_raw'!A2,0,0,D9-B9+1,1),"SHAD")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COUNTIF(OFFSET('000001167_raw'!A2,0,0,D9-B9+1,1),"TAPE")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COUNTIF(OFFSET('000001167_raw'!A2,0,0,D9-B9+1,1),"WAND")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COUNTA(OFFSET('000004170_raw'!A2,0,0,D9-B9+1,1))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COUNTIF(OFFSET('000004170_raw'!C2,0,0,D9-B9+1,1),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COUNTIF(OFFSET('000004170_raw'!C2,0,0,D9-B9+1,1),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COUNTIF(OFFSET('000004170_raw'!A2,0,0,D9-B9+1,1),"AC")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COUNTIF(OFFSET('000004170_raw'!C2,0,0,D9-B9+1,1),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COUNTIF(OFFSET('000004170_raw'!A2,0,0,D9-B9+1,1),"AP")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COUNTIF(OFFSET('000004170_raw'!C2,0,0,D9-B9+1,1),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COUNTIF(OFFSET('000004170_raw'!A2,0,0,D9-B9+1,1),"APR")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COUNTIF(OFFSET('000004170_raw'!C2,0,0,D9-B9+1,1),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COUNTIF(OFFSET('000004170_raw'!A2,0,0,D9-B9+1,1),"AA")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COUNTIF(OFFSET('000004170_raw'!C2,0,0,D9-B9+1,1),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COUNTIF(OFFSET('000004170_raw'!A2,0,0,D9-B9+1,1),"AF")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COUNTIF(OFFSET('000004170_raw'!C2,0,0,D9-B9+1,1),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COUNTIF(OFFSET('000004170_raw'!A2,0,0,D9-B9+1,1),"AG")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COUNTIF(OFFSET('000004170_raw'!C2,0,0,D9-B9+1,1),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COUNTIF(OFFSET('000004170_raw'!A2,0,0,D9-B9+1,1),"AL")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COUNTIF(OFFSET('000004170_raw'!C2,0,0,D9-B9+1,1),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COUNTIF(OFFSET('000004170_raw'!A2,0,0,D9-B9+1,1),"AT")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COUNTIF(OFFSET('000004170_raw'!C2,0,0,D9-B9+1,1),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COUNTIF(OFFSET('000004170_raw'!A2,0,0,D9-B9+1,1),"AU")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COUNTIF(OFFSET('000004170_raw'!C2,0,0,D9-B9+1,1),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COUNTIF(OFFSET('000004170_raw'!A2,0,0,D9-B9+1,1),"CB")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COUNTIF(OFFSET('000004170_raw'!C2,0,0,D9-B9+1,1),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COUNTIF(OFFSET('000004170_raw'!A2,0,0,D9-B9+1,1),"CN")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COUNTIF(OFFSET('000004170_raw'!C2,0,0,D9-B9+1,1),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COUNTIF(OFFSET('000004170_raw'!A2,0,0,D9-B9+1,1),"CORAL")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COUNTIF(OFFSET('000004170_raw'!A2,0,0,D9-B9+1,1),"CORJU")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COUNTIF(OFFSET('000004170_raw'!A2,0,0,D9-B9+1,1),"DCY")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COUNTIF(OFFSET('000004170_raw'!A2,0,0,D9-B9+1,1),"DST")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SUM((OFFSET('000004170_raw'!B2,0,0,D9-B9+1,1)="ASP") * (OFFSET('000004170_raw'!C2,0,0,D9-B9+1,1)&lt;&gt;"TWS"))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COUNTIF(OFFSET('000004170_raw'!A2,0,0,D9-B9+1,1),"DSO")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SUM((OFFSET('000004170_raw'!B2,0,0,D9-B9+1,1)="BBD") * (OFFSET('000004170_raw'!C2,0,0,D9-B9+1,1)&lt;&gt;"TWS"))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COUNTIF(OFFSET('000004170_raw'!A2,0,0,D9-B9+1,1),"DC")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SUM((OFFSET('000004170_raw'!B2,0,0,D9-B9+1,1)="BL") * (OFFSET('000004170_raw'!C2,0,0,D9-B9+1,1)&lt;&gt;"TWS"))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COUNTIF(OFFSET('000004170_raw'!A2,0,0,D9-B9+1,1),"DL")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SUM((OFFSET('000004170_raw'!B2,0,0,D9-B9+1,1)="OD") * (OFFSET('000004170_raw'!C2,0,0,D9-B9+1,1)&lt;&gt;"TWS"))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COUNTIF(OFFSET('000004170_raw'!A2,0,0,D9-B9+1,1),"DS")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SUM((OFFSET('000004170_raw'!B2,0,0,D9-B9+1,1)="PLA") * (OFFSET('000004170_raw'!C2,0,0,D9-B9+1,1)&lt;&gt;"TWS"))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COUNTIF(OFFSET('000004170_raw'!A2,0,0,D9-B9+1,1),"EF")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SUM((OFFSET('000004170_raw'!B2,0,0,D9-B9+1,1)="WBD") * (OFFSET('000004170_raw'!C2,0,0,D9-B9+1,1)&lt;&gt;"TWS"))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COUNTIF(OFFSET('000004170_raw'!A2,0,0,D9-B9+1,1),"FF")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SUM((OFFSET('000004170_raw'!B2,0,0,D9-B9+1,1)="YBD") * (OFFSET('000004170_raw'!C2,0,0,D9-B9+1,1)&lt;&gt;"TWS"))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COUNTIF(OFFSET('000004170_raw'!A2,0,0,D9-B9+1,1),"IS")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COUNTIF(OFFSET('000004170_raw'!A2,0,0,D9-B9+1,1),"LC")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(OFFSET('000004170_raw'!B2,0,0,D9-B9+1,1)="ASP")*( OFFSET('000004170_raw'!C2,0,0,D9-B9+1,1)="C"))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COUNTIF(OFFSET('000004170_raw'!A2,0,0,D9-B9+1,1),"MD")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(OFFSET('000004170_raw'!B2,0,0,D9-B9+1,1)="BBD")*( OFFSET('000004170_raw'!C2,0,0,D9-B9+1,1)="C"))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COUNTIF(OFFSET('000004170_raw'!A2,0,0,D9-B9+1,1),"MM")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(OFFSET('000004170_raw'!B2,0,0,D9-B9+1,1)="BL")*( OFFSET('000004170_raw'!C2,0,0,D9-B9+1,1)="C"))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COUNTIF(OFFSET('000004170_raw'!A2,0,0,D9-B9+1,1),"MAR")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(OFFSET('000004170_raw'!B2,0,0,D9-B9+1,1)="OD")*( OFFSET('000004170_raw'!C2,0,0,D9-B9+1,1)="C"))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COUNTIF(OFFSET('000004170_raw'!A2,0,0,D9-B9+1,1),"MME")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(OFFSET('000004170_raw'!B2,0,0,D9-B9+1,1)="PLA")*( OFFSET('000004170_raw'!C2,0,0,D9-B9+1,1)="C"))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COUNTIF(OFFSET('000004170_raw'!A2,0,0,D9-B9+1,1),"MILA")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(OFFSET('000004170_raw'!B2,0,0,D9-B9+1,1)="WBD")*( OFFSET('000004170_raw'!C2,0,0,D9-B9+1,1)="C"))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COUNTIF(OFFSET('000004170_raw'!A2,0,0,D9-B9+1,1),"MILC")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(OFFSET('000004170_raw'!B2,0,0,D9-B9+1,1)="YBD")*( OFFSET('000004170_raw'!C2,0,0,D9-B9+1,1)="C"))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COUNTIF(OFFSET('000004170_raw'!A2,0,0,D9-B9+1,1),"MILS")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COUNTIF(OFFSET('000004170_raw'!A2,0,0,D9-B9+1,1),"MA")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COUNTIF(OFFSET('000004170_raw'!A2,0,0,D9-B9+1,1),"MC")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COUNTIF(OFFSET('000004170_raw'!A2,0,0,D9-B9+1,1),"MFAV")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COUNTIF(OFFSET('000004170_raw'!A2,0,0,D9-B9+1,1),"MFRN")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COUNTIF(OFFSET('000004170_raw'!A2,0,0,D9-B9+1,1),"MAN")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COUNTIF(OFFSET('000004170_raw'!A2,0,0,D9-B9+1,1),"MAL")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COUNTIF(OFFSET('000004170_raw'!A2,0,0,D9-B9+1,1),"MDA")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COUNTIF(OFFSET('000004170_raw'!A2,0,0,D9-B9+1,1),"MF")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COUNTIF(OFFSET('000004170_raw'!A2,0,0,D9-B9+1,1),"ML")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COUNTIF(OFFSET('000004170_raw'!A2,0,0,D9-B9+1,1),"OD")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COUNTIF(OFFSET('000004170_raw'!A2,0,0,D9-B9+1,1),"PA")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COUNTIF(OFFSET('000004170_raw'!A2,0,0,D9-B9+1,1),"PB")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COUNTIF(OFFSET('000004170_raw'!A2,0,0,D9-B9+1,1),"PD")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COUNTIF(OFFSET('000004170_raw'!A2,0,0,D9-B9+1,1),"PF")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COUNTIF(OFFSET('000004170_raw'!A2,0,0,D9-B9+1,1),"PP")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COUNTIF(OFFSET('000004170_raw'!A2,0,0,D9-B9+1,1),"SC")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COUNTIF(OFFSET('000004170_raw'!A2,0,0,D9-B9+1,1),"SL")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COUNTIF(OFFSET('000004170_raw'!A2,0,0,D9-B9+1,1),"SR")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COUNTIF(OFFSET('000004170_raw'!A2,0,0,D9-B9+1,1),"SS")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COUNTIF(OFFSET('000004170_raw'!A2,0,0,D9-B9+1,1),"SB")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COUNTIF(OFFSET('000004170_raw'!A2,0,0,D9-B9+1,1),"SH")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COUNTIF(OFFSET('000004170_raw'!A2,0,0,D9-B9+1,1),"SM")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COUNTIF(OFFSET('000004170_raw'!A2,0,0,D9-B9+1,1),"TA")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COUNTIF(OFFSET('000004170_raw'!A2,0,0,D9-B9+1,1),"BRI")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COUNTIF(OFFSET('000004170_raw'!A2,0,0,D9-B9+1,1),"ERY")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COUNTIF(OFFSET('000004170_raw'!A2,0,0,D9-B9+1,1),"EUN")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COUNTIF(OFFSET('000004170_raw'!A2,0,0,D9-B9+1,1),"GORG")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COUNTIF(OFFSET('000004170_raw'!A2,0,0,D9-B9+1,1),"ICIL")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COUNTIF(OFFSET('000004170_raw'!A2,0,0,D9-B9+1,1),"MUR")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COUNTIF(OFFSET('000004170_raw'!A2,0,0,D9-B9+1,1),"MOPS")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COUNTIF(OFFSET('000004170_raw'!A2,0,0,D9-B9+1,1),"PAURA")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COUNTIF(OFFSET('000004170_raw'!A2,0,0,D9-B9+1,1),"PRELA")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COUNTIF(OFFSET('000004170_raw'!A2,0,0,D9-B9+1,1),"PSDP")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COUNTIF(OFFSET('000004170_raw'!A2,0,0,D9-B9+1,1),"PSPT")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COUNTIF(OFFSET('000004170_raw'!A2,0,0,D9-B9+1,1),"PTER")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COUNTIF(OFFSET('000004170_raw'!A2,0,0,D9-B9+1,1),"SPO")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COUNTIF(OFFSET('000004170_raw'!A2,0,0,D9-B9+1,1),"PAL")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COUNTIF(OFFSET('000004170_raw'!A2,0,0,D9-B9+1,1),"ZO")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COUNTIF(OFFSET('000004170_raw'!A2,0,0,D9-B9+1,1),"AMP")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COUNTIF(OFFSET('000004170_raw'!A2,0,0,D9-B9+1,1),"DICT")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COUNTIF(OFFSET('000004170_raw'!A2,0,0,D9-B9+1,1),"HALI")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COUNTIF(OFFSET('000004170_raw'!A2,0,0,D9-B9+1,1),"LIAG")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COUNTIF(OFFSET('000004170_raw'!A2,0,0,D9-B9+1,1),"LOBO")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COUNTIF(OFFSET('000004170_raw'!A2,0,0,D9-B9+1,1),"MACA")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COUNTIF(OFFSET('000004170_raw'!A2,0,0,D9-B9+1,1),"PAD")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COUNTIF(OFFSET('000004170_raw'!A2,0,0,D9-B9+1,1),"POR")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COUNTIF(OFFSET('000004170_raw'!A2,0,0,D9-B9+1,1),"SARG")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COUNTIF(OFFSET('000004170_raw'!A2,0,0,D9-B9+1,1),"SCHIZ")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COUNTIF(OFFSET('000004170_raw'!A2,0,0,D9-B9+1,1),"STY")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COUNTIF(OFFSET('000004170_raw'!A2,0,0,D9-B9+1,1),"TURB")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COUNTIF(OFFSET('000004170_raw'!A2,0,0,D9-B9+1,1),"TURF")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COUNTIF(OFFSET('000004170_raw'!A2,0,0,D9-B9+1,1),"WRAN")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COUNTIF(OFFSET('000004170_raw'!A2,0,0,D9-B9+1,1),"CTB")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COUNTIF(OFFSET('000004170_raw'!A2,0,0,D9-B9+1,1),"ASC")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COUNTIF(OFFSET('000004170_raw'!A2,0,0,D9-B9+1,1),"O")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COUNTIF(OFFSET('000004170_raw'!A2,0,0,D9-B9+1,1),"DCA")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COUNTIF(OFFSET('000004170_raw'!A2,0,0,D9-B9+1,1),"DG")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COUNTIF(OFFSET('000004170_raw'!A2,0,0,D9-B9+1,1),"ODC")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COUNTIF(OFFSET('000004170_raw'!A2,0,0,D9-B9+1,1),"RDC")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COUNTIF(OFFSET('000004170_raw'!A2,0,0,D9-B9+1,1),"CALG")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COUNTIF(OFFSET('000004170_raw'!A2,0,0,D9-B9+1,1),"DCOR")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COUNTIF(OFFSET('000004170_raw'!A2,0,0,D9-B9+1,1),"P")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COUNTIF(OFFSET('000004170_raw'!A2,0,0,D9-B9+1,1),"R")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COUNTIF(OFFSET('000004170_raw'!A2,0,0,D9-B9+1,1),"S")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COUNTIF(OFFSET('000004170_raw'!A2,0,0,D9-B9+1,1),"UNK")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COUNTIF(OFFSET('000004170_raw'!A2,0,0,D9-B9+1,1),"SHAD")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COUNTIF(OFFSET('000004170_raw'!A2,0,0,D9-B9+1,1),"TAPE")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COUNTIF(OFFSET('000004170_raw'!A2,0,0,D9-B9+1,1),"WAND")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COUNTA(OFFSET('000007173_raw'!A2,0,0,D9-B9+1,1))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COUNTIF(OFFSET('000007173_raw'!C2,0,0,D9-B9+1,1),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COUNTIF(OFFSET('000007173_raw'!C2,0,0,D9-B9+1,1),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COUNTIF(OFFSET('000007173_raw'!A2,0,0,D9-B9+1,1),"AC")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COUNTIF(OFFSET('000007173_raw'!C2,0,0,D9-B9+1,1),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COUNTIF(OFFSET('000007173_raw'!A2,0,0,D9-B9+1,1),"AP")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COUNTIF(OFFSET('000007173_raw'!C2,0,0,D9-B9+1,1),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COUNTIF(OFFSET('000007173_raw'!A2,0,0,D9-B9+1,1),"APR")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COUNTIF(OFFSET('000007173_raw'!C2,0,0,D9-B9+1,1),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COUNTIF(OFFSET('000007173_raw'!A2,0,0,D9-B9+1,1),"AA")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COUNTIF(OFFSET('000007173_raw'!C2,0,0,D9-B9+1,1),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COUNTIF(OFFSET('000007173_raw'!A2,0,0,D9-B9+1,1),"AF")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COUNTIF(OFFSET('000007173_raw'!C2,0,0,D9-B9+1,1),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COUNTIF(OFFSET('000007173_raw'!A2,0,0,D9-B9+1,1),"AG")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COUNTIF(OFFSET('000007173_raw'!C2,0,0,D9-B9+1,1),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COUNTIF(OFFSET('000007173_raw'!A2,0,0,D9-B9+1,1),"AL")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COUNTIF(OFFSET('000007173_raw'!C2,0,0,D9-B9+1,1),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COUNTIF(OFFSET('000007173_raw'!A2,0,0,D9-B9+1,1),"AT")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COUNTIF(OFFSET('000007173_raw'!C2,0,0,D9-B9+1,1),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COUNTIF(OFFSET('000007173_raw'!A2,0,0,D9-B9+1,1),"AU")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COUNTIF(OFFSET('000007173_raw'!C2,0,0,D9-B9+1,1),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COUNTIF(OFFSET('000007173_raw'!A2,0,0,D9-B9+1,1),"CB")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COUNTIF(OFFSET('000007173_raw'!C2,0,0,D9-B9+1,1),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COUNTIF(OFFSET('000007173_raw'!A2,0,0,D9-B9+1,1),"CN")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COUNTIF(OFFSET('000007173_raw'!C2,0,0,D9-B9+1,1),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COUNTIF(OFFSET('000007173_raw'!A2,0,0,D9-B9+1,1),"CORAL")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COUNTIF(OFFSET('000007173_raw'!A2,0,0,D9-B9+1,1),"CORJU")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COUNTIF(OFFSET('000007173_raw'!A2,0,0,D9-B9+1,1),"DCY")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COUNTIF(OFFSET('000007173_raw'!A2,0,0,D9-B9+1,1),"DST")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SUM((OFFSET('000007173_raw'!B2,0,0,D9-B9+1,1)="ASP") * (OFFSET('000007173_raw'!C2,0,0,D9-B9+1,1)&lt;&gt;"TWS"))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COUNTIF(OFFSET('000007173_raw'!A2,0,0,D9-B9+1,1),"DSO")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SUM((OFFSET('000007173_raw'!B2,0,0,D9-B9+1,1)="BBD") * (OFFSET('000007173_raw'!C2,0,0,D9-B9+1,1)&lt;&gt;"TWS"))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COUNTIF(OFFSET('000007173_raw'!A2,0,0,D9-B9+1,1),"DC")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SUM((OFFSET('000007173_raw'!B2,0,0,D9-B9+1,1)="BL") * (OFFSET('000007173_raw'!C2,0,0,D9-B9+1,1)&lt;&gt;"TWS"))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COUNTIF(OFFSET('000007173_raw'!A2,0,0,D9-B9+1,1),"DL")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SUM((OFFSET('000007173_raw'!B2,0,0,D9-B9+1,1)="OD") * (OFFSET('000007173_raw'!C2,0,0,D9-B9+1,1)&lt;&gt;"TWS"))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COUNTIF(OFFSET('000007173_raw'!A2,0,0,D9-B9+1,1),"DS")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SUM((OFFSET('000007173_raw'!B2,0,0,D9-B9+1,1)="PLA") * (OFFSET('000007173_raw'!C2,0,0,D9-B9+1,1)&lt;&gt;"TWS"))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COUNTIF(OFFSET('000007173_raw'!A2,0,0,D9-B9+1,1),"EF")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SUM((OFFSET('000007173_raw'!B2,0,0,D9-B9+1,1)="WBD") * (OFFSET('000007173_raw'!C2,0,0,D9-B9+1,1)&lt;&gt;"TWS"))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COUNTIF(OFFSET('000007173_raw'!A2,0,0,D9-B9+1,1),"FF")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SUM((OFFSET('000007173_raw'!B2,0,0,D9-B9+1,1)="YBD") * (OFFSET('000007173_raw'!C2,0,0,D9-B9+1,1)&lt;&gt;"TWS"))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COUNTIF(OFFSET('000007173_raw'!A2,0,0,D9-B9+1,1),"IS")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COUNTIF(OFFSET('000007173_raw'!A2,0,0,D9-B9+1,1),"LC")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(OFFSET('000007173_raw'!B2,0,0,D9-B9+1,1)="ASP")*( OFFSET('000007173_raw'!C2,0,0,D9-B9+1,1)="C"))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COUNTIF(OFFSET('000007173_raw'!A2,0,0,D9-B9+1,1),"MD")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(OFFSET('000007173_raw'!B2,0,0,D9-B9+1,1)="BBD")*( OFFSET('000007173_raw'!C2,0,0,D9-B9+1,1)="C"))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COUNTIF(OFFSET('000007173_raw'!A2,0,0,D9-B9+1,1),"MM")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(OFFSET('000007173_raw'!B2,0,0,D9-B9+1,1)="BL")*( OFFSET('000007173_raw'!C2,0,0,D9-B9+1,1)="C"))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COUNTIF(OFFSET('000007173_raw'!A2,0,0,D9-B9+1,1),"MAR")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(OFFSET('000007173_raw'!B2,0,0,D9-B9+1,1)="OD")*( OFFSET('000007173_raw'!C2,0,0,D9-B9+1,1)="C"))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COUNTIF(OFFSET('000007173_raw'!A2,0,0,D9-B9+1,1),"MME")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(OFFSET('000007173_raw'!B2,0,0,D9-B9+1,1)="PLA")*( OFFSET('000007173_raw'!C2,0,0,D9-B9+1,1)="C"))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COUNTIF(OFFSET('000007173_raw'!A2,0,0,D9-B9+1,1),"MILA")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(OFFSET('000007173_raw'!B2,0,0,D9-B9+1,1)="WBD")*( OFFSET('000007173_raw'!C2,0,0,D9-B9+1,1)="C"))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COUNTIF(OFFSET('000007173_raw'!A2,0,0,D9-B9+1,1),"MILC")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(OFFSET('000007173_raw'!B2,0,0,D9-B9+1,1)="YBD")*( OFFSET('000007173_raw'!C2,0,0,D9-B9+1,1)="C"))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COUNTIF(OFFSET('000007173_raw'!A2,0,0,D9-B9+1,1),"MILS")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COUNTIF(OFFSET('000007173_raw'!A2,0,0,D9-B9+1,1),"MA")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COUNTIF(OFFSET('000007173_raw'!A2,0,0,D9-B9+1,1),"MC")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COUNTIF(OFFSET('000007173_raw'!A2,0,0,D9-B9+1,1),"MFAV")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COUNTIF(OFFSET('000007173_raw'!A2,0,0,D9-B9+1,1),"MFRN")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COUNTIF(OFFSET('000007173_raw'!A2,0,0,D9-B9+1,1),"MAN")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COUNTIF(OFFSET('000007173_raw'!A2,0,0,D9-B9+1,1),"MAL")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COUNTIF(OFFSET('000007173_raw'!A2,0,0,D9-B9+1,1),"MDA")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COUNTIF(OFFSET('000007173_raw'!A2,0,0,D9-B9+1,1),"MF")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COUNTIF(OFFSET('000007173_raw'!A2,0,0,D9-B9+1,1),"ML")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COUNTIF(OFFSET('000007173_raw'!A2,0,0,D9-B9+1,1),"OD")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COUNTIF(OFFSET('000007173_raw'!A2,0,0,D9-B9+1,1),"PA")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COUNTIF(OFFSET('000007173_raw'!A2,0,0,D9-B9+1,1),"PB")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COUNTIF(OFFSET('000007173_raw'!A2,0,0,D9-B9+1,1),"PD")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COUNTIF(OFFSET('000007173_raw'!A2,0,0,D9-B9+1,1),"PF")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COUNTIF(OFFSET('000007173_raw'!A2,0,0,D9-B9+1,1),"PP")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COUNTIF(OFFSET('000007173_raw'!A2,0,0,D9-B9+1,1),"SC")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COUNTIF(OFFSET('000007173_raw'!A2,0,0,D9-B9+1,1),"SL")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COUNTIF(OFFSET('000007173_raw'!A2,0,0,D9-B9+1,1),"SR")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COUNTIF(OFFSET('000007173_raw'!A2,0,0,D9-B9+1,1),"SS")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COUNTIF(OFFSET('000007173_raw'!A2,0,0,D9-B9+1,1),"SB")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COUNTIF(OFFSET('000007173_raw'!A2,0,0,D9-B9+1,1),"SH")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COUNTIF(OFFSET('000007173_raw'!A2,0,0,D9-B9+1,1),"SM")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COUNTIF(OFFSET('000007173_raw'!A2,0,0,D9-B9+1,1),"TA")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COUNTIF(OFFSET('000007173_raw'!A2,0,0,D9-B9+1,1),"BRI")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COUNTIF(OFFSET('000007173_raw'!A2,0,0,D9-B9+1,1),"ERY")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COUNTIF(OFFSET('000007173_raw'!A2,0,0,D9-B9+1,1),"EUN")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COUNTIF(OFFSET('000007173_raw'!A2,0,0,D9-B9+1,1),"GORG")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COUNTIF(OFFSET('000007173_raw'!A2,0,0,D9-B9+1,1),"ICIL")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COUNTIF(OFFSET('000007173_raw'!A2,0,0,D9-B9+1,1),"MUR")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COUNTIF(OFFSET('000007173_raw'!A2,0,0,D9-B9+1,1),"MOPS")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COUNTIF(OFFSET('000007173_raw'!A2,0,0,D9-B9+1,1),"PAURA")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COUNTIF(OFFSET('000007173_raw'!A2,0,0,D9-B9+1,1),"PRELA")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COUNTIF(OFFSET('000007173_raw'!A2,0,0,D9-B9+1,1),"PSDP")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COUNTIF(OFFSET('000007173_raw'!A2,0,0,D9-B9+1,1),"PSPT")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COUNTIF(OFFSET('000007173_raw'!A2,0,0,D9-B9+1,1),"PTER")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COUNTIF(OFFSET('000007173_raw'!A2,0,0,D9-B9+1,1),"SPO")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COUNTIF(OFFSET('000007173_raw'!A2,0,0,D9-B9+1,1),"PAL")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COUNTIF(OFFSET('000007173_raw'!A2,0,0,D9-B9+1,1),"ZO")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COUNTIF(OFFSET('000007173_raw'!A2,0,0,D9-B9+1,1),"AMP")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COUNTIF(OFFSET('000007173_raw'!A2,0,0,D9-B9+1,1),"DICT")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COUNTIF(OFFSET('000007173_raw'!A2,0,0,D9-B9+1,1),"HALI")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COUNTIF(OFFSET('000007173_raw'!A2,0,0,D9-B9+1,1),"LIAG")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COUNTIF(OFFSET('000007173_raw'!A2,0,0,D9-B9+1,1),"LOBO")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COUNTIF(OFFSET('000007173_raw'!A2,0,0,D9-B9+1,1),"MACA")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COUNTIF(OFFSET('000007173_raw'!A2,0,0,D9-B9+1,1),"PAD")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COUNTIF(OFFSET('000007173_raw'!A2,0,0,D9-B9+1,1),"POR")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COUNTIF(OFFSET('000007173_raw'!A2,0,0,D9-B9+1,1),"SARG")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COUNTIF(OFFSET('000007173_raw'!A2,0,0,D9-B9+1,1),"SCHIZ")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COUNTIF(OFFSET('000007173_raw'!A2,0,0,D9-B9+1,1),"STY")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COUNTIF(OFFSET('000007173_raw'!A2,0,0,D9-B9+1,1),"TURB")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COUNTIF(OFFSET('000007173_raw'!A2,0,0,D9-B9+1,1),"TURF")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COUNTIF(OFFSET('000007173_raw'!A2,0,0,D9-B9+1,1),"WRAN")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COUNTIF(OFFSET('000007173_raw'!A2,0,0,D9-B9+1,1),"CTB")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COUNTIF(OFFSET('000007173_raw'!A2,0,0,D9-B9+1,1),"ASC")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COUNTIF(OFFSET('000007173_raw'!A2,0,0,D9-B9+1,1),"O")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COUNTIF(OFFSET('000007173_raw'!A2,0,0,D9-B9+1,1),"DCA")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COUNTIF(OFFSET('000007173_raw'!A2,0,0,D9-B9+1,1),"DG")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COUNTIF(OFFSET('000007173_raw'!A2,0,0,D9-B9+1,1),"ODC")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COUNTIF(OFFSET('000007173_raw'!A2,0,0,D9-B9+1,1),"RDC")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COUNTIF(OFFSET('000007173_raw'!A2,0,0,D9-B9+1,1),"CALG")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COUNTIF(OFFSET('000007173_raw'!A2,0,0,D9-B9+1,1),"DCOR")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COUNTIF(OFFSET('000007173_raw'!A2,0,0,D9-B9+1,1),"P")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COUNTIF(OFFSET('000007173_raw'!A2,0,0,D9-B9+1,1),"R")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COUNTIF(OFFSET('000007173_raw'!A2,0,0,D9-B9+1,1),"S")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COUNTIF(OFFSET('000007173_raw'!A2,0,0,D9-B9+1,1),"UNK")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COUNTIF(OFFSET('000007173_raw'!A2,0,0,D9-B9+1,1),"SHAD")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COUNTIF(OFFSET('000007173_raw'!A2,0,0,D9-B9+1,1),"TAPE")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COUNTIF(OFFSET('000007173_raw'!A2,0,0,D9-B9+1,1),"WAND")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COUNTA(OFFSET('000010176_raw'!A2,0,0,D9-B9+1,1))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COUNTIF(OFFSET('000010176_raw'!C2,0,0,D9-B9+1,1),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COUNTIF(OFFSET('000010176_raw'!C2,0,0,D9-B9+1,1),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COUNTIF(OFFSET('000010176_raw'!A2,0,0,D9-B9+1,1),"AC")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COUNTIF(OFFSET('000010176_raw'!C2,0,0,D9-B9+1,1),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COUNTIF(OFFSET('000010176_raw'!A2,0,0,D9-B9+1,1),"AP")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COUNTIF(OFFSET('000010176_raw'!C2,0,0,D9-B9+1,1),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COUNTIF(OFFSET('000010176_raw'!A2,0,0,D9-B9+1,1),"APR")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COUNTIF(OFFSET('000010176_raw'!C2,0,0,D9-B9+1,1),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COUNTIF(OFFSET('000010176_raw'!A2,0,0,D9-B9+1,1),"AA")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COUNTIF(OFFSET('000010176_raw'!C2,0,0,D9-B9+1,1),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COUNTIF(OFFSET('000010176_raw'!A2,0,0,D9-B9+1,1),"AF")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COUNTIF(OFFSET('000010176_raw'!C2,0,0,D9-B9+1,1),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COUNTIF(OFFSET('000010176_raw'!A2,0,0,D9-B9+1,1),"AG")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COUNTIF(OFFSET('000010176_raw'!C2,0,0,D9-B9+1,1),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COUNTIF(OFFSET('000010176_raw'!A2,0,0,D9-B9+1,1),"AL")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COUNTIF(OFFSET('000010176_raw'!C2,0,0,D9-B9+1,1),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COUNTIF(OFFSET('000010176_raw'!A2,0,0,D9-B9+1,1),"AT")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COUNTIF(OFFSET('000010176_raw'!C2,0,0,D9-B9+1,1),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COUNTIF(OFFSET('000010176_raw'!A2,0,0,D9-B9+1,1),"AU")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COUNTIF(OFFSET('000010176_raw'!C2,0,0,D9-B9+1,1),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COUNTIF(OFFSET('000010176_raw'!A2,0,0,D9-B9+1,1),"CB")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COUNTIF(OFFSET('000010176_raw'!C2,0,0,D9-B9+1,1),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COUNTIF(OFFSET('000010176_raw'!A2,0,0,D9-B9+1,1),"CN")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COUNTIF(OFFSET('000010176_raw'!C2,0,0,D9-B9+1,1),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COUNTIF(OFFSET('000010176_raw'!A2,0,0,D9-B9+1,1),"CORAL")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COUNTIF(OFFSET('000010176_raw'!A2,0,0,D9-B9+1,1),"CORJU")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COUNTIF(OFFSET('000010176_raw'!A2,0,0,D9-B9+1,1),"DCY")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COUNTIF(OFFSET('000010176_raw'!A2,0,0,D9-B9+1,1),"DST")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SUM((OFFSET('000010176_raw'!B2,0,0,D9-B9+1,1)="ASP") * (OFFSET('000010176_raw'!C2,0,0,D9-B9+1,1)&lt;&gt;"TWS"))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COUNTIF(OFFSET('000010176_raw'!A2,0,0,D9-B9+1,1),"DSO")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SUM((OFFSET('000010176_raw'!B2,0,0,D9-B9+1,1)="BBD") * (OFFSET('000010176_raw'!C2,0,0,D9-B9+1,1)&lt;&gt;"TWS"))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COUNTIF(OFFSET('000010176_raw'!A2,0,0,D9-B9+1,1),"DC")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SUM((OFFSET('000010176_raw'!B2,0,0,D9-B9+1,1)="BL") * (OFFSET('000010176_raw'!C2,0,0,D9-B9+1,1)&lt;&gt;"TWS"))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COUNTIF(OFFSET('000010176_raw'!A2,0,0,D9-B9+1,1),"DL")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SUM((OFFSET('000010176_raw'!B2,0,0,D9-B9+1,1)="OD") * (OFFSET('000010176_raw'!C2,0,0,D9-B9+1,1)&lt;&gt;"TWS"))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COUNTIF(OFFSET('000010176_raw'!A2,0,0,D9-B9+1,1),"DS")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SUM((OFFSET('000010176_raw'!B2,0,0,D9-B9+1,1)="PLA") * (OFFSET('000010176_raw'!C2,0,0,D9-B9+1,1)&lt;&gt;"TWS"))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COUNTIF(OFFSET('000010176_raw'!A2,0,0,D9-B9+1,1),"EF")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SUM((OFFSET('000010176_raw'!B2,0,0,D9-B9+1,1)="WBD") * (OFFSET('000010176_raw'!C2,0,0,D9-B9+1,1)&lt;&gt;"TWS"))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COUNTIF(OFFSET('000010176_raw'!A2,0,0,D9-B9+1,1),"FF")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SUM((OFFSET('000010176_raw'!B2,0,0,D9-B9+1,1)="YBD") * (OFFSET('000010176_raw'!C2,0,0,D9-B9+1,1)&lt;&gt;"TWS"))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COUNTIF(OFFSET('000010176_raw'!A2,0,0,D9-B9+1,1),"IS")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COUNTIF(OFFSET('000010176_raw'!A2,0,0,D9-B9+1,1),"LC")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(OFFSET('000010176_raw'!B2,0,0,D9-B9+1,1)="ASP")*( OFFSET('000010176_raw'!C2,0,0,D9-B9+1,1)="C"))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COUNTIF(OFFSET('000010176_raw'!A2,0,0,D9-B9+1,1),"MD")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(OFFSET('000010176_raw'!B2,0,0,D9-B9+1,1)="BBD")*( OFFSET('000010176_raw'!C2,0,0,D9-B9+1,1)="C"))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COUNTIF(OFFSET('000010176_raw'!A2,0,0,D9-B9+1,1),"MM")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(OFFSET('000010176_raw'!B2,0,0,D9-B9+1,1)="BL")*( OFFSET('000010176_raw'!C2,0,0,D9-B9+1,1)="C"))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COUNTIF(OFFSET('000010176_raw'!A2,0,0,D9-B9+1,1),"MAR")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(OFFSET('000010176_raw'!B2,0,0,D9-B9+1,1)="OD")*( OFFSET('000010176_raw'!C2,0,0,D9-B9+1,1)="C"))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COUNTIF(OFFSET('000010176_raw'!A2,0,0,D9-B9+1,1),"MME")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(OFFSET('000010176_raw'!B2,0,0,D9-B9+1,1)="PLA")*( OFFSET('000010176_raw'!C2,0,0,D9-B9+1,1)="C"))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COUNTIF(OFFSET('000010176_raw'!A2,0,0,D9-B9+1,1),"MILA")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(OFFSET('000010176_raw'!B2,0,0,D9-B9+1,1)="WBD")*( OFFSET('000010176_raw'!C2,0,0,D9-B9+1,1)="C"))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COUNTIF(OFFSET('000010176_raw'!A2,0,0,D9-B9+1,1),"MILC")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(OFFSET('000010176_raw'!B2,0,0,D9-B9+1,1)="YBD")*( OFFSET('000010176_raw'!C2,0,0,D9-B9+1,1)="C"))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COUNTIF(OFFSET('000010176_raw'!A2,0,0,D9-B9+1,1),"MILS")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COUNTIF(OFFSET('000010176_raw'!A2,0,0,D9-B9+1,1),"MA")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COUNTIF(OFFSET('000010176_raw'!A2,0,0,D9-B9+1,1),"MC")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COUNTIF(OFFSET('000010176_raw'!A2,0,0,D9-B9+1,1),"MFAV")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COUNTIF(OFFSET('000010176_raw'!A2,0,0,D9-B9+1,1),"MFRN")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COUNTIF(OFFSET('000010176_raw'!A2,0,0,D9-B9+1,1),"MAN")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COUNTIF(OFFSET('000010176_raw'!A2,0,0,D9-B9+1,1),"MAL")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COUNTIF(OFFSET('000010176_raw'!A2,0,0,D9-B9+1,1),"MDA")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COUNTIF(OFFSET('000010176_raw'!A2,0,0,D9-B9+1,1),"MF")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COUNTIF(OFFSET('000010176_raw'!A2,0,0,D9-B9+1,1),"ML")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COUNTIF(OFFSET('000010176_raw'!A2,0,0,D9-B9+1,1),"OD")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COUNTIF(OFFSET('000010176_raw'!A2,0,0,D9-B9+1,1),"PA")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COUNTIF(OFFSET('000010176_raw'!A2,0,0,D9-B9+1,1),"PB")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COUNTIF(OFFSET('000010176_raw'!A2,0,0,D9-B9+1,1),"PD")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COUNTIF(OFFSET('000010176_raw'!A2,0,0,D9-B9+1,1),"PF")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COUNTIF(OFFSET('000010176_raw'!A2,0,0,D9-B9+1,1),"PP")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COUNTIF(OFFSET('000010176_raw'!A2,0,0,D9-B9+1,1),"SC")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COUNTIF(OFFSET('000010176_raw'!A2,0,0,D9-B9+1,1),"SL")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COUNTIF(OFFSET('000010176_raw'!A2,0,0,D9-B9+1,1),"SR")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COUNTIF(OFFSET('000010176_raw'!A2,0,0,D9-B9+1,1),"SS")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COUNTIF(OFFSET('000010176_raw'!A2,0,0,D9-B9+1,1),"SB")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COUNTIF(OFFSET('000010176_raw'!A2,0,0,D9-B9+1,1),"SH")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COUNTIF(OFFSET('000010176_raw'!A2,0,0,D9-B9+1,1),"SM")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COUNTIF(OFFSET('000010176_raw'!A2,0,0,D9-B9+1,1),"TA")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COUNTIF(OFFSET('000010176_raw'!A2,0,0,D9-B9+1,1),"BRI")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COUNTIF(OFFSET('000010176_raw'!A2,0,0,D9-B9+1,1),"ERY")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COUNTIF(OFFSET('000010176_raw'!A2,0,0,D9-B9+1,1),"EUN")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COUNTIF(OFFSET('000010176_raw'!A2,0,0,D9-B9+1,1),"GORG")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COUNTIF(OFFSET('000010176_raw'!A2,0,0,D9-B9+1,1),"ICIL")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COUNTIF(OFFSET('000010176_raw'!A2,0,0,D9-B9+1,1),"MUR")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COUNTIF(OFFSET('000010176_raw'!A2,0,0,D9-B9+1,1),"MOPS")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COUNTIF(OFFSET('000010176_raw'!A2,0,0,D9-B9+1,1),"PAURA")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COUNTIF(OFFSET('000010176_raw'!A2,0,0,D9-B9+1,1),"PRELA")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COUNTIF(OFFSET('000010176_raw'!A2,0,0,D9-B9+1,1),"PSDP")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COUNTIF(OFFSET('000010176_raw'!A2,0,0,D9-B9+1,1),"PSPT")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COUNTIF(OFFSET('000010176_raw'!A2,0,0,D9-B9+1,1),"PTER")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COUNTIF(OFFSET('000010176_raw'!A2,0,0,D9-B9+1,1),"SPO")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COUNTIF(OFFSET('000010176_raw'!A2,0,0,D9-B9+1,1),"PAL")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COUNTIF(OFFSET('000010176_raw'!A2,0,0,D9-B9+1,1),"ZO")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COUNTIF(OFFSET('000010176_raw'!A2,0,0,D9-B9+1,1),"AMP")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COUNTIF(OFFSET('000010176_raw'!A2,0,0,D9-B9+1,1),"DICT")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COUNTIF(OFFSET('000010176_raw'!A2,0,0,D9-B9+1,1),"HALI")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COUNTIF(OFFSET('000010176_raw'!A2,0,0,D9-B9+1,1),"LIAG")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COUNTIF(OFFSET('000010176_raw'!A2,0,0,D9-B9+1,1),"LOBO")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COUNTIF(OFFSET('000010176_raw'!A2,0,0,D9-B9+1,1),"MACA")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COUNTIF(OFFSET('000010176_raw'!A2,0,0,D9-B9+1,1),"PAD")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COUNTIF(OFFSET('000010176_raw'!A2,0,0,D9-B9+1,1),"POR")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COUNTIF(OFFSET('000010176_raw'!A2,0,0,D9-B9+1,1),"SARG")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COUNTIF(OFFSET('000010176_raw'!A2,0,0,D9-B9+1,1),"SCHIZ")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COUNTIF(OFFSET('000010176_raw'!A2,0,0,D9-B9+1,1),"STY")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COUNTIF(OFFSET('000010176_raw'!A2,0,0,D9-B9+1,1),"TURB")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COUNTIF(OFFSET('000010176_raw'!A2,0,0,D9-B9+1,1),"TURF")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COUNTIF(OFFSET('000010176_raw'!A2,0,0,D9-B9+1,1),"WRAN")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COUNTIF(OFFSET('000010176_raw'!A2,0,0,D9-B9+1,1),"CTB")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COUNTIF(OFFSET('000010176_raw'!A2,0,0,D9-B9+1,1),"ASC")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COUNTIF(OFFSET('000010176_raw'!A2,0,0,D9-B9+1,1),"O")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COUNTIF(OFFSET('000010176_raw'!A2,0,0,D9-B9+1,1),"DCA")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COUNTIF(OFFSET('000010176_raw'!A2,0,0,D9-B9+1,1),"DG")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COUNTIF(OFFSET('000010176_raw'!A2,0,0,D9-B9+1,1),"ODC")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COUNTIF(OFFSET('000010176_raw'!A2,0,0,D9-B9+1,1),"RDC")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COUNTIF(OFFSET('000010176_raw'!A2,0,0,D9-B9+1,1),"CALG")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COUNTIF(OFFSET('000010176_raw'!A2,0,0,D9-B9+1,1),"DCOR")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COUNTIF(OFFSET('000010176_raw'!A2,0,0,D9-B9+1,1),"P")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COUNTIF(OFFSET('000010176_raw'!A2,0,0,D9-B9+1,1),"R")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COUNTIF(OFFSET('000010176_raw'!A2,0,0,D9-B9+1,1),"S")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COUNTIF(OFFSET('000010176_raw'!A2,0,0,D9-B9+1,1),"UNK")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COUNTIF(OFFSET('000010176_raw'!A2,0,0,D9-B9+1,1),"SHAD")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COUNTIF(OFFSET('000010176_raw'!A2,0,0,D9-B9+1,1),"TAPE")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COUNTIF(OFFSET('000010176_raw'!A2,0,0,D9-B9+1,1),"WAND")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COUNTA(OFFSET('000013179_raw'!A2,0,0,D9-B9+1,1))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COUNTIF(OFFSET('000013179_raw'!C2,0,0,D9-B9+1,1),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COUNTIF(OFFSET('000013179_raw'!C2,0,0,D9-B9+1,1),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COUNTIF(OFFSET('000013179_raw'!A2,0,0,D9-B9+1,1),"AC")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COUNTIF(OFFSET('000013179_raw'!C2,0,0,D9-B9+1,1),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COUNTIF(OFFSET('000013179_raw'!A2,0,0,D9-B9+1,1),"AP")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COUNTIF(OFFSET('000013179_raw'!C2,0,0,D9-B9+1,1),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COUNTIF(OFFSET('000013179_raw'!A2,0,0,D9-B9+1,1),"APR")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COUNTIF(OFFSET('000013179_raw'!C2,0,0,D9-B9+1,1),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COUNTIF(OFFSET('000013179_raw'!A2,0,0,D9-B9+1,1),"AA")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COUNTIF(OFFSET('000013179_raw'!C2,0,0,D9-B9+1,1),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COUNTIF(OFFSET('000013179_raw'!A2,0,0,D9-B9+1,1),"AF")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COUNTIF(OFFSET('000013179_raw'!C2,0,0,D9-B9+1,1),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COUNTIF(OFFSET('000013179_raw'!A2,0,0,D9-B9+1,1),"AG")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COUNTIF(OFFSET('000013179_raw'!C2,0,0,D9-B9+1,1),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COUNTIF(OFFSET('000013179_raw'!A2,0,0,D9-B9+1,1),"AL")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COUNTIF(OFFSET('000013179_raw'!C2,0,0,D9-B9+1,1),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COUNTIF(OFFSET('000013179_raw'!A2,0,0,D9-B9+1,1),"AT")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COUNTIF(OFFSET('000013179_raw'!C2,0,0,D9-B9+1,1),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COUNTIF(OFFSET('000013179_raw'!A2,0,0,D9-B9+1,1),"AU")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COUNTIF(OFFSET('000013179_raw'!C2,0,0,D9-B9+1,1),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COUNTIF(OFFSET('000013179_raw'!A2,0,0,D9-B9+1,1),"CB")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COUNTIF(OFFSET('000013179_raw'!C2,0,0,D9-B9+1,1),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COUNTIF(OFFSET('000013179_raw'!A2,0,0,D9-B9+1,1),"CN")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COUNTIF(OFFSET('000013179_raw'!C2,0,0,D9-B9+1,1),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COUNTIF(OFFSET('000013179_raw'!A2,0,0,D9-B9+1,1),"CORAL")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COUNTIF(OFFSET('000013179_raw'!A2,0,0,D9-B9+1,1),"CORJU")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COUNTIF(OFFSET('000013179_raw'!A2,0,0,D9-B9+1,1),"DCY")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COUNTIF(OFFSET('000013179_raw'!A2,0,0,D9-B9+1,1),"DST")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SUM((OFFSET('000013179_raw'!B2,0,0,D9-B9+1,1)="ASP") * (OFFSET('000013179_raw'!C2,0,0,D9-B9+1,1)&lt;&gt;"TWS"))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COUNTIF(OFFSET('000013179_raw'!A2,0,0,D9-B9+1,1),"DSO")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SUM((OFFSET('000013179_raw'!B2,0,0,D9-B9+1,1)="BBD") * (OFFSET('000013179_raw'!C2,0,0,D9-B9+1,1)&lt;&gt;"TWS"))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COUNTIF(OFFSET('000013179_raw'!A2,0,0,D9-B9+1,1),"DC")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SUM((OFFSET('000013179_raw'!B2,0,0,D9-B9+1,1)="BL") * (OFFSET('000013179_raw'!C2,0,0,D9-B9+1,1)&lt;&gt;"TWS"))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COUNTIF(OFFSET('000013179_raw'!A2,0,0,D9-B9+1,1),"DL")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SUM((OFFSET('000013179_raw'!B2,0,0,D9-B9+1,1)="OD") * (OFFSET('000013179_raw'!C2,0,0,D9-B9+1,1)&lt;&gt;"TWS"))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COUNTIF(OFFSET('000013179_raw'!A2,0,0,D9-B9+1,1),"DS")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SUM((OFFSET('000013179_raw'!B2,0,0,D9-B9+1,1)="PLA") * (OFFSET('000013179_raw'!C2,0,0,D9-B9+1,1)&lt;&gt;"TWS"))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COUNTIF(OFFSET('000013179_raw'!A2,0,0,D9-B9+1,1),"EF")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SUM((OFFSET('000013179_raw'!B2,0,0,D9-B9+1,1)="WBD") * (OFFSET('000013179_raw'!C2,0,0,D9-B9+1,1)&lt;&gt;"TWS"))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COUNTIF(OFFSET('000013179_raw'!A2,0,0,D9-B9+1,1),"FF")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SUM((OFFSET('000013179_raw'!B2,0,0,D9-B9+1,1)="YBD") * (OFFSET('000013179_raw'!C2,0,0,D9-B9+1,1)&lt;&gt;"TWS"))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COUNTIF(OFFSET('000013179_raw'!A2,0,0,D9-B9+1,1),"IS")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COUNTIF(OFFSET('000013179_raw'!A2,0,0,D9-B9+1,1),"LC")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(OFFSET('000013179_raw'!B2,0,0,D9-B9+1,1)="ASP")*( OFFSET('000013179_raw'!C2,0,0,D9-B9+1,1)="C"))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COUNTIF(OFFSET('000013179_raw'!A2,0,0,D9-B9+1,1),"MD")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(OFFSET('000013179_raw'!B2,0,0,D9-B9+1,1)="BBD")*( OFFSET('000013179_raw'!C2,0,0,D9-B9+1,1)="C"))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COUNTIF(OFFSET('000013179_raw'!A2,0,0,D9-B9+1,1),"MM")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(OFFSET('000013179_raw'!B2,0,0,D9-B9+1,1)="BL")*( OFFSET('000013179_raw'!C2,0,0,D9-B9+1,1)="C"))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COUNTIF(OFFSET('000013179_raw'!A2,0,0,D9-B9+1,1),"MAR")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(OFFSET('000013179_raw'!B2,0,0,D9-B9+1,1)="OD")*( OFFSET('000013179_raw'!C2,0,0,D9-B9+1,1)="C"))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COUNTIF(OFFSET('000013179_raw'!A2,0,0,D9-B9+1,1),"MME")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(OFFSET('000013179_raw'!B2,0,0,D9-B9+1,1)="PLA")*( OFFSET('000013179_raw'!C2,0,0,D9-B9+1,1)="C"))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COUNTIF(OFFSET('000013179_raw'!A2,0,0,D9-B9+1,1),"MILA")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(OFFSET('000013179_raw'!B2,0,0,D9-B9+1,1)="WBD")*( OFFSET('000013179_raw'!C2,0,0,D9-B9+1,1)="C"))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COUNTIF(OFFSET('000013179_raw'!A2,0,0,D9-B9+1,1),"MILC")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(OFFSET('000013179_raw'!B2,0,0,D9-B9+1,1)="YBD")*( OFFSET('000013179_raw'!C2,0,0,D9-B9+1,1)="C"))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COUNTIF(OFFSET('000013179_raw'!A2,0,0,D9-B9+1,1),"MILS")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COUNTIF(OFFSET('000013179_raw'!A2,0,0,D9-B9+1,1),"MA")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COUNTIF(OFFSET('000013179_raw'!A2,0,0,D9-B9+1,1),"MC")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COUNTIF(OFFSET('000013179_raw'!A2,0,0,D9-B9+1,1),"MFAV")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COUNTIF(OFFSET('000013179_raw'!A2,0,0,D9-B9+1,1),"MFRN")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COUNTIF(OFFSET('000013179_raw'!A2,0,0,D9-B9+1,1),"MAN")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COUNTIF(OFFSET('000013179_raw'!A2,0,0,D9-B9+1,1),"MAL")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COUNTIF(OFFSET('000013179_raw'!A2,0,0,D9-B9+1,1),"MDA")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COUNTIF(OFFSET('000013179_raw'!A2,0,0,D9-B9+1,1),"MF")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COUNTIF(OFFSET('000013179_raw'!A2,0,0,D9-B9+1,1),"ML")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COUNTIF(OFFSET('000013179_raw'!A2,0,0,D9-B9+1,1),"OD")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COUNTIF(OFFSET('000013179_raw'!A2,0,0,D9-B9+1,1),"PA")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COUNTIF(OFFSET('000013179_raw'!A2,0,0,D9-B9+1,1),"PB")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COUNTIF(OFFSET('000013179_raw'!A2,0,0,D9-B9+1,1),"PD")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COUNTIF(OFFSET('000013179_raw'!A2,0,0,D9-B9+1,1),"PF")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COUNTIF(OFFSET('000013179_raw'!A2,0,0,D9-B9+1,1),"PP")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COUNTIF(OFFSET('000013179_raw'!A2,0,0,D9-B9+1,1),"SC")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COUNTIF(OFFSET('000013179_raw'!A2,0,0,D9-B9+1,1),"SL")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COUNTIF(OFFSET('000013179_raw'!A2,0,0,D9-B9+1,1),"SR")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COUNTIF(OFFSET('000013179_raw'!A2,0,0,D9-B9+1,1),"SS")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COUNTIF(OFFSET('000013179_raw'!A2,0,0,D9-B9+1,1),"SB")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COUNTIF(OFFSET('000013179_raw'!A2,0,0,D9-B9+1,1),"SH")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COUNTIF(OFFSET('000013179_raw'!A2,0,0,D9-B9+1,1),"SM")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COUNTIF(OFFSET('000013179_raw'!A2,0,0,D9-B9+1,1),"TA")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COUNTIF(OFFSET('000013179_raw'!A2,0,0,D9-B9+1,1),"BRI")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COUNTIF(OFFSET('000013179_raw'!A2,0,0,D9-B9+1,1),"ERY")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COUNTIF(OFFSET('000013179_raw'!A2,0,0,D9-B9+1,1),"EUN")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COUNTIF(OFFSET('000013179_raw'!A2,0,0,D9-B9+1,1),"GORG")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COUNTIF(OFFSET('000013179_raw'!A2,0,0,D9-B9+1,1),"ICIL")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COUNTIF(OFFSET('000013179_raw'!A2,0,0,D9-B9+1,1),"MUR")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COUNTIF(OFFSET('000013179_raw'!A2,0,0,D9-B9+1,1),"MOPS")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COUNTIF(OFFSET('000013179_raw'!A2,0,0,D9-B9+1,1),"PAURA")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COUNTIF(OFFSET('000013179_raw'!A2,0,0,D9-B9+1,1),"PRELA")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COUNTIF(OFFSET('000013179_raw'!A2,0,0,D9-B9+1,1),"PSDP")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COUNTIF(OFFSET('000013179_raw'!A2,0,0,D9-B9+1,1),"PSPT")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COUNTIF(OFFSET('000013179_raw'!A2,0,0,D9-B9+1,1),"PTER")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COUNTIF(OFFSET('000013179_raw'!A2,0,0,D9-B9+1,1),"SPO")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COUNTIF(OFFSET('000013179_raw'!A2,0,0,D9-B9+1,1),"PAL")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COUNTIF(OFFSET('000013179_raw'!A2,0,0,D9-B9+1,1),"ZO")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COUNTIF(OFFSET('000013179_raw'!A2,0,0,D9-B9+1,1),"AMP")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COUNTIF(OFFSET('000013179_raw'!A2,0,0,D9-B9+1,1),"DICT")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COUNTIF(OFFSET('000013179_raw'!A2,0,0,D9-B9+1,1),"HALI")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COUNTIF(OFFSET('000013179_raw'!A2,0,0,D9-B9+1,1),"LIAG")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COUNTIF(OFFSET('000013179_raw'!A2,0,0,D9-B9+1,1),"LOBO")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COUNTIF(OFFSET('000013179_raw'!A2,0,0,D9-B9+1,1),"MACA")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COUNTIF(OFFSET('000013179_raw'!A2,0,0,D9-B9+1,1),"PAD")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COUNTIF(OFFSET('000013179_raw'!A2,0,0,D9-B9+1,1),"POR")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COUNTIF(OFFSET('000013179_raw'!A2,0,0,D9-B9+1,1),"SARG")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COUNTIF(OFFSET('000013179_raw'!A2,0,0,D9-B9+1,1),"SCHIZ")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COUNTIF(OFFSET('000013179_raw'!A2,0,0,D9-B9+1,1),"STY")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COUNTIF(OFFSET('000013179_raw'!A2,0,0,D9-B9+1,1),"TURB")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COUNTIF(OFFSET('000013179_raw'!A2,0,0,D9-B9+1,1),"TURF")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COUNTIF(OFFSET('000013179_raw'!A2,0,0,D9-B9+1,1),"WRAN")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COUNTIF(OFFSET('000013179_raw'!A2,0,0,D9-B9+1,1),"CTB")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COUNTIF(OFFSET('000013179_raw'!A2,0,0,D9-B9+1,1),"ASC")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COUNTIF(OFFSET('000013179_raw'!A2,0,0,D9-B9+1,1),"O")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COUNTIF(OFFSET('000013179_raw'!A2,0,0,D9-B9+1,1),"DCA")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COUNTIF(OFFSET('000013179_raw'!A2,0,0,D9-B9+1,1),"DG")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COUNTIF(OFFSET('000013179_raw'!A2,0,0,D9-B9+1,1),"ODC")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COUNTIF(OFFSET('000013179_raw'!A2,0,0,D9-B9+1,1),"RDC")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COUNTIF(OFFSET('000013179_raw'!A2,0,0,D9-B9+1,1),"CALG")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COUNTIF(OFFSET('000013179_raw'!A2,0,0,D9-B9+1,1),"DCOR")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COUNTIF(OFFSET('000013179_raw'!A2,0,0,D9-B9+1,1),"P")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COUNTIF(OFFSET('000013179_raw'!A2,0,0,D9-B9+1,1),"R")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COUNTIF(OFFSET('000013179_raw'!A2,0,0,D9-B9+1,1),"S")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COUNTIF(OFFSET('000013179_raw'!A2,0,0,D9-B9+1,1),"UNK")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COUNTIF(OFFSET('000013179_raw'!A2,0,0,D9-B9+1,1),"SHAD")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COUNTIF(OFFSET('000013179_raw'!A2,0,0,D9-B9+1,1),"TAPE")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COUNTIF(OFFSET('000013179_raw'!A2,0,0,D9-B9+1,1),"WAND")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COUNTA(OFFSET('000016182_raw'!A2,0,0,D9-B9+1,1))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COUNTIF(OFFSET('000016182_raw'!C2,0,0,D9-B9+1,1),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COUNTIF(OFFSET('000016182_raw'!C2,0,0,D9-B9+1,1),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COUNTIF(OFFSET('000016182_raw'!A2,0,0,D9-B9+1,1),"AC")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COUNTIF(OFFSET('000016182_raw'!C2,0,0,D9-B9+1,1),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COUNTIF(OFFSET('000016182_raw'!A2,0,0,D9-B9+1,1),"AP")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COUNTIF(OFFSET('000016182_raw'!C2,0,0,D9-B9+1,1),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COUNTIF(OFFSET('000016182_raw'!A2,0,0,D9-B9+1,1),"APR")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COUNTIF(OFFSET('000016182_raw'!C2,0,0,D9-B9+1,1),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COUNTIF(OFFSET('000016182_raw'!A2,0,0,D9-B9+1,1),"AA")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COUNTIF(OFFSET('000016182_raw'!C2,0,0,D9-B9+1,1),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COUNTIF(OFFSET('000016182_raw'!A2,0,0,D9-B9+1,1),"AF")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COUNTIF(OFFSET('000016182_raw'!C2,0,0,D9-B9+1,1),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COUNTIF(OFFSET('000016182_raw'!A2,0,0,D9-B9+1,1),"AG")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COUNTIF(OFFSET('000016182_raw'!C2,0,0,D9-B9+1,1),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COUNTIF(OFFSET('000016182_raw'!A2,0,0,D9-B9+1,1),"AL")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COUNTIF(OFFSET('000016182_raw'!C2,0,0,D9-B9+1,1),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COUNTIF(OFFSET('000016182_raw'!A2,0,0,D9-B9+1,1),"AT")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COUNTIF(OFFSET('000016182_raw'!C2,0,0,D9-B9+1,1),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COUNTIF(OFFSET('000016182_raw'!A2,0,0,D9-B9+1,1),"AU")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COUNTIF(OFFSET('000016182_raw'!C2,0,0,D9-B9+1,1),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COUNTIF(OFFSET('000016182_raw'!A2,0,0,D9-B9+1,1),"CB")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COUNTIF(OFFSET('000016182_raw'!C2,0,0,D9-B9+1,1),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COUNTIF(OFFSET('000016182_raw'!A2,0,0,D9-B9+1,1),"CN")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COUNTIF(OFFSET('000016182_raw'!C2,0,0,D9-B9+1,1),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COUNTIF(OFFSET('000016182_raw'!A2,0,0,D9-B9+1,1),"CORAL")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COUNTIF(OFFSET('000016182_raw'!A2,0,0,D9-B9+1,1),"CORJU")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COUNTIF(OFFSET('000016182_raw'!A2,0,0,D9-B9+1,1),"DCY")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COUNTIF(OFFSET('000016182_raw'!A2,0,0,D9-B9+1,1),"DST")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SUM((OFFSET('000016182_raw'!B2,0,0,D9-B9+1,1)="ASP") * (OFFSET('000016182_raw'!C2,0,0,D9-B9+1,1)&lt;&gt;"TWS"))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COUNTIF(OFFSET('000016182_raw'!A2,0,0,D9-B9+1,1),"DSO")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SUM((OFFSET('000016182_raw'!B2,0,0,D9-B9+1,1)="BBD") * (OFFSET('000016182_raw'!C2,0,0,D9-B9+1,1)&lt;&gt;"TWS"))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COUNTIF(OFFSET('000016182_raw'!A2,0,0,D9-B9+1,1),"DC")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SUM((OFFSET('000016182_raw'!B2,0,0,D9-B9+1,1)="BL") * (OFFSET('000016182_raw'!C2,0,0,D9-B9+1,1)&lt;&gt;"TWS"))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COUNTIF(OFFSET('000016182_raw'!A2,0,0,D9-B9+1,1),"DL")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SUM((OFFSET('000016182_raw'!B2,0,0,D9-B9+1,1)="OD") * (OFFSET('000016182_raw'!C2,0,0,D9-B9+1,1)&lt;&gt;"TWS"))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COUNTIF(OFFSET('000016182_raw'!A2,0,0,D9-B9+1,1),"DS")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SUM((OFFSET('000016182_raw'!B2,0,0,D9-B9+1,1)="PLA") * (OFFSET('000016182_raw'!C2,0,0,D9-B9+1,1)&lt;&gt;"TWS"))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COUNTIF(OFFSET('000016182_raw'!A2,0,0,D9-B9+1,1),"EF")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SUM((OFFSET('000016182_raw'!B2,0,0,D9-B9+1,1)="WBD") * (OFFSET('000016182_raw'!C2,0,0,D9-B9+1,1)&lt;&gt;"TWS"))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COUNTIF(OFFSET('000016182_raw'!A2,0,0,D9-B9+1,1),"FF")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SUM((OFFSET('000016182_raw'!B2,0,0,D9-B9+1,1)="YBD") * (OFFSET('000016182_raw'!C2,0,0,D9-B9+1,1)&lt;&gt;"TWS"))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COUNTIF(OFFSET('000016182_raw'!A2,0,0,D9-B9+1,1),"IS")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COUNTIF(OFFSET('000016182_raw'!A2,0,0,D9-B9+1,1),"LC")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(OFFSET('000016182_raw'!B2,0,0,D9-B9+1,1)="ASP")*( OFFSET('000016182_raw'!C2,0,0,D9-B9+1,1)="C"))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COUNTIF(OFFSET('000016182_raw'!A2,0,0,D9-B9+1,1),"MD")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(OFFSET('000016182_raw'!B2,0,0,D9-B9+1,1)="BBD")*( OFFSET('000016182_raw'!C2,0,0,D9-B9+1,1)="C"))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COUNTIF(OFFSET('000016182_raw'!A2,0,0,D9-B9+1,1),"MM")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(OFFSET('000016182_raw'!B2,0,0,D9-B9+1,1)="BL")*( OFFSET('000016182_raw'!C2,0,0,D9-B9+1,1)="C"))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COUNTIF(OFFSET('000016182_raw'!A2,0,0,D9-B9+1,1),"MAR")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(OFFSET('000016182_raw'!B2,0,0,D9-B9+1,1)="OD")*( OFFSET('000016182_raw'!C2,0,0,D9-B9+1,1)="C"))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COUNTIF(OFFSET('000016182_raw'!A2,0,0,D9-B9+1,1),"MME")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(OFFSET('000016182_raw'!B2,0,0,D9-B9+1,1)="PLA")*( OFFSET('000016182_raw'!C2,0,0,D9-B9+1,1)="C"))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COUNTIF(OFFSET('000016182_raw'!A2,0,0,D9-B9+1,1),"MILA")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(OFFSET('000016182_raw'!B2,0,0,D9-B9+1,1)="WBD")*( OFFSET('000016182_raw'!C2,0,0,D9-B9+1,1)="C"))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COUNTIF(OFFSET('000016182_raw'!A2,0,0,D9-B9+1,1),"MILC")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(OFFSET('000016182_raw'!B2,0,0,D9-B9+1,1)="YBD")*( OFFSET('000016182_raw'!C2,0,0,D9-B9+1,1)="C"))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COUNTIF(OFFSET('000016182_raw'!A2,0,0,D9-B9+1,1),"MILS")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COUNTIF(OFFSET('000016182_raw'!A2,0,0,D9-B9+1,1),"MA")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COUNTIF(OFFSET('000016182_raw'!A2,0,0,D9-B9+1,1),"MC")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COUNTIF(OFFSET('000016182_raw'!A2,0,0,D9-B9+1,1),"MFAV")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COUNTIF(OFFSET('000016182_raw'!A2,0,0,D9-B9+1,1),"MFRN")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COUNTIF(OFFSET('000016182_raw'!A2,0,0,D9-B9+1,1),"MAN")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COUNTIF(OFFSET('000016182_raw'!A2,0,0,D9-B9+1,1),"MAL")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COUNTIF(OFFSET('000016182_raw'!A2,0,0,D9-B9+1,1),"MDA")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COUNTIF(OFFSET('000016182_raw'!A2,0,0,D9-B9+1,1),"MF")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COUNTIF(OFFSET('000016182_raw'!A2,0,0,D9-B9+1,1),"ML")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COUNTIF(OFFSET('000016182_raw'!A2,0,0,D9-B9+1,1),"OD")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COUNTIF(OFFSET('000016182_raw'!A2,0,0,D9-B9+1,1),"PA")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COUNTIF(OFFSET('000016182_raw'!A2,0,0,D9-B9+1,1),"PB")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COUNTIF(OFFSET('000016182_raw'!A2,0,0,D9-B9+1,1),"PD")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COUNTIF(OFFSET('000016182_raw'!A2,0,0,D9-B9+1,1),"PF")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COUNTIF(OFFSET('000016182_raw'!A2,0,0,D9-B9+1,1),"PP")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COUNTIF(OFFSET('000016182_raw'!A2,0,0,D9-B9+1,1),"SC")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COUNTIF(OFFSET('000016182_raw'!A2,0,0,D9-B9+1,1),"SL")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COUNTIF(OFFSET('000016182_raw'!A2,0,0,D9-B9+1,1),"SR")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COUNTIF(OFFSET('000016182_raw'!A2,0,0,D9-B9+1,1),"SS")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COUNTIF(OFFSET('000016182_raw'!A2,0,0,D9-B9+1,1),"SB")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COUNTIF(OFFSET('000016182_raw'!A2,0,0,D9-B9+1,1),"SH")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COUNTIF(OFFSET('000016182_raw'!A2,0,0,D9-B9+1,1),"SM")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COUNTIF(OFFSET('000016182_raw'!A2,0,0,D9-B9+1,1),"TA")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COUNTIF(OFFSET('000016182_raw'!A2,0,0,D9-B9+1,1),"BRI")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COUNTIF(OFFSET('000016182_raw'!A2,0,0,D9-B9+1,1),"ERY")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COUNTIF(OFFSET('000016182_raw'!A2,0,0,D9-B9+1,1),"EUN")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COUNTIF(OFFSET('000016182_raw'!A2,0,0,D9-B9+1,1),"GORG")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COUNTIF(OFFSET('000016182_raw'!A2,0,0,D9-B9+1,1),"ICIL")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COUNTIF(OFFSET('000016182_raw'!A2,0,0,D9-B9+1,1),"MUR")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COUNTIF(OFFSET('000016182_raw'!A2,0,0,D9-B9+1,1),"MOPS")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COUNTIF(OFFSET('000016182_raw'!A2,0,0,D9-B9+1,1),"PAURA")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COUNTIF(OFFSET('000016182_raw'!A2,0,0,D9-B9+1,1),"PRELA")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COUNTIF(OFFSET('000016182_raw'!A2,0,0,D9-B9+1,1),"PSDP")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COUNTIF(OFFSET('000016182_raw'!A2,0,0,D9-B9+1,1),"PSPT")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COUNTIF(OFFSET('000016182_raw'!A2,0,0,D9-B9+1,1),"PTER")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COUNTIF(OFFSET('000016182_raw'!A2,0,0,D9-B9+1,1),"SPO")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COUNTIF(OFFSET('000016182_raw'!A2,0,0,D9-B9+1,1),"PAL")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COUNTIF(OFFSET('000016182_raw'!A2,0,0,D9-B9+1,1),"ZO")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COUNTIF(OFFSET('000016182_raw'!A2,0,0,D9-B9+1,1),"AMP")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COUNTIF(OFFSET('000016182_raw'!A2,0,0,D9-B9+1,1),"DICT")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COUNTIF(OFFSET('000016182_raw'!A2,0,0,D9-B9+1,1),"HALI")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COUNTIF(OFFSET('000016182_raw'!A2,0,0,D9-B9+1,1),"LIAG")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COUNTIF(OFFSET('000016182_raw'!A2,0,0,D9-B9+1,1),"LOBO")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COUNTIF(OFFSET('000016182_raw'!A2,0,0,D9-B9+1,1),"MACA")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COUNTIF(OFFSET('000016182_raw'!A2,0,0,D9-B9+1,1),"PAD")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COUNTIF(OFFSET('000016182_raw'!A2,0,0,D9-B9+1,1),"POR")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COUNTIF(OFFSET('000016182_raw'!A2,0,0,D9-B9+1,1),"SARG")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COUNTIF(OFFSET('000016182_raw'!A2,0,0,D9-B9+1,1),"SCHIZ")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COUNTIF(OFFSET('000016182_raw'!A2,0,0,D9-B9+1,1),"STY")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COUNTIF(OFFSET('000016182_raw'!A2,0,0,D9-B9+1,1),"TURB")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COUNTIF(OFFSET('000016182_raw'!A2,0,0,D9-B9+1,1),"TURF")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COUNTIF(OFFSET('000016182_raw'!A2,0,0,D9-B9+1,1),"WRAN")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COUNTIF(OFFSET('000016182_raw'!A2,0,0,D9-B9+1,1),"CTB")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COUNTIF(OFFSET('000016182_raw'!A2,0,0,D9-B9+1,1),"ASC")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COUNTIF(OFFSET('000016182_raw'!A2,0,0,D9-B9+1,1),"O")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COUNTIF(OFFSET('000016182_raw'!A2,0,0,D9-B9+1,1),"DCA")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COUNTIF(OFFSET('000016182_raw'!A2,0,0,D9-B9+1,1),"DG")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COUNTIF(OFFSET('000016182_raw'!A2,0,0,D9-B9+1,1),"ODC")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COUNTIF(OFFSET('000016182_raw'!A2,0,0,D9-B9+1,1),"RDC")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COUNTIF(OFFSET('000016182_raw'!A2,0,0,D9-B9+1,1),"CALG")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COUNTIF(OFFSET('000016182_raw'!A2,0,0,D9-B9+1,1),"DCOR")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COUNTIF(OFFSET('000016182_raw'!A2,0,0,D9-B9+1,1),"P")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COUNTIF(OFFSET('000016182_raw'!A2,0,0,D9-B9+1,1),"R")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COUNTIF(OFFSET('000016182_raw'!A2,0,0,D9-B9+1,1),"S")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COUNTIF(OFFSET('000016182_raw'!A2,0,0,D9-B9+1,1),"UNK")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COUNTIF(OFFSET('000016182_raw'!A2,0,0,D9-B9+1,1),"SHAD")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COUNTIF(OFFSET('000016182_raw'!A2,0,0,D9-B9+1,1),"TAPE")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COUNTIF(OFFSET('000016182_raw'!A2,0,0,D9-B9+1,1),"WAND")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COUNTA(OFFSET('000019185_raw'!A2,0,0,D9-B9+1,1))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COUNTIF(OFFSET('000019185_raw'!C2,0,0,D9-B9+1,1),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COUNTIF(OFFSET('000019185_raw'!C2,0,0,D9-B9+1,1),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COUNTIF(OFFSET('000019185_raw'!A2,0,0,D9-B9+1,1),"AC")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COUNTIF(OFFSET('000019185_raw'!C2,0,0,D9-B9+1,1),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COUNTIF(OFFSET('000019185_raw'!A2,0,0,D9-B9+1,1),"AP")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COUNTIF(OFFSET('000019185_raw'!C2,0,0,D9-B9+1,1),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COUNTIF(OFFSET('000019185_raw'!A2,0,0,D9-B9+1,1),"APR")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COUNTIF(OFFSET('000019185_raw'!C2,0,0,D9-B9+1,1),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COUNTIF(OFFSET('000019185_raw'!A2,0,0,D9-B9+1,1),"AA")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COUNTIF(OFFSET('000019185_raw'!C2,0,0,D9-B9+1,1),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COUNTIF(OFFSET('000019185_raw'!A2,0,0,D9-B9+1,1),"AF")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COUNTIF(OFFSET('000019185_raw'!C2,0,0,D9-B9+1,1),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COUNTIF(OFFSET('000019185_raw'!A2,0,0,D9-B9+1,1),"AG")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COUNTIF(OFFSET('000019185_raw'!C2,0,0,D9-B9+1,1),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COUNTIF(OFFSET('000019185_raw'!A2,0,0,D9-B9+1,1),"AL")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COUNTIF(OFFSET('000019185_raw'!C2,0,0,D9-B9+1,1),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COUNTIF(OFFSET('000019185_raw'!A2,0,0,D9-B9+1,1),"AT")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COUNTIF(OFFSET('000019185_raw'!C2,0,0,D9-B9+1,1),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COUNTIF(OFFSET('000019185_raw'!A2,0,0,D9-B9+1,1),"AU")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COUNTIF(OFFSET('000019185_raw'!C2,0,0,D9-B9+1,1),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COUNTIF(OFFSET('000019185_raw'!A2,0,0,D9-B9+1,1),"CB")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COUNTIF(OFFSET('000019185_raw'!C2,0,0,D9-B9+1,1),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COUNTIF(OFFSET('000019185_raw'!A2,0,0,D9-B9+1,1),"CN")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COUNTIF(OFFSET('000019185_raw'!C2,0,0,D9-B9+1,1),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COUNTIF(OFFSET('000019185_raw'!A2,0,0,D9-B9+1,1),"CORAL")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COUNTIF(OFFSET('000019185_raw'!A2,0,0,D9-B9+1,1),"CORJU")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COUNTIF(OFFSET('000019185_raw'!A2,0,0,D9-B9+1,1),"DCY")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COUNTIF(OFFSET('000019185_raw'!A2,0,0,D9-B9+1,1),"DST")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SUM((OFFSET('000019185_raw'!B2,0,0,D9-B9+1,1)="ASP") * (OFFSET('000019185_raw'!C2,0,0,D9-B9+1,1)&lt;&gt;"TWS"))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COUNTIF(OFFSET('000019185_raw'!A2,0,0,D9-B9+1,1),"DSO")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SUM((OFFSET('000019185_raw'!B2,0,0,D9-B9+1,1)="BBD") * (OFFSET('000019185_raw'!C2,0,0,D9-B9+1,1)&lt;&gt;"TWS"))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COUNTIF(OFFSET('000019185_raw'!A2,0,0,D9-B9+1,1),"DC")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SUM((OFFSET('000019185_raw'!B2,0,0,D9-B9+1,1)="BL") * (OFFSET('000019185_raw'!C2,0,0,D9-B9+1,1)&lt;&gt;"TWS"))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COUNTIF(OFFSET('000019185_raw'!A2,0,0,D9-B9+1,1),"DL")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SUM((OFFSET('000019185_raw'!B2,0,0,D9-B9+1,1)="OD") * (OFFSET('000019185_raw'!C2,0,0,D9-B9+1,1)&lt;&gt;"TWS"))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COUNTIF(OFFSET('000019185_raw'!A2,0,0,D9-B9+1,1),"DS")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SUM((OFFSET('000019185_raw'!B2,0,0,D9-B9+1,1)="PLA") * (OFFSET('000019185_raw'!C2,0,0,D9-B9+1,1)&lt;&gt;"TWS"))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COUNTIF(OFFSET('000019185_raw'!A2,0,0,D9-B9+1,1),"EF")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SUM((OFFSET('000019185_raw'!B2,0,0,D9-B9+1,1)="WBD") * (OFFSET('000019185_raw'!C2,0,0,D9-B9+1,1)&lt;&gt;"TWS"))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COUNTIF(OFFSET('000019185_raw'!A2,0,0,D9-B9+1,1),"FF")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SUM((OFFSET('000019185_raw'!B2,0,0,D9-B9+1,1)="YBD") * (OFFSET('000019185_raw'!C2,0,0,D9-B9+1,1)&lt;&gt;"TWS"))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COUNTIF(OFFSET('000019185_raw'!A2,0,0,D9-B9+1,1),"IS")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COUNTIF(OFFSET('000019185_raw'!A2,0,0,D9-B9+1,1),"LC")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(OFFSET('000019185_raw'!B2,0,0,D9-B9+1,1)="ASP")*( OFFSET('000019185_raw'!C2,0,0,D9-B9+1,1)="C"))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COUNTIF(OFFSET('000019185_raw'!A2,0,0,D9-B9+1,1),"MD")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(OFFSET('000019185_raw'!B2,0,0,D9-B9+1,1)="BBD")*( OFFSET('000019185_raw'!C2,0,0,D9-B9+1,1)="C"))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COUNTIF(OFFSET('000019185_raw'!A2,0,0,D9-B9+1,1),"MM")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(OFFSET('000019185_raw'!B2,0,0,D9-B9+1,1)="BL")*( OFFSET('000019185_raw'!C2,0,0,D9-B9+1,1)="C"))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COUNTIF(OFFSET('000019185_raw'!A2,0,0,D9-B9+1,1),"MAR")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(OFFSET('000019185_raw'!B2,0,0,D9-B9+1,1)="OD")*( OFFSET('000019185_raw'!C2,0,0,D9-B9+1,1)="C"))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COUNTIF(OFFSET('000019185_raw'!A2,0,0,D9-B9+1,1),"MME")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(OFFSET('000019185_raw'!B2,0,0,D9-B9+1,1)="PLA")*( OFFSET('000019185_raw'!C2,0,0,D9-B9+1,1)="C"))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COUNTIF(OFFSET('000019185_raw'!A2,0,0,D9-B9+1,1),"MILA")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(OFFSET('000019185_raw'!B2,0,0,D9-B9+1,1)="WBD")*( OFFSET('000019185_raw'!C2,0,0,D9-B9+1,1)="C"))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COUNTIF(OFFSET('000019185_raw'!A2,0,0,D9-B9+1,1),"MILC")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(OFFSET('000019185_raw'!B2,0,0,D9-B9+1,1)="YBD")*( OFFSET('000019185_raw'!C2,0,0,D9-B9+1,1)="C"))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COUNTIF(OFFSET('000019185_raw'!A2,0,0,D9-B9+1,1),"MILS")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COUNTIF(OFFSET('000019185_raw'!A2,0,0,D9-B9+1,1),"MA")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COUNTIF(OFFSET('000019185_raw'!A2,0,0,D9-B9+1,1),"MC")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COUNTIF(OFFSET('000019185_raw'!A2,0,0,D9-B9+1,1),"MFAV")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COUNTIF(OFFSET('000019185_raw'!A2,0,0,D9-B9+1,1),"MFRN")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COUNTIF(OFFSET('000019185_raw'!A2,0,0,D9-B9+1,1),"MAN")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COUNTIF(OFFSET('000019185_raw'!A2,0,0,D9-B9+1,1),"MAL")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COUNTIF(OFFSET('000019185_raw'!A2,0,0,D9-B9+1,1),"MDA")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COUNTIF(OFFSET('000019185_raw'!A2,0,0,D9-B9+1,1),"MF")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COUNTIF(OFFSET('000019185_raw'!A2,0,0,D9-B9+1,1),"ML")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COUNTIF(OFFSET('000019185_raw'!A2,0,0,D9-B9+1,1),"OD")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COUNTIF(OFFSET('000019185_raw'!A2,0,0,D9-B9+1,1),"PA")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COUNTIF(OFFSET('000019185_raw'!A2,0,0,D9-B9+1,1),"PB")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COUNTIF(OFFSET('000019185_raw'!A2,0,0,D9-B9+1,1),"PD")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COUNTIF(OFFSET('000019185_raw'!A2,0,0,D9-B9+1,1),"PF")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COUNTIF(OFFSET('000019185_raw'!A2,0,0,D9-B9+1,1),"PP")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COUNTIF(OFFSET('000019185_raw'!A2,0,0,D9-B9+1,1),"SC")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COUNTIF(OFFSET('000019185_raw'!A2,0,0,D9-B9+1,1),"SL")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COUNTIF(OFFSET('000019185_raw'!A2,0,0,D9-B9+1,1),"SR")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COUNTIF(OFFSET('000019185_raw'!A2,0,0,D9-B9+1,1),"SS")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COUNTIF(OFFSET('000019185_raw'!A2,0,0,D9-B9+1,1),"SB")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COUNTIF(OFFSET('000019185_raw'!A2,0,0,D9-B9+1,1),"SH")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COUNTIF(OFFSET('000019185_raw'!A2,0,0,D9-B9+1,1),"SM")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COUNTIF(OFFSET('000019185_raw'!A2,0,0,D9-B9+1,1),"TA")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COUNTIF(OFFSET('000019185_raw'!A2,0,0,D9-B9+1,1),"BRI")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COUNTIF(OFFSET('000019185_raw'!A2,0,0,D9-B9+1,1),"ERY")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COUNTIF(OFFSET('000019185_raw'!A2,0,0,D9-B9+1,1),"EUN")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COUNTIF(OFFSET('000019185_raw'!A2,0,0,D9-B9+1,1),"GORG")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COUNTIF(OFFSET('000019185_raw'!A2,0,0,D9-B9+1,1),"ICIL")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COUNTIF(OFFSET('000019185_raw'!A2,0,0,D9-B9+1,1),"MUR")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COUNTIF(OFFSET('000019185_raw'!A2,0,0,D9-B9+1,1),"MOPS")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COUNTIF(OFFSET('000019185_raw'!A2,0,0,D9-B9+1,1),"PAURA")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COUNTIF(OFFSET('000019185_raw'!A2,0,0,D9-B9+1,1),"PRELA")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COUNTIF(OFFSET('000019185_raw'!A2,0,0,D9-B9+1,1),"PSDP")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COUNTIF(OFFSET('000019185_raw'!A2,0,0,D9-B9+1,1),"PSPT")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COUNTIF(OFFSET('000019185_raw'!A2,0,0,D9-B9+1,1),"PTER")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COUNTIF(OFFSET('000019185_raw'!A2,0,0,D9-B9+1,1),"SPO")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COUNTIF(OFFSET('000019185_raw'!A2,0,0,D9-B9+1,1),"PAL")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COUNTIF(OFFSET('000019185_raw'!A2,0,0,D9-B9+1,1),"ZO")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COUNTIF(OFFSET('000019185_raw'!A2,0,0,D9-B9+1,1),"AMP")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COUNTIF(OFFSET('000019185_raw'!A2,0,0,D9-B9+1,1),"DICT")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COUNTIF(OFFSET('000019185_raw'!A2,0,0,D9-B9+1,1),"HALI")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COUNTIF(OFFSET('000019185_raw'!A2,0,0,D9-B9+1,1),"LIAG")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COUNTIF(OFFSET('000019185_raw'!A2,0,0,D9-B9+1,1),"LOBO")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COUNTIF(OFFSET('000019185_raw'!A2,0,0,D9-B9+1,1),"MACA")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COUNTIF(OFFSET('000019185_raw'!A2,0,0,D9-B9+1,1),"PAD")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COUNTIF(OFFSET('000019185_raw'!A2,0,0,D9-B9+1,1),"POR")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COUNTIF(OFFSET('000019185_raw'!A2,0,0,D9-B9+1,1),"SARG")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COUNTIF(OFFSET('000019185_raw'!A2,0,0,D9-B9+1,1),"SCHIZ")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COUNTIF(OFFSET('000019185_raw'!A2,0,0,D9-B9+1,1),"STY")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COUNTIF(OFFSET('000019185_raw'!A2,0,0,D9-B9+1,1),"TURB")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COUNTIF(OFFSET('000019185_raw'!A2,0,0,D9-B9+1,1),"TURF")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COUNTIF(OFFSET('000019185_raw'!A2,0,0,D9-B9+1,1),"WRAN")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COUNTIF(OFFSET('000019185_raw'!A2,0,0,D9-B9+1,1),"CTB")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COUNTIF(OFFSET('000019185_raw'!A2,0,0,D9-B9+1,1),"ASC")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COUNTIF(OFFSET('000019185_raw'!A2,0,0,D9-B9+1,1),"O")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COUNTIF(OFFSET('000019185_raw'!A2,0,0,D9-B9+1,1),"DCA")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COUNTIF(OFFSET('000019185_raw'!A2,0,0,D9-B9+1,1),"DG")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COUNTIF(OFFSET('000019185_raw'!A2,0,0,D9-B9+1,1),"ODC")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COUNTIF(OFFSET('000019185_raw'!A2,0,0,D9-B9+1,1),"RDC")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COUNTIF(OFFSET('000019185_raw'!A2,0,0,D9-B9+1,1),"CALG")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COUNTIF(OFFSET('000019185_raw'!A2,0,0,D9-B9+1,1),"DCOR")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COUNTIF(OFFSET('000019185_raw'!A2,0,0,D9-B9+1,1),"P")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COUNTIF(OFFSET('000019185_raw'!A2,0,0,D9-B9+1,1),"R")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COUNTIF(OFFSET('000019185_raw'!A2,0,0,D9-B9+1,1),"S")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COUNTIF(OFFSET('000019185_raw'!A2,0,0,D9-B9+1,1),"UNK")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COUNTIF(OFFSET('000019185_raw'!A2,0,0,D9-B9+1,1),"SHAD")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COUNTIF(OFFSET('000019185_raw'!A2,0,0,D9-B9+1,1),"TAPE")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COUNTIF(OFFSET('000019185_raw'!A2,0,0,D9-B9+1,1),"WAND")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COUNTA(OFFSET('000022188_raw'!A2,0,0,D9-B9+1,1))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COUNTIF(OFFSET('000022188_raw'!C2,0,0,D9-B9+1,1),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COUNTIF(OFFSET('000022188_raw'!C2,0,0,D9-B9+1,1),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COUNTIF(OFFSET('000022188_raw'!A2,0,0,D9-B9+1,1),"AC")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COUNTIF(OFFSET('000022188_raw'!C2,0,0,D9-B9+1,1),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COUNTIF(OFFSET('000022188_raw'!A2,0,0,D9-B9+1,1),"AP")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COUNTIF(OFFSET('000022188_raw'!C2,0,0,D9-B9+1,1),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COUNTIF(OFFSET('000022188_raw'!A2,0,0,D9-B9+1,1),"APR")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COUNTIF(OFFSET('000022188_raw'!C2,0,0,D9-B9+1,1),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COUNTIF(OFFSET('000022188_raw'!A2,0,0,D9-B9+1,1),"AA")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COUNTIF(OFFSET('000022188_raw'!C2,0,0,D9-B9+1,1),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COUNTIF(OFFSET('000022188_raw'!A2,0,0,D9-B9+1,1),"AF")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COUNTIF(OFFSET('000022188_raw'!C2,0,0,D9-B9+1,1),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COUNTIF(OFFSET('000022188_raw'!A2,0,0,D9-B9+1,1),"AG")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COUNTIF(OFFSET('000022188_raw'!C2,0,0,D9-B9+1,1),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COUNTIF(OFFSET('000022188_raw'!A2,0,0,D9-B9+1,1),"AL")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COUNTIF(OFFSET('000022188_raw'!C2,0,0,D9-B9+1,1),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COUNTIF(OFFSET('000022188_raw'!A2,0,0,D9-B9+1,1),"AT")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COUNTIF(OFFSET('000022188_raw'!C2,0,0,D9-B9+1,1),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COUNTIF(OFFSET('000022188_raw'!A2,0,0,D9-B9+1,1),"AU")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COUNTIF(OFFSET('000022188_raw'!C2,0,0,D9-B9+1,1),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COUNTIF(OFFSET('000022188_raw'!A2,0,0,D9-B9+1,1),"CB")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COUNTIF(OFFSET('000022188_raw'!C2,0,0,D9-B9+1,1),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COUNTIF(OFFSET('000022188_raw'!A2,0,0,D9-B9+1,1),"CN")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COUNTIF(OFFSET('000022188_raw'!C2,0,0,D9-B9+1,1),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COUNTIF(OFFSET('000022188_raw'!A2,0,0,D9-B9+1,1),"CORAL")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COUNTIF(OFFSET('000022188_raw'!A2,0,0,D9-B9+1,1),"CORJU")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COUNTIF(OFFSET('000022188_raw'!A2,0,0,D9-B9+1,1),"DCY")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COUNTIF(OFFSET('000022188_raw'!A2,0,0,D9-B9+1,1),"DST")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SUM((OFFSET('000022188_raw'!B2,0,0,D9-B9+1,1)="ASP") * (OFFSET('000022188_raw'!C2,0,0,D9-B9+1,1)&lt;&gt;"TWS"))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COUNTIF(OFFSET('000022188_raw'!A2,0,0,D9-B9+1,1),"DSO")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SUM((OFFSET('000022188_raw'!B2,0,0,D9-B9+1,1)="BBD") * (OFFSET('000022188_raw'!C2,0,0,D9-B9+1,1)&lt;&gt;"TWS"))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COUNTIF(OFFSET('000022188_raw'!A2,0,0,D9-B9+1,1),"DC")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SUM((OFFSET('000022188_raw'!B2,0,0,D9-B9+1,1)="BL") * (OFFSET('000022188_raw'!C2,0,0,D9-B9+1,1)&lt;&gt;"TWS"))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COUNTIF(OFFSET('000022188_raw'!A2,0,0,D9-B9+1,1),"DL")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SUM((OFFSET('000022188_raw'!B2,0,0,D9-B9+1,1)="OD") * (OFFSET('000022188_raw'!C2,0,0,D9-B9+1,1)&lt;&gt;"TWS"))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COUNTIF(OFFSET('000022188_raw'!A2,0,0,D9-B9+1,1),"DS")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SUM((OFFSET('000022188_raw'!B2,0,0,D9-B9+1,1)="PLA") * (OFFSET('000022188_raw'!C2,0,0,D9-B9+1,1)&lt;&gt;"TWS"))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COUNTIF(OFFSET('000022188_raw'!A2,0,0,D9-B9+1,1),"EF")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SUM((OFFSET('000022188_raw'!B2,0,0,D9-B9+1,1)="WBD") * (OFFSET('000022188_raw'!C2,0,0,D9-B9+1,1)&lt;&gt;"TWS"))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COUNTIF(OFFSET('000022188_raw'!A2,0,0,D9-B9+1,1),"FF")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SUM((OFFSET('000022188_raw'!B2,0,0,D9-B9+1,1)="YBD") * (OFFSET('000022188_raw'!C2,0,0,D9-B9+1,1)&lt;&gt;"TWS"))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COUNTIF(OFFSET('000022188_raw'!A2,0,0,D9-B9+1,1),"IS")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COUNTIF(OFFSET('000022188_raw'!A2,0,0,D9-B9+1,1),"LC")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(OFFSET('000022188_raw'!B2,0,0,D9-B9+1,1)="ASP")*( OFFSET('000022188_raw'!C2,0,0,D9-B9+1,1)="C"))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COUNTIF(OFFSET('000022188_raw'!A2,0,0,D9-B9+1,1),"MD")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(OFFSET('000022188_raw'!B2,0,0,D9-B9+1,1)="BBD")*( OFFSET('000022188_raw'!C2,0,0,D9-B9+1,1)="C"))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COUNTIF(OFFSET('000022188_raw'!A2,0,0,D9-B9+1,1),"MM")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(OFFSET('000022188_raw'!B2,0,0,D9-B9+1,1)="BL")*( OFFSET('000022188_raw'!C2,0,0,D9-B9+1,1)="C"))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COUNTIF(OFFSET('000022188_raw'!A2,0,0,D9-B9+1,1),"MAR")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(OFFSET('000022188_raw'!B2,0,0,D9-B9+1,1)="OD")*( OFFSET('000022188_raw'!C2,0,0,D9-B9+1,1)="C"))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COUNTIF(OFFSET('000022188_raw'!A2,0,0,D9-B9+1,1),"MME")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(OFFSET('000022188_raw'!B2,0,0,D9-B9+1,1)="PLA")*( OFFSET('000022188_raw'!C2,0,0,D9-B9+1,1)="C"))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COUNTIF(OFFSET('000022188_raw'!A2,0,0,D9-B9+1,1),"MILA")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(OFFSET('000022188_raw'!B2,0,0,D9-B9+1,1)="WBD")*( OFFSET('000022188_raw'!C2,0,0,D9-B9+1,1)="C"))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COUNTIF(OFFSET('000022188_raw'!A2,0,0,D9-B9+1,1),"MILC")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(OFFSET('000022188_raw'!B2,0,0,D9-B9+1,1)="YBD")*( OFFSET('000022188_raw'!C2,0,0,D9-B9+1,1)="C"))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COUNTIF(OFFSET('000022188_raw'!A2,0,0,D9-B9+1,1),"MILS")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COUNTIF(OFFSET('000022188_raw'!A2,0,0,D9-B9+1,1),"MA")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COUNTIF(OFFSET('000022188_raw'!A2,0,0,D9-B9+1,1),"MC")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COUNTIF(OFFSET('000022188_raw'!A2,0,0,D9-B9+1,1),"MFAV")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COUNTIF(OFFSET('000022188_raw'!A2,0,0,D9-B9+1,1),"MFRN")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COUNTIF(OFFSET('000022188_raw'!A2,0,0,D9-B9+1,1),"MAN")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COUNTIF(OFFSET('000022188_raw'!A2,0,0,D9-B9+1,1),"MAL")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COUNTIF(OFFSET('000022188_raw'!A2,0,0,D9-B9+1,1),"MDA")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COUNTIF(OFFSET('000022188_raw'!A2,0,0,D9-B9+1,1),"MF")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COUNTIF(OFFSET('000022188_raw'!A2,0,0,D9-B9+1,1),"ML")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COUNTIF(OFFSET('000022188_raw'!A2,0,0,D9-B9+1,1),"OD")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COUNTIF(OFFSET('000022188_raw'!A2,0,0,D9-B9+1,1),"PA")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COUNTIF(OFFSET('000022188_raw'!A2,0,0,D9-B9+1,1),"PB")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COUNTIF(OFFSET('000022188_raw'!A2,0,0,D9-B9+1,1),"PD")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COUNTIF(OFFSET('000022188_raw'!A2,0,0,D9-B9+1,1),"PF")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COUNTIF(OFFSET('000022188_raw'!A2,0,0,D9-B9+1,1),"PP")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COUNTIF(OFFSET('000022188_raw'!A2,0,0,D9-B9+1,1),"SC")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COUNTIF(OFFSET('000022188_raw'!A2,0,0,D9-B9+1,1),"SL")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COUNTIF(OFFSET('000022188_raw'!A2,0,0,D9-B9+1,1),"SR")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COUNTIF(OFFSET('000022188_raw'!A2,0,0,D9-B9+1,1),"SS")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COUNTIF(OFFSET('000022188_raw'!A2,0,0,D9-B9+1,1),"SB")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COUNTIF(OFFSET('000022188_raw'!A2,0,0,D9-B9+1,1),"SH")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COUNTIF(OFFSET('000022188_raw'!A2,0,0,D9-B9+1,1),"SM")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COUNTIF(OFFSET('000022188_raw'!A2,0,0,D9-B9+1,1),"TA")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COUNTIF(OFFSET('000022188_raw'!A2,0,0,D9-B9+1,1),"BRI")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COUNTIF(OFFSET('000022188_raw'!A2,0,0,D9-B9+1,1),"ERY")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COUNTIF(OFFSET('000022188_raw'!A2,0,0,D9-B9+1,1),"EUN")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COUNTIF(OFFSET('000022188_raw'!A2,0,0,D9-B9+1,1),"GORG")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COUNTIF(OFFSET('000022188_raw'!A2,0,0,D9-B9+1,1),"ICIL")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COUNTIF(OFFSET('000022188_raw'!A2,0,0,D9-B9+1,1),"MUR")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COUNTIF(OFFSET('000022188_raw'!A2,0,0,D9-B9+1,1),"MOPS")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COUNTIF(OFFSET('000022188_raw'!A2,0,0,D9-B9+1,1),"PAURA")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COUNTIF(OFFSET('000022188_raw'!A2,0,0,D9-B9+1,1),"PRELA")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COUNTIF(OFFSET('000022188_raw'!A2,0,0,D9-B9+1,1),"PSDP")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COUNTIF(OFFSET('000022188_raw'!A2,0,0,D9-B9+1,1),"PSPT")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COUNTIF(OFFSET('000022188_raw'!A2,0,0,D9-B9+1,1),"PTER")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COUNTIF(OFFSET('000022188_raw'!A2,0,0,D9-B9+1,1),"SPO")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COUNTIF(OFFSET('000022188_raw'!A2,0,0,D9-B9+1,1),"PAL")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COUNTIF(OFFSET('000022188_raw'!A2,0,0,D9-B9+1,1),"ZO")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COUNTIF(OFFSET('000022188_raw'!A2,0,0,D9-B9+1,1),"AMP")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COUNTIF(OFFSET('000022188_raw'!A2,0,0,D9-B9+1,1),"DICT")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COUNTIF(OFFSET('000022188_raw'!A2,0,0,D9-B9+1,1),"HALI")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COUNTIF(OFFSET('000022188_raw'!A2,0,0,D9-B9+1,1),"LIAG")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COUNTIF(OFFSET('000022188_raw'!A2,0,0,D9-B9+1,1),"LOBO")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COUNTIF(OFFSET('000022188_raw'!A2,0,0,D9-B9+1,1),"MACA")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COUNTIF(OFFSET('000022188_raw'!A2,0,0,D9-B9+1,1),"PAD")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COUNTIF(OFFSET('000022188_raw'!A2,0,0,D9-B9+1,1),"POR")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COUNTIF(OFFSET('000022188_raw'!A2,0,0,D9-B9+1,1),"SARG")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COUNTIF(OFFSET('000022188_raw'!A2,0,0,D9-B9+1,1),"SCHIZ")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COUNTIF(OFFSET('000022188_raw'!A2,0,0,D9-B9+1,1),"STY")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COUNTIF(OFFSET('000022188_raw'!A2,0,0,D9-B9+1,1),"TURB")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COUNTIF(OFFSET('000022188_raw'!A2,0,0,D9-B9+1,1),"TURF")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COUNTIF(OFFSET('000022188_raw'!A2,0,0,D9-B9+1,1),"WRAN")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COUNTIF(OFFSET('000022188_raw'!A2,0,0,D9-B9+1,1),"CTB")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COUNTIF(OFFSET('000022188_raw'!A2,0,0,D9-B9+1,1),"ASC")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COUNTIF(OFFSET('000022188_raw'!A2,0,0,D9-B9+1,1),"O")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COUNTIF(OFFSET('000022188_raw'!A2,0,0,D9-B9+1,1),"DCA")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COUNTIF(OFFSET('000022188_raw'!A2,0,0,D9-B9+1,1),"DG")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COUNTIF(OFFSET('000022188_raw'!A2,0,0,D9-B9+1,1),"ODC")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COUNTIF(OFFSET('000022188_raw'!A2,0,0,D9-B9+1,1),"RDC")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COUNTIF(OFFSET('000022188_raw'!A2,0,0,D9-B9+1,1),"CALG")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COUNTIF(OFFSET('000022188_raw'!A2,0,0,D9-B9+1,1),"DCOR")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COUNTIF(OFFSET('000022188_raw'!A2,0,0,D9-B9+1,1),"P")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COUNTIF(OFFSET('000022188_raw'!A2,0,0,D9-B9+1,1),"R")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COUNTIF(OFFSET('000022188_raw'!A2,0,0,D9-B9+1,1),"S")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COUNTIF(OFFSET('000022188_raw'!A2,0,0,D9-B9+1,1),"UNK")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COUNTIF(OFFSET('000022188_raw'!A2,0,0,D9-B9+1,1),"SHAD")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COUNTIF(OFFSET('000022188_raw'!A2,0,0,D9-B9+1,1),"TAPE")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COUNTIF(OFFSET('000022188_raw'!A2,0,0,D9-B9+1,1),"WAND")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COUNTA(OFFSET('000025191_raw'!A2,0,0,D9-B9+1,1))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COUNTIF(OFFSET('000025191_raw'!C2,0,0,D9-B9+1,1),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COUNTIF(OFFSET('000025191_raw'!C2,0,0,D9-B9+1,1),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COUNTIF(OFFSET('000025191_raw'!A2,0,0,D9-B9+1,1),"AC")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COUNTIF(OFFSET('000025191_raw'!C2,0,0,D9-B9+1,1),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COUNTIF(OFFSET('000025191_raw'!A2,0,0,D9-B9+1,1),"AP")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COUNTIF(OFFSET('000025191_raw'!C2,0,0,D9-B9+1,1),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COUNTIF(OFFSET('000025191_raw'!A2,0,0,D9-B9+1,1),"APR")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COUNTIF(OFFSET('000025191_raw'!C2,0,0,D9-B9+1,1),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COUNTIF(OFFSET('000025191_raw'!A2,0,0,D9-B9+1,1),"AA")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COUNTIF(OFFSET('000025191_raw'!C2,0,0,D9-B9+1,1),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COUNTIF(OFFSET('000025191_raw'!A2,0,0,D9-B9+1,1),"AF")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COUNTIF(OFFSET('000025191_raw'!C2,0,0,D9-B9+1,1),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COUNTIF(OFFSET('000025191_raw'!A2,0,0,D9-B9+1,1),"AG")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COUNTIF(OFFSET('000025191_raw'!C2,0,0,D9-B9+1,1),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COUNTIF(OFFSET('000025191_raw'!A2,0,0,D9-B9+1,1),"AL")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COUNTIF(OFFSET('000025191_raw'!C2,0,0,D9-B9+1,1),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COUNTIF(OFFSET('000025191_raw'!A2,0,0,D9-B9+1,1),"AT")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COUNTIF(OFFSET('000025191_raw'!C2,0,0,D9-B9+1,1),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COUNTIF(OFFSET('000025191_raw'!A2,0,0,D9-B9+1,1),"AU")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COUNTIF(OFFSET('000025191_raw'!C2,0,0,D9-B9+1,1),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COUNTIF(OFFSET('000025191_raw'!A2,0,0,D9-B9+1,1),"CB")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COUNTIF(OFFSET('000025191_raw'!C2,0,0,D9-B9+1,1),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COUNTIF(OFFSET('000025191_raw'!A2,0,0,D9-B9+1,1),"CN")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COUNTIF(OFFSET('000025191_raw'!C2,0,0,D9-B9+1,1),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COUNTIF(OFFSET('000025191_raw'!A2,0,0,D9-B9+1,1),"CORAL")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COUNTIF(OFFSET('000025191_raw'!A2,0,0,D9-B9+1,1),"CORJU")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COUNTIF(OFFSET('000025191_raw'!A2,0,0,D9-B9+1,1),"DCY")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COUNTIF(OFFSET('000025191_raw'!A2,0,0,D9-B9+1,1),"DST")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SUM((OFFSET('000025191_raw'!B2,0,0,D9-B9+1,1)="ASP") * (OFFSET('000025191_raw'!C2,0,0,D9-B9+1,1)&lt;&gt;"TWS"))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COUNTIF(OFFSET('000025191_raw'!A2,0,0,D9-B9+1,1),"DSO")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SUM((OFFSET('000025191_raw'!B2,0,0,D9-B9+1,1)="BBD") * (OFFSET('000025191_raw'!C2,0,0,D9-B9+1,1)&lt;&gt;"TWS"))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COUNTIF(OFFSET('000025191_raw'!A2,0,0,D9-B9+1,1),"DC")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SUM((OFFSET('000025191_raw'!B2,0,0,D9-B9+1,1)="BL") * (OFFSET('000025191_raw'!C2,0,0,D9-B9+1,1)&lt;&gt;"TWS"))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COUNTIF(OFFSET('000025191_raw'!A2,0,0,D9-B9+1,1),"DL")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SUM((OFFSET('000025191_raw'!B2,0,0,D9-B9+1,1)="OD") * (OFFSET('000025191_raw'!C2,0,0,D9-B9+1,1)&lt;&gt;"TWS"))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COUNTIF(OFFSET('000025191_raw'!A2,0,0,D9-B9+1,1),"DS")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SUM((OFFSET('000025191_raw'!B2,0,0,D9-B9+1,1)="PLA") * (OFFSET('000025191_raw'!C2,0,0,D9-B9+1,1)&lt;&gt;"TWS"))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COUNTIF(OFFSET('000025191_raw'!A2,0,0,D9-B9+1,1),"EF")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SUM((OFFSET('000025191_raw'!B2,0,0,D9-B9+1,1)="WBD") * (OFFSET('000025191_raw'!C2,0,0,D9-B9+1,1)&lt;&gt;"TWS"))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COUNTIF(OFFSET('000025191_raw'!A2,0,0,D9-B9+1,1),"FF")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SUM((OFFSET('000025191_raw'!B2,0,0,D9-B9+1,1)="YBD") * (OFFSET('000025191_raw'!C2,0,0,D9-B9+1,1)&lt;&gt;"TWS"))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COUNTIF(OFFSET('000025191_raw'!A2,0,0,D9-B9+1,1),"IS")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COUNTIF(OFFSET('000025191_raw'!A2,0,0,D9-B9+1,1),"LC")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(OFFSET('000025191_raw'!B2,0,0,D9-B9+1,1)="ASP")*( OFFSET('000025191_raw'!C2,0,0,D9-B9+1,1)="C"))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COUNTIF(OFFSET('000025191_raw'!A2,0,0,D9-B9+1,1),"MD")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(OFFSET('000025191_raw'!B2,0,0,D9-B9+1,1)="BBD")*( OFFSET('000025191_raw'!C2,0,0,D9-B9+1,1)="C"))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COUNTIF(OFFSET('000025191_raw'!A2,0,0,D9-B9+1,1),"MM")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(OFFSET('000025191_raw'!B2,0,0,D9-B9+1,1)="BL")*( OFFSET('000025191_raw'!C2,0,0,D9-B9+1,1)="C"))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COUNTIF(OFFSET('000025191_raw'!A2,0,0,D9-B9+1,1),"MAR")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(OFFSET('000025191_raw'!B2,0,0,D9-B9+1,1)="OD")*( OFFSET('000025191_raw'!C2,0,0,D9-B9+1,1)="C"))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COUNTIF(OFFSET('000025191_raw'!A2,0,0,D9-B9+1,1),"MME")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(OFFSET('000025191_raw'!B2,0,0,D9-B9+1,1)="PLA")*( OFFSET('000025191_raw'!C2,0,0,D9-B9+1,1)="C"))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COUNTIF(OFFSET('000025191_raw'!A2,0,0,D9-B9+1,1),"MILA")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(OFFSET('000025191_raw'!B2,0,0,D9-B9+1,1)="WBD")*( OFFSET('000025191_raw'!C2,0,0,D9-B9+1,1)="C"))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COUNTIF(OFFSET('000025191_raw'!A2,0,0,D9-B9+1,1),"MILC")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(OFFSET('000025191_raw'!B2,0,0,D9-B9+1,1)="YBD")*( OFFSET('000025191_raw'!C2,0,0,D9-B9+1,1)="C"))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COUNTIF(OFFSET('000025191_raw'!A2,0,0,D9-B9+1,1),"MILS")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COUNTIF(OFFSET('000025191_raw'!A2,0,0,D9-B9+1,1),"MA")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COUNTIF(OFFSET('000025191_raw'!A2,0,0,D9-B9+1,1),"MC")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COUNTIF(OFFSET('000025191_raw'!A2,0,0,D9-B9+1,1),"MFAV")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COUNTIF(OFFSET('000025191_raw'!A2,0,0,D9-B9+1,1),"MFRN")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COUNTIF(OFFSET('000025191_raw'!A2,0,0,D9-B9+1,1),"MAN")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COUNTIF(OFFSET('000025191_raw'!A2,0,0,D9-B9+1,1),"MAL")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COUNTIF(OFFSET('000025191_raw'!A2,0,0,D9-B9+1,1),"MDA")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COUNTIF(OFFSET('000025191_raw'!A2,0,0,D9-B9+1,1),"MF")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COUNTIF(OFFSET('000025191_raw'!A2,0,0,D9-B9+1,1),"ML")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COUNTIF(OFFSET('000025191_raw'!A2,0,0,D9-B9+1,1),"OD")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COUNTIF(OFFSET('000025191_raw'!A2,0,0,D9-B9+1,1),"PA")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COUNTIF(OFFSET('000025191_raw'!A2,0,0,D9-B9+1,1),"PB")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COUNTIF(OFFSET('000025191_raw'!A2,0,0,D9-B9+1,1),"PD")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COUNTIF(OFFSET('000025191_raw'!A2,0,0,D9-B9+1,1),"PF")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COUNTIF(OFFSET('000025191_raw'!A2,0,0,D9-B9+1,1),"PP")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COUNTIF(OFFSET('000025191_raw'!A2,0,0,D9-B9+1,1),"SC")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COUNTIF(OFFSET('000025191_raw'!A2,0,0,D9-B9+1,1),"SL")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COUNTIF(OFFSET('000025191_raw'!A2,0,0,D9-B9+1,1),"SR")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COUNTIF(OFFSET('000025191_raw'!A2,0,0,D9-B9+1,1),"SS")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COUNTIF(OFFSET('000025191_raw'!A2,0,0,D9-B9+1,1),"SB")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COUNTIF(OFFSET('000025191_raw'!A2,0,0,D9-B9+1,1),"SH")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COUNTIF(OFFSET('000025191_raw'!A2,0,0,D9-B9+1,1),"SM")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COUNTIF(OFFSET('000025191_raw'!A2,0,0,D9-B9+1,1),"TA")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COUNTIF(OFFSET('000025191_raw'!A2,0,0,D9-B9+1,1),"BRI")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COUNTIF(OFFSET('000025191_raw'!A2,0,0,D9-B9+1,1),"ERY")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COUNTIF(OFFSET('000025191_raw'!A2,0,0,D9-B9+1,1),"EUN")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COUNTIF(OFFSET('000025191_raw'!A2,0,0,D9-B9+1,1),"GORG")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COUNTIF(OFFSET('000025191_raw'!A2,0,0,D9-B9+1,1),"ICIL")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COUNTIF(OFFSET('000025191_raw'!A2,0,0,D9-B9+1,1),"MUR")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COUNTIF(OFFSET('000025191_raw'!A2,0,0,D9-B9+1,1),"MOPS")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COUNTIF(OFFSET('000025191_raw'!A2,0,0,D9-B9+1,1),"PAURA")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COUNTIF(OFFSET('000025191_raw'!A2,0,0,D9-B9+1,1),"PRELA")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COUNTIF(OFFSET('000025191_raw'!A2,0,0,D9-B9+1,1),"PSDP")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COUNTIF(OFFSET('000025191_raw'!A2,0,0,D9-B9+1,1),"PSPT")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COUNTIF(OFFSET('000025191_raw'!A2,0,0,D9-B9+1,1),"PTER")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COUNTIF(OFFSET('000025191_raw'!A2,0,0,D9-B9+1,1),"SPO")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COUNTIF(OFFSET('000025191_raw'!A2,0,0,D9-B9+1,1),"PAL")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COUNTIF(OFFSET('000025191_raw'!A2,0,0,D9-B9+1,1),"ZO")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COUNTIF(OFFSET('000025191_raw'!A2,0,0,D9-B9+1,1),"AMP")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COUNTIF(OFFSET('000025191_raw'!A2,0,0,D9-B9+1,1),"DICT")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COUNTIF(OFFSET('000025191_raw'!A2,0,0,D9-B9+1,1),"HALI")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COUNTIF(OFFSET('000025191_raw'!A2,0,0,D9-B9+1,1),"LIAG")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COUNTIF(OFFSET('000025191_raw'!A2,0,0,D9-B9+1,1),"LOBO")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COUNTIF(OFFSET('000025191_raw'!A2,0,0,D9-B9+1,1),"MACA")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COUNTIF(OFFSET('000025191_raw'!A2,0,0,D9-B9+1,1),"PAD")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COUNTIF(OFFSET('000025191_raw'!A2,0,0,D9-B9+1,1),"POR")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COUNTIF(OFFSET('000025191_raw'!A2,0,0,D9-B9+1,1),"SARG")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COUNTIF(OFFSET('000025191_raw'!A2,0,0,D9-B9+1,1),"SCHIZ")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COUNTIF(OFFSET('000025191_raw'!A2,0,0,D9-B9+1,1),"STY")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COUNTIF(OFFSET('000025191_raw'!A2,0,0,D9-B9+1,1),"TURB")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COUNTIF(OFFSET('000025191_raw'!A2,0,0,D9-B9+1,1),"TURF")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COUNTIF(OFFSET('000025191_raw'!A2,0,0,D9-B9+1,1),"WRAN")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COUNTIF(OFFSET('000025191_raw'!A2,0,0,D9-B9+1,1),"CTB")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COUNTIF(OFFSET('000025191_raw'!A2,0,0,D9-B9+1,1),"ASC")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COUNTIF(OFFSET('000025191_raw'!A2,0,0,D9-B9+1,1),"O")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COUNTIF(OFFSET('000025191_raw'!A2,0,0,D9-B9+1,1),"DCA")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COUNTIF(OFFSET('000025191_raw'!A2,0,0,D9-B9+1,1),"DG")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COUNTIF(OFFSET('000025191_raw'!A2,0,0,D9-B9+1,1),"ODC")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COUNTIF(OFFSET('000025191_raw'!A2,0,0,D9-B9+1,1),"RDC")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COUNTIF(OFFSET('000025191_raw'!A2,0,0,D9-B9+1,1),"CALG")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COUNTIF(OFFSET('000025191_raw'!A2,0,0,D9-B9+1,1),"DCOR")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COUNTIF(OFFSET('000025191_raw'!A2,0,0,D9-B9+1,1),"P")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COUNTIF(OFFSET('000025191_raw'!A2,0,0,D9-B9+1,1),"R")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COUNTIF(OFFSET('000025191_raw'!A2,0,0,D9-B9+1,1),"S")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COUNTIF(OFFSET('000025191_raw'!A2,0,0,D9-B9+1,1),"UNK")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COUNTIF(OFFSET('000025191_raw'!A2,0,0,D9-B9+1,1),"SHAD")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COUNTIF(OFFSET('000025191_raw'!A2,0,0,D9-B9+1,1),"TAPE")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COUNTIF(OFFSET('000025191_raw'!A2,0,0,D9-B9+1,1),"WAND")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COUNTA(OFFSET('000028194_raw'!A2,0,0,D9-B9+1,1))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COUNTIF(OFFSET('000028194_raw'!C2,0,0,D9-B9+1,1),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COUNTIF(OFFSET('000028194_raw'!C2,0,0,D9-B9+1,1),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COUNTIF(OFFSET('000028194_raw'!A2,0,0,D9-B9+1,1),"AC")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COUNTIF(OFFSET('000028194_raw'!C2,0,0,D9-B9+1,1),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COUNTIF(OFFSET('000028194_raw'!A2,0,0,D9-B9+1,1),"AP")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COUNTIF(OFFSET('000028194_raw'!C2,0,0,D9-B9+1,1),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COUNTIF(OFFSET('000028194_raw'!A2,0,0,D9-B9+1,1),"APR")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COUNTIF(OFFSET('000028194_raw'!C2,0,0,D9-B9+1,1),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COUNTIF(OFFSET('000028194_raw'!A2,0,0,D9-B9+1,1),"AA")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COUNTIF(OFFSET('000028194_raw'!C2,0,0,D9-B9+1,1),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COUNTIF(OFFSET('000028194_raw'!A2,0,0,D9-B9+1,1),"AF")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COUNTIF(OFFSET('000028194_raw'!C2,0,0,D9-B9+1,1),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COUNTIF(OFFSET('000028194_raw'!A2,0,0,D9-B9+1,1),"AG")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COUNTIF(OFFSET('000028194_raw'!C2,0,0,D9-B9+1,1),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COUNTIF(OFFSET('000028194_raw'!A2,0,0,D9-B9+1,1),"AL")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COUNTIF(OFFSET('000028194_raw'!C2,0,0,D9-B9+1,1),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COUNTIF(OFFSET('000028194_raw'!A2,0,0,D9-B9+1,1),"AT")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COUNTIF(OFFSET('000028194_raw'!C2,0,0,D9-B9+1,1),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COUNTIF(OFFSET('000028194_raw'!A2,0,0,D9-B9+1,1),"AU")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COUNTIF(OFFSET('000028194_raw'!C2,0,0,D9-B9+1,1),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COUNTIF(OFFSET('000028194_raw'!A2,0,0,D9-B9+1,1),"CB")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COUNTIF(OFFSET('000028194_raw'!C2,0,0,D9-B9+1,1),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COUNTIF(OFFSET('000028194_raw'!A2,0,0,D9-B9+1,1),"CN")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COUNTIF(OFFSET('000028194_raw'!C2,0,0,D9-B9+1,1),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COUNTIF(OFFSET('000028194_raw'!A2,0,0,D9-B9+1,1),"CORAL")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COUNTIF(OFFSET('000028194_raw'!A2,0,0,D9-B9+1,1),"CORJU")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COUNTIF(OFFSET('000028194_raw'!A2,0,0,D9-B9+1,1),"DCY")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COUNTIF(OFFSET('000028194_raw'!A2,0,0,D9-B9+1,1),"DST")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SUM((OFFSET('000028194_raw'!B2,0,0,D9-B9+1,1)="ASP") * (OFFSET('000028194_raw'!C2,0,0,D9-B9+1,1)&lt;&gt;"TWS"))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COUNTIF(OFFSET('000028194_raw'!A2,0,0,D9-B9+1,1),"DSO")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SUM((OFFSET('000028194_raw'!B2,0,0,D9-B9+1,1)="BBD") * (OFFSET('000028194_raw'!C2,0,0,D9-B9+1,1)&lt;&gt;"TWS"))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COUNTIF(OFFSET('000028194_raw'!A2,0,0,D9-B9+1,1),"DC")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SUM((OFFSET('000028194_raw'!B2,0,0,D9-B9+1,1)="BL") * (OFFSET('000028194_raw'!C2,0,0,D9-B9+1,1)&lt;&gt;"TWS"))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COUNTIF(OFFSET('000028194_raw'!A2,0,0,D9-B9+1,1),"DL")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SUM((OFFSET('000028194_raw'!B2,0,0,D9-B9+1,1)="OD") * (OFFSET('000028194_raw'!C2,0,0,D9-B9+1,1)&lt;&gt;"TWS"))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COUNTIF(OFFSET('000028194_raw'!A2,0,0,D9-B9+1,1),"DS")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SUM((OFFSET('000028194_raw'!B2,0,0,D9-B9+1,1)="PLA") * (OFFSET('000028194_raw'!C2,0,0,D9-B9+1,1)&lt;&gt;"TWS"))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COUNTIF(OFFSET('000028194_raw'!A2,0,0,D9-B9+1,1),"EF")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SUM((OFFSET('000028194_raw'!B2,0,0,D9-B9+1,1)="WBD") * (OFFSET('000028194_raw'!C2,0,0,D9-B9+1,1)&lt;&gt;"TWS"))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COUNTIF(OFFSET('000028194_raw'!A2,0,0,D9-B9+1,1),"FF")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SUM((OFFSET('000028194_raw'!B2,0,0,D9-B9+1,1)="YBD") * (OFFSET('000028194_raw'!C2,0,0,D9-B9+1,1)&lt;&gt;"TWS"))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COUNTIF(OFFSET('000028194_raw'!A2,0,0,D9-B9+1,1),"IS")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COUNTIF(OFFSET('000028194_raw'!A2,0,0,D9-B9+1,1),"LC")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(OFFSET('000028194_raw'!B2,0,0,D9-B9+1,1)="ASP")*( OFFSET('000028194_raw'!C2,0,0,D9-B9+1,1)="C"))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COUNTIF(OFFSET('000028194_raw'!A2,0,0,D9-B9+1,1),"MD")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(OFFSET('000028194_raw'!B2,0,0,D9-B9+1,1)="BBD")*( OFFSET('000028194_raw'!C2,0,0,D9-B9+1,1)="C"))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COUNTIF(OFFSET('000028194_raw'!A2,0,0,D9-B9+1,1),"MM")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(OFFSET('000028194_raw'!B2,0,0,D9-B9+1,1)="BL")*( OFFSET('000028194_raw'!C2,0,0,D9-B9+1,1)="C"))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COUNTIF(OFFSET('000028194_raw'!A2,0,0,D9-B9+1,1),"MAR")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(OFFSET('000028194_raw'!B2,0,0,D9-B9+1,1)="OD")*( OFFSET('000028194_raw'!C2,0,0,D9-B9+1,1)="C"))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COUNTIF(OFFSET('000028194_raw'!A2,0,0,D9-B9+1,1),"MME")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(OFFSET('000028194_raw'!B2,0,0,D9-B9+1,1)="PLA")*( OFFSET('000028194_raw'!C2,0,0,D9-B9+1,1)="C"))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COUNTIF(OFFSET('000028194_raw'!A2,0,0,D9-B9+1,1),"MILA")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(OFFSET('000028194_raw'!B2,0,0,D9-B9+1,1)="WBD")*( OFFSET('000028194_raw'!C2,0,0,D9-B9+1,1)="C"))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COUNTIF(OFFSET('000028194_raw'!A2,0,0,D9-B9+1,1),"MILC")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(OFFSET('000028194_raw'!B2,0,0,D9-B9+1,1)="YBD")*( OFFSET('000028194_raw'!C2,0,0,D9-B9+1,1)="C"))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COUNTIF(OFFSET('000028194_raw'!A2,0,0,D9-B9+1,1),"MILS")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COUNTIF(OFFSET('000028194_raw'!A2,0,0,D9-B9+1,1),"MA")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COUNTIF(OFFSET('000028194_raw'!A2,0,0,D9-B9+1,1),"MC")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COUNTIF(OFFSET('000028194_raw'!A2,0,0,D9-B9+1,1),"MFAV")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COUNTIF(OFFSET('000028194_raw'!A2,0,0,D9-B9+1,1),"MFRN")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COUNTIF(OFFSET('000028194_raw'!A2,0,0,D9-B9+1,1),"MAN")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COUNTIF(OFFSET('000028194_raw'!A2,0,0,D9-B9+1,1),"MAL")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COUNTIF(OFFSET('000028194_raw'!A2,0,0,D9-B9+1,1),"MDA")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COUNTIF(OFFSET('000028194_raw'!A2,0,0,D9-B9+1,1),"MF")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COUNTIF(OFFSET('000028194_raw'!A2,0,0,D9-B9+1,1),"ML")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COUNTIF(OFFSET('000028194_raw'!A2,0,0,D9-B9+1,1),"OD")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COUNTIF(OFFSET('000028194_raw'!A2,0,0,D9-B9+1,1),"PA")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COUNTIF(OFFSET('000028194_raw'!A2,0,0,D9-B9+1,1),"PB")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COUNTIF(OFFSET('000028194_raw'!A2,0,0,D9-B9+1,1),"PD")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COUNTIF(OFFSET('000028194_raw'!A2,0,0,D9-B9+1,1),"PF")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COUNTIF(OFFSET('000028194_raw'!A2,0,0,D9-B9+1,1),"PP")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COUNTIF(OFFSET('000028194_raw'!A2,0,0,D9-B9+1,1),"SC")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COUNTIF(OFFSET('000028194_raw'!A2,0,0,D9-B9+1,1),"SL")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COUNTIF(OFFSET('000028194_raw'!A2,0,0,D9-B9+1,1),"SR")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COUNTIF(OFFSET('000028194_raw'!A2,0,0,D9-B9+1,1),"SS")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COUNTIF(OFFSET('000028194_raw'!A2,0,0,D9-B9+1,1),"SB")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COUNTIF(OFFSET('000028194_raw'!A2,0,0,D9-B9+1,1),"SH")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COUNTIF(OFFSET('000028194_raw'!A2,0,0,D9-B9+1,1),"SM")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COUNTIF(OFFSET('000028194_raw'!A2,0,0,D9-B9+1,1),"TA")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COUNTIF(OFFSET('000028194_raw'!A2,0,0,D9-B9+1,1),"BRI")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COUNTIF(OFFSET('000028194_raw'!A2,0,0,D9-B9+1,1),"ERY")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COUNTIF(OFFSET('000028194_raw'!A2,0,0,D9-B9+1,1),"EUN")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COUNTIF(OFFSET('000028194_raw'!A2,0,0,D9-B9+1,1),"GORG")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COUNTIF(OFFSET('000028194_raw'!A2,0,0,D9-B9+1,1),"ICIL")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COUNTIF(OFFSET('000028194_raw'!A2,0,0,D9-B9+1,1),"MUR")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COUNTIF(OFFSET('000028194_raw'!A2,0,0,D9-B9+1,1),"MOPS")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COUNTIF(OFFSET('000028194_raw'!A2,0,0,D9-B9+1,1),"PAURA")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COUNTIF(OFFSET('000028194_raw'!A2,0,0,D9-B9+1,1),"PRELA")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COUNTIF(OFFSET('000028194_raw'!A2,0,0,D9-B9+1,1),"PSDP")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COUNTIF(OFFSET('000028194_raw'!A2,0,0,D9-B9+1,1),"PSPT")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COUNTIF(OFFSET('000028194_raw'!A2,0,0,D9-B9+1,1),"PTER")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COUNTIF(OFFSET('000028194_raw'!A2,0,0,D9-B9+1,1),"SPO")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COUNTIF(OFFSET('000028194_raw'!A2,0,0,D9-B9+1,1),"PAL")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COUNTIF(OFFSET('000028194_raw'!A2,0,0,D9-B9+1,1),"ZO")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COUNTIF(OFFSET('000028194_raw'!A2,0,0,D9-B9+1,1),"AMP")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COUNTIF(OFFSET('000028194_raw'!A2,0,0,D9-B9+1,1),"DICT")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COUNTIF(OFFSET('000028194_raw'!A2,0,0,D9-B9+1,1),"HALI")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COUNTIF(OFFSET('000028194_raw'!A2,0,0,D9-B9+1,1),"LIAG")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COUNTIF(OFFSET('000028194_raw'!A2,0,0,D9-B9+1,1),"LOBO")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COUNTIF(OFFSET('000028194_raw'!A2,0,0,D9-B9+1,1),"MACA")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COUNTIF(OFFSET('000028194_raw'!A2,0,0,D9-B9+1,1),"PAD")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COUNTIF(OFFSET('000028194_raw'!A2,0,0,D9-B9+1,1),"POR")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COUNTIF(OFFSET('000028194_raw'!A2,0,0,D9-B9+1,1),"SARG")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COUNTIF(OFFSET('000028194_raw'!A2,0,0,D9-B9+1,1),"SCHIZ")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COUNTIF(OFFSET('000028194_raw'!A2,0,0,D9-B9+1,1),"STY")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COUNTIF(OFFSET('000028194_raw'!A2,0,0,D9-B9+1,1),"TURB")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COUNTIF(OFFSET('000028194_raw'!A2,0,0,D9-B9+1,1),"TURF")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COUNTIF(OFFSET('000028194_raw'!A2,0,0,D9-B9+1,1),"WRAN")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COUNTIF(OFFSET('000028194_raw'!A2,0,0,D9-B9+1,1),"CTB")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COUNTIF(OFFSET('000028194_raw'!A2,0,0,D9-B9+1,1),"ASC")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COUNTIF(OFFSET('000028194_raw'!A2,0,0,D9-B9+1,1),"O")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COUNTIF(OFFSET('000028194_raw'!A2,0,0,D9-B9+1,1),"DCA")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COUNTIF(OFFSET('000028194_raw'!A2,0,0,D9-B9+1,1),"DG")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COUNTIF(OFFSET('000028194_raw'!A2,0,0,D9-B9+1,1),"ODC")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COUNTIF(OFFSET('000028194_raw'!A2,0,0,D9-B9+1,1),"RDC")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COUNTIF(OFFSET('000028194_raw'!A2,0,0,D9-B9+1,1),"CALG")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COUNTIF(OFFSET('000028194_raw'!A2,0,0,D9-B9+1,1),"DCOR")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COUNTIF(OFFSET('000028194_raw'!A2,0,0,D9-B9+1,1),"P")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COUNTIF(OFFSET('000028194_raw'!A2,0,0,D9-B9+1,1),"R")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COUNTIF(OFFSET('000028194_raw'!A2,0,0,D9-B9+1,1),"S")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COUNTIF(OFFSET('000028194_raw'!A2,0,0,D9-B9+1,1),"UNK")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COUNTIF(OFFSET('000028194_raw'!A2,0,0,D9-B9+1,1),"SHAD")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COUNTIF(OFFSET('000028194_raw'!A2,0,0,D9-B9+1,1),"TAPE")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COUNTIF(OFFSET('000028194_raw'!A2,0,0,D9-B9+1,1),"WAND")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COUNTA(OFFSET('000031197_raw'!A2,0,0,D9-B9+1,1))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COUNTIF(OFFSET('000031197_raw'!C2,0,0,D9-B9+1,1),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COUNTIF(OFFSET('000031197_raw'!C2,0,0,D9-B9+1,1),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COUNTIF(OFFSET('000031197_raw'!A2,0,0,D9-B9+1,1),"AC")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COUNTIF(OFFSET('000031197_raw'!C2,0,0,D9-B9+1,1),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COUNTIF(OFFSET('000031197_raw'!A2,0,0,D9-B9+1,1),"AP")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COUNTIF(OFFSET('000031197_raw'!C2,0,0,D9-B9+1,1),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COUNTIF(OFFSET('000031197_raw'!A2,0,0,D9-B9+1,1),"APR")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COUNTIF(OFFSET('000031197_raw'!C2,0,0,D9-B9+1,1),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COUNTIF(OFFSET('000031197_raw'!A2,0,0,D9-B9+1,1),"AA")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COUNTIF(OFFSET('000031197_raw'!C2,0,0,D9-B9+1,1),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COUNTIF(OFFSET('000031197_raw'!A2,0,0,D9-B9+1,1),"AF")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COUNTIF(OFFSET('000031197_raw'!C2,0,0,D9-B9+1,1),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COUNTIF(OFFSET('000031197_raw'!A2,0,0,D9-B9+1,1),"AG")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COUNTIF(OFFSET('000031197_raw'!C2,0,0,D9-B9+1,1),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COUNTIF(OFFSET('000031197_raw'!A2,0,0,D9-B9+1,1),"AL")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COUNTIF(OFFSET('000031197_raw'!C2,0,0,D9-B9+1,1),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COUNTIF(OFFSET('000031197_raw'!A2,0,0,D9-B9+1,1),"AT")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COUNTIF(OFFSET('000031197_raw'!C2,0,0,D9-B9+1,1),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COUNTIF(OFFSET('000031197_raw'!A2,0,0,D9-B9+1,1),"AU")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COUNTIF(OFFSET('000031197_raw'!C2,0,0,D9-B9+1,1), "SPR")</f>
        <v>5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COUNTIF(OFFSET('000031197_raw'!A2,0,0,D9-B9+1,1),"CB")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COUNTIF(OFFSET('000031197_raw'!C2,0,0,D9-B9+1,1),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COUNTIF(OFFSET('000031197_raw'!A2,0,0,D9-B9+1,1),"CN")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COUNTIF(OFFSET('000031197_raw'!C2,0,0,D9-B9+1,1), "TWS")</f>
        <v>5</v>
      </c>
      <c r="C28" s="8">
        <f ca="1">(B28/B29)*100</f>
        <v>50</v>
      </c>
      <c r="D28" s="7"/>
      <c r="E28" s="21"/>
      <c r="G28" s="15" t="s">
        <v>35</v>
      </c>
      <c r="H28">
        <f ca="1">COUNTIF(OFFSET('000031197_raw'!A2,0,0,D9-B9+1,1),"CORAL")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COUNTIF(OFFSET('000031197_raw'!A2,0,0,D9-B9+1,1),"CORJU")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COUNTIF(OFFSET('000031197_raw'!A2,0,0,D9-B9+1,1),"DCY")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COUNTIF(OFFSET('000031197_raw'!A2,0,0,D9-B9+1,1),"DST")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SUM((OFFSET('000031197_raw'!B2,0,0,D9-B9+1,1)="ASP") * (OFFSET('000031197_raw'!C2,0,0,D9-B9+1,1)&lt;&gt;"TWS"))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COUNTIF(OFFSET('000031197_raw'!A2,0,0,D9-B9+1,1),"DSO")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SUM((OFFSET('000031197_raw'!B2,0,0,D9-B9+1,1)="BBD") * (OFFSET('000031197_raw'!C2,0,0,D9-B9+1,1)&lt;&gt;"TWS"))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COUNTIF(OFFSET('000031197_raw'!A2,0,0,D9-B9+1,1),"DC")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SUM((OFFSET('000031197_raw'!B2,0,0,D9-B9+1,1)="BL") * (OFFSET('000031197_raw'!C2,0,0,D9-B9+1,1)&lt;&gt;"TWS"))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COUNTIF(OFFSET('000031197_raw'!A2,0,0,D9-B9+1,1),"DL")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SUM((OFFSET('000031197_raw'!B2,0,0,D9-B9+1,1)="OD") * (OFFSET('000031197_raw'!C2,0,0,D9-B9+1,1)&lt;&gt;"TWS"))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COUNTIF(OFFSET('000031197_raw'!A2,0,0,D9-B9+1,1),"DS")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SUM((OFFSET('000031197_raw'!B2,0,0,D9-B9+1,1)="PLA") * (OFFSET('000031197_raw'!C2,0,0,D9-B9+1,1)&lt;&gt;"TWS"))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COUNTIF(OFFSET('000031197_raw'!A2,0,0,D9-B9+1,1),"EF")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SUM((OFFSET('000031197_raw'!B2,0,0,D9-B9+1,1)="WBD") * (OFFSET('000031197_raw'!C2,0,0,D9-B9+1,1)&lt;&gt;"TWS"))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COUNTIF(OFFSET('000031197_raw'!A2,0,0,D9-B9+1,1),"FF")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SUM((OFFSET('000031197_raw'!B2,0,0,D9-B9+1,1)="YBD") * (OFFSET('000031197_raw'!C2,0,0,D9-B9+1,1)&lt;&gt;"TWS"))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COUNTIF(OFFSET('000031197_raw'!A2,0,0,D9-B9+1,1),"IS")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COUNTIF(OFFSET('000031197_raw'!A2,0,0,D9-B9+1,1),"LC")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(OFFSET('000031197_raw'!B2,0,0,D9-B9+1,1)="ASP")*( OFFSET('000031197_raw'!C2,0,0,D9-B9+1,1)="C"))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COUNTIF(OFFSET('000031197_raw'!A2,0,0,D9-B9+1,1),"MD")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(OFFSET('000031197_raw'!B2,0,0,D9-B9+1,1)="BBD")*( OFFSET('000031197_raw'!C2,0,0,D9-B9+1,1)="C"))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COUNTIF(OFFSET('000031197_raw'!A2,0,0,D9-B9+1,1),"MM")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(OFFSET('000031197_raw'!B2,0,0,D9-B9+1,1)="BL")*( OFFSET('000031197_raw'!C2,0,0,D9-B9+1,1)="C"))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COUNTIF(OFFSET('000031197_raw'!A2,0,0,D9-B9+1,1),"MAR")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(OFFSET('000031197_raw'!B2,0,0,D9-B9+1,1)="OD")*( OFFSET('000031197_raw'!C2,0,0,D9-B9+1,1)="C"))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COUNTIF(OFFSET('000031197_raw'!A2,0,0,D9-B9+1,1),"MME")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(OFFSET('000031197_raw'!B2,0,0,D9-B9+1,1)="PLA")*( OFFSET('000031197_raw'!C2,0,0,D9-B9+1,1)="C"))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COUNTIF(OFFSET('000031197_raw'!A2,0,0,D9-B9+1,1),"MILA")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(OFFSET('000031197_raw'!B2,0,0,D9-B9+1,1)="WBD")*( OFFSET('000031197_raw'!C2,0,0,D9-B9+1,1)="C"))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COUNTIF(OFFSET('000031197_raw'!A2,0,0,D9-B9+1,1),"MILC")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(OFFSET('000031197_raw'!B2,0,0,D9-B9+1,1)="YBD")*( OFFSET('000031197_raw'!C2,0,0,D9-B9+1,1)="C"))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COUNTIF(OFFSET('000031197_raw'!A2,0,0,D9-B9+1,1),"MILS")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COUNTIF(OFFSET('000031197_raw'!A2,0,0,D9-B9+1,1),"MA")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COUNTIF(OFFSET('000031197_raw'!A2,0,0,D9-B9+1,1),"MC")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COUNTIF(OFFSET('000031197_raw'!A2,0,0,D9-B9+1,1),"MFAV")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COUNTIF(OFFSET('000031197_raw'!A2,0,0,D9-B9+1,1),"MFRN")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COUNTIF(OFFSET('000031197_raw'!A2,0,0,D9-B9+1,1),"MAN")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COUNTIF(OFFSET('000031197_raw'!A2,0,0,D9-B9+1,1),"MAL")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COUNTIF(OFFSET('000031197_raw'!A2,0,0,D9-B9+1,1),"MDA")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COUNTIF(OFFSET('000031197_raw'!A2,0,0,D9-B9+1,1),"MF")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COUNTIF(OFFSET('000031197_raw'!A2,0,0,D9-B9+1,1),"ML")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COUNTIF(OFFSET('000031197_raw'!A2,0,0,D9-B9+1,1),"OD")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COUNTIF(OFFSET('000031197_raw'!A2,0,0,D9-B9+1,1),"PA")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COUNTIF(OFFSET('000031197_raw'!A2,0,0,D9-B9+1,1),"PB")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COUNTIF(OFFSET('000031197_raw'!A2,0,0,D9-B9+1,1),"PD")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COUNTIF(OFFSET('000031197_raw'!A2,0,0,D9-B9+1,1),"PF")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COUNTIF(OFFSET('000031197_raw'!A2,0,0,D9-B9+1,1),"PP")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COUNTIF(OFFSET('000031197_raw'!A2,0,0,D9-B9+1,1),"SC")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COUNTIF(OFFSET('000031197_raw'!A2,0,0,D9-B9+1,1),"SL")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COUNTIF(OFFSET('000031197_raw'!A2,0,0,D9-B9+1,1),"SR")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COUNTIF(OFFSET('000031197_raw'!A2,0,0,D9-B9+1,1),"SS")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COUNTIF(OFFSET('000031197_raw'!A2,0,0,D9-B9+1,1),"SB")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COUNTIF(OFFSET('000031197_raw'!A2,0,0,D9-B9+1,1),"SH")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COUNTIF(OFFSET('000031197_raw'!A2,0,0,D9-B9+1,1),"SM")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COUNTIF(OFFSET('000031197_raw'!A2,0,0,D9-B9+1,1),"TA")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COUNTIF(OFFSET('000031197_raw'!A2,0,0,D9-B9+1,1),"BRI")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COUNTIF(OFFSET('000031197_raw'!A2,0,0,D9-B9+1,1),"ERY")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COUNTIF(OFFSET('000031197_raw'!A2,0,0,D9-B9+1,1),"EUN")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COUNTIF(OFFSET('000031197_raw'!A2,0,0,D9-B9+1,1),"GORG")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COUNTIF(OFFSET('000031197_raw'!A2,0,0,D9-B9+1,1),"ICIL")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COUNTIF(OFFSET('000031197_raw'!A2,0,0,D9-B9+1,1),"MUR")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COUNTIF(OFFSET('000031197_raw'!A2,0,0,D9-B9+1,1),"MOPS")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COUNTIF(OFFSET('000031197_raw'!A2,0,0,D9-B9+1,1),"PAURA")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COUNTIF(OFFSET('000031197_raw'!A2,0,0,D9-B9+1,1),"PRELA")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COUNTIF(OFFSET('000031197_raw'!A2,0,0,D9-B9+1,1),"PSDP")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COUNTIF(OFFSET('000031197_raw'!A2,0,0,D9-B9+1,1),"PSPT")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COUNTIF(OFFSET('000031197_raw'!A2,0,0,D9-B9+1,1),"PTER")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COUNTIF(OFFSET('000031197_raw'!A2,0,0,D9-B9+1,1),"SPO")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COUNTIF(OFFSET('000031197_raw'!A2,0,0,D9-B9+1,1),"PAL")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COUNTIF(OFFSET('000031197_raw'!A2,0,0,D9-B9+1,1),"ZO")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COUNTIF(OFFSET('000031197_raw'!A2,0,0,D9-B9+1,1),"AMP")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COUNTIF(OFFSET('000031197_raw'!A2,0,0,D9-B9+1,1),"DICT")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COUNTIF(OFFSET('000031197_raw'!A2,0,0,D9-B9+1,1),"HALI")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COUNTIF(OFFSET('000031197_raw'!A2,0,0,D9-B9+1,1),"LIAG")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COUNTIF(OFFSET('000031197_raw'!A2,0,0,D9-B9+1,1),"LOBO")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COUNTIF(OFFSET('000031197_raw'!A2,0,0,D9-B9+1,1),"MACA")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COUNTIF(OFFSET('000031197_raw'!A2,0,0,D9-B9+1,1),"PAD")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COUNTIF(OFFSET('000031197_raw'!A2,0,0,D9-B9+1,1),"POR")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COUNTIF(OFFSET('000031197_raw'!A2,0,0,D9-B9+1,1),"SARG")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COUNTIF(OFFSET('000031197_raw'!A2,0,0,D9-B9+1,1),"SCHIZ")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COUNTIF(OFFSET('000031197_raw'!A2,0,0,D9-B9+1,1),"STY")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COUNTIF(OFFSET('000031197_raw'!A2,0,0,D9-B9+1,1),"TURB")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COUNTIF(OFFSET('000031197_raw'!A2,0,0,D9-B9+1,1),"TURF")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COUNTIF(OFFSET('000031197_raw'!A2,0,0,D9-B9+1,1),"WRAN")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COUNTIF(OFFSET('000031197_raw'!A2,0,0,D9-B9+1,1),"CTB")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COUNTIF(OFFSET('000031197_raw'!A2,0,0,D9-B9+1,1),"ASC")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COUNTIF(OFFSET('000031197_raw'!A2,0,0,D9-B9+1,1),"O")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COUNTIF(OFFSET('000031197_raw'!A2,0,0,D9-B9+1,1),"DCA")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COUNTIF(OFFSET('000031197_raw'!A2,0,0,D9-B9+1,1),"DG")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COUNTIF(OFFSET('000031197_raw'!A2,0,0,D9-B9+1,1),"ODC")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COUNTIF(OFFSET('000031197_raw'!A2,0,0,D9-B9+1,1),"RDC")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COUNTIF(OFFSET('000031197_raw'!A2,0,0,D9-B9+1,1),"CALG")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COUNTIF(OFFSET('000031197_raw'!A2,0,0,D9-B9+1,1),"DCOR")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COUNTIF(OFFSET('000031197_raw'!A2,0,0,D9-B9+1,1),"P")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COUNTIF(OFFSET('000031197_raw'!A2,0,0,D9-B9+1,1),"R")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COUNTIF(OFFSET('000031197_raw'!A2,0,0,D9-B9+1,1),"S")</f>
        <v>5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COUNTIF(OFFSET('000031197_raw'!A2,0,0,D9-B9+1,1),"UNK")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COUNTIF(OFFSET('000031197_raw'!A2,0,0,D9-B9+1,1),"SHAD")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COUNTIF(OFFSET('000031197_raw'!A2,0,0,D9-B9+1,1),"TAPE")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COUNTIF(OFFSET('000031197_raw'!A2,0,0,D9-B9+1,1),"WAND")</f>
        <v>5</v>
      </c>
      <c r="I126" s="4">
        <f ca="1">(H126/SUM(H15:H126))*100</f>
        <v>50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5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COUNTA(OFFSET('000034200_raw'!A2,0,0,D9-B9+1,1))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COUNTIF(OFFSET('000034200_raw'!C2,0,0,D9-B9+1,1),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COUNTIF(OFFSET('000034200_raw'!C2,0,0,D9-B9+1,1),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COUNTIF(OFFSET('000034200_raw'!A2,0,0,D9-B9+1,1),"AC")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COUNTIF(OFFSET('000034200_raw'!C2,0,0,D9-B9+1,1),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COUNTIF(OFFSET('000034200_raw'!A2,0,0,D9-B9+1,1),"AP")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COUNTIF(OFFSET('000034200_raw'!C2,0,0,D9-B9+1,1),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COUNTIF(OFFSET('000034200_raw'!A2,0,0,D9-B9+1,1),"APR")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COUNTIF(OFFSET('000034200_raw'!C2,0,0,D9-B9+1,1),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COUNTIF(OFFSET('000034200_raw'!A2,0,0,D9-B9+1,1),"AA")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COUNTIF(OFFSET('000034200_raw'!C2,0,0,D9-B9+1,1),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COUNTIF(OFFSET('000034200_raw'!A2,0,0,D9-B9+1,1),"AF")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COUNTIF(OFFSET('000034200_raw'!C2,0,0,D9-B9+1,1),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COUNTIF(OFFSET('000034200_raw'!A2,0,0,D9-B9+1,1),"AG")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COUNTIF(OFFSET('000034200_raw'!C2,0,0,D9-B9+1,1),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COUNTIF(OFFSET('000034200_raw'!A2,0,0,D9-B9+1,1),"AL")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COUNTIF(OFFSET('000034200_raw'!C2,0,0,D9-B9+1,1),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COUNTIF(OFFSET('000034200_raw'!A2,0,0,D9-B9+1,1),"AT")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COUNTIF(OFFSET('000034200_raw'!C2,0,0,D9-B9+1,1),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COUNTIF(OFFSET('000034200_raw'!A2,0,0,D9-B9+1,1),"AU")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COUNTIF(OFFSET('000034200_raw'!C2,0,0,D9-B9+1,1),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COUNTIF(OFFSET('000034200_raw'!A2,0,0,D9-B9+1,1),"CB")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COUNTIF(OFFSET('000034200_raw'!C2,0,0,D9-B9+1,1),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COUNTIF(OFFSET('000034200_raw'!A2,0,0,D9-B9+1,1),"CN")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COUNTIF(OFFSET('000034200_raw'!C2,0,0,D9-B9+1,1),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COUNTIF(OFFSET('000034200_raw'!A2,0,0,D9-B9+1,1),"CORAL")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COUNTIF(OFFSET('000034200_raw'!A2,0,0,D9-B9+1,1),"CORJU")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COUNTIF(OFFSET('000034200_raw'!A2,0,0,D9-B9+1,1),"DCY")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COUNTIF(OFFSET('000034200_raw'!A2,0,0,D9-B9+1,1),"DST")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SUM((OFFSET('000034200_raw'!B2,0,0,D9-B9+1,1)="ASP") * (OFFSET('000034200_raw'!C2,0,0,D9-B9+1,1)&lt;&gt;"TWS"))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COUNTIF(OFFSET('000034200_raw'!A2,0,0,D9-B9+1,1),"DSO")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SUM((OFFSET('000034200_raw'!B2,0,0,D9-B9+1,1)="BBD") * (OFFSET('000034200_raw'!C2,0,0,D9-B9+1,1)&lt;&gt;"TWS"))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COUNTIF(OFFSET('000034200_raw'!A2,0,0,D9-B9+1,1),"DC")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SUM((OFFSET('000034200_raw'!B2,0,0,D9-B9+1,1)="BL") * (OFFSET('000034200_raw'!C2,0,0,D9-B9+1,1)&lt;&gt;"TWS"))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COUNTIF(OFFSET('000034200_raw'!A2,0,0,D9-B9+1,1),"DL")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SUM((OFFSET('000034200_raw'!B2,0,0,D9-B9+1,1)="OD") * (OFFSET('000034200_raw'!C2,0,0,D9-B9+1,1)&lt;&gt;"TWS"))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COUNTIF(OFFSET('000034200_raw'!A2,0,0,D9-B9+1,1),"DS")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SUM((OFFSET('000034200_raw'!B2,0,0,D9-B9+1,1)="PLA") * (OFFSET('000034200_raw'!C2,0,0,D9-B9+1,1)&lt;&gt;"TWS"))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COUNTIF(OFFSET('000034200_raw'!A2,0,0,D9-B9+1,1),"EF")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SUM((OFFSET('000034200_raw'!B2,0,0,D9-B9+1,1)="WBD") * (OFFSET('000034200_raw'!C2,0,0,D9-B9+1,1)&lt;&gt;"TWS"))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COUNTIF(OFFSET('000034200_raw'!A2,0,0,D9-B9+1,1),"FF")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SUM((OFFSET('000034200_raw'!B2,0,0,D9-B9+1,1)="YBD") * (OFFSET('000034200_raw'!C2,0,0,D9-B9+1,1)&lt;&gt;"TWS"))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COUNTIF(OFFSET('000034200_raw'!A2,0,0,D9-B9+1,1),"IS")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COUNTIF(OFFSET('000034200_raw'!A2,0,0,D9-B9+1,1),"LC")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(OFFSET('000034200_raw'!B2,0,0,D9-B9+1,1)="ASP")*( OFFSET('000034200_raw'!C2,0,0,D9-B9+1,1)="C"))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COUNTIF(OFFSET('000034200_raw'!A2,0,0,D9-B9+1,1),"MD")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(OFFSET('000034200_raw'!B2,0,0,D9-B9+1,1)="BBD")*( OFFSET('000034200_raw'!C2,0,0,D9-B9+1,1)="C"))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COUNTIF(OFFSET('000034200_raw'!A2,0,0,D9-B9+1,1),"MM")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(OFFSET('000034200_raw'!B2,0,0,D9-B9+1,1)="BL")*( OFFSET('000034200_raw'!C2,0,0,D9-B9+1,1)="C"))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COUNTIF(OFFSET('000034200_raw'!A2,0,0,D9-B9+1,1),"MAR")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(OFFSET('000034200_raw'!B2,0,0,D9-B9+1,1)="OD")*( OFFSET('000034200_raw'!C2,0,0,D9-B9+1,1)="C"))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COUNTIF(OFFSET('000034200_raw'!A2,0,0,D9-B9+1,1),"MME")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(OFFSET('000034200_raw'!B2,0,0,D9-B9+1,1)="PLA")*( OFFSET('000034200_raw'!C2,0,0,D9-B9+1,1)="C"))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COUNTIF(OFFSET('000034200_raw'!A2,0,0,D9-B9+1,1),"MILA")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(OFFSET('000034200_raw'!B2,0,0,D9-B9+1,1)="WBD")*( OFFSET('000034200_raw'!C2,0,0,D9-B9+1,1)="C"))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COUNTIF(OFFSET('000034200_raw'!A2,0,0,D9-B9+1,1),"MILC")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(OFFSET('000034200_raw'!B2,0,0,D9-B9+1,1)="YBD")*( OFFSET('000034200_raw'!C2,0,0,D9-B9+1,1)="C"))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COUNTIF(OFFSET('000034200_raw'!A2,0,0,D9-B9+1,1),"MILS")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COUNTIF(OFFSET('000034200_raw'!A2,0,0,D9-B9+1,1),"MA")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COUNTIF(OFFSET('000034200_raw'!A2,0,0,D9-B9+1,1),"MC")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COUNTIF(OFFSET('000034200_raw'!A2,0,0,D9-B9+1,1),"MFAV")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COUNTIF(OFFSET('000034200_raw'!A2,0,0,D9-B9+1,1),"MFRN")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COUNTIF(OFFSET('000034200_raw'!A2,0,0,D9-B9+1,1),"MAN")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COUNTIF(OFFSET('000034200_raw'!A2,0,0,D9-B9+1,1),"MAL")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COUNTIF(OFFSET('000034200_raw'!A2,0,0,D9-B9+1,1),"MDA")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COUNTIF(OFFSET('000034200_raw'!A2,0,0,D9-B9+1,1),"MF")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COUNTIF(OFFSET('000034200_raw'!A2,0,0,D9-B9+1,1),"ML")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COUNTIF(OFFSET('000034200_raw'!A2,0,0,D9-B9+1,1),"OD")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COUNTIF(OFFSET('000034200_raw'!A2,0,0,D9-B9+1,1),"PA")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COUNTIF(OFFSET('000034200_raw'!A2,0,0,D9-B9+1,1),"PB")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COUNTIF(OFFSET('000034200_raw'!A2,0,0,D9-B9+1,1),"PD")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COUNTIF(OFFSET('000034200_raw'!A2,0,0,D9-B9+1,1),"PF")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COUNTIF(OFFSET('000034200_raw'!A2,0,0,D9-B9+1,1),"PP")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COUNTIF(OFFSET('000034200_raw'!A2,0,0,D9-B9+1,1),"SC")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COUNTIF(OFFSET('000034200_raw'!A2,0,0,D9-B9+1,1),"SL")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COUNTIF(OFFSET('000034200_raw'!A2,0,0,D9-B9+1,1),"SR")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COUNTIF(OFFSET('000034200_raw'!A2,0,0,D9-B9+1,1),"SS")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COUNTIF(OFFSET('000034200_raw'!A2,0,0,D9-B9+1,1),"SB")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COUNTIF(OFFSET('000034200_raw'!A2,0,0,D9-B9+1,1),"SH")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COUNTIF(OFFSET('000034200_raw'!A2,0,0,D9-B9+1,1),"SM")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COUNTIF(OFFSET('000034200_raw'!A2,0,0,D9-B9+1,1),"TA")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COUNTIF(OFFSET('000034200_raw'!A2,0,0,D9-B9+1,1),"BRI")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COUNTIF(OFFSET('000034200_raw'!A2,0,0,D9-B9+1,1),"ERY")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COUNTIF(OFFSET('000034200_raw'!A2,0,0,D9-B9+1,1),"EUN")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COUNTIF(OFFSET('000034200_raw'!A2,0,0,D9-B9+1,1),"GORG")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COUNTIF(OFFSET('000034200_raw'!A2,0,0,D9-B9+1,1),"ICIL")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COUNTIF(OFFSET('000034200_raw'!A2,0,0,D9-B9+1,1),"MUR")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COUNTIF(OFFSET('000034200_raw'!A2,0,0,D9-B9+1,1),"MOPS")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COUNTIF(OFFSET('000034200_raw'!A2,0,0,D9-B9+1,1),"PAURA")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COUNTIF(OFFSET('000034200_raw'!A2,0,0,D9-B9+1,1),"PRELA")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COUNTIF(OFFSET('000034200_raw'!A2,0,0,D9-B9+1,1),"PSDP")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COUNTIF(OFFSET('000034200_raw'!A2,0,0,D9-B9+1,1),"PSPT")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COUNTIF(OFFSET('000034200_raw'!A2,0,0,D9-B9+1,1),"PTER")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COUNTIF(OFFSET('000034200_raw'!A2,0,0,D9-B9+1,1),"SPO")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COUNTIF(OFFSET('000034200_raw'!A2,0,0,D9-B9+1,1),"PAL")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COUNTIF(OFFSET('000034200_raw'!A2,0,0,D9-B9+1,1),"ZO")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COUNTIF(OFFSET('000034200_raw'!A2,0,0,D9-B9+1,1),"AMP")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COUNTIF(OFFSET('000034200_raw'!A2,0,0,D9-B9+1,1),"DICT")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COUNTIF(OFFSET('000034200_raw'!A2,0,0,D9-B9+1,1),"HALI")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COUNTIF(OFFSET('000034200_raw'!A2,0,0,D9-B9+1,1),"LIAG")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COUNTIF(OFFSET('000034200_raw'!A2,0,0,D9-B9+1,1),"LOBO")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COUNTIF(OFFSET('000034200_raw'!A2,0,0,D9-B9+1,1),"MACA")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COUNTIF(OFFSET('000034200_raw'!A2,0,0,D9-B9+1,1),"PAD")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COUNTIF(OFFSET('000034200_raw'!A2,0,0,D9-B9+1,1),"POR")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COUNTIF(OFFSET('000034200_raw'!A2,0,0,D9-B9+1,1),"SARG")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COUNTIF(OFFSET('000034200_raw'!A2,0,0,D9-B9+1,1),"SCHIZ")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COUNTIF(OFFSET('000034200_raw'!A2,0,0,D9-B9+1,1),"STY")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COUNTIF(OFFSET('000034200_raw'!A2,0,0,D9-B9+1,1),"TURB")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COUNTIF(OFFSET('000034200_raw'!A2,0,0,D9-B9+1,1),"TURF")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COUNTIF(OFFSET('000034200_raw'!A2,0,0,D9-B9+1,1),"WRAN")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COUNTIF(OFFSET('000034200_raw'!A2,0,0,D9-B9+1,1),"CTB")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COUNTIF(OFFSET('000034200_raw'!A2,0,0,D9-B9+1,1),"ASC")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COUNTIF(OFFSET('000034200_raw'!A2,0,0,D9-B9+1,1),"O")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COUNTIF(OFFSET('000034200_raw'!A2,0,0,D9-B9+1,1),"DCA")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COUNTIF(OFFSET('000034200_raw'!A2,0,0,D9-B9+1,1),"DG")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COUNTIF(OFFSET('000034200_raw'!A2,0,0,D9-B9+1,1),"ODC")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COUNTIF(OFFSET('000034200_raw'!A2,0,0,D9-B9+1,1),"RDC")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COUNTIF(OFFSET('000034200_raw'!A2,0,0,D9-B9+1,1),"CALG")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COUNTIF(OFFSET('000034200_raw'!A2,0,0,D9-B9+1,1),"DCOR")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COUNTIF(OFFSET('000034200_raw'!A2,0,0,D9-B9+1,1),"P")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COUNTIF(OFFSET('000034200_raw'!A2,0,0,D9-B9+1,1),"R")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COUNTIF(OFFSET('000034200_raw'!A2,0,0,D9-B9+1,1),"S")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COUNTIF(OFFSET('000034200_raw'!A2,0,0,D9-B9+1,1),"UNK")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COUNTIF(OFFSET('000034200_raw'!A2,0,0,D9-B9+1,1),"SHAD")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COUNTIF(OFFSET('000034200_raw'!A2,0,0,D9-B9+1,1),"TAPE")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COUNTIF(OFFSET('000034200_raw'!A2,0,0,D9-B9+1,1),"WAND")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COUNTA(OFFSET('000037203_raw'!A2,0,0,D9-B9+1,1))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COUNTIF(OFFSET('000037203_raw'!C2,0,0,D9-B9+1,1),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COUNTIF(OFFSET('000037203_raw'!C2,0,0,D9-B9+1,1),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COUNTIF(OFFSET('000037203_raw'!A2,0,0,D9-B9+1,1),"AC")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COUNTIF(OFFSET('000037203_raw'!C2,0,0,D9-B9+1,1),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COUNTIF(OFFSET('000037203_raw'!A2,0,0,D9-B9+1,1),"AP")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COUNTIF(OFFSET('000037203_raw'!C2,0,0,D9-B9+1,1),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COUNTIF(OFFSET('000037203_raw'!A2,0,0,D9-B9+1,1),"APR")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COUNTIF(OFFSET('000037203_raw'!C2,0,0,D9-B9+1,1),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COUNTIF(OFFSET('000037203_raw'!A2,0,0,D9-B9+1,1),"AA")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COUNTIF(OFFSET('000037203_raw'!C2,0,0,D9-B9+1,1),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COUNTIF(OFFSET('000037203_raw'!A2,0,0,D9-B9+1,1),"AF")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COUNTIF(OFFSET('000037203_raw'!C2,0,0,D9-B9+1,1),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COUNTIF(OFFSET('000037203_raw'!A2,0,0,D9-B9+1,1),"AG")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COUNTIF(OFFSET('000037203_raw'!C2,0,0,D9-B9+1,1),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COUNTIF(OFFSET('000037203_raw'!A2,0,0,D9-B9+1,1),"AL")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COUNTIF(OFFSET('000037203_raw'!C2,0,0,D9-B9+1,1),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COUNTIF(OFFSET('000037203_raw'!A2,0,0,D9-B9+1,1),"AT")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COUNTIF(OFFSET('000037203_raw'!C2,0,0,D9-B9+1,1),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COUNTIF(OFFSET('000037203_raw'!A2,0,0,D9-B9+1,1),"AU")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COUNTIF(OFFSET('000037203_raw'!C2,0,0,D9-B9+1,1),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COUNTIF(OFFSET('000037203_raw'!A2,0,0,D9-B9+1,1),"CB")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COUNTIF(OFFSET('000037203_raw'!C2,0,0,D9-B9+1,1),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COUNTIF(OFFSET('000037203_raw'!A2,0,0,D9-B9+1,1),"CN")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COUNTIF(OFFSET('000037203_raw'!C2,0,0,D9-B9+1,1),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COUNTIF(OFFSET('000037203_raw'!A2,0,0,D9-B9+1,1),"CORAL")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COUNTIF(OFFSET('000037203_raw'!A2,0,0,D9-B9+1,1),"CORJU")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COUNTIF(OFFSET('000037203_raw'!A2,0,0,D9-B9+1,1),"DCY")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COUNTIF(OFFSET('000037203_raw'!A2,0,0,D9-B9+1,1),"DST")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SUM((OFFSET('000037203_raw'!B2,0,0,D9-B9+1,1)="ASP") * (OFFSET('000037203_raw'!C2,0,0,D9-B9+1,1)&lt;&gt;"TWS"))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COUNTIF(OFFSET('000037203_raw'!A2,0,0,D9-B9+1,1),"DSO")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SUM((OFFSET('000037203_raw'!B2,0,0,D9-B9+1,1)="BBD") * (OFFSET('000037203_raw'!C2,0,0,D9-B9+1,1)&lt;&gt;"TWS"))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COUNTIF(OFFSET('000037203_raw'!A2,0,0,D9-B9+1,1),"DC")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SUM((OFFSET('000037203_raw'!B2,0,0,D9-B9+1,1)="BL") * (OFFSET('000037203_raw'!C2,0,0,D9-B9+1,1)&lt;&gt;"TWS"))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COUNTIF(OFFSET('000037203_raw'!A2,0,0,D9-B9+1,1),"DL")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SUM((OFFSET('000037203_raw'!B2,0,0,D9-B9+1,1)="OD") * (OFFSET('000037203_raw'!C2,0,0,D9-B9+1,1)&lt;&gt;"TWS"))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COUNTIF(OFFSET('000037203_raw'!A2,0,0,D9-B9+1,1),"DS")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SUM((OFFSET('000037203_raw'!B2,0,0,D9-B9+1,1)="PLA") * (OFFSET('000037203_raw'!C2,0,0,D9-B9+1,1)&lt;&gt;"TWS"))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COUNTIF(OFFSET('000037203_raw'!A2,0,0,D9-B9+1,1),"EF")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SUM((OFFSET('000037203_raw'!B2,0,0,D9-B9+1,1)="WBD") * (OFFSET('000037203_raw'!C2,0,0,D9-B9+1,1)&lt;&gt;"TWS"))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COUNTIF(OFFSET('000037203_raw'!A2,0,0,D9-B9+1,1),"FF")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SUM((OFFSET('000037203_raw'!B2,0,0,D9-B9+1,1)="YBD") * (OFFSET('000037203_raw'!C2,0,0,D9-B9+1,1)&lt;&gt;"TWS"))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COUNTIF(OFFSET('000037203_raw'!A2,0,0,D9-B9+1,1),"IS")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COUNTIF(OFFSET('000037203_raw'!A2,0,0,D9-B9+1,1),"LC")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(OFFSET('000037203_raw'!B2,0,0,D9-B9+1,1)="ASP")*( OFFSET('000037203_raw'!C2,0,0,D9-B9+1,1)="C"))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COUNTIF(OFFSET('000037203_raw'!A2,0,0,D9-B9+1,1),"MD")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(OFFSET('000037203_raw'!B2,0,0,D9-B9+1,1)="BBD")*( OFFSET('000037203_raw'!C2,0,0,D9-B9+1,1)="C"))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COUNTIF(OFFSET('000037203_raw'!A2,0,0,D9-B9+1,1),"MM")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(OFFSET('000037203_raw'!B2,0,0,D9-B9+1,1)="BL")*( OFFSET('000037203_raw'!C2,0,0,D9-B9+1,1)="C"))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COUNTIF(OFFSET('000037203_raw'!A2,0,0,D9-B9+1,1),"MAR")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(OFFSET('000037203_raw'!B2,0,0,D9-B9+1,1)="OD")*( OFFSET('000037203_raw'!C2,0,0,D9-B9+1,1)="C"))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COUNTIF(OFFSET('000037203_raw'!A2,0,0,D9-B9+1,1),"MME")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(OFFSET('000037203_raw'!B2,0,0,D9-B9+1,1)="PLA")*( OFFSET('000037203_raw'!C2,0,0,D9-B9+1,1)="C"))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COUNTIF(OFFSET('000037203_raw'!A2,0,0,D9-B9+1,1),"MILA")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(OFFSET('000037203_raw'!B2,0,0,D9-B9+1,1)="WBD")*( OFFSET('000037203_raw'!C2,0,0,D9-B9+1,1)="C"))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COUNTIF(OFFSET('000037203_raw'!A2,0,0,D9-B9+1,1),"MILC")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(OFFSET('000037203_raw'!B2,0,0,D9-B9+1,1)="YBD")*( OFFSET('000037203_raw'!C2,0,0,D9-B9+1,1)="C"))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COUNTIF(OFFSET('000037203_raw'!A2,0,0,D9-B9+1,1),"MILS")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COUNTIF(OFFSET('000037203_raw'!A2,0,0,D9-B9+1,1),"MA")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COUNTIF(OFFSET('000037203_raw'!A2,0,0,D9-B9+1,1),"MC")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COUNTIF(OFFSET('000037203_raw'!A2,0,0,D9-B9+1,1),"MFAV")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COUNTIF(OFFSET('000037203_raw'!A2,0,0,D9-B9+1,1),"MFRN")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COUNTIF(OFFSET('000037203_raw'!A2,0,0,D9-B9+1,1),"MAN")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COUNTIF(OFFSET('000037203_raw'!A2,0,0,D9-B9+1,1),"MAL")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COUNTIF(OFFSET('000037203_raw'!A2,0,0,D9-B9+1,1),"MDA")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COUNTIF(OFFSET('000037203_raw'!A2,0,0,D9-B9+1,1),"MF")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COUNTIF(OFFSET('000037203_raw'!A2,0,0,D9-B9+1,1),"ML")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COUNTIF(OFFSET('000037203_raw'!A2,0,0,D9-B9+1,1),"OD")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COUNTIF(OFFSET('000037203_raw'!A2,0,0,D9-B9+1,1),"PA")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COUNTIF(OFFSET('000037203_raw'!A2,0,0,D9-B9+1,1),"PB")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COUNTIF(OFFSET('000037203_raw'!A2,0,0,D9-B9+1,1),"PD")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COUNTIF(OFFSET('000037203_raw'!A2,0,0,D9-B9+1,1),"PF")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COUNTIF(OFFSET('000037203_raw'!A2,0,0,D9-B9+1,1),"PP")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COUNTIF(OFFSET('000037203_raw'!A2,0,0,D9-B9+1,1),"SC")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COUNTIF(OFFSET('000037203_raw'!A2,0,0,D9-B9+1,1),"SL")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COUNTIF(OFFSET('000037203_raw'!A2,0,0,D9-B9+1,1),"SR")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COUNTIF(OFFSET('000037203_raw'!A2,0,0,D9-B9+1,1),"SS")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COUNTIF(OFFSET('000037203_raw'!A2,0,0,D9-B9+1,1),"SB")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COUNTIF(OFFSET('000037203_raw'!A2,0,0,D9-B9+1,1),"SH")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COUNTIF(OFFSET('000037203_raw'!A2,0,0,D9-B9+1,1),"SM")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COUNTIF(OFFSET('000037203_raw'!A2,0,0,D9-B9+1,1),"TA")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COUNTIF(OFFSET('000037203_raw'!A2,0,0,D9-B9+1,1),"BRI")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COUNTIF(OFFSET('000037203_raw'!A2,0,0,D9-B9+1,1),"ERY")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COUNTIF(OFFSET('000037203_raw'!A2,0,0,D9-B9+1,1),"EUN")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COUNTIF(OFFSET('000037203_raw'!A2,0,0,D9-B9+1,1),"GORG")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COUNTIF(OFFSET('000037203_raw'!A2,0,0,D9-B9+1,1),"ICIL")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COUNTIF(OFFSET('000037203_raw'!A2,0,0,D9-B9+1,1),"MUR")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COUNTIF(OFFSET('000037203_raw'!A2,0,0,D9-B9+1,1),"MOPS")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COUNTIF(OFFSET('000037203_raw'!A2,0,0,D9-B9+1,1),"PAURA")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COUNTIF(OFFSET('000037203_raw'!A2,0,0,D9-B9+1,1),"PRELA")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COUNTIF(OFFSET('000037203_raw'!A2,0,0,D9-B9+1,1),"PSDP")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COUNTIF(OFFSET('000037203_raw'!A2,0,0,D9-B9+1,1),"PSPT")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COUNTIF(OFFSET('000037203_raw'!A2,0,0,D9-B9+1,1),"PTER")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COUNTIF(OFFSET('000037203_raw'!A2,0,0,D9-B9+1,1),"SPO")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COUNTIF(OFFSET('000037203_raw'!A2,0,0,D9-B9+1,1),"PAL")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COUNTIF(OFFSET('000037203_raw'!A2,0,0,D9-B9+1,1),"ZO")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COUNTIF(OFFSET('000037203_raw'!A2,0,0,D9-B9+1,1),"AMP")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COUNTIF(OFFSET('000037203_raw'!A2,0,0,D9-B9+1,1),"DICT")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COUNTIF(OFFSET('000037203_raw'!A2,0,0,D9-B9+1,1),"HALI")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COUNTIF(OFFSET('000037203_raw'!A2,0,0,D9-B9+1,1),"LIAG")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COUNTIF(OFFSET('000037203_raw'!A2,0,0,D9-B9+1,1),"LOBO")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COUNTIF(OFFSET('000037203_raw'!A2,0,0,D9-B9+1,1),"MACA")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COUNTIF(OFFSET('000037203_raw'!A2,0,0,D9-B9+1,1),"PAD")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COUNTIF(OFFSET('000037203_raw'!A2,0,0,D9-B9+1,1),"POR")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COUNTIF(OFFSET('000037203_raw'!A2,0,0,D9-B9+1,1),"SARG")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COUNTIF(OFFSET('000037203_raw'!A2,0,0,D9-B9+1,1),"SCHIZ")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COUNTIF(OFFSET('000037203_raw'!A2,0,0,D9-B9+1,1),"STY")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COUNTIF(OFFSET('000037203_raw'!A2,0,0,D9-B9+1,1),"TURB")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COUNTIF(OFFSET('000037203_raw'!A2,0,0,D9-B9+1,1),"TURF")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COUNTIF(OFFSET('000037203_raw'!A2,0,0,D9-B9+1,1),"WRAN")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COUNTIF(OFFSET('000037203_raw'!A2,0,0,D9-B9+1,1),"CTB")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COUNTIF(OFFSET('000037203_raw'!A2,0,0,D9-B9+1,1),"ASC")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COUNTIF(OFFSET('000037203_raw'!A2,0,0,D9-B9+1,1),"O")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COUNTIF(OFFSET('000037203_raw'!A2,0,0,D9-B9+1,1),"DCA")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COUNTIF(OFFSET('000037203_raw'!A2,0,0,D9-B9+1,1),"DG")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COUNTIF(OFFSET('000037203_raw'!A2,0,0,D9-B9+1,1),"ODC")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COUNTIF(OFFSET('000037203_raw'!A2,0,0,D9-B9+1,1),"RDC")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COUNTIF(OFFSET('000037203_raw'!A2,0,0,D9-B9+1,1),"CALG")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COUNTIF(OFFSET('000037203_raw'!A2,0,0,D9-B9+1,1),"DCOR")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COUNTIF(OFFSET('000037203_raw'!A2,0,0,D9-B9+1,1),"P")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COUNTIF(OFFSET('000037203_raw'!A2,0,0,D9-B9+1,1),"R")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COUNTIF(OFFSET('000037203_raw'!A2,0,0,D9-B9+1,1),"S")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COUNTIF(OFFSET('000037203_raw'!A2,0,0,D9-B9+1,1),"UNK")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COUNTIF(OFFSET('000037203_raw'!A2,0,0,D9-B9+1,1),"SHAD")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COUNTIF(OFFSET('000037203_raw'!A2,0,0,D9-B9+1,1),"TAPE")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COUNTIF(OFFSET('000037203_raw'!A2,0,0,D9-B9+1,1),"WAND")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COUNTA(OFFSET('000040206_raw'!A2,0,0,D9-B9+1,1))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COUNTIF(OFFSET('000040206_raw'!C2,0,0,D9-B9+1,1),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COUNTIF(OFFSET('000040206_raw'!C2,0,0,D9-B9+1,1),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COUNTIF(OFFSET('000040206_raw'!A2,0,0,D9-B9+1,1),"AC")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COUNTIF(OFFSET('000040206_raw'!C2,0,0,D9-B9+1,1),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COUNTIF(OFFSET('000040206_raw'!A2,0,0,D9-B9+1,1),"AP")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COUNTIF(OFFSET('000040206_raw'!C2,0,0,D9-B9+1,1),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COUNTIF(OFFSET('000040206_raw'!A2,0,0,D9-B9+1,1),"APR")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COUNTIF(OFFSET('000040206_raw'!C2,0,0,D9-B9+1,1),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COUNTIF(OFFSET('000040206_raw'!A2,0,0,D9-B9+1,1),"AA")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COUNTIF(OFFSET('000040206_raw'!C2,0,0,D9-B9+1,1),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COUNTIF(OFFSET('000040206_raw'!A2,0,0,D9-B9+1,1),"AF")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COUNTIF(OFFSET('000040206_raw'!C2,0,0,D9-B9+1,1),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COUNTIF(OFFSET('000040206_raw'!A2,0,0,D9-B9+1,1),"AG")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COUNTIF(OFFSET('000040206_raw'!C2,0,0,D9-B9+1,1),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COUNTIF(OFFSET('000040206_raw'!A2,0,0,D9-B9+1,1),"AL")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COUNTIF(OFFSET('000040206_raw'!C2,0,0,D9-B9+1,1),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COUNTIF(OFFSET('000040206_raw'!A2,0,0,D9-B9+1,1),"AT")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COUNTIF(OFFSET('000040206_raw'!C2,0,0,D9-B9+1,1),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COUNTIF(OFFSET('000040206_raw'!A2,0,0,D9-B9+1,1),"AU")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COUNTIF(OFFSET('000040206_raw'!C2,0,0,D9-B9+1,1),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COUNTIF(OFFSET('000040206_raw'!A2,0,0,D9-B9+1,1),"CB")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COUNTIF(OFFSET('000040206_raw'!C2,0,0,D9-B9+1,1),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COUNTIF(OFFSET('000040206_raw'!A2,0,0,D9-B9+1,1),"CN")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COUNTIF(OFFSET('000040206_raw'!C2,0,0,D9-B9+1,1),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COUNTIF(OFFSET('000040206_raw'!A2,0,0,D9-B9+1,1),"CORAL")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COUNTIF(OFFSET('000040206_raw'!A2,0,0,D9-B9+1,1),"CORJU")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COUNTIF(OFFSET('000040206_raw'!A2,0,0,D9-B9+1,1),"DCY")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COUNTIF(OFFSET('000040206_raw'!A2,0,0,D9-B9+1,1),"DST")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SUM((OFFSET('000040206_raw'!B2,0,0,D9-B9+1,1)="ASP") * (OFFSET('000040206_raw'!C2,0,0,D9-B9+1,1)&lt;&gt;"TWS"))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COUNTIF(OFFSET('000040206_raw'!A2,0,0,D9-B9+1,1),"DSO")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SUM((OFFSET('000040206_raw'!B2,0,0,D9-B9+1,1)="BBD") * (OFFSET('000040206_raw'!C2,0,0,D9-B9+1,1)&lt;&gt;"TWS"))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COUNTIF(OFFSET('000040206_raw'!A2,0,0,D9-B9+1,1),"DC")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SUM((OFFSET('000040206_raw'!B2,0,0,D9-B9+1,1)="BL") * (OFFSET('000040206_raw'!C2,0,0,D9-B9+1,1)&lt;&gt;"TWS"))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COUNTIF(OFFSET('000040206_raw'!A2,0,0,D9-B9+1,1),"DL")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SUM((OFFSET('000040206_raw'!B2,0,0,D9-B9+1,1)="OD") * (OFFSET('000040206_raw'!C2,0,0,D9-B9+1,1)&lt;&gt;"TWS"))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COUNTIF(OFFSET('000040206_raw'!A2,0,0,D9-B9+1,1),"DS")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SUM((OFFSET('000040206_raw'!B2,0,0,D9-B9+1,1)="PLA") * (OFFSET('000040206_raw'!C2,0,0,D9-B9+1,1)&lt;&gt;"TWS"))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COUNTIF(OFFSET('000040206_raw'!A2,0,0,D9-B9+1,1),"EF")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SUM((OFFSET('000040206_raw'!B2,0,0,D9-B9+1,1)="WBD") * (OFFSET('000040206_raw'!C2,0,0,D9-B9+1,1)&lt;&gt;"TWS"))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COUNTIF(OFFSET('000040206_raw'!A2,0,0,D9-B9+1,1),"FF")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SUM((OFFSET('000040206_raw'!B2,0,0,D9-B9+1,1)="YBD") * (OFFSET('000040206_raw'!C2,0,0,D9-B9+1,1)&lt;&gt;"TWS"))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COUNTIF(OFFSET('000040206_raw'!A2,0,0,D9-B9+1,1),"IS")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COUNTIF(OFFSET('000040206_raw'!A2,0,0,D9-B9+1,1),"LC")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(OFFSET('000040206_raw'!B2,0,0,D9-B9+1,1)="ASP")*( OFFSET('000040206_raw'!C2,0,0,D9-B9+1,1)="C"))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COUNTIF(OFFSET('000040206_raw'!A2,0,0,D9-B9+1,1),"MD")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(OFFSET('000040206_raw'!B2,0,0,D9-B9+1,1)="BBD")*( OFFSET('000040206_raw'!C2,0,0,D9-B9+1,1)="C"))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COUNTIF(OFFSET('000040206_raw'!A2,0,0,D9-B9+1,1),"MM")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(OFFSET('000040206_raw'!B2,0,0,D9-B9+1,1)="BL")*( OFFSET('000040206_raw'!C2,0,0,D9-B9+1,1)="C"))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COUNTIF(OFFSET('000040206_raw'!A2,0,0,D9-B9+1,1),"MAR")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(OFFSET('000040206_raw'!B2,0,0,D9-B9+1,1)="OD")*( OFFSET('000040206_raw'!C2,0,0,D9-B9+1,1)="C"))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COUNTIF(OFFSET('000040206_raw'!A2,0,0,D9-B9+1,1),"MME")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(OFFSET('000040206_raw'!B2,0,0,D9-B9+1,1)="PLA")*( OFFSET('000040206_raw'!C2,0,0,D9-B9+1,1)="C"))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COUNTIF(OFFSET('000040206_raw'!A2,0,0,D9-B9+1,1),"MILA")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(OFFSET('000040206_raw'!B2,0,0,D9-B9+1,1)="WBD")*( OFFSET('000040206_raw'!C2,0,0,D9-B9+1,1)="C"))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COUNTIF(OFFSET('000040206_raw'!A2,0,0,D9-B9+1,1),"MILC")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(OFFSET('000040206_raw'!B2,0,0,D9-B9+1,1)="YBD")*( OFFSET('000040206_raw'!C2,0,0,D9-B9+1,1)="C"))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COUNTIF(OFFSET('000040206_raw'!A2,0,0,D9-B9+1,1),"MILS")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COUNTIF(OFFSET('000040206_raw'!A2,0,0,D9-B9+1,1),"MA")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COUNTIF(OFFSET('000040206_raw'!A2,0,0,D9-B9+1,1),"MC")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COUNTIF(OFFSET('000040206_raw'!A2,0,0,D9-B9+1,1),"MFAV")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COUNTIF(OFFSET('000040206_raw'!A2,0,0,D9-B9+1,1),"MFRN")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COUNTIF(OFFSET('000040206_raw'!A2,0,0,D9-B9+1,1),"MAN")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COUNTIF(OFFSET('000040206_raw'!A2,0,0,D9-B9+1,1),"MAL")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COUNTIF(OFFSET('000040206_raw'!A2,0,0,D9-B9+1,1),"MDA")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COUNTIF(OFFSET('000040206_raw'!A2,0,0,D9-B9+1,1),"MF")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COUNTIF(OFFSET('000040206_raw'!A2,0,0,D9-B9+1,1),"ML")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COUNTIF(OFFSET('000040206_raw'!A2,0,0,D9-B9+1,1),"OD")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COUNTIF(OFFSET('000040206_raw'!A2,0,0,D9-B9+1,1),"PA")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COUNTIF(OFFSET('000040206_raw'!A2,0,0,D9-B9+1,1),"PB")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COUNTIF(OFFSET('000040206_raw'!A2,0,0,D9-B9+1,1),"PD")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COUNTIF(OFFSET('000040206_raw'!A2,0,0,D9-B9+1,1),"PF")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COUNTIF(OFFSET('000040206_raw'!A2,0,0,D9-B9+1,1),"PP")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COUNTIF(OFFSET('000040206_raw'!A2,0,0,D9-B9+1,1),"SC")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COUNTIF(OFFSET('000040206_raw'!A2,0,0,D9-B9+1,1),"SL")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COUNTIF(OFFSET('000040206_raw'!A2,0,0,D9-B9+1,1),"SR")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COUNTIF(OFFSET('000040206_raw'!A2,0,0,D9-B9+1,1),"SS")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COUNTIF(OFFSET('000040206_raw'!A2,0,0,D9-B9+1,1),"SB")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COUNTIF(OFFSET('000040206_raw'!A2,0,0,D9-B9+1,1),"SH")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COUNTIF(OFFSET('000040206_raw'!A2,0,0,D9-B9+1,1),"SM")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COUNTIF(OFFSET('000040206_raw'!A2,0,0,D9-B9+1,1),"TA")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COUNTIF(OFFSET('000040206_raw'!A2,0,0,D9-B9+1,1),"BRI")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COUNTIF(OFFSET('000040206_raw'!A2,0,0,D9-B9+1,1),"ERY")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COUNTIF(OFFSET('000040206_raw'!A2,0,0,D9-B9+1,1),"EUN")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COUNTIF(OFFSET('000040206_raw'!A2,0,0,D9-B9+1,1),"GORG")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COUNTIF(OFFSET('000040206_raw'!A2,0,0,D9-B9+1,1),"ICIL")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COUNTIF(OFFSET('000040206_raw'!A2,0,0,D9-B9+1,1),"MUR")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COUNTIF(OFFSET('000040206_raw'!A2,0,0,D9-B9+1,1),"MOPS")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COUNTIF(OFFSET('000040206_raw'!A2,0,0,D9-B9+1,1),"PAURA")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COUNTIF(OFFSET('000040206_raw'!A2,0,0,D9-B9+1,1),"PRELA")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COUNTIF(OFFSET('000040206_raw'!A2,0,0,D9-B9+1,1),"PSDP")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COUNTIF(OFFSET('000040206_raw'!A2,0,0,D9-B9+1,1),"PSPT")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COUNTIF(OFFSET('000040206_raw'!A2,0,0,D9-B9+1,1),"PTER")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COUNTIF(OFFSET('000040206_raw'!A2,0,0,D9-B9+1,1),"SPO")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COUNTIF(OFFSET('000040206_raw'!A2,0,0,D9-B9+1,1),"PAL")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COUNTIF(OFFSET('000040206_raw'!A2,0,0,D9-B9+1,1),"ZO")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COUNTIF(OFFSET('000040206_raw'!A2,0,0,D9-B9+1,1),"AMP")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COUNTIF(OFFSET('000040206_raw'!A2,0,0,D9-B9+1,1),"DICT")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COUNTIF(OFFSET('000040206_raw'!A2,0,0,D9-B9+1,1),"HALI")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COUNTIF(OFFSET('000040206_raw'!A2,0,0,D9-B9+1,1),"LIAG")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COUNTIF(OFFSET('000040206_raw'!A2,0,0,D9-B9+1,1),"LOBO")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COUNTIF(OFFSET('000040206_raw'!A2,0,0,D9-B9+1,1),"MACA")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COUNTIF(OFFSET('000040206_raw'!A2,0,0,D9-B9+1,1),"PAD")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COUNTIF(OFFSET('000040206_raw'!A2,0,0,D9-B9+1,1),"POR")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COUNTIF(OFFSET('000040206_raw'!A2,0,0,D9-B9+1,1),"SARG")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COUNTIF(OFFSET('000040206_raw'!A2,0,0,D9-B9+1,1),"SCHIZ")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COUNTIF(OFFSET('000040206_raw'!A2,0,0,D9-B9+1,1),"STY")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COUNTIF(OFFSET('000040206_raw'!A2,0,0,D9-B9+1,1),"TURB")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COUNTIF(OFFSET('000040206_raw'!A2,0,0,D9-B9+1,1),"TURF")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COUNTIF(OFFSET('000040206_raw'!A2,0,0,D9-B9+1,1),"WRAN")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COUNTIF(OFFSET('000040206_raw'!A2,0,0,D9-B9+1,1),"CTB")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COUNTIF(OFFSET('000040206_raw'!A2,0,0,D9-B9+1,1),"ASC")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COUNTIF(OFFSET('000040206_raw'!A2,0,0,D9-B9+1,1),"O")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COUNTIF(OFFSET('000040206_raw'!A2,0,0,D9-B9+1,1),"DCA")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COUNTIF(OFFSET('000040206_raw'!A2,0,0,D9-B9+1,1),"DG")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COUNTIF(OFFSET('000040206_raw'!A2,0,0,D9-B9+1,1),"ODC")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COUNTIF(OFFSET('000040206_raw'!A2,0,0,D9-B9+1,1),"RDC")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COUNTIF(OFFSET('000040206_raw'!A2,0,0,D9-B9+1,1),"CALG")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COUNTIF(OFFSET('000040206_raw'!A2,0,0,D9-B9+1,1),"DCOR")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COUNTIF(OFFSET('000040206_raw'!A2,0,0,D9-B9+1,1),"P")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COUNTIF(OFFSET('000040206_raw'!A2,0,0,D9-B9+1,1),"R")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COUNTIF(OFFSET('000040206_raw'!A2,0,0,D9-B9+1,1),"S")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COUNTIF(OFFSET('000040206_raw'!A2,0,0,D9-B9+1,1),"UNK")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COUNTIF(OFFSET('000040206_raw'!A2,0,0,D9-B9+1,1),"SHAD")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COUNTIF(OFFSET('000040206_raw'!A2,0,0,D9-B9+1,1),"TAPE")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COUNTIF(OFFSET('000040206_raw'!A2,0,0,D9-B9+1,1),"WAND")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COUNTA(OFFSET('000043209_raw'!A2,0,0,D9-B9+1,1))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COUNTIF(OFFSET('000043209_raw'!C2,0,0,D9-B9+1,1),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COUNTIF(OFFSET('000043209_raw'!C2,0,0,D9-B9+1,1),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COUNTIF(OFFSET('000043209_raw'!A2,0,0,D9-B9+1,1),"AC")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COUNTIF(OFFSET('000043209_raw'!C2,0,0,D9-B9+1,1),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COUNTIF(OFFSET('000043209_raw'!A2,0,0,D9-B9+1,1),"AP")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COUNTIF(OFFSET('000043209_raw'!C2,0,0,D9-B9+1,1),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COUNTIF(OFFSET('000043209_raw'!A2,0,0,D9-B9+1,1),"APR")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COUNTIF(OFFSET('000043209_raw'!C2,0,0,D9-B9+1,1),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COUNTIF(OFFSET('000043209_raw'!A2,0,0,D9-B9+1,1),"AA")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COUNTIF(OFFSET('000043209_raw'!C2,0,0,D9-B9+1,1),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COUNTIF(OFFSET('000043209_raw'!A2,0,0,D9-B9+1,1),"AF")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COUNTIF(OFFSET('000043209_raw'!C2,0,0,D9-B9+1,1),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COUNTIF(OFFSET('000043209_raw'!A2,0,0,D9-B9+1,1),"AG")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COUNTIF(OFFSET('000043209_raw'!C2,0,0,D9-B9+1,1),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COUNTIF(OFFSET('000043209_raw'!A2,0,0,D9-B9+1,1),"AL")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COUNTIF(OFFSET('000043209_raw'!C2,0,0,D9-B9+1,1),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COUNTIF(OFFSET('000043209_raw'!A2,0,0,D9-B9+1,1),"AT")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COUNTIF(OFFSET('000043209_raw'!C2,0,0,D9-B9+1,1),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COUNTIF(OFFSET('000043209_raw'!A2,0,0,D9-B9+1,1),"AU")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COUNTIF(OFFSET('000043209_raw'!C2,0,0,D9-B9+1,1),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COUNTIF(OFFSET('000043209_raw'!A2,0,0,D9-B9+1,1),"CB")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COUNTIF(OFFSET('000043209_raw'!C2,0,0,D9-B9+1,1),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COUNTIF(OFFSET('000043209_raw'!A2,0,0,D9-B9+1,1),"CN")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COUNTIF(OFFSET('000043209_raw'!C2,0,0,D9-B9+1,1),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COUNTIF(OFFSET('000043209_raw'!A2,0,0,D9-B9+1,1),"CORAL")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COUNTIF(OFFSET('000043209_raw'!A2,0,0,D9-B9+1,1),"CORJU")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COUNTIF(OFFSET('000043209_raw'!A2,0,0,D9-B9+1,1),"DCY")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COUNTIF(OFFSET('000043209_raw'!A2,0,0,D9-B9+1,1),"DST")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SUM((OFFSET('000043209_raw'!B2,0,0,D9-B9+1,1)="ASP") * (OFFSET('000043209_raw'!C2,0,0,D9-B9+1,1)&lt;&gt;"TWS"))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COUNTIF(OFFSET('000043209_raw'!A2,0,0,D9-B9+1,1),"DSO")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SUM((OFFSET('000043209_raw'!B2,0,0,D9-B9+1,1)="BBD") * (OFFSET('000043209_raw'!C2,0,0,D9-B9+1,1)&lt;&gt;"TWS"))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COUNTIF(OFFSET('000043209_raw'!A2,0,0,D9-B9+1,1),"DC")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SUM((OFFSET('000043209_raw'!B2,0,0,D9-B9+1,1)="BL") * (OFFSET('000043209_raw'!C2,0,0,D9-B9+1,1)&lt;&gt;"TWS"))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COUNTIF(OFFSET('000043209_raw'!A2,0,0,D9-B9+1,1),"DL")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SUM((OFFSET('000043209_raw'!B2,0,0,D9-B9+1,1)="OD") * (OFFSET('000043209_raw'!C2,0,0,D9-B9+1,1)&lt;&gt;"TWS"))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COUNTIF(OFFSET('000043209_raw'!A2,0,0,D9-B9+1,1),"DS")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SUM((OFFSET('000043209_raw'!B2,0,0,D9-B9+1,1)="PLA") * (OFFSET('000043209_raw'!C2,0,0,D9-B9+1,1)&lt;&gt;"TWS"))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COUNTIF(OFFSET('000043209_raw'!A2,0,0,D9-B9+1,1),"EF")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SUM((OFFSET('000043209_raw'!B2,0,0,D9-B9+1,1)="WBD") * (OFFSET('000043209_raw'!C2,0,0,D9-B9+1,1)&lt;&gt;"TWS"))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COUNTIF(OFFSET('000043209_raw'!A2,0,0,D9-B9+1,1),"FF")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SUM((OFFSET('000043209_raw'!B2,0,0,D9-B9+1,1)="YBD") * (OFFSET('000043209_raw'!C2,0,0,D9-B9+1,1)&lt;&gt;"TWS"))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COUNTIF(OFFSET('000043209_raw'!A2,0,0,D9-B9+1,1),"IS")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COUNTIF(OFFSET('000043209_raw'!A2,0,0,D9-B9+1,1),"LC")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(OFFSET('000043209_raw'!B2,0,0,D9-B9+1,1)="ASP")*( OFFSET('000043209_raw'!C2,0,0,D9-B9+1,1)="C"))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COUNTIF(OFFSET('000043209_raw'!A2,0,0,D9-B9+1,1),"MD")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(OFFSET('000043209_raw'!B2,0,0,D9-B9+1,1)="BBD")*( OFFSET('000043209_raw'!C2,0,0,D9-B9+1,1)="C"))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COUNTIF(OFFSET('000043209_raw'!A2,0,0,D9-B9+1,1),"MM")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(OFFSET('000043209_raw'!B2,0,0,D9-B9+1,1)="BL")*( OFFSET('000043209_raw'!C2,0,0,D9-B9+1,1)="C"))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COUNTIF(OFFSET('000043209_raw'!A2,0,0,D9-B9+1,1),"MAR")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(OFFSET('000043209_raw'!B2,0,0,D9-B9+1,1)="OD")*( OFFSET('000043209_raw'!C2,0,0,D9-B9+1,1)="C"))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COUNTIF(OFFSET('000043209_raw'!A2,0,0,D9-B9+1,1),"MME")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(OFFSET('000043209_raw'!B2,0,0,D9-B9+1,1)="PLA")*( OFFSET('000043209_raw'!C2,0,0,D9-B9+1,1)="C"))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COUNTIF(OFFSET('000043209_raw'!A2,0,0,D9-B9+1,1),"MILA")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(OFFSET('000043209_raw'!B2,0,0,D9-B9+1,1)="WBD")*( OFFSET('000043209_raw'!C2,0,0,D9-B9+1,1)="C"))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COUNTIF(OFFSET('000043209_raw'!A2,0,0,D9-B9+1,1),"MILC")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(OFFSET('000043209_raw'!B2,0,0,D9-B9+1,1)="YBD")*( OFFSET('000043209_raw'!C2,0,0,D9-B9+1,1)="C"))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COUNTIF(OFFSET('000043209_raw'!A2,0,0,D9-B9+1,1),"MILS")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COUNTIF(OFFSET('000043209_raw'!A2,0,0,D9-B9+1,1),"MA")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COUNTIF(OFFSET('000043209_raw'!A2,0,0,D9-B9+1,1),"MC")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COUNTIF(OFFSET('000043209_raw'!A2,0,0,D9-B9+1,1),"MFAV")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COUNTIF(OFFSET('000043209_raw'!A2,0,0,D9-B9+1,1),"MFRN")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COUNTIF(OFFSET('000043209_raw'!A2,0,0,D9-B9+1,1),"MAN")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COUNTIF(OFFSET('000043209_raw'!A2,0,0,D9-B9+1,1),"MAL")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COUNTIF(OFFSET('000043209_raw'!A2,0,0,D9-B9+1,1),"MDA")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COUNTIF(OFFSET('000043209_raw'!A2,0,0,D9-B9+1,1),"MF")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COUNTIF(OFFSET('000043209_raw'!A2,0,0,D9-B9+1,1),"ML")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COUNTIF(OFFSET('000043209_raw'!A2,0,0,D9-B9+1,1),"OD")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COUNTIF(OFFSET('000043209_raw'!A2,0,0,D9-B9+1,1),"PA")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COUNTIF(OFFSET('000043209_raw'!A2,0,0,D9-B9+1,1),"PB")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COUNTIF(OFFSET('000043209_raw'!A2,0,0,D9-B9+1,1),"PD")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COUNTIF(OFFSET('000043209_raw'!A2,0,0,D9-B9+1,1),"PF")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COUNTIF(OFFSET('000043209_raw'!A2,0,0,D9-B9+1,1),"PP")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COUNTIF(OFFSET('000043209_raw'!A2,0,0,D9-B9+1,1),"SC")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COUNTIF(OFFSET('000043209_raw'!A2,0,0,D9-B9+1,1),"SL")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COUNTIF(OFFSET('000043209_raw'!A2,0,0,D9-B9+1,1),"SR")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COUNTIF(OFFSET('000043209_raw'!A2,0,0,D9-B9+1,1),"SS")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COUNTIF(OFFSET('000043209_raw'!A2,0,0,D9-B9+1,1),"SB")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COUNTIF(OFFSET('000043209_raw'!A2,0,0,D9-B9+1,1),"SH")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COUNTIF(OFFSET('000043209_raw'!A2,0,0,D9-B9+1,1),"SM")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COUNTIF(OFFSET('000043209_raw'!A2,0,0,D9-B9+1,1),"TA")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COUNTIF(OFFSET('000043209_raw'!A2,0,0,D9-B9+1,1),"BRI")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COUNTIF(OFFSET('000043209_raw'!A2,0,0,D9-B9+1,1),"ERY")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COUNTIF(OFFSET('000043209_raw'!A2,0,0,D9-B9+1,1),"EUN")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COUNTIF(OFFSET('000043209_raw'!A2,0,0,D9-B9+1,1),"GORG")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COUNTIF(OFFSET('000043209_raw'!A2,0,0,D9-B9+1,1),"ICIL")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COUNTIF(OFFSET('000043209_raw'!A2,0,0,D9-B9+1,1),"MUR")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COUNTIF(OFFSET('000043209_raw'!A2,0,0,D9-B9+1,1),"MOPS")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COUNTIF(OFFSET('000043209_raw'!A2,0,0,D9-B9+1,1),"PAURA")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COUNTIF(OFFSET('000043209_raw'!A2,0,0,D9-B9+1,1),"PRELA")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COUNTIF(OFFSET('000043209_raw'!A2,0,0,D9-B9+1,1),"PSDP")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COUNTIF(OFFSET('000043209_raw'!A2,0,0,D9-B9+1,1),"PSPT")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COUNTIF(OFFSET('000043209_raw'!A2,0,0,D9-B9+1,1),"PTER")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COUNTIF(OFFSET('000043209_raw'!A2,0,0,D9-B9+1,1),"SPO")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COUNTIF(OFFSET('000043209_raw'!A2,0,0,D9-B9+1,1),"PAL")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COUNTIF(OFFSET('000043209_raw'!A2,0,0,D9-B9+1,1),"ZO")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COUNTIF(OFFSET('000043209_raw'!A2,0,0,D9-B9+1,1),"AMP")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COUNTIF(OFFSET('000043209_raw'!A2,0,0,D9-B9+1,1),"DICT")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COUNTIF(OFFSET('000043209_raw'!A2,0,0,D9-B9+1,1),"HALI")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COUNTIF(OFFSET('000043209_raw'!A2,0,0,D9-B9+1,1),"LIAG")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COUNTIF(OFFSET('000043209_raw'!A2,0,0,D9-B9+1,1),"LOBO")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COUNTIF(OFFSET('000043209_raw'!A2,0,0,D9-B9+1,1),"MACA")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COUNTIF(OFFSET('000043209_raw'!A2,0,0,D9-B9+1,1),"PAD")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COUNTIF(OFFSET('000043209_raw'!A2,0,0,D9-B9+1,1),"POR")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COUNTIF(OFFSET('000043209_raw'!A2,0,0,D9-B9+1,1),"SARG")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COUNTIF(OFFSET('000043209_raw'!A2,0,0,D9-B9+1,1),"SCHIZ")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COUNTIF(OFFSET('000043209_raw'!A2,0,0,D9-B9+1,1),"STY")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COUNTIF(OFFSET('000043209_raw'!A2,0,0,D9-B9+1,1),"TURB")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COUNTIF(OFFSET('000043209_raw'!A2,0,0,D9-B9+1,1),"TURF")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COUNTIF(OFFSET('000043209_raw'!A2,0,0,D9-B9+1,1),"WRAN")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COUNTIF(OFFSET('000043209_raw'!A2,0,0,D9-B9+1,1),"CTB")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COUNTIF(OFFSET('000043209_raw'!A2,0,0,D9-B9+1,1),"ASC")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COUNTIF(OFFSET('000043209_raw'!A2,0,0,D9-B9+1,1),"O")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COUNTIF(OFFSET('000043209_raw'!A2,0,0,D9-B9+1,1),"DCA")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COUNTIF(OFFSET('000043209_raw'!A2,0,0,D9-B9+1,1),"DG")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COUNTIF(OFFSET('000043209_raw'!A2,0,0,D9-B9+1,1),"ODC")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COUNTIF(OFFSET('000043209_raw'!A2,0,0,D9-B9+1,1),"RDC")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COUNTIF(OFFSET('000043209_raw'!A2,0,0,D9-B9+1,1),"CALG")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COUNTIF(OFFSET('000043209_raw'!A2,0,0,D9-B9+1,1),"DCOR")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COUNTIF(OFFSET('000043209_raw'!A2,0,0,D9-B9+1,1),"P")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COUNTIF(OFFSET('000043209_raw'!A2,0,0,D9-B9+1,1),"R")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COUNTIF(OFFSET('000043209_raw'!A2,0,0,D9-B9+1,1),"S")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COUNTIF(OFFSET('000043209_raw'!A2,0,0,D9-B9+1,1),"UNK")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COUNTIF(OFFSET('000043209_raw'!A2,0,0,D9-B9+1,1),"SHAD")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COUNTIF(OFFSET('000043209_raw'!A2,0,0,D9-B9+1,1),"TAPE")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COUNTIF(OFFSET('000043209_raw'!A2,0,0,D9-B9+1,1),"WAND")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COUNTA(OFFSET('000046212_raw'!A2,0,0,D9-B9+1,1))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COUNTIF(OFFSET('000046212_raw'!C2,0,0,D9-B9+1,1),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COUNTIF(OFFSET('000046212_raw'!C2,0,0,D9-B9+1,1),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COUNTIF(OFFSET('000046212_raw'!A2,0,0,D9-B9+1,1),"AC")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COUNTIF(OFFSET('000046212_raw'!C2,0,0,D9-B9+1,1),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COUNTIF(OFFSET('000046212_raw'!A2,0,0,D9-B9+1,1),"AP")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COUNTIF(OFFSET('000046212_raw'!C2,0,0,D9-B9+1,1),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COUNTIF(OFFSET('000046212_raw'!A2,0,0,D9-B9+1,1),"APR")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COUNTIF(OFFSET('000046212_raw'!C2,0,0,D9-B9+1,1),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COUNTIF(OFFSET('000046212_raw'!A2,0,0,D9-B9+1,1),"AA")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COUNTIF(OFFSET('000046212_raw'!C2,0,0,D9-B9+1,1),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COUNTIF(OFFSET('000046212_raw'!A2,0,0,D9-B9+1,1),"AF")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COUNTIF(OFFSET('000046212_raw'!C2,0,0,D9-B9+1,1),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COUNTIF(OFFSET('000046212_raw'!A2,0,0,D9-B9+1,1),"AG")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COUNTIF(OFFSET('000046212_raw'!C2,0,0,D9-B9+1,1),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COUNTIF(OFFSET('000046212_raw'!A2,0,0,D9-B9+1,1),"AL")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COUNTIF(OFFSET('000046212_raw'!C2,0,0,D9-B9+1,1),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COUNTIF(OFFSET('000046212_raw'!A2,0,0,D9-B9+1,1),"AT")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COUNTIF(OFFSET('000046212_raw'!C2,0,0,D9-B9+1,1),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COUNTIF(OFFSET('000046212_raw'!A2,0,0,D9-B9+1,1),"AU")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COUNTIF(OFFSET('000046212_raw'!C2,0,0,D9-B9+1,1),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COUNTIF(OFFSET('000046212_raw'!A2,0,0,D9-B9+1,1),"CB")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COUNTIF(OFFSET('000046212_raw'!C2,0,0,D9-B9+1,1),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COUNTIF(OFFSET('000046212_raw'!A2,0,0,D9-B9+1,1),"CN")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COUNTIF(OFFSET('000046212_raw'!C2,0,0,D9-B9+1,1),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COUNTIF(OFFSET('000046212_raw'!A2,0,0,D9-B9+1,1),"CORAL")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COUNTIF(OFFSET('000046212_raw'!A2,0,0,D9-B9+1,1),"CORJU")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COUNTIF(OFFSET('000046212_raw'!A2,0,0,D9-B9+1,1),"DCY")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COUNTIF(OFFSET('000046212_raw'!A2,0,0,D9-B9+1,1),"DST")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SUM((OFFSET('000046212_raw'!B2,0,0,D9-B9+1,1)="ASP") * (OFFSET('000046212_raw'!C2,0,0,D9-B9+1,1)&lt;&gt;"TWS"))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COUNTIF(OFFSET('000046212_raw'!A2,0,0,D9-B9+1,1),"DSO")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SUM((OFFSET('000046212_raw'!B2,0,0,D9-B9+1,1)="BBD") * (OFFSET('000046212_raw'!C2,0,0,D9-B9+1,1)&lt;&gt;"TWS"))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COUNTIF(OFFSET('000046212_raw'!A2,0,0,D9-B9+1,1),"DC")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SUM((OFFSET('000046212_raw'!B2,0,0,D9-B9+1,1)="BL") * (OFFSET('000046212_raw'!C2,0,0,D9-B9+1,1)&lt;&gt;"TWS"))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COUNTIF(OFFSET('000046212_raw'!A2,0,0,D9-B9+1,1),"DL")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SUM((OFFSET('000046212_raw'!B2,0,0,D9-B9+1,1)="OD") * (OFFSET('000046212_raw'!C2,0,0,D9-B9+1,1)&lt;&gt;"TWS"))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COUNTIF(OFFSET('000046212_raw'!A2,0,0,D9-B9+1,1),"DS")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SUM((OFFSET('000046212_raw'!B2,0,0,D9-B9+1,1)="PLA") * (OFFSET('000046212_raw'!C2,0,0,D9-B9+1,1)&lt;&gt;"TWS"))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COUNTIF(OFFSET('000046212_raw'!A2,0,0,D9-B9+1,1),"EF")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SUM((OFFSET('000046212_raw'!B2,0,0,D9-B9+1,1)="WBD") * (OFFSET('000046212_raw'!C2,0,0,D9-B9+1,1)&lt;&gt;"TWS"))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COUNTIF(OFFSET('000046212_raw'!A2,0,0,D9-B9+1,1),"FF")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SUM((OFFSET('000046212_raw'!B2,0,0,D9-B9+1,1)="YBD") * (OFFSET('000046212_raw'!C2,0,0,D9-B9+1,1)&lt;&gt;"TWS"))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COUNTIF(OFFSET('000046212_raw'!A2,0,0,D9-B9+1,1),"IS")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COUNTIF(OFFSET('000046212_raw'!A2,0,0,D9-B9+1,1),"LC")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(OFFSET('000046212_raw'!B2,0,0,D9-B9+1,1)="ASP")*( OFFSET('000046212_raw'!C2,0,0,D9-B9+1,1)="C"))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COUNTIF(OFFSET('000046212_raw'!A2,0,0,D9-B9+1,1),"MD")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(OFFSET('000046212_raw'!B2,0,0,D9-B9+1,1)="BBD")*( OFFSET('000046212_raw'!C2,0,0,D9-B9+1,1)="C"))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COUNTIF(OFFSET('000046212_raw'!A2,0,0,D9-B9+1,1),"MM")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(OFFSET('000046212_raw'!B2,0,0,D9-B9+1,1)="BL")*( OFFSET('000046212_raw'!C2,0,0,D9-B9+1,1)="C"))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COUNTIF(OFFSET('000046212_raw'!A2,0,0,D9-B9+1,1),"MAR")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(OFFSET('000046212_raw'!B2,0,0,D9-B9+1,1)="OD")*( OFFSET('000046212_raw'!C2,0,0,D9-B9+1,1)="C"))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COUNTIF(OFFSET('000046212_raw'!A2,0,0,D9-B9+1,1),"MME")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(OFFSET('000046212_raw'!B2,0,0,D9-B9+1,1)="PLA")*( OFFSET('000046212_raw'!C2,0,0,D9-B9+1,1)="C"))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COUNTIF(OFFSET('000046212_raw'!A2,0,0,D9-B9+1,1),"MILA")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(OFFSET('000046212_raw'!B2,0,0,D9-B9+1,1)="WBD")*( OFFSET('000046212_raw'!C2,0,0,D9-B9+1,1)="C"))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COUNTIF(OFFSET('000046212_raw'!A2,0,0,D9-B9+1,1),"MILC")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(OFFSET('000046212_raw'!B2,0,0,D9-B9+1,1)="YBD")*( OFFSET('000046212_raw'!C2,0,0,D9-B9+1,1)="C"))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COUNTIF(OFFSET('000046212_raw'!A2,0,0,D9-B9+1,1),"MILS")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COUNTIF(OFFSET('000046212_raw'!A2,0,0,D9-B9+1,1),"MA")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COUNTIF(OFFSET('000046212_raw'!A2,0,0,D9-B9+1,1),"MC")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COUNTIF(OFFSET('000046212_raw'!A2,0,0,D9-B9+1,1),"MFAV")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COUNTIF(OFFSET('000046212_raw'!A2,0,0,D9-B9+1,1),"MFRN")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COUNTIF(OFFSET('000046212_raw'!A2,0,0,D9-B9+1,1),"MAN")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COUNTIF(OFFSET('000046212_raw'!A2,0,0,D9-B9+1,1),"MAL")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COUNTIF(OFFSET('000046212_raw'!A2,0,0,D9-B9+1,1),"MDA")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COUNTIF(OFFSET('000046212_raw'!A2,0,0,D9-B9+1,1),"MF")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COUNTIF(OFFSET('000046212_raw'!A2,0,0,D9-B9+1,1),"ML")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COUNTIF(OFFSET('000046212_raw'!A2,0,0,D9-B9+1,1),"OD")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COUNTIF(OFFSET('000046212_raw'!A2,0,0,D9-B9+1,1),"PA")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COUNTIF(OFFSET('000046212_raw'!A2,0,0,D9-B9+1,1),"PB")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COUNTIF(OFFSET('000046212_raw'!A2,0,0,D9-B9+1,1),"PD")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COUNTIF(OFFSET('000046212_raw'!A2,0,0,D9-B9+1,1),"PF")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COUNTIF(OFFSET('000046212_raw'!A2,0,0,D9-B9+1,1),"PP")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COUNTIF(OFFSET('000046212_raw'!A2,0,0,D9-B9+1,1),"SC")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COUNTIF(OFFSET('000046212_raw'!A2,0,0,D9-B9+1,1),"SL")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COUNTIF(OFFSET('000046212_raw'!A2,0,0,D9-B9+1,1),"SR")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COUNTIF(OFFSET('000046212_raw'!A2,0,0,D9-B9+1,1),"SS")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COUNTIF(OFFSET('000046212_raw'!A2,0,0,D9-B9+1,1),"SB")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COUNTIF(OFFSET('000046212_raw'!A2,0,0,D9-B9+1,1),"SH")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COUNTIF(OFFSET('000046212_raw'!A2,0,0,D9-B9+1,1),"SM")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COUNTIF(OFFSET('000046212_raw'!A2,0,0,D9-B9+1,1),"TA")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COUNTIF(OFFSET('000046212_raw'!A2,0,0,D9-B9+1,1),"BRI")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COUNTIF(OFFSET('000046212_raw'!A2,0,0,D9-B9+1,1),"ERY")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COUNTIF(OFFSET('000046212_raw'!A2,0,0,D9-B9+1,1),"EUN")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COUNTIF(OFFSET('000046212_raw'!A2,0,0,D9-B9+1,1),"GORG")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COUNTIF(OFFSET('000046212_raw'!A2,0,0,D9-B9+1,1),"ICIL")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COUNTIF(OFFSET('000046212_raw'!A2,0,0,D9-B9+1,1),"MUR")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COUNTIF(OFFSET('000046212_raw'!A2,0,0,D9-B9+1,1),"MOPS")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COUNTIF(OFFSET('000046212_raw'!A2,0,0,D9-B9+1,1),"PAURA")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COUNTIF(OFFSET('000046212_raw'!A2,0,0,D9-B9+1,1),"PRELA")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COUNTIF(OFFSET('000046212_raw'!A2,0,0,D9-B9+1,1),"PSDP")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COUNTIF(OFFSET('000046212_raw'!A2,0,0,D9-B9+1,1),"PSPT")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COUNTIF(OFFSET('000046212_raw'!A2,0,0,D9-B9+1,1),"PTER")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COUNTIF(OFFSET('000046212_raw'!A2,0,0,D9-B9+1,1),"SPO")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COUNTIF(OFFSET('000046212_raw'!A2,0,0,D9-B9+1,1),"PAL")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COUNTIF(OFFSET('000046212_raw'!A2,0,0,D9-B9+1,1),"ZO")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COUNTIF(OFFSET('000046212_raw'!A2,0,0,D9-B9+1,1),"AMP")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COUNTIF(OFFSET('000046212_raw'!A2,0,0,D9-B9+1,1),"DICT")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COUNTIF(OFFSET('000046212_raw'!A2,0,0,D9-B9+1,1),"HALI")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COUNTIF(OFFSET('000046212_raw'!A2,0,0,D9-B9+1,1),"LIAG")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COUNTIF(OFFSET('000046212_raw'!A2,0,0,D9-B9+1,1),"LOBO")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COUNTIF(OFFSET('000046212_raw'!A2,0,0,D9-B9+1,1),"MACA")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COUNTIF(OFFSET('000046212_raw'!A2,0,0,D9-B9+1,1),"PAD")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COUNTIF(OFFSET('000046212_raw'!A2,0,0,D9-B9+1,1),"POR")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COUNTIF(OFFSET('000046212_raw'!A2,0,0,D9-B9+1,1),"SARG")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COUNTIF(OFFSET('000046212_raw'!A2,0,0,D9-B9+1,1),"SCHIZ")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COUNTIF(OFFSET('000046212_raw'!A2,0,0,D9-B9+1,1),"STY")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COUNTIF(OFFSET('000046212_raw'!A2,0,0,D9-B9+1,1),"TURB")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COUNTIF(OFFSET('000046212_raw'!A2,0,0,D9-B9+1,1),"TURF")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COUNTIF(OFFSET('000046212_raw'!A2,0,0,D9-B9+1,1),"WRAN")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COUNTIF(OFFSET('000046212_raw'!A2,0,0,D9-B9+1,1),"CTB")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COUNTIF(OFFSET('000046212_raw'!A2,0,0,D9-B9+1,1),"ASC")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COUNTIF(OFFSET('000046212_raw'!A2,0,0,D9-B9+1,1),"O")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COUNTIF(OFFSET('000046212_raw'!A2,0,0,D9-B9+1,1),"DCA")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COUNTIF(OFFSET('000046212_raw'!A2,0,0,D9-B9+1,1),"DG")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COUNTIF(OFFSET('000046212_raw'!A2,0,0,D9-B9+1,1),"ODC")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COUNTIF(OFFSET('000046212_raw'!A2,0,0,D9-B9+1,1),"RDC")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COUNTIF(OFFSET('000046212_raw'!A2,0,0,D9-B9+1,1),"CALG")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COUNTIF(OFFSET('000046212_raw'!A2,0,0,D9-B9+1,1),"DCOR")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COUNTIF(OFFSET('000046212_raw'!A2,0,0,D9-B9+1,1),"P")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COUNTIF(OFFSET('000046212_raw'!A2,0,0,D9-B9+1,1),"R")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COUNTIF(OFFSET('000046212_raw'!A2,0,0,D9-B9+1,1),"S")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COUNTIF(OFFSET('000046212_raw'!A2,0,0,D9-B9+1,1),"UNK")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COUNTIF(OFFSET('000046212_raw'!A2,0,0,D9-B9+1,1),"SHAD")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COUNTIF(OFFSET('000046212_raw'!A2,0,0,D9-B9+1,1),"TAPE")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COUNTIF(OFFSET('000046212_raw'!A2,0,0,D9-B9+1,1),"WAND")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COUNTA(OFFSET('000049215_raw'!A2,0,0,D9-B9+1,1))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COUNTIF(OFFSET('000049215_raw'!C2,0,0,D9-B9+1,1),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COUNTIF(OFFSET('000049215_raw'!C2,0,0,D9-B9+1,1),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COUNTIF(OFFSET('000049215_raw'!A2,0,0,D9-B9+1,1),"AC")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COUNTIF(OFFSET('000049215_raw'!C2,0,0,D9-B9+1,1),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COUNTIF(OFFSET('000049215_raw'!A2,0,0,D9-B9+1,1),"AP")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COUNTIF(OFFSET('000049215_raw'!C2,0,0,D9-B9+1,1),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COUNTIF(OFFSET('000049215_raw'!A2,0,0,D9-B9+1,1),"APR")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COUNTIF(OFFSET('000049215_raw'!C2,0,0,D9-B9+1,1),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COUNTIF(OFFSET('000049215_raw'!A2,0,0,D9-B9+1,1),"AA")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COUNTIF(OFFSET('000049215_raw'!C2,0,0,D9-B9+1,1),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COUNTIF(OFFSET('000049215_raw'!A2,0,0,D9-B9+1,1),"AF")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COUNTIF(OFFSET('000049215_raw'!C2,0,0,D9-B9+1,1),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COUNTIF(OFFSET('000049215_raw'!A2,0,0,D9-B9+1,1),"AG")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COUNTIF(OFFSET('000049215_raw'!C2,0,0,D9-B9+1,1),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COUNTIF(OFFSET('000049215_raw'!A2,0,0,D9-B9+1,1),"AL")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COUNTIF(OFFSET('000049215_raw'!C2,0,0,D9-B9+1,1),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COUNTIF(OFFSET('000049215_raw'!A2,0,0,D9-B9+1,1),"AT")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COUNTIF(OFFSET('000049215_raw'!C2,0,0,D9-B9+1,1),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COUNTIF(OFFSET('000049215_raw'!A2,0,0,D9-B9+1,1),"AU")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COUNTIF(OFFSET('000049215_raw'!C2,0,0,D9-B9+1,1),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COUNTIF(OFFSET('000049215_raw'!A2,0,0,D9-B9+1,1),"CB")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COUNTIF(OFFSET('000049215_raw'!C2,0,0,D9-B9+1,1),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COUNTIF(OFFSET('000049215_raw'!A2,0,0,D9-B9+1,1),"CN")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COUNTIF(OFFSET('000049215_raw'!C2,0,0,D9-B9+1,1),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COUNTIF(OFFSET('000049215_raw'!A2,0,0,D9-B9+1,1),"CORAL")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COUNTIF(OFFSET('000049215_raw'!A2,0,0,D9-B9+1,1),"CORJU")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COUNTIF(OFFSET('000049215_raw'!A2,0,0,D9-B9+1,1),"DCY")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COUNTIF(OFFSET('000049215_raw'!A2,0,0,D9-B9+1,1),"DST")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SUM((OFFSET('000049215_raw'!B2,0,0,D9-B9+1,1)="ASP") * (OFFSET('000049215_raw'!C2,0,0,D9-B9+1,1)&lt;&gt;"TWS"))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COUNTIF(OFFSET('000049215_raw'!A2,0,0,D9-B9+1,1),"DSO")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SUM((OFFSET('000049215_raw'!B2,0,0,D9-B9+1,1)="BBD") * (OFFSET('000049215_raw'!C2,0,0,D9-B9+1,1)&lt;&gt;"TWS"))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COUNTIF(OFFSET('000049215_raw'!A2,0,0,D9-B9+1,1),"DC")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SUM((OFFSET('000049215_raw'!B2,0,0,D9-B9+1,1)="BL") * (OFFSET('000049215_raw'!C2,0,0,D9-B9+1,1)&lt;&gt;"TWS"))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COUNTIF(OFFSET('000049215_raw'!A2,0,0,D9-B9+1,1),"DL")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SUM((OFFSET('000049215_raw'!B2,0,0,D9-B9+1,1)="OD") * (OFFSET('000049215_raw'!C2,0,0,D9-B9+1,1)&lt;&gt;"TWS"))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COUNTIF(OFFSET('000049215_raw'!A2,0,0,D9-B9+1,1),"DS")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SUM((OFFSET('000049215_raw'!B2,0,0,D9-B9+1,1)="PLA") * (OFFSET('000049215_raw'!C2,0,0,D9-B9+1,1)&lt;&gt;"TWS"))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COUNTIF(OFFSET('000049215_raw'!A2,0,0,D9-B9+1,1),"EF")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SUM((OFFSET('000049215_raw'!B2,0,0,D9-B9+1,1)="WBD") * (OFFSET('000049215_raw'!C2,0,0,D9-B9+1,1)&lt;&gt;"TWS"))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COUNTIF(OFFSET('000049215_raw'!A2,0,0,D9-B9+1,1),"FF")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SUM((OFFSET('000049215_raw'!B2,0,0,D9-B9+1,1)="YBD") * (OFFSET('000049215_raw'!C2,0,0,D9-B9+1,1)&lt;&gt;"TWS"))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COUNTIF(OFFSET('000049215_raw'!A2,0,0,D9-B9+1,1),"IS")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COUNTIF(OFFSET('000049215_raw'!A2,0,0,D9-B9+1,1),"LC")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(OFFSET('000049215_raw'!B2,0,0,D9-B9+1,1)="ASP")*( OFFSET('000049215_raw'!C2,0,0,D9-B9+1,1)="C"))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COUNTIF(OFFSET('000049215_raw'!A2,0,0,D9-B9+1,1),"MD")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(OFFSET('000049215_raw'!B2,0,0,D9-B9+1,1)="BBD")*( OFFSET('000049215_raw'!C2,0,0,D9-B9+1,1)="C"))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COUNTIF(OFFSET('000049215_raw'!A2,0,0,D9-B9+1,1),"MM")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(OFFSET('000049215_raw'!B2,0,0,D9-B9+1,1)="BL")*( OFFSET('000049215_raw'!C2,0,0,D9-B9+1,1)="C"))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COUNTIF(OFFSET('000049215_raw'!A2,0,0,D9-B9+1,1),"MAR")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(OFFSET('000049215_raw'!B2,0,0,D9-B9+1,1)="OD")*( OFFSET('000049215_raw'!C2,0,0,D9-B9+1,1)="C"))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COUNTIF(OFFSET('000049215_raw'!A2,0,0,D9-B9+1,1),"MME")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(OFFSET('000049215_raw'!B2,0,0,D9-B9+1,1)="PLA")*( OFFSET('000049215_raw'!C2,0,0,D9-B9+1,1)="C"))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COUNTIF(OFFSET('000049215_raw'!A2,0,0,D9-B9+1,1),"MILA")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(OFFSET('000049215_raw'!B2,0,0,D9-B9+1,1)="WBD")*( OFFSET('000049215_raw'!C2,0,0,D9-B9+1,1)="C"))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COUNTIF(OFFSET('000049215_raw'!A2,0,0,D9-B9+1,1),"MILC")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(OFFSET('000049215_raw'!B2,0,0,D9-B9+1,1)="YBD")*( OFFSET('000049215_raw'!C2,0,0,D9-B9+1,1)="C"))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COUNTIF(OFFSET('000049215_raw'!A2,0,0,D9-B9+1,1),"MILS")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COUNTIF(OFFSET('000049215_raw'!A2,0,0,D9-B9+1,1),"MA")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COUNTIF(OFFSET('000049215_raw'!A2,0,0,D9-B9+1,1),"MC")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COUNTIF(OFFSET('000049215_raw'!A2,0,0,D9-B9+1,1),"MFAV")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COUNTIF(OFFSET('000049215_raw'!A2,0,0,D9-B9+1,1),"MFRN")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COUNTIF(OFFSET('000049215_raw'!A2,0,0,D9-B9+1,1),"MAN")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COUNTIF(OFFSET('000049215_raw'!A2,0,0,D9-B9+1,1),"MAL")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COUNTIF(OFFSET('000049215_raw'!A2,0,0,D9-B9+1,1),"MDA")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COUNTIF(OFFSET('000049215_raw'!A2,0,0,D9-B9+1,1),"MF")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COUNTIF(OFFSET('000049215_raw'!A2,0,0,D9-B9+1,1),"ML")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COUNTIF(OFFSET('000049215_raw'!A2,0,0,D9-B9+1,1),"OD")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COUNTIF(OFFSET('000049215_raw'!A2,0,0,D9-B9+1,1),"PA")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COUNTIF(OFFSET('000049215_raw'!A2,0,0,D9-B9+1,1),"PB")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COUNTIF(OFFSET('000049215_raw'!A2,0,0,D9-B9+1,1),"PD")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COUNTIF(OFFSET('000049215_raw'!A2,0,0,D9-B9+1,1),"PF")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COUNTIF(OFFSET('000049215_raw'!A2,0,0,D9-B9+1,1),"PP")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COUNTIF(OFFSET('000049215_raw'!A2,0,0,D9-B9+1,1),"SC")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COUNTIF(OFFSET('000049215_raw'!A2,0,0,D9-B9+1,1),"SL")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COUNTIF(OFFSET('000049215_raw'!A2,0,0,D9-B9+1,1),"SR")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COUNTIF(OFFSET('000049215_raw'!A2,0,0,D9-B9+1,1),"SS")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COUNTIF(OFFSET('000049215_raw'!A2,0,0,D9-B9+1,1),"SB")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COUNTIF(OFFSET('000049215_raw'!A2,0,0,D9-B9+1,1),"SH")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COUNTIF(OFFSET('000049215_raw'!A2,0,0,D9-B9+1,1),"SM")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COUNTIF(OFFSET('000049215_raw'!A2,0,0,D9-B9+1,1),"TA")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COUNTIF(OFFSET('000049215_raw'!A2,0,0,D9-B9+1,1),"BRI")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COUNTIF(OFFSET('000049215_raw'!A2,0,0,D9-B9+1,1),"ERY")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COUNTIF(OFFSET('000049215_raw'!A2,0,0,D9-B9+1,1),"EUN")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COUNTIF(OFFSET('000049215_raw'!A2,0,0,D9-B9+1,1),"GORG")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COUNTIF(OFFSET('000049215_raw'!A2,0,0,D9-B9+1,1),"ICIL")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COUNTIF(OFFSET('000049215_raw'!A2,0,0,D9-B9+1,1),"MUR")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COUNTIF(OFFSET('000049215_raw'!A2,0,0,D9-B9+1,1),"MOPS")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COUNTIF(OFFSET('000049215_raw'!A2,0,0,D9-B9+1,1),"PAURA")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COUNTIF(OFFSET('000049215_raw'!A2,0,0,D9-B9+1,1),"PRELA")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COUNTIF(OFFSET('000049215_raw'!A2,0,0,D9-B9+1,1),"PSDP")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COUNTIF(OFFSET('000049215_raw'!A2,0,0,D9-B9+1,1),"PSPT")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COUNTIF(OFFSET('000049215_raw'!A2,0,0,D9-B9+1,1),"PTER")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COUNTIF(OFFSET('000049215_raw'!A2,0,0,D9-B9+1,1),"SPO")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COUNTIF(OFFSET('000049215_raw'!A2,0,0,D9-B9+1,1),"PAL")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COUNTIF(OFFSET('000049215_raw'!A2,0,0,D9-B9+1,1),"ZO")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COUNTIF(OFFSET('000049215_raw'!A2,0,0,D9-B9+1,1),"AMP")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COUNTIF(OFFSET('000049215_raw'!A2,0,0,D9-B9+1,1),"DICT")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COUNTIF(OFFSET('000049215_raw'!A2,0,0,D9-B9+1,1),"HALI")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COUNTIF(OFFSET('000049215_raw'!A2,0,0,D9-B9+1,1),"LIAG")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COUNTIF(OFFSET('000049215_raw'!A2,0,0,D9-B9+1,1),"LOBO")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COUNTIF(OFFSET('000049215_raw'!A2,0,0,D9-B9+1,1),"MACA")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COUNTIF(OFFSET('000049215_raw'!A2,0,0,D9-B9+1,1),"PAD")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COUNTIF(OFFSET('000049215_raw'!A2,0,0,D9-B9+1,1),"POR")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COUNTIF(OFFSET('000049215_raw'!A2,0,0,D9-B9+1,1),"SARG")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COUNTIF(OFFSET('000049215_raw'!A2,0,0,D9-B9+1,1),"SCHIZ")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COUNTIF(OFFSET('000049215_raw'!A2,0,0,D9-B9+1,1),"STY")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COUNTIF(OFFSET('000049215_raw'!A2,0,0,D9-B9+1,1),"TURB")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COUNTIF(OFFSET('000049215_raw'!A2,0,0,D9-B9+1,1),"TURF")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COUNTIF(OFFSET('000049215_raw'!A2,0,0,D9-B9+1,1),"WRAN")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COUNTIF(OFFSET('000049215_raw'!A2,0,0,D9-B9+1,1),"CTB")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COUNTIF(OFFSET('000049215_raw'!A2,0,0,D9-B9+1,1),"ASC")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COUNTIF(OFFSET('000049215_raw'!A2,0,0,D9-B9+1,1),"O")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COUNTIF(OFFSET('000049215_raw'!A2,0,0,D9-B9+1,1),"DCA")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COUNTIF(OFFSET('000049215_raw'!A2,0,0,D9-B9+1,1),"DG")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COUNTIF(OFFSET('000049215_raw'!A2,0,0,D9-B9+1,1),"ODC")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COUNTIF(OFFSET('000049215_raw'!A2,0,0,D9-B9+1,1),"RDC")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COUNTIF(OFFSET('000049215_raw'!A2,0,0,D9-B9+1,1),"CALG")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COUNTIF(OFFSET('000049215_raw'!A2,0,0,D9-B9+1,1),"DCOR")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COUNTIF(OFFSET('000049215_raw'!A2,0,0,D9-B9+1,1),"P")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COUNTIF(OFFSET('000049215_raw'!A2,0,0,D9-B9+1,1),"R")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COUNTIF(OFFSET('000049215_raw'!A2,0,0,D9-B9+1,1),"S")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COUNTIF(OFFSET('000049215_raw'!A2,0,0,D9-B9+1,1),"UNK")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COUNTIF(OFFSET('000049215_raw'!A2,0,0,D9-B9+1,1),"SHAD")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COUNTIF(OFFSET('000049215_raw'!A2,0,0,D9-B9+1,1),"TAPE")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COUNTIF(OFFSET('000049215_raw'!A2,0,0,D9-B9+1,1),"WAND")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COUNTA(OFFSET('000052218_raw'!A2,0,0,D9-B9+1,1))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COUNTIF(OFFSET('000052218_raw'!C2,0,0,D9-B9+1,1),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COUNTIF(OFFSET('000052218_raw'!C2,0,0,D9-B9+1,1),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COUNTIF(OFFSET('000052218_raw'!A2,0,0,D9-B9+1,1),"AC")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COUNTIF(OFFSET('000052218_raw'!C2,0,0,D9-B9+1,1),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COUNTIF(OFFSET('000052218_raw'!A2,0,0,D9-B9+1,1),"AP")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COUNTIF(OFFSET('000052218_raw'!C2,0,0,D9-B9+1,1),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COUNTIF(OFFSET('000052218_raw'!A2,0,0,D9-B9+1,1),"APR")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COUNTIF(OFFSET('000052218_raw'!C2,0,0,D9-B9+1,1),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COUNTIF(OFFSET('000052218_raw'!A2,0,0,D9-B9+1,1),"AA")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COUNTIF(OFFSET('000052218_raw'!C2,0,0,D9-B9+1,1),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COUNTIF(OFFSET('000052218_raw'!A2,0,0,D9-B9+1,1),"AF")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COUNTIF(OFFSET('000052218_raw'!C2,0,0,D9-B9+1,1),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COUNTIF(OFFSET('000052218_raw'!A2,0,0,D9-B9+1,1),"AG")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COUNTIF(OFFSET('000052218_raw'!C2,0,0,D9-B9+1,1),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COUNTIF(OFFSET('000052218_raw'!A2,0,0,D9-B9+1,1),"AL")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COUNTIF(OFFSET('000052218_raw'!C2,0,0,D9-B9+1,1),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COUNTIF(OFFSET('000052218_raw'!A2,0,0,D9-B9+1,1),"AT")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COUNTIF(OFFSET('000052218_raw'!C2,0,0,D9-B9+1,1),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COUNTIF(OFFSET('000052218_raw'!A2,0,0,D9-B9+1,1),"AU")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COUNTIF(OFFSET('000052218_raw'!C2,0,0,D9-B9+1,1),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COUNTIF(OFFSET('000052218_raw'!A2,0,0,D9-B9+1,1),"CB")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COUNTIF(OFFSET('000052218_raw'!C2,0,0,D9-B9+1,1),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COUNTIF(OFFSET('000052218_raw'!A2,0,0,D9-B9+1,1),"CN")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COUNTIF(OFFSET('000052218_raw'!C2,0,0,D9-B9+1,1),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COUNTIF(OFFSET('000052218_raw'!A2,0,0,D9-B9+1,1),"CORAL")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COUNTIF(OFFSET('000052218_raw'!A2,0,0,D9-B9+1,1),"CORJU")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COUNTIF(OFFSET('000052218_raw'!A2,0,0,D9-B9+1,1),"DCY")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COUNTIF(OFFSET('000052218_raw'!A2,0,0,D9-B9+1,1),"DST")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SUM((OFFSET('000052218_raw'!B2,0,0,D9-B9+1,1)="ASP") * (OFFSET('000052218_raw'!C2,0,0,D9-B9+1,1)&lt;&gt;"TWS"))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COUNTIF(OFFSET('000052218_raw'!A2,0,0,D9-B9+1,1),"DSO")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SUM((OFFSET('000052218_raw'!B2,0,0,D9-B9+1,1)="BBD") * (OFFSET('000052218_raw'!C2,0,0,D9-B9+1,1)&lt;&gt;"TWS"))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COUNTIF(OFFSET('000052218_raw'!A2,0,0,D9-B9+1,1),"DC")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SUM((OFFSET('000052218_raw'!B2,0,0,D9-B9+1,1)="BL") * (OFFSET('000052218_raw'!C2,0,0,D9-B9+1,1)&lt;&gt;"TWS"))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COUNTIF(OFFSET('000052218_raw'!A2,0,0,D9-B9+1,1),"DL")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SUM((OFFSET('000052218_raw'!B2,0,0,D9-B9+1,1)="OD") * (OFFSET('000052218_raw'!C2,0,0,D9-B9+1,1)&lt;&gt;"TWS"))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COUNTIF(OFFSET('000052218_raw'!A2,0,0,D9-B9+1,1),"DS")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SUM((OFFSET('000052218_raw'!B2,0,0,D9-B9+1,1)="PLA") * (OFFSET('000052218_raw'!C2,0,0,D9-B9+1,1)&lt;&gt;"TWS"))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COUNTIF(OFFSET('000052218_raw'!A2,0,0,D9-B9+1,1),"EF")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SUM((OFFSET('000052218_raw'!B2,0,0,D9-B9+1,1)="WBD") * (OFFSET('000052218_raw'!C2,0,0,D9-B9+1,1)&lt;&gt;"TWS"))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COUNTIF(OFFSET('000052218_raw'!A2,0,0,D9-B9+1,1),"FF")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SUM((OFFSET('000052218_raw'!B2,0,0,D9-B9+1,1)="YBD") * (OFFSET('000052218_raw'!C2,0,0,D9-B9+1,1)&lt;&gt;"TWS"))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COUNTIF(OFFSET('000052218_raw'!A2,0,0,D9-B9+1,1),"IS")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COUNTIF(OFFSET('000052218_raw'!A2,0,0,D9-B9+1,1),"LC")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(OFFSET('000052218_raw'!B2,0,0,D9-B9+1,1)="ASP")*( OFFSET('000052218_raw'!C2,0,0,D9-B9+1,1)="C"))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COUNTIF(OFFSET('000052218_raw'!A2,0,0,D9-B9+1,1),"MD")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(OFFSET('000052218_raw'!B2,0,0,D9-B9+1,1)="BBD")*( OFFSET('000052218_raw'!C2,0,0,D9-B9+1,1)="C"))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COUNTIF(OFFSET('000052218_raw'!A2,0,0,D9-B9+1,1),"MM")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(OFFSET('000052218_raw'!B2,0,0,D9-B9+1,1)="BL")*( OFFSET('000052218_raw'!C2,0,0,D9-B9+1,1)="C"))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COUNTIF(OFFSET('000052218_raw'!A2,0,0,D9-B9+1,1),"MAR")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(OFFSET('000052218_raw'!B2,0,0,D9-B9+1,1)="OD")*( OFFSET('000052218_raw'!C2,0,0,D9-B9+1,1)="C"))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COUNTIF(OFFSET('000052218_raw'!A2,0,0,D9-B9+1,1),"MME")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(OFFSET('000052218_raw'!B2,0,0,D9-B9+1,1)="PLA")*( OFFSET('000052218_raw'!C2,0,0,D9-B9+1,1)="C"))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COUNTIF(OFFSET('000052218_raw'!A2,0,0,D9-B9+1,1),"MILA")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(OFFSET('000052218_raw'!B2,0,0,D9-B9+1,1)="WBD")*( OFFSET('000052218_raw'!C2,0,0,D9-B9+1,1)="C"))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COUNTIF(OFFSET('000052218_raw'!A2,0,0,D9-B9+1,1),"MILC")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(OFFSET('000052218_raw'!B2,0,0,D9-B9+1,1)="YBD")*( OFFSET('000052218_raw'!C2,0,0,D9-B9+1,1)="C"))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COUNTIF(OFFSET('000052218_raw'!A2,0,0,D9-B9+1,1),"MILS")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COUNTIF(OFFSET('000052218_raw'!A2,0,0,D9-B9+1,1),"MA")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COUNTIF(OFFSET('000052218_raw'!A2,0,0,D9-B9+1,1),"MC")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COUNTIF(OFFSET('000052218_raw'!A2,0,0,D9-B9+1,1),"MFAV")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COUNTIF(OFFSET('000052218_raw'!A2,0,0,D9-B9+1,1),"MFRN")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COUNTIF(OFFSET('000052218_raw'!A2,0,0,D9-B9+1,1),"MAN")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COUNTIF(OFFSET('000052218_raw'!A2,0,0,D9-B9+1,1),"MAL")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COUNTIF(OFFSET('000052218_raw'!A2,0,0,D9-B9+1,1),"MDA")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COUNTIF(OFFSET('000052218_raw'!A2,0,0,D9-B9+1,1),"MF")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COUNTIF(OFFSET('000052218_raw'!A2,0,0,D9-B9+1,1),"ML")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COUNTIF(OFFSET('000052218_raw'!A2,0,0,D9-B9+1,1),"OD")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COUNTIF(OFFSET('000052218_raw'!A2,0,0,D9-B9+1,1),"PA")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COUNTIF(OFFSET('000052218_raw'!A2,0,0,D9-B9+1,1),"PB")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COUNTIF(OFFSET('000052218_raw'!A2,0,0,D9-B9+1,1),"PD")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COUNTIF(OFFSET('000052218_raw'!A2,0,0,D9-B9+1,1),"PF")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COUNTIF(OFFSET('000052218_raw'!A2,0,0,D9-B9+1,1),"PP")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COUNTIF(OFFSET('000052218_raw'!A2,0,0,D9-B9+1,1),"SC")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COUNTIF(OFFSET('000052218_raw'!A2,0,0,D9-B9+1,1),"SL")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COUNTIF(OFFSET('000052218_raw'!A2,0,0,D9-B9+1,1),"SR")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COUNTIF(OFFSET('000052218_raw'!A2,0,0,D9-B9+1,1),"SS")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COUNTIF(OFFSET('000052218_raw'!A2,0,0,D9-B9+1,1),"SB")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COUNTIF(OFFSET('000052218_raw'!A2,0,0,D9-B9+1,1),"SH")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COUNTIF(OFFSET('000052218_raw'!A2,0,0,D9-B9+1,1),"SM")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COUNTIF(OFFSET('000052218_raw'!A2,0,0,D9-B9+1,1),"TA")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COUNTIF(OFFSET('000052218_raw'!A2,0,0,D9-B9+1,1),"BRI")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COUNTIF(OFFSET('000052218_raw'!A2,0,0,D9-B9+1,1),"ERY")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COUNTIF(OFFSET('000052218_raw'!A2,0,0,D9-B9+1,1),"EUN")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COUNTIF(OFFSET('000052218_raw'!A2,0,0,D9-B9+1,1),"GORG")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COUNTIF(OFFSET('000052218_raw'!A2,0,0,D9-B9+1,1),"ICIL")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COUNTIF(OFFSET('000052218_raw'!A2,0,0,D9-B9+1,1),"MUR")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COUNTIF(OFFSET('000052218_raw'!A2,0,0,D9-B9+1,1),"MOPS")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COUNTIF(OFFSET('000052218_raw'!A2,0,0,D9-B9+1,1),"PAURA")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COUNTIF(OFFSET('000052218_raw'!A2,0,0,D9-B9+1,1),"PRELA")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COUNTIF(OFFSET('000052218_raw'!A2,0,0,D9-B9+1,1),"PSDP")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COUNTIF(OFFSET('000052218_raw'!A2,0,0,D9-B9+1,1),"PSPT")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COUNTIF(OFFSET('000052218_raw'!A2,0,0,D9-B9+1,1),"PTER")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COUNTIF(OFFSET('000052218_raw'!A2,0,0,D9-B9+1,1),"SPO")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COUNTIF(OFFSET('000052218_raw'!A2,0,0,D9-B9+1,1),"PAL")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COUNTIF(OFFSET('000052218_raw'!A2,0,0,D9-B9+1,1),"ZO")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COUNTIF(OFFSET('000052218_raw'!A2,0,0,D9-B9+1,1),"AMP")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COUNTIF(OFFSET('000052218_raw'!A2,0,0,D9-B9+1,1),"DICT")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COUNTIF(OFFSET('000052218_raw'!A2,0,0,D9-B9+1,1),"HALI")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COUNTIF(OFFSET('000052218_raw'!A2,0,0,D9-B9+1,1),"LIAG")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COUNTIF(OFFSET('000052218_raw'!A2,0,0,D9-B9+1,1),"LOBO")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COUNTIF(OFFSET('000052218_raw'!A2,0,0,D9-B9+1,1),"MACA")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COUNTIF(OFFSET('000052218_raw'!A2,0,0,D9-B9+1,1),"PAD")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COUNTIF(OFFSET('000052218_raw'!A2,0,0,D9-B9+1,1),"POR")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COUNTIF(OFFSET('000052218_raw'!A2,0,0,D9-B9+1,1),"SARG")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COUNTIF(OFFSET('000052218_raw'!A2,0,0,D9-B9+1,1),"SCHIZ")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COUNTIF(OFFSET('000052218_raw'!A2,0,0,D9-B9+1,1),"STY")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COUNTIF(OFFSET('000052218_raw'!A2,0,0,D9-B9+1,1),"TURB")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COUNTIF(OFFSET('000052218_raw'!A2,0,0,D9-B9+1,1),"TURF")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COUNTIF(OFFSET('000052218_raw'!A2,0,0,D9-B9+1,1),"WRAN")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COUNTIF(OFFSET('000052218_raw'!A2,0,0,D9-B9+1,1),"CTB")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COUNTIF(OFFSET('000052218_raw'!A2,0,0,D9-B9+1,1),"ASC")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COUNTIF(OFFSET('000052218_raw'!A2,0,0,D9-B9+1,1),"O")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COUNTIF(OFFSET('000052218_raw'!A2,0,0,D9-B9+1,1),"DCA")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COUNTIF(OFFSET('000052218_raw'!A2,0,0,D9-B9+1,1),"DG")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COUNTIF(OFFSET('000052218_raw'!A2,0,0,D9-B9+1,1),"ODC")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COUNTIF(OFFSET('000052218_raw'!A2,0,0,D9-B9+1,1),"RDC")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COUNTIF(OFFSET('000052218_raw'!A2,0,0,D9-B9+1,1),"CALG")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COUNTIF(OFFSET('000052218_raw'!A2,0,0,D9-B9+1,1),"DCOR")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COUNTIF(OFFSET('000052218_raw'!A2,0,0,D9-B9+1,1),"P")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COUNTIF(OFFSET('000052218_raw'!A2,0,0,D9-B9+1,1),"R")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COUNTIF(OFFSET('000052218_raw'!A2,0,0,D9-B9+1,1),"S")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COUNTIF(OFFSET('000052218_raw'!A2,0,0,D9-B9+1,1),"UNK")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COUNTIF(OFFSET('000052218_raw'!A2,0,0,D9-B9+1,1),"SHAD")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COUNTIF(OFFSET('000052218_raw'!A2,0,0,D9-B9+1,1),"TAPE")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COUNTIF(OFFSET('000052218_raw'!A2,0,0,D9-B9+1,1),"WAND")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COUNTA(OFFSET('000055221_raw'!A2,0,0,D9-B9+1,1))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COUNTIF(OFFSET('000055221_raw'!C2,0,0,D9-B9+1,1),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COUNTIF(OFFSET('000055221_raw'!C2,0,0,D9-B9+1,1),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COUNTIF(OFFSET('000055221_raw'!A2,0,0,D9-B9+1,1),"AC")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COUNTIF(OFFSET('000055221_raw'!C2,0,0,D9-B9+1,1),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COUNTIF(OFFSET('000055221_raw'!A2,0,0,D9-B9+1,1),"AP")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COUNTIF(OFFSET('000055221_raw'!C2,0,0,D9-B9+1,1),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COUNTIF(OFFSET('000055221_raw'!A2,0,0,D9-B9+1,1),"APR")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COUNTIF(OFFSET('000055221_raw'!C2,0,0,D9-B9+1,1),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COUNTIF(OFFSET('000055221_raw'!A2,0,0,D9-B9+1,1),"AA")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COUNTIF(OFFSET('000055221_raw'!C2,0,0,D9-B9+1,1),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COUNTIF(OFFSET('000055221_raw'!A2,0,0,D9-B9+1,1),"AF")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COUNTIF(OFFSET('000055221_raw'!C2,0,0,D9-B9+1,1),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COUNTIF(OFFSET('000055221_raw'!A2,0,0,D9-B9+1,1),"AG")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COUNTIF(OFFSET('000055221_raw'!C2,0,0,D9-B9+1,1),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COUNTIF(OFFSET('000055221_raw'!A2,0,0,D9-B9+1,1),"AL")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COUNTIF(OFFSET('000055221_raw'!C2,0,0,D9-B9+1,1),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COUNTIF(OFFSET('000055221_raw'!A2,0,0,D9-B9+1,1),"AT")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COUNTIF(OFFSET('000055221_raw'!C2,0,0,D9-B9+1,1),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COUNTIF(OFFSET('000055221_raw'!A2,0,0,D9-B9+1,1),"AU")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COUNTIF(OFFSET('000055221_raw'!C2,0,0,D9-B9+1,1),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COUNTIF(OFFSET('000055221_raw'!A2,0,0,D9-B9+1,1),"CB")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COUNTIF(OFFSET('000055221_raw'!C2,0,0,D9-B9+1,1),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COUNTIF(OFFSET('000055221_raw'!A2,0,0,D9-B9+1,1),"CN")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COUNTIF(OFFSET('000055221_raw'!C2,0,0,D9-B9+1,1),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COUNTIF(OFFSET('000055221_raw'!A2,0,0,D9-B9+1,1),"CORAL")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COUNTIF(OFFSET('000055221_raw'!A2,0,0,D9-B9+1,1),"CORJU")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COUNTIF(OFFSET('000055221_raw'!A2,0,0,D9-B9+1,1),"DCY")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COUNTIF(OFFSET('000055221_raw'!A2,0,0,D9-B9+1,1),"DST")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SUM((OFFSET('000055221_raw'!B2,0,0,D9-B9+1,1)="ASP") * (OFFSET('000055221_raw'!C2,0,0,D9-B9+1,1)&lt;&gt;"TWS"))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COUNTIF(OFFSET('000055221_raw'!A2,0,0,D9-B9+1,1),"DSO")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SUM((OFFSET('000055221_raw'!B2,0,0,D9-B9+1,1)="BBD") * (OFFSET('000055221_raw'!C2,0,0,D9-B9+1,1)&lt;&gt;"TWS"))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COUNTIF(OFFSET('000055221_raw'!A2,0,0,D9-B9+1,1),"DC")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SUM((OFFSET('000055221_raw'!B2,0,0,D9-B9+1,1)="BL") * (OFFSET('000055221_raw'!C2,0,0,D9-B9+1,1)&lt;&gt;"TWS"))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COUNTIF(OFFSET('000055221_raw'!A2,0,0,D9-B9+1,1),"DL")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SUM((OFFSET('000055221_raw'!B2,0,0,D9-B9+1,1)="OD") * (OFFSET('000055221_raw'!C2,0,0,D9-B9+1,1)&lt;&gt;"TWS"))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COUNTIF(OFFSET('000055221_raw'!A2,0,0,D9-B9+1,1),"DS")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SUM((OFFSET('000055221_raw'!B2,0,0,D9-B9+1,1)="PLA") * (OFFSET('000055221_raw'!C2,0,0,D9-B9+1,1)&lt;&gt;"TWS"))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COUNTIF(OFFSET('000055221_raw'!A2,0,0,D9-B9+1,1),"EF")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SUM((OFFSET('000055221_raw'!B2,0,0,D9-B9+1,1)="WBD") * (OFFSET('000055221_raw'!C2,0,0,D9-B9+1,1)&lt;&gt;"TWS"))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COUNTIF(OFFSET('000055221_raw'!A2,0,0,D9-B9+1,1),"FF")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SUM((OFFSET('000055221_raw'!B2,0,0,D9-B9+1,1)="YBD") * (OFFSET('000055221_raw'!C2,0,0,D9-B9+1,1)&lt;&gt;"TWS"))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COUNTIF(OFFSET('000055221_raw'!A2,0,0,D9-B9+1,1),"IS")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COUNTIF(OFFSET('000055221_raw'!A2,0,0,D9-B9+1,1),"LC")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(OFFSET('000055221_raw'!B2,0,0,D9-B9+1,1)="ASP")*( OFFSET('000055221_raw'!C2,0,0,D9-B9+1,1)="C"))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COUNTIF(OFFSET('000055221_raw'!A2,0,0,D9-B9+1,1),"MD")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(OFFSET('000055221_raw'!B2,0,0,D9-B9+1,1)="BBD")*( OFFSET('000055221_raw'!C2,0,0,D9-B9+1,1)="C"))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COUNTIF(OFFSET('000055221_raw'!A2,0,0,D9-B9+1,1),"MM")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(OFFSET('000055221_raw'!B2,0,0,D9-B9+1,1)="BL")*( OFFSET('000055221_raw'!C2,0,0,D9-B9+1,1)="C"))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COUNTIF(OFFSET('000055221_raw'!A2,0,0,D9-B9+1,1),"MAR")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(OFFSET('000055221_raw'!B2,0,0,D9-B9+1,1)="OD")*( OFFSET('000055221_raw'!C2,0,0,D9-B9+1,1)="C"))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COUNTIF(OFFSET('000055221_raw'!A2,0,0,D9-B9+1,1),"MME")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(OFFSET('000055221_raw'!B2,0,0,D9-B9+1,1)="PLA")*( OFFSET('000055221_raw'!C2,0,0,D9-B9+1,1)="C"))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COUNTIF(OFFSET('000055221_raw'!A2,0,0,D9-B9+1,1),"MILA")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(OFFSET('000055221_raw'!B2,0,0,D9-B9+1,1)="WBD")*( OFFSET('000055221_raw'!C2,0,0,D9-B9+1,1)="C"))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COUNTIF(OFFSET('000055221_raw'!A2,0,0,D9-B9+1,1),"MILC")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(OFFSET('000055221_raw'!B2,0,0,D9-B9+1,1)="YBD")*( OFFSET('000055221_raw'!C2,0,0,D9-B9+1,1)="C"))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COUNTIF(OFFSET('000055221_raw'!A2,0,0,D9-B9+1,1),"MILS")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COUNTIF(OFFSET('000055221_raw'!A2,0,0,D9-B9+1,1),"MA")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COUNTIF(OFFSET('000055221_raw'!A2,0,0,D9-B9+1,1),"MC")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COUNTIF(OFFSET('000055221_raw'!A2,0,0,D9-B9+1,1),"MFAV")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COUNTIF(OFFSET('000055221_raw'!A2,0,0,D9-B9+1,1),"MFRN")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COUNTIF(OFFSET('000055221_raw'!A2,0,0,D9-B9+1,1),"MAN")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COUNTIF(OFFSET('000055221_raw'!A2,0,0,D9-B9+1,1),"MAL")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COUNTIF(OFFSET('000055221_raw'!A2,0,0,D9-B9+1,1),"MDA")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COUNTIF(OFFSET('000055221_raw'!A2,0,0,D9-B9+1,1),"MF")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COUNTIF(OFFSET('000055221_raw'!A2,0,0,D9-B9+1,1),"ML")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COUNTIF(OFFSET('000055221_raw'!A2,0,0,D9-B9+1,1),"OD")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COUNTIF(OFFSET('000055221_raw'!A2,0,0,D9-B9+1,1),"PA")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COUNTIF(OFFSET('000055221_raw'!A2,0,0,D9-B9+1,1),"PB")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COUNTIF(OFFSET('000055221_raw'!A2,0,0,D9-B9+1,1),"PD")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COUNTIF(OFFSET('000055221_raw'!A2,0,0,D9-B9+1,1),"PF")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COUNTIF(OFFSET('000055221_raw'!A2,0,0,D9-B9+1,1),"PP")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COUNTIF(OFFSET('000055221_raw'!A2,0,0,D9-B9+1,1),"SC")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COUNTIF(OFFSET('000055221_raw'!A2,0,0,D9-B9+1,1),"SL")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COUNTIF(OFFSET('000055221_raw'!A2,0,0,D9-B9+1,1),"SR")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COUNTIF(OFFSET('000055221_raw'!A2,0,0,D9-B9+1,1),"SS")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COUNTIF(OFFSET('000055221_raw'!A2,0,0,D9-B9+1,1),"SB")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COUNTIF(OFFSET('000055221_raw'!A2,0,0,D9-B9+1,1),"SH")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COUNTIF(OFFSET('000055221_raw'!A2,0,0,D9-B9+1,1),"SM")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COUNTIF(OFFSET('000055221_raw'!A2,0,0,D9-B9+1,1),"TA")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COUNTIF(OFFSET('000055221_raw'!A2,0,0,D9-B9+1,1),"BRI")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COUNTIF(OFFSET('000055221_raw'!A2,0,0,D9-B9+1,1),"ERY")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COUNTIF(OFFSET('000055221_raw'!A2,0,0,D9-B9+1,1),"EUN")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COUNTIF(OFFSET('000055221_raw'!A2,0,0,D9-B9+1,1),"GORG")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COUNTIF(OFFSET('000055221_raw'!A2,0,0,D9-B9+1,1),"ICIL")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COUNTIF(OFFSET('000055221_raw'!A2,0,0,D9-B9+1,1),"MUR")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COUNTIF(OFFSET('000055221_raw'!A2,0,0,D9-B9+1,1),"MOPS")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COUNTIF(OFFSET('000055221_raw'!A2,0,0,D9-B9+1,1),"PAURA")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COUNTIF(OFFSET('000055221_raw'!A2,0,0,D9-B9+1,1),"PRELA")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COUNTIF(OFFSET('000055221_raw'!A2,0,0,D9-B9+1,1),"PSDP")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COUNTIF(OFFSET('000055221_raw'!A2,0,0,D9-B9+1,1),"PSPT")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COUNTIF(OFFSET('000055221_raw'!A2,0,0,D9-B9+1,1),"PTER")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COUNTIF(OFFSET('000055221_raw'!A2,0,0,D9-B9+1,1),"SPO")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COUNTIF(OFFSET('000055221_raw'!A2,0,0,D9-B9+1,1),"PAL")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COUNTIF(OFFSET('000055221_raw'!A2,0,0,D9-B9+1,1),"ZO")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COUNTIF(OFFSET('000055221_raw'!A2,0,0,D9-B9+1,1),"AMP")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COUNTIF(OFFSET('000055221_raw'!A2,0,0,D9-B9+1,1),"DICT")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COUNTIF(OFFSET('000055221_raw'!A2,0,0,D9-B9+1,1),"HALI")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COUNTIF(OFFSET('000055221_raw'!A2,0,0,D9-B9+1,1),"LIAG")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COUNTIF(OFFSET('000055221_raw'!A2,0,0,D9-B9+1,1),"LOBO")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COUNTIF(OFFSET('000055221_raw'!A2,0,0,D9-B9+1,1),"MACA")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COUNTIF(OFFSET('000055221_raw'!A2,0,0,D9-B9+1,1),"PAD")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COUNTIF(OFFSET('000055221_raw'!A2,0,0,D9-B9+1,1),"POR")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COUNTIF(OFFSET('000055221_raw'!A2,0,0,D9-B9+1,1),"SARG")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COUNTIF(OFFSET('000055221_raw'!A2,0,0,D9-B9+1,1),"SCHIZ")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COUNTIF(OFFSET('000055221_raw'!A2,0,0,D9-B9+1,1),"STY")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COUNTIF(OFFSET('000055221_raw'!A2,0,0,D9-B9+1,1),"TURB")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COUNTIF(OFFSET('000055221_raw'!A2,0,0,D9-B9+1,1),"TURF")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COUNTIF(OFFSET('000055221_raw'!A2,0,0,D9-B9+1,1),"WRAN")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COUNTIF(OFFSET('000055221_raw'!A2,0,0,D9-B9+1,1),"CTB")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COUNTIF(OFFSET('000055221_raw'!A2,0,0,D9-B9+1,1),"ASC")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COUNTIF(OFFSET('000055221_raw'!A2,0,0,D9-B9+1,1),"O")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COUNTIF(OFFSET('000055221_raw'!A2,0,0,D9-B9+1,1),"DCA")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COUNTIF(OFFSET('000055221_raw'!A2,0,0,D9-B9+1,1),"DG")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COUNTIF(OFFSET('000055221_raw'!A2,0,0,D9-B9+1,1),"ODC")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COUNTIF(OFFSET('000055221_raw'!A2,0,0,D9-B9+1,1),"RDC")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COUNTIF(OFFSET('000055221_raw'!A2,0,0,D9-B9+1,1),"CALG")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COUNTIF(OFFSET('000055221_raw'!A2,0,0,D9-B9+1,1),"DCOR")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COUNTIF(OFFSET('000055221_raw'!A2,0,0,D9-B9+1,1),"P")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COUNTIF(OFFSET('000055221_raw'!A2,0,0,D9-B9+1,1),"R")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COUNTIF(OFFSET('000055221_raw'!A2,0,0,D9-B9+1,1),"S")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COUNTIF(OFFSET('000055221_raw'!A2,0,0,D9-B9+1,1),"UNK")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COUNTIF(OFFSET('000055221_raw'!A2,0,0,D9-B9+1,1),"SHAD")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COUNTIF(OFFSET('000055221_raw'!A2,0,0,D9-B9+1,1),"TAPE")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COUNTIF(OFFSET('000055221_raw'!A2,0,0,D9-B9+1,1),"WAND")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COUNTA(OFFSET('000058224_raw'!A2,0,0,D9-B9+1,1))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COUNTIF(OFFSET('000058224_raw'!C2,0,0,D9-B9+1,1),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COUNTIF(OFFSET('000058224_raw'!C2,0,0,D9-B9+1,1),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COUNTIF(OFFSET('000058224_raw'!A2,0,0,D9-B9+1,1),"AC")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COUNTIF(OFFSET('000058224_raw'!C2,0,0,D9-B9+1,1),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COUNTIF(OFFSET('000058224_raw'!A2,0,0,D9-B9+1,1),"AP")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COUNTIF(OFFSET('000058224_raw'!C2,0,0,D9-B9+1,1),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COUNTIF(OFFSET('000058224_raw'!A2,0,0,D9-B9+1,1),"APR")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COUNTIF(OFFSET('000058224_raw'!C2,0,0,D9-B9+1,1),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COUNTIF(OFFSET('000058224_raw'!A2,0,0,D9-B9+1,1),"AA")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COUNTIF(OFFSET('000058224_raw'!C2,0,0,D9-B9+1,1),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COUNTIF(OFFSET('000058224_raw'!A2,0,0,D9-B9+1,1),"AF")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COUNTIF(OFFSET('000058224_raw'!C2,0,0,D9-B9+1,1),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COUNTIF(OFFSET('000058224_raw'!A2,0,0,D9-B9+1,1),"AG")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COUNTIF(OFFSET('000058224_raw'!C2,0,0,D9-B9+1,1),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COUNTIF(OFFSET('000058224_raw'!A2,0,0,D9-B9+1,1),"AL")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COUNTIF(OFFSET('000058224_raw'!C2,0,0,D9-B9+1,1),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COUNTIF(OFFSET('000058224_raw'!A2,0,0,D9-B9+1,1),"AT")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COUNTIF(OFFSET('000058224_raw'!C2,0,0,D9-B9+1,1),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COUNTIF(OFFSET('000058224_raw'!A2,0,0,D9-B9+1,1),"AU")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COUNTIF(OFFSET('000058224_raw'!C2,0,0,D9-B9+1,1),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COUNTIF(OFFSET('000058224_raw'!A2,0,0,D9-B9+1,1),"CB")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COUNTIF(OFFSET('000058224_raw'!C2,0,0,D9-B9+1,1),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COUNTIF(OFFSET('000058224_raw'!A2,0,0,D9-B9+1,1),"CN")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COUNTIF(OFFSET('000058224_raw'!C2,0,0,D9-B9+1,1),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COUNTIF(OFFSET('000058224_raw'!A2,0,0,D9-B9+1,1),"CORAL")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COUNTIF(OFFSET('000058224_raw'!A2,0,0,D9-B9+1,1),"CORJU")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COUNTIF(OFFSET('000058224_raw'!A2,0,0,D9-B9+1,1),"DCY")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COUNTIF(OFFSET('000058224_raw'!A2,0,0,D9-B9+1,1),"DST")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SUM((OFFSET('000058224_raw'!B2,0,0,D9-B9+1,1)="ASP") * (OFFSET('000058224_raw'!C2,0,0,D9-B9+1,1)&lt;&gt;"TWS"))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COUNTIF(OFFSET('000058224_raw'!A2,0,0,D9-B9+1,1),"DSO")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SUM((OFFSET('000058224_raw'!B2,0,0,D9-B9+1,1)="BBD") * (OFFSET('000058224_raw'!C2,0,0,D9-B9+1,1)&lt;&gt;"TWS"))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COUNTIF(OFFSET('000058224_raw'!A2,0,0,D9-B9+1,1),"DC")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SUM((OFFSET('000058224_raw'!B2,0,0,D9-B9+1,1)="BL") * (OFFSET('000058224_raw'!C2,0,0,D9-B9+1,1)&lt;&gt;"TWS"))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COUNTIF(OFFSET('000058224_raw'!A2,0,0,D9-B9+1,1),"DL")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SUM((OFFSET('000058224_raw'!B2,0,0,D9-B9+1,1)="OD") * (OFFSET('000058224_raw'!C2,0,0,D9-B9+1,1)&lt;&gt;"TWS"))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COUNTIF(OFFSET('000058224_raw'!A2,0,0,D9-B9+1,1),"DS")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SUM((OFFSET('000058224_raw'!B2,0,0,D9-B9+1,1)="PLA") * (OFFSET('000058224_raw'!C2,0,0,D9-B9+1,1)&lt;&gt;"TWS"))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COUNTIF(OFFSET('000058224_raw'!A2,0,0,D9-B9+1,1),"EF")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SUM((OFFSET('000058224_raw'!B2,0,0,D9-B9+1,1)="WBD") * (OFFSET('000058224_raw'!C2,0,0,D9-B9+1,1)&lt;&gt;"TWS"))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COUNTIF(OFFSET('000058224_raw'!A2,0,0,D9-B9+1,1),"FF")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SUM((OFFSET('000058224_raw'!B2,0,0,D9-B9+1,1)="YBD") * (OFFSET('000058224_raw'!C2,0,0,D9-B9+1,1)&lt;&gt;"TWS"))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COUNTIF(OFFSET('000058224_raw'!A2,0,0,D9-B9+1,1),"IS")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COUNTIF(OFFSET('000058224_raw'!A2,0,0,D9-B9+1,1),"LC")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(OFFSET('000058224_raw'!B2,0,0,D9-B9+1,1)="ASP")*( OFFSET('000058224_raw'!C2,0,0,D9-B9+1,1)="C"))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COUNTIF(OFFSET('000058224_raw'!A2,0,0,D9-B9+1,1),"MD")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(OFFSET('000058224_raw'!B2,0,0,D9-B9+1,1)="BBD")*( OFFSET('000058224_raw'!C2,0,0,D9-B9+1,1)="C"))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COUNTIF(OFFSET('000058224_raw'!A2,0,0,D9-B9+1,1),"MM")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(OFFSET('000058224_raw'!B2,0,0,D9-B9+1,1)="BL")*( OFFSET('000058224_raw'!C2,0,0,D9-B9+1,1)="C"))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COUNTIF(OFFSET('000058224_raw'!A2,0,0,D9-B9+1,1),"MAR")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(OFFSET('000058224_raw'!B2,0,0,D9-B9+1,1)="OD")*( OFFSET('000058224_raw'!C2,0,0,D9-B9+1,1)="C"))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COUNTIF(OFFSET('000058224_raw'!A2,0,0,D9-B9+1,1),"MME")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(OFFSET('000058224_raw'!B2,0,0,D9-B9+1,1)="PLA")*( OFFSET('000058224_raw'!C2,0,0,D9-B9+1,1)="C"))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COUNTIF(OFFSET('000058224_raw'!A2,0,0,D9-B9+1,1),"MILA")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(OFFSET('000058224_raw'!B2,0,0,D9-B9+1,1)="WBD")*( OFFSET('000058224_raw'!C2,0,0,D9-B9+1,1)="C"))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COUNTIF(OFFSET('000058224_raw'!A2,0,0,D9-B9+1,1),"MILC")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(OFFSET('000058224_raw'!B2,0,0,D9-B9+1,1)="YBD")*( OFFSET('000058224_raw'!C2,0,0,D9-B9+1,1)="C"))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COUNTIF(OFFSET('000058224_raw'!A2,0,0,D9-B9+1,1),"MILS")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COUNTIF(OFFSET('000058224_raw'!A2,0,0,D9-B9+1,1),"MA")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COUNTIF(OFFSET('000058224_raw'!A2,0,0,D9-B9+1,1),"MC")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COUNTIF(OFFSET('000058224_raw'!A2,0,0,D9-B9+1,1),"MFAV")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COUNTIF(OFFSET('000058224_raw'!A2,0,0,D9-B9+1,1),"MFRN")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COUNTIF(OFFSET('000058224_raw'!A2,0,0,D9-B9+1,1),"MAN")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COUNTIF(OFFSET('000058224_raw'!A2,0,0,D9-B9+1,1),"MAL")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COUNTIF(OFFSET('000058224_raw'!A2,0,0,D9-B9+1,1),"MDA")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COUNTIF(OFFSET('000058224_raw'!A2,0,0,D9-B9+1,1),"MF")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COUNTIF(OFFSET('000058224_raw'!A2,0,0,D9-B9+1,1),"ML")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COUNTIF(OFFSET('000058224_raw'!A2,0,0,D9-B9+1,1),"OD")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COUNTIF(OFFSET('000058224_raw'!A2,0,0,D9-B9+1,1),"PA")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COUNTIF(OFFSET('000058224_raw'!A2,0,0,D9-B9+1,1),"PB")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COUNTIF(OFFSET('000058224_raw'!A2,0,0,D9-B9+1,1),"PD")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COUNTIF(OFFSET('000058224_raw'!A2,0,0,D9-B9+1,1),"PF")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COUNTIF(OFFSET('000058224_raw'!A2,0,0,D9-B9+1,1),"PP")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COUNTIF(OFFSET('000058224_raw'!A2,0,0,D9-B9+1,1),"SC")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COUNTIF(OFFSET('000058224_raw'!A2,0,0,D9-B9+1,1),"SL")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COUNTIF(OFFSET('000058224_raw'!A2,0,0,D9-B9+1,1),"SR")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COUNTIF(OFFSET('000058224_raw'!A2,0,0,D9-B9+1,1),"SS")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COUNTIF(OFFSET('000058224_raw'!A2,0,0,D9-B9+1,1),"SB")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COUNTIF(OFFSET('000058224_raw'!A2,0,0,D9-B9+1,1),"SH")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COUNTIF(OFFSET('000058224_raw'!A2,0,0,D9-B9+1,1),"SM")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COUNTIF(OFFSET('000058224_raw'!A2,0,0,D9-B9+1,1),"TA")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COUNTIF(OFFSET('000058224_raw'!A2,0,0,D9-B9+1,1),"BRI")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COUNTIF(OFFSET('000058224_raw'!A2,0,0,D9-B9+1,1),"ERY")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COUNTIF(OFFSET('000058224_raw'!A2,0,0,D9-B9+1,1),"EUN")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COUNTIF(OFFSET('000058224_raw'!A2,0,0,D9-B9+1,1),"GORG")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COUNTIF(OFFSET('000058224_raw'!A2,0,0,D9-B9+1,1),"ICIL")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COUNTIF(OFFSET('000058224_raw'!A2,0,0,D9-B9+1,1),"MUR")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COUNTIF(OFFSET('000058224_raw'!A2,0,0,D9-B9+1,1),"MOPS")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COUNTIF(OFFSET('000058224_raw'!A2,0,0,D9-B9+1,1),"PAURA")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COUNTIF(OFFSET('000058224_raw'!A2,0,0,D9-B9+1,1),"PRELA")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COUNTIF(OFFSET('000058224_raw'!A2,0,0,D9-B9+1,1),"PSDP")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COUNTIF(OFFSET('000058224_raw'!A2,0,0,D9-B9+1,1),"PSPT")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COUNTIF(OFFSET('000058224_raw'!A2,0,0,D9-B9+1,1),"PTER")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COUNTIF(OFFSET('000058224_raw'!A2,0,0,D9-B9+1,1),"SPO")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COUNTIF(OFFSET('000058224_raw'!A2,0,0,D9-B9+1,1),"PAL")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COUNTIF(OFFSET('000058224_raw'!A2,0,0,D9-B9+1,1),"ZO")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COUNTIF(OFFSET('000058224_raw'!A2,0,0,D9-B9+1,1),"AMP")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COUNTIF(OFFSET('000058224_raw'!A2,0,0,D9-B9+1,1),"DICT")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COUNTIF(OFFSET('000058224_raw'!A2,0,0,D9-B9+1,1),"HALI")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COUNTIF(OFFSET('000058224_raw'!A2,0,0,D9-B9+1,1),"LIAG")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COUNTIF(OFFSET('000058224_raw'!A2,0,0,D9-B9+1,1),"LOBO")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COUNTIF(OFFSET('000058224_raw'!A2,0,0,D9-B9+1,1),"MACA")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COUNTIF(OFFSET('000058224_raw'!A2,0,0,D9-B9+1,1),"PAD")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COUNTIF(OFFSET('000058224_raw'!A2,0,0,D9-B9+1,1),"POR")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COUNTIF(OFFSET('000058224_raw'!A2,0,0,D9-B9+1,1),"SARG")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COUNTIF(OFFSET('000058224_raw'!A2,0,0,D9-B9+1,1),"SCHIZ")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COUNTIF(OFFSET('000058224_raw'!A2,0,0,D9-B9+1,1),"STY")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COUNTIF(OFFSET('000058224_raw'!A2,0,0,D9-B9+1,1),"TURB")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COUNTIF(OFFSET('000058224_raw'!A2,0,0,D9-B9+1,1),"TURF")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COUNTIF(OFFSET('000058224_raw'!A2,0,0,D9-B9+1,1),"WRAN")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COUNTIF(OFFSET('000058224_raw'!A2,0,0,D9-B9+1,1),"CTB")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COUNTIF(OFFSET('000058224_raw'!A2,0,0,D9-B9+1,1),"ASC")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COUNTIF(OFFSET('000058224_raw'!A2,0,0,D9-B9+1,1),"O")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COUNTIF(OFFSET('000058224_raw'!A2,0,0,D9-B9+1,1),"DCA")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COUNTIF(OFFSET('000058224_raw'!A2,0,0,D9-B9+1,1),"DG")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COUNTIF(OFFSET('000058224_raw'!A2,0,0,D9-B9+1,1),"ODC")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COUNTIF(OFFSET('000058224_raw'!A2,0,0,D9-B9+1,1),"RDC")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COUNTIF(OFFSET('000058224_raw'!A2,0,0,D9-B9+1,1),"CALG")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COUNTIF(OFFSET('000058224_raw'!A2,0,0,D9-B9+1,1),"DCOR")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COUNTIF(OFFSET('000058224_raw'!A2,0,0,D9-B9+1,1),"P")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COUNTIF(OFFSET('000058224_raw'!A2,0,0,D9-B9+1,1),"R")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COUNTIF(OFFSET('000058224_raw'!A2,0,0,D9-B9+1,1),"S")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COUNTIF(OFFSET('000058224_raw'!A2,0,0,D9-B9+1,1),"UNK")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COUNTIF(OFFSET('000058224_raw'!A2,0,0,D9-B9+1,1),"SHAD")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COUNTIF(OFFSET('000058224_raw'!A2,0,0,D9-B9+1,1),"TAPE")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COUNTIF(OFFSET('000058224_raw'!A2,0,0,D9-B9+1,1),"WAND")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COUNTA(OFFSET('000061227_raw'!A2,0,0,D9-B9+1,1))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COUNTIF(OFFSET('000061227_raw'!C2,0,0,D9-B9+1,1),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COUNTIF(OFFSET('000061227_raw'!C2,0,0,D9-B9+1,1),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COUNTIF(OFFSET('000061227_raw'!A2,0,0,D9-B9+1,1),"AC")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COUNTIF(OFFSET('000061227_raw'!C2,0,0,D9-B9+1,1),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COUNTIF(OFFSET('000061227_raw'!A2,0,0,D9-B9+1,1),"AP")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COUNTIF(OFFSET('000061227_raw'!C2,0,0,D9-B9+1,1),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COUNTIF(OFFSET('000061227_raw'!A2,0,0,D9-B9+1,1),"APR")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COUNTIF(OFFSET('000061227_raw'!C2,0,0,D9-B9+1,1),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COUNTIF(OFFSET('000061227_raw'!A2,0,0,D9-B9+1,1),"AA")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COUNTIF(OFFSET('000061227_raw'!C2,0,0,D9-B9+1,1),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COUNTIF(OFFSET('000061227_raw'!A2,0,0,D9-B9+1,1),"AF")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COUNTIF(OFFSET('000061227_raw'!C2,0,0,D9-B9+1,1),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COUNTIF(OFFSET('000061227_raw'!A2,0,0,D9-B9+1,1),"AG")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COUNTIF(OFFSET('000061227_raw'!C2,0,0,D9-B9+1,1),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COUNTIF(OFFSET('000061227_raw'!A2,0,0,D9-B9+1,1),"AL")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COUNTIF(OFFSET('000061227_raw'!C2,0,0,D9-B9+1,1),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COUNTIF(OFFSET('000061227_raw'!A2,0,0,D9-B9+1,1),"AT")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COUNTIF(OFFSET('000061227_raw'!C2,0,0,D9-B9+1,1),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COUNTIF(OFFSET('000061227_raw'!A2,0,0,D9-B9+1,1),"AU")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COUNTIF(OFFSET('000061227_raw'!C2,0,0,D9-B9+1,1),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COUNTIF(OFFSET('000061227_raw'!A2,0,0,D9-B9+1,1),"CB")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COUNTIF(OFFSET('000061227_raw'!C2,0,0,D9-B9+1,1),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COUNTIF(OFFSET('000061227_raw'!A2,0,0,D9-B9+1,1),"CN")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COUNTIF(OFFSET('000061227_raw'!C2,0,0,D9-B9+1,1),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COUNTIF(OFFSET('000061227_raw'!A2,0,0,D9-B9+1,1),"CORAL")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COUNTIF(OFFSET('000061227_raw'!A2,0,0,D9-B9+1,1),"CORJU")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COUNTIF(OFFSET('000061227_raw'!A2,0,0,D9-B9+1,1),"DCY")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COUNTIF(OFFSET('000061227_raw'!A2,0,0,D9-B9+1,1),"DST")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SUM((OFFSET('000061227_raw'!B2,0,0,D9-B9+1,1)="ASP") * (OFFSET('000061227_raw'!C2,0,0,D9-B9+1,1)&lt;&gt;"TWS"))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COUNTIF(OFFSET('000061227_raw'!A2,0,0,D9-B9+1,1),"DSO")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SUM((OFFSET('000061227_raw'!B2,0,0,D9-B9+1,1)="BBD") * (OFFSET('000061227_raw'!C2,0,0,D9-B9+1,1)&lt;&gt;"TWS"))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COUNTIF(OFFSET('000061227_raw'!A2,0,0,D9-B9+1,1),"DC")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SUM((OFFSET('000061227_raw'!B2,0,0,D9-B9+1,1)="BL") * (OFFSET('000061227_raw'!C2,0,0,D9-B9+1,1)&lt;&gt;"TWS"))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COUNTIF(OFFSET('000061227_raw'!A2,0,0,D9-B9+1,1),"DL")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SUM((OFFSET('000061227_raw'!B2,0,0,D9-B9+1,1)="OD") * (OFFSET('000061227_raw'!C2,0,0,D9-B9+1,1)&lt;&gt;"TWS"))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COUNTIF(OFFSET('000061227_raw'!A2,0,0,D9-B9+1,1),"DS")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SUM((OFFSET('000061227_raw'!B2,0,0,D9-B9+1,1)="PLA") * (OFFSET('000061227_raw'!C2,0,0,D9-B9+1,1)&lt;&gt;"TWS"))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COUNTIF(OFFSET('000061227_raw'!A2,0,0,D9-B9+1,1),"EF")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SUM((OFFSET('000061227_raw'!B2,0,0,D9-B9+1,1)="WBD") * (OFFSET('000061227_raw'!C2,0,0,D9-B9+1,1)&lt;&gt;"TWS"))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COUNTIF(OFFSET('000061227_raw'!A2,0,0,D9-B9+1,1),"FF")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SUM((OFFSET('000061227_raw'!B2,0,0,D9-B9+1,1)="YBD") * (OFFSET('000061227_raw'!C2,0,0,D9-B9+1,1)&lt;&gt;"TWS"))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COUNTIF(OFFSET('000061227_raw'!A2,0,0,D9-B9+1,1),"IS")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COUNTIF(OFFSET('000061227_raw'!A2,0,0,D9-B9+1,1),"LC")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(OFFSET('000061227_raw'!B2,0,0,D9-B9+1,1)="ASP")*( OFFSET('000061227_raw'!C2,0,0,D9-B9+1,1)="C"))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COUNTIF(OFFSET('000061227_raw'!A2,0,0,D9-B9+1,1),"MD")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(OFFSET('000061227_raw'!B2,0,0,D9-B9+1,1)="BBD")*( OFFSET('000061227_raw'!C2,0,0,D9-B9+1,1)="C"))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COUNTIF(OFFSET('000061227_raw'!A2,0,0,D9-B9+1,1),"MM")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(OFFSET('000061227_raw'!B2,0,0,D9-B9+1,1)="BL")*( OFFSET('000061227_raw'!C2,0,0,D9-B9+1,1)="C"))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COUNTIF(OFFSET('000061227_raw'!A2,0,0,D9-B9+1,1),"MAR")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(OFFSET('000061227_raw'!B2,0,0,D9-B9+1,1)="OD")*( OFFSET('000061227_raw'!C2,0,0,D9-B9+1,1)="C"))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COUNTIF(OFFSET('000061227_raw'!A2,0,0,D9-B9+1,1),"MME")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(OFFSET('000061227_raw'!B2,0,0,D9-B9+1,1)="PLA")*( OFFSET('000061227_raw'!C2,0,0,D9-B9+1,1)="C"))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COUNTIF(OFFSET('000061227_raw'!A2,0,0,D9-B9+1,1),"MILA")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(OFFSET('000061227_raw'!B2,0,0,D9-B9+1,1)="WBD")*( OFFSET('000061227_raw'!C2,0,0,D9-B9+1,1)="C"))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COUNTIF(OFFSET('000061227_raw'!A2,0,0,D9-B9+1,1),"MILC")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(OFFSET('000061227_raw'!B2,0,0,D9-B9+1,1)="YBD")*( OFFSET('000061227_raw'!C2,0,0,D9-B9+1,1)="C"))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COUNTIF(OFFSET('000061227_raw'!A2,0,0,D9-B9+1,1),"MILS")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COUNTIF(OFFSET('000061227_raw'!A2,0,0,D9-B9+1,1),"MA")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COUNTIF(OFFSET('000061227_raw'!A2,0,0,D9-B9+1,1),"MC")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COUNTIF(OFFSET('000061227_raw'!A2,0,0,D9-B9+1,1),"MFAV")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COUNTIF(OFFSET('000061227_raw'!A2,0,0,D9-B9+1,1),"MFRN")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COUNTIF(OFFSET('000061227_raw'!A2,0,0,D9-B9+1,1),"MAN")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COUNTIF(OFFSET('000061227_raw'!A2,0,0,D9-B9+1,1),"MAL")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COUNTIF(OFFSET('000061227_raw'!A2,0,0,D9-B9+1,1),"MDA")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COUNTIF(OFFSET('000061227_raw'!A2,0,0,D9-B9+1,1),"MF")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COUNTIF(OFFSET('000061227_raw'!A2,0,0,D9-B9+1,1),"ML")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COUNTIF(OFFSET('000061227_raw'!A2,0,0,D9-B9+1,1),"OD")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COUNTIF(OFFSET('000061227_raw'!A2,0,0,D9-B9+1,1),"PA")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COUNTIF(OFFSET('000061227_raw'!A2,0,0,D9-B9+1,1),"PB")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COUNTIF(OFFSET('000061227_raw'!A2,0,0,D9-B9+1,1),"PD")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COUNTIF(OFFSET('000061227_raw'!A2,0,0,D9-B9+1,1),"PF")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COUNTIF(OFFSET('000061227_raw'!A2,0,0,D9-B9+1,1),"PP")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COUNTIF(OFFSET('000061227_raw'!A2,0,0,D9-B9+1,1),"SC")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COUNTIF(OFFSET('000061227_raw'!A2,0,0,D9-B9+1,1),"SL")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COUNTIF(OFFSET('000061227_raw'!A2,0,0,D9-B9+1,1),"SR")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COUNTIF(OFFSET('000061227_raw'!A2,0,0,D9-B9+1,1),"SS")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COUNTIF(OFFSET('000061227_raw'!A2,0,0,D9-B9+1,1),"SB")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COUNTIF(OFFSET('000061227_raw'!A2,0,0,D9-B9+1,1),"SH")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COUNTIF(OFFSET('000061227_raw'!A2,0,0,D9-B9+1,1),"SM")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COUNTIF(OFFSET('000061227_raw'!A2,0,0,D9-B9+1,1),"TA")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COUNTIF(OFFSET('000061227_raw'!A2,0,0,D9-B9+1,1),"BRI")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COUNTIF(OFFSET('000061227_raw'!A2,0,0,D9-B9+1,1),"ERY")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COUNTIF(OFFSET('000061227_raw'!A2,0,0,D9-B9+1,1),"EUN")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COUNTIF(OFFSET('000061227_raw'!A2,0,0,D9-B9+1,1),"GORG")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COUNTIF(OFFSET('000061227_raw'!A2,0,0,D9-B9+1,1),"ICIL")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COUNTIF(OFFSET('000061227_raw'!A2,0,0,D9-B9+1,1),"MUR")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COUNTIF(OFFSET('000061227_raw'!A2,0,0,D9-B9+1,1),"MOPS")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COUNTIF(OFFSET('000061227_raw'!A2,0,0,D9-B9+1,1),"PAURA")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COUNTIF(OFFSET('000061227_raw'!A2,0,0,D9-B9+1,1),"PRELA")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COUNTIF(OFFSET('000061227_raw'!A2,0,0,D9-B9+1,1),"PSDP")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COUNTIF(OFFSET('000061227_raw'!A2,0,0,D9-B9+1,1),"PSPT")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COUNTIF(OFFSET('000061227_raw'!A2,0,0,D9-B9+1,1),"PTER")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COUNTIF(OFFSET('000061227_raw'!A2,0,0,D9-B9+1,1),"SPO")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COUNTIF(OFFSET('000061227_raw'!A2,0,0,D9-B9+1,1),"PAL")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COUNTIF(OFFSET('000061227_raw'!A2,0,0,D9-B9+1,1),"ZO")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COUNTIF(OFFSET('000061227_raw'!A2,0,0,D9-B9+1,1),"AMP")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COUNTIF(OFFSET('000061227_raw'!A2,0,0,D9-B9+1,1),"DICT")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COUNTIF(OFFSET('000061227_raw'!A2,0,0,D9-B9+1,1),"HALI")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COUNTIF(OFFSET('000061227_raw'!A2,0,0,D9-B9+1,1),"LIAG")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COUNTIF(OFFSET('000061227_raw'!A2,0,0,D9-B9+1,1),"LOBO")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COUNTIF(OFFSET('000061227_raw'!A2,0,0,D9-B9+1,1),"MACA")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COUNTIF(OFFSET('000061227_raw'!A2,0,0,D9-B9+1,1),"PAD")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COUNTIF(OFFSET('000061227_raw'!A2,0,0,D9-B9+1,1),"POR")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COUNTIF(OFFSET('000061227_raw'!A2,0,0,D9-B9+1,1),"SARG")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COUNTIF(OFFSET('000061227_raw'!A2,0,0,D9-B9+1,1),"SCHIZ")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COUNTIF(OFFSET('000061227_raw'!A2,0,0,D9-B9+1,1),"STY")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COUNTIF(OFFSET('000061227_raw'!A2,0,0,D9-B9+1,1),"TURB")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COUNTIF(OFFSET('000061227_raw'!A2,0,0,D9-B9+1,1),"TURF")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COUNTIF(OFFSET('000061227_raw'!A2,0,0,D9-B9+1,1),"WRAN")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COUNTIF(OFFSET('000061227_raw'!A2,0,0,D9-B9+1,1),"CTB")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COUNTIF(OFFSET('000061227_raw'!A2,0,0,D9-B9+1,1),"ASC")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COUNTIF(OFFSET('000061227_raw'!A2,0,0,D9-B9+1,1),"O")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COUNTIF(OFFSET('000061227_raw'!A2,0,0,D9-B9+1,1),"DCA")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COUNTIF(OFFSET('000061227_raw'!A2,0,0,D9-B9+1,1),"DG")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COUNTIF(OFFSET('000061227_raw'!A2,0,0,D9-B9+1,1),"ODC")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COUNTIF(OFFSET('000061227_raw'!A2,0,0,D9-B9+1,1),"RDC")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COUNTIF(OFFSET('000061227_raw'!A2,0,0,D9-B9+1,1),"CALG")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COUNTIF(OFFSET('000061227_raw'!A2,0,0,D9-B9+1,1),"DCOR")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COUNTIF(OFFSET('000061227_raw'!A2,0,0,D9-B9+1,1),"P")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COUNTIF(OFFSET('000061227_raw'!A2,0,0,D9-B9+1,1),"R")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COUNTIF(OFFSET('000061227_raw'!A2,0,0,D9-B9+1,1),"S")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COUNTIF(OFFSET('000061227_raw'!A2,0,0,D9-B9+1,1),"UNK")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COUNTIF(OFFSET('000061227_raw'!A2,0,0,D9-B9+1,1),"SHAD")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COUNTIF(OFFSET('000061227_raw'!A2,0,0,D9-B9+1,1),"TAPE")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COUNTIF(OFFSET('000061227_raw'!A2,0,0,D9-B9+1,1),"WAND")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COUNTA(OFFSET('000064230_raw'!A2,0,0,D9-B9+1,1))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COUNTIF(OFFSET('000064230_raw'!C2,0,0,D9-B9+1,1),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COUNTIF(OFFSET('000064230_raw'!C2,0,0,D9-B9+1,1),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COUNTIF(OFFSET('000064230_raw'!A2,0,0,D9-B9+1,1),"AC")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COUNTIF(OFFSET('000064230_raw'!C2,0,0,D9-B9+1,1),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COUNTIF(OFFSET('000064230_raw'!A2,0,0,D9-B9+1,1),"AP")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COUNTIF(OFFSET('000064230_raw'!C2,0,0,D9-B9+1,1),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COUNTIF(OFFSET('000064230_raw'!A2,0,0,D9-B9+1,1),"APR")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COUNTIF(OFFSET('000064230_raw'!C2,0,0,D9-B9+1,1),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COUNTIF(OFFSET('000064230_raw'!A2,0,0,D9-B9+1,1),"AA")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COUNTIF(OFFSET('000064230_raw'!C2,0,0,D9-B9+1,1),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COUNTIF(OFFSET('000064230_raw'!A2,0,0,D9-B9+1,1),"AF")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COUNTIF(OFFSET('000064230_raw'!C2,0,0,D9-B9+1,1),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COUNTIF(OFFSET('000064230_raw'!A2,0,0,D9-B9+1,1),"AG")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COUNTIF(OFFSET('000064230_raw'!C2,0,0,D9-B9+1,1),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COUNTIF(OFFSET('000064230_raw'!A2,0,0,D9-B9+1,1),"AL")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COUNTIF(OFFSET('000064230_raw'!C2,0,0,D9-B9+1,1),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COUNTIF(OFFSET('000064230_raw'!A2,0,0,D9-B9+1,1),"AT")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COUNTIF(OFFSET('000064230_raw'!C2,0,0,D9-B9+1,1),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COUNTIF(OFFSET('000064230_raw'!A2,0,0,D9-B9+1,1),"AU")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COUNTIF(OFFSET('000064230_raw'!C2,0,0,D9-B9+1,1),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COUNTIF(OFFSET('000064230_raw'!A2,0,0,D9-B9+1,1),"CB")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COUNTIF(OFFSET('000064230_raw'!C2,0,0,D9-B9+1,1),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COUNTIF(OFFSET('000064230_raw'!A2,0,0,D9-B9+1,1),"CN")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COUNTIF(OFFSET('000064230_raw'!C2,0,0,D9-B9+1,1),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COUNTIF(OFFSET('000064230_raw'!A2,0,0,D9-B9+1,1),"CORAL")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COUNTIF(OFFSET('000064230_raw'!A2,0,0,D9-B9+1,1),"CORJU")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COUNTIF(OFFSET('000064230_raw'!A2,0,0,D9-B9+1,1),"DCY")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COUNTIF(OFFSET('000064230_raw'!A2,0,0,D9-B9+1,1),"DST")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SUM((OFFSET('000064230_raw'!B2,0,0,D9-B9+1,1)="ASP") * (OFFSET('000064230_raw'!C2,0,0,D9-B9+1,1)&lt;&gt;"TWS"))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COUNTIF(OFFSET('000064230_raw'!A2,0,0,D9-B9+1,1),"DSO")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SUM((OFFSET('000064230_raw'!B2,0,0,D9-B9+1,1)="BBD") * (OFFSET('000064230_raw'!C2,0,0,D9-B9+1,1)&lt;&gt;"TWS"))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COUNTIF(OFFSET('000064230_raw'!A2,0,0,D9-B9+1,1),"DC")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SUM((OFFSET('000064230_raw'!B2,0,0,D9-B9+1,1)="BL") * (OFFSET('000064230_raw'!C2,0,0,D9-B9+1,1)&lt;&gt;"TWS"))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COUNTIF(OFFSET('000064230_raw'!A2,0,0,D9-B9+1,1),"DL")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SUM((OFFSET('000064230_raw'!B2,0,0,D9-B9+1,1)="OD") * (OFFSET('000064230_raw'!C2,0,0,D9-B9+1,1)&lt;&gt;"TWS"))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COUNTIF(OFFSET('000064230_raw'!A2,0,0,D9-B9+1,1),"DS")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SUM((OFFSET('000064230_raw'!B2,0,0,D9-B9+1,1)="PLA") * (OFFSET('000064230_raw'!C2,0,0,D9-B9+1,1)&lt;&gt;"TWS"))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COUNTIF(OFFSET('000064230_raw'!A2,0,0,D9-B9+1,1),"EF")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SUM((OFFSET('000064230_raw'!B2,0,0,D9-B9+1,1)="WBD") * (OFFSET('000064230_raw'!C2,0,0,D9-B9+1,1)&lt;&gt;"TWS"))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COUNTIF(OFFSET('000064230_raw'!A2,0,0,D9-B9+1,1),"FF")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SUM((OFFSET('000064230_raw'!B2,0,0,D9-B9+1,1)="YBD") * (OFFSET('000064230_raw'!C2,0,0,D9-B9+1,1)&lt;&gt;"TWS"))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COUNTIF(OFFSET('000064230_raw'!A2,0,0,D9-B9+1,1),"IS")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COUNTIF(OFFSET('000064230_raw'!A2,0,0,D9-B9+1,1),"LC")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(OFFSET('000064230_raw'!B2,0,0,D9-B9+1,1)="ASP")*( OFFSET('000064230_raw'!C2,0,0,D9-B9+1,1)="C"))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COUNTIF(OFFSET('000064230_raw'!A2,0,0,D9-B9+1,1),"MD")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(OFFSET('000064230_raw'!B2,0,0,D9-B9+1,1)="BBD")*( OFFSET('000064230_raw'!C2,0,0,D9-B9+1,1)="C"))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COUNTIF(OFFSET('000064230_raw'!A2,0,0,D9-B9+1,1),"MM")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(OFFSET('000064230_raw'!B2,0,0,D9-B9+1,1)="BL")*( OFFSET('000064230_raw'!C2,0,0,D9-B9+1,1)="C"))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COUNTIF(OFFSET('000064230_raw'!A2,0,0,D9-B9+1,1),"MAR")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(OFFSET('000064230_raw'!B2,0,0,D9-B9+1,1)="OD")*( OFFSET('000064230_raw'!C2,0,0,D9-B9+1,1)="C"))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COUNTIF(OFFSET('000064230_raw'!A2,0,0,D9-B9+1,1),"MME")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(OFFSET('000064230_raw'!B2,0,0,D9-B9+1,1)="PLA")*( OFFSET('000064230_raw'!C2,0,0,D9-B9+1,1)="C"))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COUNTIF(OFFSET('000064230_raw'!A2,0,0,D9-B9+1,1),"MILA")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(OFFSET('000064230_raw'!B2,0,0,D9-B9+1,1)="WBD")*( OFFSET('000064230_raw'!C2,0,0,D9-B9+1,1)="C"))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COUNTIF(OFFSET('000064230_raw'!A2,0,0,D9-B9+1,1),"MILC")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(OFFSET('000064230_raw'!B2,0,0,D9-B9+1,1)="YBD")*( OFFSET('000064230_raw'!C2,0,0,D9-B9+1,1)="C"))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COUNTIF(OFFSET('000064230_raw'!A2,0,0,D9-B9+1,1),"MILS")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COUNTIF(OFFSET('000064230_raw'!A2,0,0,D9-B9+1,1),"MA")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COUNTIF(OFFSET('000064230_raw'!A2,0,0,D9-B9+1,1),"MC")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COUNTIF(OFFSET('000064230_raw'!A2,0,0,D9-B9+1,1),"MFAV")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COUNTIF(OFFSET('000064230_raw'!A2,0,0,D9-B9+1,1),"MFRN")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COUNTIF(OFFSET('000064230_raw'!A2,0,0,D9-B9+1,1),"MAN")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COUNTIF(OFFSET('000064230_raw'!A2,0,0,D9-B9+1,1),"MAL")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COUNTIF(OFFSET('000064230_raw'!A2,0,0,D9-B9+1,1),"MDA")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COUNTIF(OFFSET('000064230_raw'!A2,0,0,D9-B9+1,1),"MF")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COUNTIF(OFFSET('000064230_raw'!A2,0,0,D9-B9+1,1),"ML")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COUNTIF(OFFSET('000064230_raw'!A2,0,0,D9-B9+1,1),"OD")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COUNTIF(OFFSET('000064230_raw'!A2,0,0,D9-B9+1,1),"PA")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COUNTIF(OFFSET('000064230_raw'!A2,0,0,D9-B9+1,1),"PB")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COUNTIF(OFFSET('000064230_raw'!A2,0,0,D9-B9+1,1),"PD")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COUNTIF(OFFSET('000064230_raw'!A2,0,0,D9-B9+1,1),"PF")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COUNTIF(OFFSET('000064230_raw'!A2,0,0,D9-B9+1,1),"PP")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COUNTIF(OFFSET('000064230_raw'!A2,0,0,D9-B9+1,1),"SC")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COUNTIF(OFFSET('000064230_raw'!A2,0,0,D9-B9+1,1),"SL")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COUNTIF(OFFSET('000064230_raw'!A2,0,0,D9-B9+1,1),"SR")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COUNTIF(OFFSET('000064230_raw'!A2,0,0,D9-B9+1,1),"SS")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COUNTIF(OFFSET('000064230_raw'!A2,0,0,D9-B9+1,1),"SB")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COUNTIF(OFFSET('000064230_raw'!A2,0,0,D9-B9+1,1),"SH")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COUNTIF(OFFSET('000064230_raw'!A2,0,0,D9-B9+1,1),"SM")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COUNTIF(OFFSET('000064230_raw'!A2,0,0,D9-B9+1,1),"TA")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COUNTIF(OFFSET('000064230_raw'!A2,0,0,D9-B9+1,1),"BRI")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COUNTIF(OFFSET('000064230_raw'!A2,0,0,D9-B9+1,1),"ERY")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COUNTIF(OFFSET('000064230_raw'!A2,0,0,D9-B9+1,1),"EUN")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COUNTIF(OFFSET('000064230_raw'!A2,0,0,D9-B9+1,1),"GORG")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COUNTIF(OFFSET('000064230_raw'!A2,0,0,D9-B9+1,1),"ICIL")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COUNTIF(OFFSET('000064230_raw'!A2,0,0,D9-B9+1,1),"MUR")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COUNTIF(OFFSET('000064230_raw'!A2,0,0,D9-B9+1,1),"MOPS")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COUNTIF(OFFSET('000064230_raw'!A2,0,0,D9-B9+1,1),"PAURA")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COUNTIF(OFFSET('000064230_raw'!A2,0,0,D9-B9+1,1),"PRELA")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COUNTIF(OFFSET('000064230_raw'!A2,0,0,D9-B9+1,1),"PSDP")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COUNTIF(OFFSET('000064230_raw'!A2,0,0,D9-B9+1,1),"PSPT")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COUNTIF(OFFSET('000064230_raw'!A2,0,0,D9-B9+1,1),"PTER")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COUNTIF(OFFSET('000064230_raw'!A2,0,0,D9-B9+1,1),"SPO")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COUNTIF(OFFSET('000064230_raw'!A2,0,0,D9-B9+1,1),"PAL")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COUNTIF(OFFSET('000064230_raw'!A2,0,0,D9-B9+1,1),"ZO")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COUNTIF(OFFSET('000064230_raw'!A2,0,0,D9-B9+1,1),"AMP")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COUNTIF(OFFSET('000064230_raw'!A2,0,0,D9-B9+1,1),"DICT")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COUNTIF(OFFSET('000064230_raw'!A2,0,0,D9-B9+1,1),"HALI")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COUNTIF(OFFSET('000064230_raw'!A2,0,0,D9-B9+1,1),"LIAG")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COUNTIF(OFFSET('000064230_raw'!A2,0,0,D9-B9+1,1),"LOBO")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COUNTIF(OFFSET('000064230_raw'!A2,0,0,D9-B9+1,1),"MACA")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COUNTIF(OFFSET('000064230_raw'!A2,0,0,D9-B9+1,1),"PAD")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COUNTIF(OFFSET('000064230_raw'!A2,0,0,D9-B9+1,1),"POR")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COUNTIF(OFFSET('000064230_raw'!A2,0,0,D9-B9+1,1),"SARG")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COUNTIF(OFFSET('000064230_raw'!A2,0,0,D9-B9+1,1),"SCHIZ")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COUNTIF(OFFSET('000064230_raw'!A2,0,0,D9-B9+1,1),"STY")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COUNTIF(OFFSET('000064230_raw'!A2,0,0,D9-B9+1,1),"TURB")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COUNTIF(OFFSET('000064230_raw'!A2,0,0,D9-B9+1,1),"TURF")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COUNTIF(OFFSET('000064230_raw'!A2,0,0,D9-B9+1,1),"WRAN")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COUNTIF(OFFSET('000064230_raw'!A2,0,0,D9-B9+1,1),"CTB")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COUNTIF(OFFSET('000064230_raw'!A2,0,0,D9-B9+1,1),"ASC")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COUNTIF(OFFSET('000064230_raw'!A2,0,0,D9-B9+1,1),"O")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COUNTIF(OFFSET('000064230_raw'!A2,0,0,D9-B9+1,1),"DCA")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COUNTIF(OFFSET('000064230_raw'!A2,0,0,D9-B9+1,1),"DG")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COUNTIF(OFFSET('000064230_raw'!A2,0,0,D9-B9+1,1),"ODC")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COUNTIF(OFFSET('000064230_raw'!A2,0,0,D9-B9+1,1),"RDC")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COUNTIF(OFFSET('000064230_raw'!A2,0,0,D9-B9+1,1),"CALG")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COUNTIF(OFFSET('000064230_raw'!A2,0,0,D9-B9+1,1),"DCOR")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COUNTIF(OFFSET('000064230_raw'!A2,0,0,D9-B9+1,1),"P")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COUNTIF(OFFSET('000064230_raw'!A2,0,0,D9-B9+1,1),"R")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COUNTIF(OFFSET('000064230_raw'!A2,0,0,D9-B9+1,1),"S")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COUNTIF(OFFSET('000064230_raw'!A2,0,0,D9-B9+1,1),"UNK")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COUNTIF(OFFSET('000064230_raw'!A2,0,0,D9-B9+1,1),"SHAD")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COUNTIF(OFFSET('000064230_raw'!A2,0,0,D9-B9+1,1),"TAPE")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COUNTIF(OFFSET('000064230_raw'!A2,0,0,D9-B9+1,1),"WAND")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COUNTA(OFFSET('000067233_raw'!A2,0,0,D9-B9+1,1))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COUNTIF(OFFSET('000067233_raw'!C2,0,0,D9-B9+1,1),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COUNTIF(OFFSET('000067233_raw'!C2,0,0,D9-B9+1,1),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COUNTIF(OFFSET('000067233_raw'!A2,0,0,D9-B9+1,1),"AC")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COUNTIF(OFFSET('000067233_raw'!C2,0,0,D9-B9+1,1),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COUNTIF(OFFSET('000067233_raw'!A2,0,0,D9-B9+1,1),"AP")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COUNTIF(OFFSET('000067233_raw'!C2,0,0,D9-B9+1,1),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COUNTIF(OFFSET('000067233_raw'!A2,0,0,D9-B9+1,1),"APR")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COUNTIF(OFFSET('000067233_raw'!C2,0,0,D9-B9+1,1),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COUNTIF(OFFSET('000067233_raw'!A2,0,0,D9-B9+1,1),"AA")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COUNTIF(OFFSET('000067233_raw'!C2,0,0,D9-B9+1,1),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COUNTIF(OFFSET('000067233_raw'!A2,0,0,D9-B9+1,1),"AF")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COUNTIF(OFFSET('000067233_raw'!C2,0,0,D9-B9+1,1),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COUNTIF(OFFSET('000067233_raw'!A2,0,0,D9-B9+1,1),"AG")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COUNTIF(OFFSET('000067233_raw'!C2,0,0,D9-B9+1,1),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COUNTIF(OFFSET('000067233_raw'!A2,0,0,D9-B9+1,1),"AL")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COUNTIF(OFFSET('000067233_raw'!C2,0,0,D9-B9+1,1),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COUNTIF(OFFSET('000067233_raw'!A2,0,0,D9-B9+1,1),"AT")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COUNTIF(OFFSET('000067233_raw'!C2,0,0,D9-B9+1,1),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COUNTIF(OFFSET('000067233_raw'!A2,0,0,D9-B9+1,1),"AU")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COUNTIF(OFFSET('000067233_raw'!C2,0,0,D9-B9+1,1),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COUNTIF(OFFSET('000067233_raw'!A2,0,0,D9-B9+1,1),"CB")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COUNTIF(OFFSET('000067233_raw'!C2,0,0,D9-B9+1,1),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COUNTIF(OFFSET('000067233_raw'!A2,0,0,D9-B9+1,1),"CN")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COUNTIF(OFFSET('000067233_raw'!C2,0,0,D9-B9+1,1),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COUNTIF(OFFSET('000067233_raw'!A2,0,0,D9-B9+1,1),"CORAL")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COUNTIF(OFFSET('000067233_raw'!A2,0,0,D9-B9+1,1),"CORJU")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COUNTIF(OFFSET('000067233_raw'!A2,0,0,D9-B9+1,1),"DCY")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COUNTIF(OFFSET('000067233_raw'!A2,0,0,D9-B9+1,1),"DST")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SUM((OFFSET('000067233_raw'!B2,0,0,D9-B9+1,1)="ASP") * (OFFSET('000067233_raw'!C2,0,0,D9-B9+1,1)&lt;&gt;"TWS"))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COUNTIF(OFFSET('000067233_raw'!A2,0,0,D9-B9+1,1),"DSO")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SUM((OFFSET('000067233_raw'!B2,0,0,D9-B9+1,1)="BBD") * (OFFSET('000067233_raw'!C2,0,0,D9-B9+1,1)&lt;&gt;"TWS"))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COUNTIF(OFFSET('000067233_raw'!A2,0,0,D9-B9+1,1),"DC")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SUM((OFFSET('000067233_raw'!B2,0,0,D9-B9+1,1)="BL") * (OFFSET('000067233_raw'!C2,0,0,D9-B9+1,1)&lt;&gt;"TWS"))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COUNTIF(OFFSET('000067233_raw'!A2,0,0,D9-B9+1,1),"DL")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SUM((OFFSET('000067233_raw'!B2,0,0,D9-B9+1,1)="OD") * (OFFSET('000067233_raw'!C2,0,0,D9-B9+1,1)&lt;&gt;"TWS"))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COUNTIF(OFFSET('000067233_raw'!A2,0,0,D9-B9+1,1),"DS")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SUM((OFFSET('000067233_raw'!B2,0,0,D9-B9+1,1)="PLA") * (OFFSET('000067233_raw'!C2,0,0,D9-B9+1,1)&lt;&gt;"TWS"))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COUNTIF(OFFSET('000067233_raw'!A2,0,0,D9-B9+1,1),"EF")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SUM((OFFSET('000067233_raw'!B2,0,0,D9-B9+1,1)="WBD") * (OFFSET('000067233_raw'!C2,0,0,D9-B9+1,1)&lt;&gt;"TWS"))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COUNTIF(OFFSET('000067233_raw'!A2,0,0,D9-B9+1,1),"FF")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SUM((OFFSET('000067233_raw'!B2,0,0,D9-B9+1,1)="YBD") * (OFFSET('000067233_raw'!C2,0,0,D9-B9+1,1)&lt;&gt;"TWS"))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COUNTIF(OFFSET('000067233_raw'!A2,0,0,D9-B9+1,1),"IS")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COUNTIF(OFFSET('000067233_raw'!A2,0,0,D9-B9+1,1),"LC")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(OFFSET('000067233_raw'!B2,0,0,D9-B9+1,1)="ASP")*( OFFSET('000067233_raw'!C2,0,0,D9-B9+1,1)="C"))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COUNTIF(OFFSET('000067233_raw'!A2,0,0,D9-B9+1,1),"MD")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(OFFSET('000067233_raw'!B2,0,0,D9-B9+1,1)="BBD")*( OFFSET('000067233_raw'!C2,0,0,D9-B9+1,1)="C"))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COUNTIF(OFFSET('000067233_raw'!A2,0,0,D9-B9+1,1),"MM")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(OFFSET('000067233_raw'!B2,0,0,D9-B9+1,1)="BL")*( OFFSET('000067233_raw'!C2,0,0,D9-B9+1,1)="C"))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COUNTIF(OFFSET('000067233_raw'!A2,0,0,D9-B9+1,1),"MAR")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(OFFSET('000067233_raw'!B2,0,0,D9-B9+1,1)="OD")*( OFFSET('000067233_raw'!C2,0,0,D9-B9+1,1)="C"))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COUNTIF(OFFSET('000067233_raw'!A2,0,0,D9-B9+1,1),"MME")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(OFFSET('000067233_raw'!B2,0,0,D9-B9+1,1)="PLA")*( OFFSET('000067233_raw'!C2,0,0,D9-B9+1,1)="C"))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COUNTIF(OFFSET('000067233_raw'!A2,0,0,D9-B9+1,1),"MILA")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(OFFSET('000067233_raw'!B2,0,0,D9-B9+1,1)="WBD")*( OFFSET('000067233_raw'!C2,0,0,D9-B9+1,1)="C"))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COUNTIF(OFFSET('000067233_raw'!A2,0,0,D9-B9+1,1),"MILC")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(OFFSET('000067233_raw'!B2,0,0,D9-B9+1,1)="YBD")*( OFFSET('000067233_raw'!C2,0,0,D9-B9+1,1)="C"))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COUNTIF(OFFSET('000067233_raw'!A2,0,0,D9-B9+1,1),"MILS")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COUNTIF(OFFSET('000067233_raw'!A2,0,0,D9-B9+1,1),"MA")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COUNTIF(OFFSET('000067233_raw'!A2,0,0,D9-B9+1,1),"MC")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COUNTIF(OFFSET('000067233_raw'!A2,0,0,D9-B9+1,1),"MFAV")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COUNTIF(OFFSET('000067233_raw'!A2,0,0,D9-B9+1,1),"MFRN")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COUNTIF(OFFSET('000067233_raw'!A2,0,0,D9-B9+1,1),"MAN")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COUNTIF(OFFSET('000067233_raw'!A2,0,0,D9-B9+1,1),"MAL")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COUNTIF(OFFSET('000067233_raw'!A2,0,0,D9-B9+1,1),"MDA")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COUNTIF(OFFSET('000067233_raw'!A2,0,0,D9-B9+1,1),"MF")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COUNTIF(OFFSET('000067233_raw'!A2,0,0,D9-B9+1,1),"ML")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COUNTIF(OFFSET('000067233_raw'!A2,0,0,D9-B9+1,1),"OD")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COUNTIF(OFFSET('000067233_raw'!A2,0,0,D9-B9+1,1),"PA")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COUNTIF(OFFSET('000067233_raw'!A2,0,0,D9-B9+1,1),"PB")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COUNTIF(OFFSET('000067233_raw'!A2,0,0,D9-B9+1,1),"PD")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COUNTIF(OFFSET('000067233_raw'!A2,0,0,D9-B9+1,1),"PF")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COUNTIF(OFFSET('000067233_raw'!A2,0,0,D9-B9+1,1),"PP")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COUNTIF(OFFSET('000067233_raw'!A2,0,0,D9-B9+1,1),"SC")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COUNTIF(OFFSET('000067233_raw'!A2,0,0,D9-B9+1,1),"SL")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COUNTIF(OFFSET('000067233_raw'!A2,0,0,D9-B9+1,1),"SR")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COUNTIF(OFFSET('000067233_raw'!A2,0,0,D9-B9+1,1),"SS")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COUNTIF(OFFSET('000067233_raw'!A2,0,0,D9-B9+1,1),"SB")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COUNTIF(OFFSET('000067233_raw'!A2,0,0,D9-B9+1,1),"SH")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COUNTIF(OFFSET('000067233_raw'!A2,0,0,D9-B9+1,1),"SM")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COUNTIF(OFFSET('000067233_raw'!A2,0,0,D9-B9+1,1),"TA")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COUNTIF(OFFSET('000067233_raw'!A2,0,0,D9-B9+1,1),"BRI")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COUNTIF(OFFSET('000067233_raw'!A2,0,0,D9-B9+1,1),"ERY")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COUNTIF(OFFSET('000067233_raw'!A2,0,0,D9-B9+1,1),"EUN")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COUNTIF(OFFSET('000067233_raw'!A2,0,0,D9-B9+1,1),"GORG")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COUNTIF(OFFSET('000067233_raw'!A2,0,0,D9-B9+1,1),"ICIL")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COUNTIF(OFFSET('000067233_raw'!A2,0,0,D9-B9+1,1),"MUR")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COUNTIF(OFFSET('000067233_raw'!A2,0,0,D9-B9+1,1),"MOPS")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COUNTIF(OFFSET('000067233_raw'!A2,0,0,D9-B9+1,1),"PAURA")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COUNTIF(OFFSET('000067233_raw'!A2,0,0,D9-B9+1,1),"PRELA")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COUNTIF(OFFSET('000067233_raw'!A2,0,0,D9-B9+1,1),"PSDP")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COUNTIF(OFFSET('000067233_raw'!A2,0,0,D9-B9+1,1),"PSPT")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COUNTIF(OFFSET('000067233_raw'!A2,0,0,D9-B9+1,1),"PTER")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COUNTIF(OFFSET('000067233_raw'!A2,0,0,D9-B9+1,1),"SPO")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COUNTIF(OFFSET('000067233_raw'!A2,0,0,D9-B9+1,1),"PAL")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COUNTIF(OFFSET('000067233_raw'!A2,0,0,D9-B9+1,1),"ZO")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COUNTIF(OFFSET('000067233_raw'!A2,0,0,D9-B9+1,1),"AMP")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COUNTIF(OFFSET('000067233_raw'!A2,0,0,D9-B9+1,1),"DICT")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COUNTIF(OFFSET('000067233_raw'!A2,0,0,D9-B9+1,1),"HALI")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COUNTIF(OFFSET('000067233_raw'!A2,0,0,D9-B9+1,1),"LIAG")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COUNTIF(OFFSET('000067233_raw'!A2,0,0,D9-B9+1,1),"LOBO")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COUNTIF(OFFSET('000067233_raw'!A2,0,0,D9-B9+1,1),"MACA")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COUNTIF(OFFSET('000067233_raw'!A2,0,0,D9-B9+1,1),"PAD")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COUNTIF(OFFSET('000067233_raw'!A2,0,0,D9-B9+1,1),"POR")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COUNTIF(OFFSET('000067233_raw'!A2,0,0,D9-B9+1,1),"SARG")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COUNTIF(OFFSET('000067233_raw'!A2,0,0,D9-B9+1,1),"SCHIZ")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COUNTIF(OFFSET('000067233_raw'!A2,0,0,D9-B9+1,1),"STY")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COUNTIF(OFFSET('000067233_raw'!A2,0,0,D9-B9+1,1),"TURB")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COUNTIF(OFFSET('000067233_raw'!A2,0,0,D9-B9+1,1),"TURF")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COUNTIF(OFFSET('000067233_raw'!A2,0,0,D9-B9+1,1),"WRAN")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COUNTIF(OFFSET('000067233_raw'!A2,0,0,D9-B9+1,1),"CTB")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COUNTIF(OFFSET('000067233_raw'!A2,0,0,D9-B9+1,1),"ASC")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COUNTIF(OFFSET('000067233_raw'!A2,0,0,D9-B9+1,1),"O")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COUNTIF(OFFSET('000067233_raw'!A2,0,0,D9-B9+1,1),"DCA")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COUNTIF(OFFSET('000067233_raw'!A2,0,0,D9-B9+1,1),"DG")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COUNTIF(OFFSET('000067233_raw'!A2,0,0,D9-B9+1,1),"ODC")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COUNTIF(OFFSET('000067233_raw'!A2,0,0,D9-B9+1,1),"RDC")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COUNTIF(OFFSET('000067233_raw'!A2,0,0,D9-B9+1,1),"CALG")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COUNTIF(OFFSET('000067233_raw'!A2,0,0,D9-B9+1,1),"DCOR")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COUNTIF(OFFSET('000067233_raw'!A2,0,0,D9-B9+1,1),"P")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COUNTIF(OFFSET('000067233_raw'!A2,0,0,D9-B9+1,1),"R")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COUNTIF(OFFSET('000067233_raw'!A2,0,0,D9-B9+1,1),"S")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COUNTIF(OFFSET('000067233_raw'!A2,0,0,D9-B9+1,1),"UNK")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COUNTIF(OFFSET('000067233_raw'!A2,0,0,D9-B9+1,1),"SHAD")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COUNTIF(OFFSET('000067233_raw'!A2,0,0,D9-B9+1,1),"TAPE")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COUNTIF(OFFSET('000067233_raw'!A2,0,0,D9-B9+1,1),"WAND")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COUNTA(OFFSET('000070236_raw'!A2,0,0,D9-B9+1,1))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COUNTIF(OFFSET('000070236_raw'!C2,0,0,D9-B9+1,1),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COUNTIF(OFFSET('000070236_raw'!C2,0,0,D9-B9+1,1),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COUNTIF(OFFSET('000070236_raw'!A2,0,0,D9-B9+1,1),"AC")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COUNTIF(OFFSET('000070236_raw'!C2,0,0,D9-B9+1,1),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COUNTIF(OFFSET('000070236_raw'!A2,0,0,D9-B9+1,1),"AP")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COUNTIF(OFFSET('000070236_raw'!C2,0,0,D9-B9+1,1),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COUNTIF(OFFSET('000070236_raw'!A2,0,0,D9-B9+1,1),"APR")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COUNTIF(OFFSET('000070236_raw'!C2,0,0,D9-B9+1,1),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COUNTIF(OFFSET('000070236_raw'!A2,0,0,D9-B9+1,1),"AA")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COUNTIF(OFFSET('000070236_raw'!C2,0,0,D9-B9+1,1),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COUNTIF(OFFSET('000070236_raw'!A2,0,0,D9-B9+1,1),"AF")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COUNTIF(OFFSET('000070236_raw'!C2,0,0,D9-B9+1,1),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COUNTIF(OFFSET('000070236_raw'!A2,0,0,D9-B9+1,1),"AG")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COUNTIF(OFFSET('000070236_raw'!C2,0,0,D9-B9+1,1),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COUNTIF(OFFSET('000070236_raw'!A2,0,0,D9-B9+1,1),"AL")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COUNTIF(OFFSET('000070236_raw'!C2,0,0,D9-B9+1,1),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COUNTIF(OFFSET('000070236_raw'!A2,0,0,D9-B9+1,1),"AT")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COUNTIF(OFFSET('000070236_raw'!C2,0,0,D9-B9+1,1),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COUNTIF(OFFSET('000070236_raw'!A2,0,0,D9-B9+1,1),"AU")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COUNTIF(OFFSET('000070236_raw'!C2,0,0,D9-B9+1,1),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COUNTIF(OFFSET('000070236_raw'!A2,0,0,D9-B9+1,1),"CB")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COUNTIF(OFFSET('000070236_raw'!C2,0,0,D9-B9+1,1),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COUNTIF(OFFSET('000070236_raw'!A2,0,0,D9-B9+1,1),"CN")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COUNTIF(OFFSET('000070236_raw'!C2,0,0,D9-B9+1,1),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COUNTIF(OFFSET('000070236_raw'!A2,0,0,D9-B9+1,1),"CORAL")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COUNTIF(OFFSET('000070236_raw'!A2,0,0,D9-B9+1,1),"CORJU")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COUNTIF(OFFSET('000070236_raw'!A2,0,0,D9-B9+1,1),"DCY")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COUNTIF(OFFSET('000070236_raw'!A2,0,0,D9-B9+1,1),"DST")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SUM((OFFSET('000070236_raw'!B2,0,0,D9-B9+1,1)="ASP") * (OFFSET('000070236_raw'!C2,0,0,D9-B9+1,1)&lt;&gt;"TWS"))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COUNTIF(OFFSET('000070236_raw'!A2,0,0,D9-B9+1,1),"DSO")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SUM((OFFSET('000070236_raw'!B2,0,0,D9-B9+1,1)="BBD") * (OFFSET('000070236_raw'!C2,0,0,D9-B9+1,1)&lt;&gt;"TWS"))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COUNTIF(OFFSET('000070236_raw'!A2,0,0,D9-B9+1,1),"DC")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SUM((OFFSET('000070236_raw'!B2,0,0,D9-B9+1,1)="BL") * (OFFSET('000070236_raw'!C2,0,0,D9-B9+1,1)&lt;&gt;"TWS"))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COUNTIF(OFFSET('000070236_raw'!A2,0,0,D9-B9+1,1),"DL")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SUM((OFFSET('000070236_raw'!B2,0,0,D9-B9+1,1)="OD") * (OFFSET('000070236_raw'!C2,0,0,D9-B9+1,1)&lt;&gt;"TWS"))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COUNTIF(OFFSET('000070236_raw'!A2,0,0,D9-B9+1,1),"DS")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SUM((OFFSET('000070236_raw'!B2,0,0,D9-B9+1,1)="PLA") * (OFFSET('000070236_raw'!C2,0,0,D9-B9+1,1)&lt;&gt;"TWS"))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COUNTIF(OFFSET('000070236_raw'!A2,0,0,D9-B9+1,1),"EF")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SUM((OFFSET('000070236_raw'!B2,0,0,D9-B9+1,1)="WBD") * (OFFSET('000070236_raw'!C2,0,0,D9-B9+1,1)&lt;&gt;"TWS"))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COUNTIF(OFFSET('000070236_raw'!A2,0,0,D9-B9+1,1),"FF")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SUM((OFFSET('000070236_raw'!B2,0,0,D9-B9+1,1)="YBD") * (OFFSET('000070236_raw'!C2,0,0,D9-B9+1,1)&lt;&gt;"TWS"))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COUNTIF(OFFSET('000070236_raw'!A2,0,0,D9-B9+1,1),"IS")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COUNTIF(OFFSET('000070236_raw'!A2,0,0,D9-B9+1,1),"LC")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(OFFSET('000070236_raw'!B2,0,0,D9-B9+1,1)="ASP")*( OFFSET('000070236_raw'!C2,0,0,D9-B9+1,1)="C"))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COUNTIF(OFFSET('000070236_raw'!A2,0,0,D9-B9+1,1),"MD")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(OFFSET('000070236_raw'!B2,0,0,D9-B9+1,1)="BBD")*( OFFSET('000070236_raw'!C2,0,0,D9-B9+1,1)="C"))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COUNTIF(OFFSET('000070236_raw'!A2,0,0,D9-B9+1,1),"MM")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(OFFSET('000070236_raw'!B2,0,0,D9-B9+1,1)="BL")*( OFFSET('000070236_raw'!C2,0,0,D9-B9+1,1)="C"))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COUNTIF(OFFSET('000070236_raw'!A2,0,0,D9-B9+1,1),"MAR")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(OFFSET('000070236_raw'!B2,0,0,D9-B9+1,1)="OD")*( OFFSET('000070236_raw'!C2,0,0,D9-B9+1,1)="C"))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COUNTIF(OFFSET('000070236_raw'!A2,0,0,D9-B9+1,1),"MME")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(OFFSET('000070236_raw'!B2,0,0,D9-B9+1,1)="PLA")*( OFFSET('000070236_raw'!C2,0,0,D9-B9+1,1)="C"))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COUNTIF(OFFSET('000070236_raw'!A2,0,0,D9-B9+1,1),"MILA")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(OFFSET('000070236_raw'!B2,0,0,D9-B9+1,1)="WBD")*( OFFSET('000070236_raw'!C2,0,0,D9-B9+1,1)="C"))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COUNTIF(OFFSET('000070236_raw'!A2,0,0,D9-B9+1,1),"MILC")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(OFFSET('000070236_raw'!B2,0,0,D9-B9+1,1)="YBD")*( OFFSET('000070236_raw'!C2,0,0,D9-B9+1,1)="C"))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COUNTIF(OFFSET('000070236_raw'!A2,0,0,D9-B9+1,1),"MILS")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COUNTIF(OFFSET('000070236_raw'!A2,0,0,D9-B9+1,1),"MA")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COUNTIF(OFFSET('000070236_raw'!A2,0,0,D9-B9+1,1),"MC")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COUNTIF(OFFSET('000070236_raw'!A2,0,0,D9-B9+1,1),"MFAV")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COUNTIF(OFFSET('000070236_raw'!A2,0,0,D9-B9+1,1),"MFRN")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COUNTIF(OFFSET('000070236_raw'!A2,0,0,D9-B9+1,1),"MAN")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COUNTIF(OFFSET('000070236_raw'!A2,0,0,D9-B9+1,1),"MAL")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COUNTIF(OFFSET('000070236_raw'!A2,0,0,D9-B9+1,1),"MDA")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COUNTIF(OFFSET('000070236_raw'!A2,0,0,D9-B9+1,1),"MF")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COUNTIF(OFFSET('000070236_raw'!A2,0,0,D9-B9+1,1),"ML")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COUNTIF(OFFSET('000070236_raw'!A2,0,0,D9-B9+1,1),"OD")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COUNTIF(OFFSET('000070236_raw'!A2,0,0,D9-B9+1,1),"PA")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COUNTIF(OFFSET('000070236_raw'!A2,0,0,D9-B9+1,1),"PB")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COUNTIF(OFFSET('000070236_raw'!A2,0,0,D9-B9+1,1),"PD")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COUNTIF(OFFSET('000070236_raw'!A2,0,0,D9-B9+1,1),"PF")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COUNTIF(OFFSET('000070236_raw'!A2,0,0,D9-B9+1,1),"PP")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COUNTIF(OFFSET('000070236_raw'!A2,0,0,D9-B9+1,1),"SC")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COUNTIF(OFFSET('000070236_raw'!A2,0,0,D9-B9+1,1),"SL")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COUNTIF(OFFSET('000070236_raw'!A2,0,0,D9-B9+1,1),"SR")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COUNTIF(OFFSET('000070236_raw'!A2,0,0,D9-B9+1,1),"SS")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COUNTIF(OFFSET('000070236_raw'!A2,0,0,D9-B9+1,1),"SB")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COUNTIF(OFFSET('000070236_raw'!A2,0,0,D9-B9+1,1),"SH")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COUNTIF(OFFSET('000070236_raw'!A2,0,0,D9-B9+1,1),"SM")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COUNTIF(OFFSET('000070236_raw'!A2,0,0,D9-B9+1,1),"TA")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COUNTIF(OFFSET('000070236_raw'!A2,0,0,D9-B9+1,1),"BRI")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COUNTIF(OFFSET('000070236_raw'!A2,0,0,D9-B9+1,1),"ERY")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COUNTIF(OFFSET('000070236_raw'!A2,0,0,D9-B9+1,1),"EUN")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COUNTIF(OFFSET('000070236_raw'!A2,0,0,D9-B9+1,1),"GORG")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COUNTIF(OFFSET('000070236_raw'!A2,0,0,D9-B9+1,1),"ICIL")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COUNTIF(OFFSET('000070236_raw'!A2,0,0,D9-B9+1,1),"MUR")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COUNTIF(OFFSET('000070236_raw'!A2,0,0,D9-B9+1,1),"MOPS")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COUNTIF(OFFSET('000070236_raw'!A2,0,0,D9-B9+1,1),"PAURA")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COUNTIF(OFFSET('000070236_raw'!A2,0,0,D9-B9+1,1),"PRELA")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COUNTIF(OFFSET('000070236_raw'!A2,0,0,D9-B9+1,1),"PSDP")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COUNTIF(OFFSET('000070236_raw'!A2,0,0,D9-B9+1,1),"PSPT")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COUNTIF(OFFSET('000070236_raw'!A2,0,0,D9-B9+1,1),"PTER")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COUNTIF(OFFSET('000070236_raw'!A2,0,0,D9-B9+1,1),"SPO")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COUNTIF(OFFSET('000070236_raw'!A2,0,0,D9-B9+1,1),"PAL")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COUNTIF(OFFSET('000070236_raw'!A2,0,0,D9-B9+1,1),"ZO")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COUNTIF(OFFSET('000070236_raw'!A2,0,0,D9-B9+1,1),"AMP")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COUNTIF(OFFSET('000070236_raw'!A2,0,0,D9-B9+1,1),"DICT")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COUNTIF(OFFSET('000070236_raw'!A2,0,0,D9-B9+1,1),"HALI")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COUNTIF(OFFSET('000070236_raw'!A2,0,0,D9-B9+1,1),"LIAG")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COUNTIF(OFFSET('000070236_raw'!A2,0,0,D9-B9+1,1),"LOBO")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COUNTIF(OFFSET('000070236_raw'!A2,0,0,D9-B9+1,1),"MACA")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COUNTIF(OFFSET('000070236_raw'!A2,0,0,D9-B9+1,1),"PAD")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COUNTIF(OFFSET('000070236_raw'!A2,0,0,D9-B9+1,1),"POR")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COUNTIF(OFFSET('000070236_raw'!A2,0,0,D9-B9+1,1),"SARG")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COUNTIF(OFFSET('000070236_raw'!A2,0,0,D9-B9+1,1),"SCHIZ")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COUNTIF(OFFSET('000070236_raw'!A2,0,0,D9-B9+1,1),"STY")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COUNTIF(OFFSET('000070236_raw'!A2,0,0,D9-B9+1,1),"TURB")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COUNTIF(OFFSET('000070236_raw'!A2,0,0,D9-B9+1,1),"TURF")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COUNTIF(OFFSET('000070236_raw'!A2,0,0,D9-B9+1,1),"WRAN")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COUNTIF(OFFSET('000070236_raw'!A2,0,0,D9-B9+1,1),"CTB")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COUNTIF(OFFSET('000070236_raw'!A2,0,0,D9-B9+1,1),"ASC")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COUNTIF(OFFSET('000070236_raw'!A2,0,0,D9-B9+1,1),"O")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COUNTIF(OFFSET('000070236_raw'!A2,0,0,D9-B9+1,1),"DCA")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COUNTIF(OFFSET('000070236_raw'!A2,0,0,D9-B9+1,1),"DG")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COUNTIF(OFFSET('000070236_raw'!A2,0,0,D9-B9+1,1),"ODC")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COUNTIF(OFFSET('000070236_raw'!A2,0,0,D9-B9+1,1),"RDC")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COUNTIF(OFFSET('000070236_raw'!A2,0,0,D9-B9+1,1),"CALG")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COUNTIF(OFFSET('000070236_raw'!A2,0,0,D9-B9+1,1),"DCOR")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COUNTIF(OFFSET('000070236_raw'!A2,0,0,D9-B9+1,1),"P")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COUNTIF(OFFSET('000070236_raw'!A2,0,0,D9-B9+1,1),"R")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COUNTIF(OFFSET('000070236_raw'!A2,0,0,D9-B9+1,1),"S")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COUNTIF(OFFSET('000070236_raw'!A2,0,0,D9-B9+1,1),"UNK")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COUNTIF(OFFSET('000070236_raw'!A2,0,0,D9-B9+1,1),"SHAD")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COUNTIF(OFFSET('000070236_raw'!A2,0,0,D9-B9+1,1),"TAPE")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COUNTIF(OFFSET('000070236_raw'!A2,0,0,D9-B9+1,1),"WAND")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COUNTA(OFFSET('000073239_raw'!A2,0,0,D9-B9+1,1))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COUNTIF(OFFSET('000073239_raw'!C2,0,0,D9-B9+1,1),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COUNTIF(OFFSET('000073239_raw'!C2,0,0,D9-B9+1,1),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COUNTIF(OFFSET('000073239_raw'!A2,0,0,D9-B9+1,1),"AC")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COUNTIF(OFFSET('000073239_raw'!C2,0,0,D9-B9+1,1),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COUNTIF(OFFSET('000073239_raw'!A2,0,0,D9-B9+1,1),"AP")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COUNTIF(OFFSET('000073239_raw'!C2,0,0,D9-B9+1,1),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COUNTIF(OFFSET('000073239_raw'!A2,0,0,D9-B9+1,1),"APR")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COUNTIF(OFFSET('000073239_raw'!C2,0,0,D9-B9+1,1),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COUNTIF(OFFSET('000073239_raw'!A2,0,0,D9-B9+1,1),"AA")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COUNTIF(OFFSET('000073239_raw'!C2,0,0,D9-B9+1,1),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COUNTIF(OFFSET('000073239_raw'!A2,0,0,D9-B9+1,1),"AF")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COUNTIF(OFFSET('000073239_raw'!C2,0,0,D9-B9+1,1),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COUNTIF(OFFSET('000073239_raw'!A2,0,0,D9-B9+1,1),"AG")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COUNTIF(OFFSET('000073239_raw'!C2,0,0,D9-B9+1,1),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COUNTIF(OFFSET('000073239_raw'!A2,0,0,D9-B9+1,1),"AL")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COUNTIF(OFFSET('000073239_raw'!C2,0,0,D9-B9+1,1),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COUNTIF(OFFSET('000073239_raw'!A2,0,0,D9-B9+1,1),"AT")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COUNTIF(OFFSET('000073239_raw'!C2,0,0,D9-B9+1,1),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COUNTIF(OFFSET('000073239_raw'!A2,0,0,D9-B9+1,1),"AU")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COUNTIF(OFFSET('000073239_raw'!C2,0,0,D9-B9+1,1),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COUNTIF(OFFSET('000073239_raw'!A2,0,0,D9-B9+1,1),"CB")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COUNTIF(OFFSET('000073239_raw'!C2,0,0,D9-B9+1,1),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COUNTIF(OFFSET('000073239_raw'!A2,0,0,D9-B9+1,1),"CN")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COUNTIF(OFFSET('000073239_raw'!C2,0,0,D9-B9+1,1),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COUNTIF(OFFSET('000073239_raw'!A2,0,0,D9-B9+1,1),"CORAL")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COUNTIF(OFFSET('000073239_raw'!A2,0,0,D9-B9+1,1),"CORJU")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COUNTIF(OFFSET('000073239_raw'!A2,0,0,D9-B9+1,1),"DCY")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COUNTIF(OFFSET('000073239_raw'!A2,0,0,D9-B9+1,1),"DST")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SUM((OFFSET('000073239_raw'!B2,0,0,D9-B9+1,1)="ASP") * (OFFSET('000073239_raw'!C2,0,0,D9-B9+1,1)&lt;&gt;"TWS"))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COUNTIF(OFFSET('000073239_raw'!A2,0,0,D9-B9+1,1),"DSO")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SUM((OFFSET('000073239_raw'!B2,0,0,D9-B9+1,1)="BBD") * (OFFSET('000073239_raw'!C2,0,0,D9-B9+1,1)&lt;&gt;"TWS"))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COUNTIF(OFFSET('000073239_raw'!A2,0,0,D9-B9+1,1),"DC")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SUM((OFFSET('000073239_raw'!B2,0,0,D9-B9+1,1)="BL") * (OFFSET('000073239_raw'!C2,0,0,D9-B9+1,1)&lt;&gt;"TWS"))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COUNTIF(OFFSET('000073239_raw'!A2,0,0,D9-B9+1,1),"DL")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SUM((OFFSET('000073239_raw'!B2,0,0,D9-B9+1,1)="OD") * (OFFSET('000073239_raw'!C2,0,0,D9-B9+1,1)&lt;&gt;"TWS"))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COUNTIF(OFFSET('000073239_raw'!A2,0,0,D9-B9+1,1),"DS")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SUM((OFFSET('000073239_raw'!B2,0,0,D9-B9+1,1)="PLA") * (OFFSET('000073239_raw'!C2,0,0,D9-B9+1,1)&lt;&gt;"TWS"))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COUNTIF(OFFSET('000073239_raw'!A2,0,0,D9-B9+1,1),"EF")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SUM((OFFSET('000073239_raw'!B2,0,0,D9-B9+1,1)="WBD") * (OFFSET('000073239_raw'!C2,0,0,D9-B9+1,1)&lt;&gt;"TWS"))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COUNTIF(OFFSET('000073239_raw'!A2,0,0,D9-B9+1,1),"FF")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SUM((OFFSET('000073239_raw'!B2,0,0,D9-B9+1,1)="YBD") * (OFFSET('000073239_raw'!C2,0,0,D9-B9+1,1)&lt;&gt;"TWS"))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COUNTIF(OFFSET('000073239_raw'!A2,0,0,D9-B9+1,1),"IS")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COUNTIF(OFFSET('000073239_raw'!A2,0,0,D9-B9+1,1),"LC")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(OFFSET('000073239_raw'!B2,0,0,D9-B9+1,1)="ASP")*( OFFSET('000073239_raw'!C2,0,0,D9-B9+1,1)="C"))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COUNTIF(OFFSET('000073239_raw'!A2,0,0,D9-B9+1,1),"MD")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(OFFSET('000073239_raw'!B2,0,0,D9-B9+1,1)="BBD")*( OFFSET('000073239_raw'!C2,0,0,D9-B9+1,1)="C"))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COUNTIF(OFFSET('000073239_raw'!A2,0,0,D9-B9+1,1),"MM")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(OFFSET('000073239_raw'!B2,0,0,D9-B9+1,1)="BL")*( OFFSET('000073239_raw'!C2,0,0,D9-B9+1,1)="C"))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COUNTIF(OFFSET('000073239_raw'!A2,0,0,D9-B9+1,1),"MAR")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(OFFSET('000073239_raw'!B2,0,0,D9-B9+1,1)="OD")*( OFFSET('000073239_raw'!C2,0,0,D9-B9+1,1)="C"))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COUNTIF(OFFSET('000073239_raw'!A2,0,0,D9-B9+1,1),"MME")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(OFFSET('000073239_raw'!B2,0,0,D9-B9+1,1)="PLA")*( OFFSET('000073239_raw'!C2,0,0,D9-B9+1,1)="C"))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COUNTIF(OFFSET('000073239_raw'!A2,0,0,D9-B9+1,1),"MILA")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(OFFSET('000073239_raw'!B2,0,0,D9-B9+1,1)="WBD")*( OFFSET('000073239_raw'!C2,0,0,D9-B9+1,1)="C"))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COUNTIF(OFFSET('000073239_raw'!A2,0,0,D9-B9+1,1),"MILC")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(OFFSET('000073239_raw'!B2,0,0,D9-B9+1,1)="YBD")*( OFFSET('000073239_raw'!C2,0,0,D9-B9+1,1)="C"))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COUNTIF(OFFSET('000073239_raw'!A2,0,0,D9-B9+1,1),"MILS")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COUNTIF(OFFSET('000073239_raw'!A2,0,0,D9-B9+1,1),"MA")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COUNTIF(OFFSET('000073239_raw'!A2,0,0,D9-B9+1,1),"MC")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COUNTIF(OFFSET('000073239_raw'!A2,0,0,D9-B9+1,1),"MFAV")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COUNTIF(OFFSET('000073239_raw'!A2,0,0,D9-B9+1,1),"MFRN")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COUNTIF(OFFSET('000073239_raw'!A2,0,0,D9-B9+1,1),"MAN")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COUNTIF(OFFSET('000073239_raw'!A2,0,0,D9-B9+1,1),"MAL")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COUNTIF(OFFSET('000073239_raw'!A2,0,0,D9-B9+1,1),"MDA")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COUNTIF(OFFSET('000073239_raw'!A2,0,0,D9-B9+1,1),"MF")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COUNTIF(OFFSET('000073239_raw'!A2,0,0,D9-B9+1,1),"ML")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COUNTIF(OFFSET('000073239_raw'!A2,0,0,D9-B9+1,1),"OD")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COUNTIF(OFFSET('000073239_raw'!A2,0,0,D9-B9+1,1),"PA")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COUNTIF(OFFSET('000073239_raw'!A2,0,0,D9-B9+1,1),"PB")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COUNTIF(OFFSET('000073239_raw'!A2,0,0,D9-B9+1,1),"PD")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COUNTIF(OFFSET('000073239_raw'!A2,0,0,D9-B9+1,1),"PF")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COUNTIF(OFFSET('000073239_raw'!A2,0,0,D9-B9+1,1),"PP")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COUNTIF(OFFSET('000073239_raw'!A2,0,0,D9-B9+1,1),"SC")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COUNTIF(OFFSET('000073239_raw'!A2,0,0,D9-B9+1,1),"SL")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COUNTIF(OFFSET('000073239_raw'!A2,0,0,D9-B9+1,1),"SR")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COUNTIF(OFFSET('000073239_raw'!A2,0,0,D9-B9+1,1),"SS")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COUNTIF(OFFSET('000073239_raw'!A2,0,0,D9-B9+1,1),"SB")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COUNTIF(OFFSET('000073239_raw'!A2,0,0,D9-B9+1,1),"SH")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COUNTIF(OFFSET('000073239_raw'!A2,0,0,D9-B9+1,1),"SM")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COUNTIF(OFFSET('000073239_raw'!A2,0,0,D9-B9+1,1),"TA")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COUNTIF(OFFSET('000073239_raw'!A2,0,0,D9-B9+1,1),"BRI")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COUNTIF(OFFSET('000073239_raw'!A2,0,0,D9-B9+1,1),"ERY")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COUNTIF(OFFSET('000073239_raw'!A2,0,0,D9-B9+1,1),"EUN")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COUNTIF(OFFSET('000073239_raw'!A2,0,0,D9-B9+1,1),"GORG")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COUNTIF(OFFSET('000073239_raw'!A2,0,0,D9-B9+1,1),"ICIL")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COUNTIF(OFFSET('000073239_raw'!A2,0,0,D9-B9+1,1),"MUR")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COUNTIF(OFFSET('000073239_raw'!A2,0,0,D9-B9+1,1),"MOPS")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COUNTIF(OFFSET('000073239_raw'!A2,0,0,D9-B9+1,1),"PAURA")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COUNTIF(OFFSET('000073239_raw'!A2,0,0,D9-B9+1,1),"PRELA")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COUNTIF(OFFSET('000073239_raw'!A2,0,0,D9-B9+1,1),"PSDP")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COUNTIF(OFFSET('000073239_raw'!A2,0,0,D9-B9+1,1),"PSPT")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COUNTIF(OFFSET('000073239_raw'!A2,0,0,D9-B9+1,1),"PTER")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COUNTIF(OFFSET('000073239_raw'!A2,0,0,D9-B9+1,1),"SPO")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COUNTIF(OFFSET('000073239_raw'!A2,0,0,D9-B9+1,1),"PAL")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COUNTIF(OFFSET('000073239_raw'!A2,0,0,D9-B9+1,1),"ZO")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COUNTIF(OFFSET('000073239_raw'!A2,0,0,D9-B9+1,1),"AMP")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COUNTIF(OFFSET('000073239_raw'!A2,0,0,D9-B9+1,1),"DICT")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COUNTIF(OFFSET('000073239_raw'!A2,0,0,D9-B9+1,1),"HALI")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COUNTIF(OFFSET('000073239_raw'!A2,0,0,D9-B9+1,1),"LIAG")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COUNTIF(OFFSET('000073239_raw'!A2,0,0,D9-B9+1,1),"LOBO")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COUNTIF(OFFSET('000073239_raw'!A2,0,0,D9-B9+1,1),"MACA")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COUNTIF(OFFSET('000073239_raw'!A2,0,0,D9-B9+1,1),"PAD")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COUNTIF(OFFSET('000073239_raw'!A2,0,0,D9-B9+1,1),"POR")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COUNTIF(OFFSET('000073239_raw'!A2,0,0,D9-B9+1,1),"SARG")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COUNTIF(OFFSET('000073239_raw'!A2,0,0,D9-B9+1,1),"SCHIZ")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COUNTIF(OFFSET('000073239_raw'!A2,0,0,D9-B9+1,1),"STY")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COUNTIF(OFFSET('000073239_raw'!A2,0,0,D9-B9+1,1),"TURB")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COUNTIF(OFFSET('000073239_raw'!A2,0,0,D9-B9+1,1),"TURF")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COUNTIF(OFFSET('000073239_raw'!A2,0,0,D9-B9+1,1),"WRAN")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COUNTIF(OFFSET('000073239_raw'!A2,0,0,D9-B9+1,1),"CTB")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COUNTIF(OFFSET('000073239_raw'!A2,0,0,D9-B9+1,1),"ASC")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COUNTIF(OFFSET('000073239_raw'!A2,0,0,D9-B9+1,1),"O")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COUNTIF(OFFSET('000073239_raw'!A2,0,0,D9-B9+1,1),"DCA")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COUNTIF(OFFSET('000073239_raw'!A2,0,0,D9-B9+1,1),"DG")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COUNTIF(OFFSET('000073239_raw'!A2,0,0,D9-B9+1,1),"ODC")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COUNTIF(OFFSET('000073239_raw'!A2,0,0,D9-B9+1,1),"RDC")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COUNTIF(OFFSET('000073239_raw'!A2,0,0,D9-B9+1,1),"CALG")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COUNTIF(OFFSET('000073239_raw'!A2,0,0,D9-B9+1,1),"DCOR")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COUNTIF(OFFSET('000073239_raw'!A2,0,0,D9-B9+1,1),"P")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COUNTIF(OFFSET('000073239_raw'!A2,0,0,D9-B9+1,1),"R")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COUNTIF(OFFSET('000073239_raw'!A2,0,0,D9-B9+1,1),"S")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COUNTIF(OFFSET('000073239_raw'!A2,0,0,D9-B9+1,1),"UNK")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COUNTIF(OFFSET('000073239_raw'!A2,0,0,D9-B9+1,1),"SHAD")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COUNTIF(OFFSET('000073239_raw'!A2,0,0,D9-B9+1,1),"TAPE")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COUNTIF(OFFSET('000073239_raw'!A2,0,0,D9-B9+1,1),"WAND")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COUNTA(OFFSET('000076242_raw'!A2,0,0,D9-B9+1,1))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COUNTIF(OFFSET('000076242_raw'!C2,0,0,D9-B9+1,1),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COUNTIF(OFFSET('000076242_raw'!C2,0,0,D9-B9+1,1),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COUNTIF(OFFSET('000076242_raw'!A2,0,0,D9-B9+1,1),"AC")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COUNTIF(OFFSET('000076242_raw'!C2,0,0,D9-B9+1,1),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COUNTIF(OFFSET('000076242_raw'!A2,0,0,D9-B9+1,1),"AP")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COUNTIF(OFFSET('000076242_raw'!C2,0,0,D9-B9+1,1),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COUNTIF(OFFSET('000076242_raw'!A2,0,0,D9-B9+1,1),"APR")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COUNTIF(OFFSET('000076242_raw'!C2,0,0,D9-B9+1,1),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COUNTIF(OFFSET('000076242_raw'!A2,0,0,D9-B9+1,1),"AA")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COUNTIF(OFFSET('000076242_raw'!C2,0,0,D9-B9+1,1),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COUNTIF(OFFSET('000076242_raw'!A2,0,0,D9-B9+1,1),"AF")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COUNTIF(OFFSET('000076242_raw'!C2,0,0,D9-B9+1,1),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COUNTIF(OFFSET('000076242_raw'!A2,0,0,D9-B9+1,1),"AG")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COUNTIF(OFFSET('000076242_raw'!C2,0,0,D9-B9+1,1),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COUNTIF(OFFSET('000076242_raw'!A2,0,0,D9-B9+1,1),"AL")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COUNTIF(OFFSET('000076242_raw'!C2,0,0,D9-B9+1,1),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COUNTIF(OFFSET('000076242_raw'!A2,0,0,D9-B9+1,1),"AT")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COUNTIF(OFFSET('000076242_raw'!C2,0,0,D9-B9+1,1),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COUNTIF(OFFSET('000076242_raw'!A2,0,0,D9-B9+1,1),"AU")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COUNTIF(OFFSET('000076242_raw'!C2,0,0,D9-B9+1,1),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COUNTIF(OFFSET('000076242_raw'!A2,0,0,D9-B9+1,1),"CB")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COUNTIF(OFFSET('000076242_raw'!C2,0,0,D9-B9+1,1),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COUNTIF(OFFSET('000076242_raw'!A2,0,0,D9-B9+1,1),"CN")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COUNTIF(OFFSET('000076242_raw'!C2,0,0,D9-B9+1,1),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COUNTIF(OFFSET('000076242_raw'!A2,0,0,D9-B9+1,1),"CORAL")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COUNTIF(OFFSET('000076242_raw'!A2,0,0,D9-B9+1,1),"CORJU")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COUNTIF(OFFSET('000076242_raw'!A2,0,0,D9-B9+1,1),"DCY")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COUNTIF(OFFSET('000076242_raw'!A2,0,0,D9-B9+1,1),"DST")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SUM((OFFSET('000076242_raw'!B2,0,0,D9-B9+1,1)="ASP") * (OFFSET('000076242_raw'!C2,0,0,D9-B9+1,1)&lt;&gt;"TWS"))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COUNTIF(OFFSET('000076242_raw'!A2,0,0,D9-B9+1,1),"DSO")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SUM((OFFSET('000076242_raw'!B2,0,0,D9-B9+1,1)="BBD") * (OFFSET('000076242_raw'!C2,0,0,D9-B9+1,1)&lt;&gt;"TWS"))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COUNTIF(OFFSET('000076242_raw'!A2,0,0,D9-B9+1,1),"DC")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SUM((OFFSET('000076242_raw'!B2,0,0,D9-B9+1,1)="BL") * (OFFSET('000076242_raw'!C2,0,0,D9-B9+1,1)&lt;&gt;"TWS"))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COUNTIF(OFFSET('000076242_raw'!A2,0,0,D9-B9+1,1),"DL")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SUM((OFFSET('000076242_raw'!B2,0,0,D9-B9+1,1)="OD") * (OFFSET('000076242_raw'!C2,0,0,D9-B9+1,1)&lt;&gt;"TWS"))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COUNTIF(OFFSET('000076242_raw'!A2,0,0,D9-B9+1,1),"DS")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SUM((OFFSET('000076242_raw'!B2,0,0,D9-B9+1,1)="PLA") * (OFFSET('000076242_raw'!C2,0,0,D9-B9+1,1)&lt;&gt;"TWS"))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COUNTIF(OFFSET('000076242_raw'!A2,0,0,D9-B9+1,1),"EF")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SUM((OFFSET('000076242_raw'!B2,0,0,D9-B9+1,1)="WBD") * (OFFSET('000076242_raw'!C2,0,0,D9-B9+1,1)&lt;&gt;"TWS"))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COUNTIF(OFFSET('000076242_raw'!A2,0,0,D9-B9+1,1),"FF")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SUM((OFFSET('000076242_raw'!B2,0,0,D9-B9+1,1)="YBD") * (OFFSET('000076242_raw'!C2,0,0,D9-B9+1,1)&lt;&gt;"TWS"))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COUNTIF(OFFSET('000076242_raw'!A2,0,0,D9-B9+1,1),"IS")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COUNTIF(OFFSET('000076242_raw'!A2,0,0,D9-B9+1,1),"LC")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(OFFSET('000076242_raw'!B2,0,0,D9-B9+1,1)="ASP")*( OFFSET('000076242_raw'!C2,0,0,D9-B9+1,1)="C"))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COUNTIF(OFFSET('000076242_raw'!A2,0,0,D9-B9+1,1),"MD")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(OFFSET('000076242_raw'!B2,0,0,D9-B9+1,1)="BBD")*( OFFSET('000076242_raw'!C2,0,0,D9-B9+1,1)="C"))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COUNTIF(OFFSET('000076242_raw'!A2,0,0,D9-B9+1,1),"MM")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(OFFSET('000076242_raw'!B2,0,0,D9-B9+1,1)="BL")*( OFFSET('000076242_raw'!C2,0,0,D9-B9+1,1)="C"))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COUNTIF(OFFSET('000076242_raw'!A2,0,0,D9-B9+1,1),"MAR")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(OFFSET('000076242_raw'!B2,0,0,D9-B9+1,1)="OD")*( OFFSET('000076242_raw'!C2,0,0,D9-B9+1,1)="C"))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COUNTIF(OFFSET('000076242_raw'!A2,0,0,D9-B9+1,1),"MME")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(OFFSET('000076242_raw'!B2,0,0,D9-B9+1,1)="PLA")*( OFFSET('000076242_raw'!C2,0,0,D9-B9+1,1)="C"))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COUNTIF(OFFSET('000076242_raw'!A2,0,0,D9-B9+1,1),"MILA")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(OFFSET('000076242_raw'!B2,0,0,D9-B9+1,1)="WBD")*( OFFSET('000076242_raw'!C2,0,0,D9-B9+1,1)="C"))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COUNTIF(OFFSET('000076242_raw'!A2,0,0,D9-B9+1,1),"MILC")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(OFFSET('000076242_raw'!B2,0,0,D9-B9+1,1)="YBD")*( OFFSET('000076242_raw'!C2,0,0,D9-B9+1,1)="C"))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COUNTIF(OFFSET('000076242_raw'!A2,0,0,D9-B9+1,1),"MILS")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COUNTIF(OFFSET('000076242_raw'!A2,0,0,D9-B9+1,1),"MA")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COUNTIF(OFFSET('000076242_raw'!A2,0,0,D9-B9+1,1),"MC")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COUNTIF(OFFSET('000076242_raw'!A2,0,0,D9-B9+1,1),"MFAV")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COUNTIF(OFFSET('000076242_raw'!A2,0,0,D9-B9+1,1),"MFRN")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COUNTIF(OFFSET('000076242_raw'!A2,0,0,D9-B9+1,1),"MAN")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COUNTIF(OFFSET('000076242_raw'!A2,0,0,D9-B9+1,1),"MAL")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COUNTIF(OFFSET('000076242_raw'!A2,0,0,D9-B9+1,1),"MDA")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COUNTIF(OFFSET('000076242_raw'!A2,0,0,D9-B9+1,1),"MF")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COUNTIF(OFFSET('000076242_raw'!A2,0,0,D9-B9+1,1),"ML")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COUNTIF(OFFSET('000076242_raw'!A2,0,0,D9-B9+1,1),"OD")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COUNTIF(OFFSET('000076242_raw'!A2,0,0,D9-B9+1,1),"PA")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COUNTIF(OFFSET('000076242_raw'!A2,0,0,D9-B9+1,1),"PB")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COUNTIF(OFFSET('000076242_raw'!A2,0,0,D9-B9+1,1),"PD")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COUNTIF(OFFSET('000076242_raw'!A2,0,0,D9-B9+1,1),"PF")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COUNTIF(OFFSET('000076242_raw'!A2,0,0,D9-B9+1,1),"PP")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COUNTIF(OFFSET('000076242_raw'!A2,0,0,D9-B9+1,1),"SC")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COUNTIF(OFFSET('000076242_raw'!A2,0,0,D9-B9+1,1),"SL")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COUNTIF(OFFSET('000076242_raw'!A2,0,0,D9-B9+1,1),"SR")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COUNTIF(OFFSET('000076242_raw'!A2,0,0,D9-B9+1,1),"SS")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COUNTIF(OFFSET('000076242_raw'!A2,0,0,D9-B9+1,1),"SB")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COUNTIF(OFFSET('000076242_raw'!A2,0,0,D9-B9+1,1),"SH")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COUNTIF(OFFSET('000076242_raw'!A2,0,0,D9-B9+1,1),"SM")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COUNTIF(OFFSET('000076242_raw'!A2,0,0,D9-B9+1,1),"TA")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COUNTIF(OFFSET('000076242_raw'!A2,0,0,D9-B9+1,1),"BRI")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COUNTIF(OFFSET('000076242_raw'!A2,0,0,D9-B9+1,1),"ERY")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COUNTIF(OFFSET('000076242_raw'!A2,0,0,D9-B9+1,1),"EUN")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COUNTIF(OFFSET('000076242_raw'!A2,0,0,D9-B9+1,1),"GORG")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COUNTIF(OFFSET('000076242_raw'!A2,0,0,D9-B9+1,1),"ICIL")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COUNTIF(OFFSET('000076242_raw'!A2,0,0,D9-B9+1,1),"MUR")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COUNTIF(OFFSET('000076242_raw'!A2,0,0,D9-B9+1,1),"MOPS")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COUNTIF(OFFSET('000076242_raw'!A2,0,0,D9-B9+1,1),"PAURA")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COUNTIF(OFFSET('000076242_raw'!A2,0,0,D9-B9+1,1),"PRELA")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COUNTIF(OFFSET('000076242_raw'!A2,0,0,D9-B9+1,1),"PSDP")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COUNTIF(OFFSET('000076242_raw'!A2,0,0,D9-B9+1,1),"PSPT")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COUNTIF(OFFSET('000076242_raw'!A2,0,0,D9-B9+1,1),"PTER")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COUNTIF(OFFSET('000076242_raw'!A2,0,0,D9-B9+1,1),"SPO")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COUNTIF(OFFSET('000076242_raw'!A2,0,0,D9-B9+1,1),"PAL")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COUNTIF(OFFSET('000076242_raw'!A2,0,0,D9-B9+1,1),"ZO")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COUNTIF(OFFSET('000076242_raw'!A2,0,0,D9-B9+1,1),"AMP")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COUNTIF(OFFSET('000076242_raw'!A2,0,0,D9-B9+1,1),"DICT")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COUNTIF(OFFSET('000076242_raw'!A2,0,0,D9-B9+1,1),"HALI")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COUNTIF(OFFSET('000076242_raw'!A2,0,0,D9-B9+1,1),"LIAG")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COUNTIF(OFFSET('000076242_raw'!A2,0,0,D9-B9+1,1),"LOBO")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COUNTIF(OFFSET('000076242_raw'!A2,0,0,D9-B9+1,1),"MACA")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COUNTIF(OFFSET('000076242_raw'!A2,0,0,D9-B9+1,1),"PAD")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COUNTIF(OFFSET('000076242_raw'!A2,0,0,D9-B9+1,1),"POR")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COUNTIF(OFFSET('000076242_raw'!A2,0,0,D9-B9+1,1),"SARG")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COUNTIF(OFFSET('000076242_raw'!A2,0,0,D9-B9+1,1),"SCHIZ")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COUNTIF(OFFSET('000076242_raw'!A2,0,0,D9-B9+1,1),"STY")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COUNTIF(OFFSET('000076242_raw'!A2,0,0,D9-B9+1,1),"TURB")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COUNTIF(OFFSET('000076242_raw'!A2,0,0,D9-B9+1,1),"TURF")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COUNTIF(OFFSET('000076242_raw'!A2,0,0,D9-B9+1,1),"WRAN")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COUNTIF(OFFSET('000076242_raw'!A2,0,0,D9-B9+1,1),"CTB")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COUNTIF(OFFSET('000076242_raw'!A2,0,0,D9-B9+1,1),"ASC")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COUNTIF(OFFSET('000076242_raw'!A2,0,0,D9-B9+1,1),"O")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COUNTIF(OFFSET('000076242_raw'!A2,0,0,D9-B9+1,1),"DCA")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COUNTIF(OFFSET('000076242_raw'!A2,0,0,D9-B9+1,1),"DG")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COUNTIF(OFFSET('000076242_raw'!A2,0,0,D9-B9+1,1),"ODC")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COUNTIF(OFFSET('000076242_raw'!A2,0,0,D9-B9+1,1),"RDC")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COUNTIF(OFFSET('000076242_raw'!A2,0,0,D9-B9+1,1),"CALG")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COUNTIF(OFFSET('000076242_raw'!A2,0,0,D9-B9+1,1),"DCOR")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COUNTIF(OFFSET('000076242_raw'!A2,0,0,D9-B9+1,1),"P")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COUNTIF(OFFSET('000076242_raw'!A2,0,0,D9-B9+1,1),"R")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COUNTIF(OFFSET('000076242_raw'!A2,0,0,D9-B9+1,1),"S")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COUNTIF(OFFSET('000076242_raw'!A2,0,0,D9-B9+1,1),"UNK")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COUNTIF(OFFSET('000076242_raw'!A2,0,0,D9-B9+1,1),"SHAD")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COUNTIF(OFFSET('000076242_raw'!A2,0,0,D9-B9+1,1),"TAPE")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COUNTIF(OFFSET('000076242_raw'!A2,0,0,D9-B9+1,1),"WAND")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COUNTA(OFFSET('000079245_raw'!A2,0,0,D9-B9+1,1))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COUNTIF(OFFSET('000079245_raw'!C2,0,0,D9-B9+1,1),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COUNTIF(OFFSET('000079245_raw'!C2,0,0,D9-B9+1,1),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COUNTIF(OFFSET('000079245_raw'!A2,0,0,D9-B9+1,1),"AC")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COUNTIF(OFFSET('000079245_raw'!C2,0,0,D9-B9+1,1),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COUNTIF(OFFSET('000079245_raw'!A2,0,0,D9-B9+1,1),"AP")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COUNTIF(OFFSET('000079245_raw'!C2,0,0,D9-B9+1,1),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COUNTIF(OFFSET('000079245_raw'!A2,0,0,D9-B9+1,1),"APR")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COUNTIF(OFFSET('000079245_raw'!C2,0,0,D9-B9+1,1),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COUNTIF(OFFSET('000079245_raw'!A2,0,0,D9-B9+1,1),"AA")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COUNTIF(OFFSET('000079245_raw'!C2,0,0,D9-B9+1,1),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COUNTIF(OFFSET('000079245_raw'!A2,0,0,D9-B9+1,1),"AF")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COUNTIF(OFFSET('000079245_raw'!C2,0,0,D9-B9+1,1),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COUNTIF(OFFSET('000079245_raw'!A2,0,0,D9-B9+1,1),"AG")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COUNTIF(OFFSET('000079245_raw'!C2,0,0,D9-B9+1,1),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COUNTIF(OFFSET('000079245_raw'!A2,0,0,D9-B9+1,1),"AL")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COUNTIF(OFFSET('000079245_raw'!C2,0,0,D9-B9+1,1),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COUNTIF(OFFSET('000079245_raw'!A2,0,0,D9-B9+1,1),"AT")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COUNTIF(OFFSET('000079245_raw'!C2,0,0,D9-B9+1,1),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COUNTIF(OFFSET('000079245_raw'!A2,0,0,D9-B9+1,1),"AU")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COUNTIF(OFFSET('000079245_raw'!C2,0,0,D9-B9+1,1),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COUNTIF(OFFSET('000079245_raw'!A2,0,0,D9-B9+1,1),"CB")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COUNTIF(OFFSET('000079245_raw'!C2,0,0,D9-B9+1,1),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COUNTIF(OFFSET('000079245_raw'!A2,0,0,D9-B9+1,1),"CN")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COUNTIF(OFFSET('000079245_raw'!C2,0,0,D9-B9+1,1),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COUNTIF(OFFSET('000079245_raw'!A2,0,0,D9-B9+1,1),"CORAL")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COUNTIF(OFFSET('000079245_raw'!A2,0,0,D9-B9+1,1),"CORJU")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COUNTIF(OFFSET('000079245_raw'!A2,0,0,D9-B9+1,1),"DCY")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COUNTIF(OFFSET('000079245_raw'!A2,0,0,D9-B9+1,1),"DST")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SUM((OFFSET('000079245_raw'!B2,0,0,D9-B9+1,1)="ASP") * (OFFSET('000079245_raw'!C2,0,0,D9-B9+1,1)&lt;&gt;"TWS"))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COUNTIF(OFFSET('000079245_raw'!A2,0,0,D9-B9+1,1),"DSO")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SUM((OFFSET('000079245_raw'!B2,0,0,D9-B9+1,1)="BBD") * (OFFSET('000079245_raw'!C2,0,0,D9-B9+1,1)&lt;&gt;"TWS"))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COUNTIF(OFFSET('000079245_raw'!A2,0,0,D9-B9+1,1),"DC")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SUM((OFFSET('000079245_raw'!B2,0,0,D9-B9+1,1)="BL") * (OFFSET('000079245_raw'!C2,0,0,D9-B9+1,1)&lt;&gt;"TWS"))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COUNTIF(OFFSET('000079245_raw'!A2,0,0,D9-B9+1,1),"DL")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SUM((OFFSET('000079245_raw'!B2,0,0,D9-B9+1,1)="OD") * (OFFSET('000079245_raw'!C2,0,0,D9-B9+1,1)&lt;&gt;"TWS"))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COUNTIF(OFFSET('000079245_raw'!A2,0,0,D9-B9+1,1),"DS")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SUM((OFFSET('000079245_raw'!B2,0,0,D9-B9+1,1)="PLA") * (OFFSET('000079245_raw'!C2,0,0,D9-B9+1,1)&lt;&gt;"TWS"))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COUNTIF(OFFSET('000079245_raw'!A2,0,0,D9-B9+1,1),"EF")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SUM((OFFSET('000079245_raw'!B2,0,0,D9-B9+1,1)="WBD") * (OFFSET('000079245_raw'!C2,0,0,D9-B9+1,1)&lt;&gt;"TWS"))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COUNTIF(OFFSET('000079245_raw'!A2,0,0,D9-B9+1,1),"FF")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SUM((OFFSET('000079245_raw'!B2,0,0,D9-B9+1,1)="YBD") * (OFFSET('000079245_raw'!C2,0,0,D9-B9+1,1)&lt;&gt;"TWS"))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COUNTIF(OFFSET('000079245_raw'!A2,0,0,D9-B9+1,1),"IS")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COUNTIF(OFFSET('000079245_raw'!A2,0,0,D9-B9+1,1),"LC")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(OFFSET('000079245_raw'!B2,0,0,D9-B9+1,1)="ASP")*( OFFSET('000079245_raw'!C2,0,0,D9-B9+1,1)="C"))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COUNTIF(OFFSET('000079245_raw'!A2,0,0,D9-B9+1,1),"MD")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(OFFSET('000079245_raw'!B2,0,0,D9-B9+1,1)="BBD")*( OFFSET('000079245_raw'!C2,0,0,D9-B9+1,1)="C"))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COUNTIF(OFFSET('000079245_raw'!A2,0,0,D9-B9+1,1),"MM")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(OFFSET('000079245_raw'!B2,0,0,D9-B9+1,1)="BL")*( OFFSET('000079245_raw'!C2,0,0,D9-B9+1,1)="C"))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COUNTIF(OFFSET('000079245_raw'!A2,0,0,D9-B9+1,1),"MAR")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(OFFSET('000079245_raw'!B2,0,0,D9-B9+1,1)="OD")*( OFFSET('000079245_raw'!C2,0,0,D9-B9+1,1)="C"))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COUNTIF(OFFSET('000079245_raw'!A2,0,0,D9-B9+1,1),"MME")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(OFFSET('000079245_raw'!B2,0,0,D9-B9+1,1)="PLA")*( OFFSET('000079245_raw'!C2,0,0,D9-B9+1,1)="C"))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COUNTIF(OFFSET('000079245_raw'!A2,0,0,D9-B9+1,1),"MILA")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(OFFSET('000079245_raw'!B2,0,0,D9-B9+1,1)="WBD")*( OFFSET('000079245_raw'!C2,0,0,D9-B9+1,1)="C"))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COUNTIF(OFFSET('000079245_raw'!A2,0,0,D9-B9+1,1),"MILC")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(OFFSET('000079245_raw'!B2,0,0,D9-B9+1,1)="YBD")*( OFFSET('000079245_raw'!C2,0,0,D9-B9+1,1)="C"))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COUNTIF(OFFSET('000079245_raw'!A2,0,0,D9-B9+1,1),"MILS")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COUNTIF(OFFSET('000079245_raw'!A2,0,0,D9-B9+1,1),"MA")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COUNTIF(OFFSET('000079245_raw'!A2,0,0,D9-B9+1,1),"MC")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COUNTIF(OFFSET('000079245_raw'!A2,0,0,D9-B9+1,1),"MFAV")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COUNTIF(OFFSET('000079245_raw'!A2,0,0,D9-B9+1,1),"MFRN")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COUNTIF(OFFSET('000079245_raw'!A2,0,0,D9-B9+1,1),"MAN")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COUNTIF(OFFSET('000079245_raw'!A2,0,0,D9-B9+1,1),"MAL")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COUNTIF(OFFSET('000079245_raw'!A2,0,0,D9-B9+1,1),"MDA")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COUNTIF(OFFSET('000079245_raw'!A2,0,0,D9-B9+1,1),"MF")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COUNTIF(OFFSET('000079245_raw'!A2,0,0,D9-B9+1,1),"ML")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COUNTIF(OFFSET('000079245_raw'!A2,0,0,D9-B9+1,1),"OD")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COUNTIF(OFFSET('000079245_raw'!A2,0,0,D9-B9+1,1),"PA")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COUNTIF(OFFSET('000079245_raw'!A2,0,0,D9-B9+1,1),"PB")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COUNTIF(OFFSET('000079245_raw'!A2,0,0,D9-B9+1,1),"PD")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COUNTIF(OFFSET('000079245_raw'!A2,0,0,D9-B9+1,1),"PF")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COUNTIF(OFFSET('000079245_raw'!A2,0,0,D9-B9+1,1),"PP")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COUNTIF(OFFSET('000079245_raw'!A2,0,0,D9-B9+1,1),"SC")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COUNTIF(OFFSET('000079245_raw'!A2,0,0,D9-B9+1,1),"SL")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COUNTIF(OFFSET('000079245_raw'!A2,0,0,D9-B9+1,1),"SR")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COUNTIF(OFFSET('000079245_raw'!A2,0,0,D9-B9+1,1),"SS")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COUNTIF(OFFSET('000079245_raw'!A2,0,0,D9-B9+1,1),"SB")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COUNTIF(OFFSET('000079245_raw'!A2,0,0,D9-B9+1,1),"SH")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COUNTIF(OFFSET('000079245_raw'!A2,0,0,D9-B9+1,1),"SM")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COUNTIF(OFFSET('000079245_raw'!A2,0,0,D9-B9+1,1),"TA")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COUNTIF(OFFSET('000079245_raw'!A2,0,0,D9-B9+1,1),"BRI")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COUNTIF(OFFSET('000079245_raw'!A2,0,0,D9-B9+1,1),"ERY")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COUNTIF(OFFSET('000079245_raw'!A2,0,0,D9-B9+1,1),"EUN")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COUNTIF(OFFSET('000079245_raw'!A2,0,0,D9-B9+1,1),"GORG")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COUNTIF(OFFSET('000079245_raw'!A2,0,0,D9-B9+1,1),"ICIL")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COUNTIF(OFFSET('000079245_raw'!A2,0,0,D9-B9+1,1),"MUR")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COUNTIF(OFFSET('000079245_raw'!A2,0,0,D9-B9+1,1),"MOPS")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COUNTIF(OFFSET('000079245_raw'!A2,0,0,D9-B9+1,1),"PAURA")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COUNTIF(OFFSET('000079245_raw'!A2,0,0,D9-B9+1,1),"PRELA")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COUNTIF(OFFSET('000079245_raw'!A2,0,0,D9-B9+1,1),"PSDP")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COUNTIF(OFFSET('000079245_raw'!A2,0,0,D9-B9+1,1),"PSPT")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COUNTIF(OFFSET('000079245_raw'!A2,0,0,D9-B9+1,1),"PTER")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COUNTIF(OFFSET('000079245_raw'!A2,0,0,D9-B9+1,1),"SPO")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COUNTIF(OFFSET('000079245_raw'!A2,0,0,D9-B9+1,1),"PAL")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COUNTIF(OFFSET('000079245_raw'!A2,0,0,D9-B9+1,1),"ZO")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COUNTIF(OFFSET('000079245_raw'!A2,0,0,D9-B9+1,1),"AMP")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COUNTIF(OFFSET('000079245_raw'!A2,0,0,D9-B9+1,1),"DICT")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COUNTIF(OFFSET('000079245_raw'!A2,0,0,D9-B9+1,1),"HALI")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COUNTIF(OFFSET('000079245_raw'!A2,0,0,D9-B9+1,1),"LIAG")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COUNTIF(OFFSET('000079245_raw'!A2,0,0,D9-B9+1,1),"LOBO")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COUNTIF(OFFSET('000079245_raw'!A2,0,0,D9-B9+1,1),"MACA")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COUNTIF(OFFSET('000079245_raw'!A2,0,0,D9-B9+1,1),"PAD")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COUNTIF(OFFSET('000079245_raw'!A2,0,0,D9-B9+1,1),"POR")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COUNTIF(OFFSET('000079245_raw'!A2,0,0,D9-B9+1,1),"SARG")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COUNTIF(OFFSET('000079245_raw'!A2,0,0,D9-B9+1,1),"SCHIZ")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COUNTIF(OFFSET('000079245_raw'!A2,0,0,D9-B9+1,1),"STY")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COUNTIF(OFFSET('000079245_raw'!A2,0,0,D9-B9+1,1),"TURB")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COUNTIF(OFFSET('000079245_raw'!A2,0,0,D9-B9+1,1),"TURF")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COUNTIF(OFFSET('000079245_raw'!A2,0,0,D9-B9+1,1),"WRAN")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COUNTIF(OFFSET('000079245_raw'!A2,0,0,D9-B9+1,1),"CTB")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COUNTIF(OFFSET('000079245_raw'!A2,0,0,D9-B9+1,1),"ASC")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COUNTIF(OFFSET('000079245_raw'!A2,0,0,D9-B9+1,1),"O")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COUNTIF(OFFSET('000079245_raw'!A2,0,0,D9-B9+1,1),"DCA")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COUNTIF(OFFSET('000079245_raw'!A2,0,0,D9-B9+1,1),"DG")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COUNTIF(OFFSET('000079245_raw'!A2,0,0,D9-B9+1,1),"ODC")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COUNTIF(OFFSET('000079245_raw'!A2,0,0,D9-B9+1,1),"RDC")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COUNTIF(OFFSET('000079245_raw'!A2,0,0,D9-B9+1,1),"CALG")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COUNTIF(OFFSET('000079245_raw'!A2,0,0,D9-B9+1,1),"DCOR")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COUNTIF(OFFSET('000079245_raw'!A2,0,0,D9-B9+1,1),"P")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COUNTIF(OFFSET('000079245_raw'!A2,0,0,D9-B9+1,1),"R")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COUNTIF(OFFSET('000079245_raw'!A2,0,0,D9-B9+1,1),"S")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COUNTIF(OFFSET('000079245_raw'!A2,0,0,D9-B9+1,1),"UNK")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COUNTIF(OFFSET('000079245_raw'!A2,0,0,D9-B9+1,1),"SHAD")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COUNTIF(OFFSET('000079245_raw'!A2,0,0,D9-B9+1,1),"TAPE")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COUNTIF(OFFSET('000079245_raw'!A2,0,0,D9-B9+1,1),"WAND")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COUNTA(OFFSET('000082248_raw'!A2,0,0,D9-B9+1,1))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COUNTIF(OFFSET('000082248_raw'!C2,0,0,D9-B9+1,1),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COUNTIF(OFFSET('000082248_raw'!C2,0,0,D9-B9+1,1),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COUNTIF(OFFSET('000082248_raw'!A2,0,0,D9-B9+1,1),"AC")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COUNTIF(OFFSET('000082248_raw'!C2,0,0,D9-B9+1,1),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COUNTIF(OFFSET('000082248_raw'!A2,0,0,D9-B9+1,1),"AP")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COUNTIF(OFFSET('000082248_raw'!C2,0,0,D9-B9+1,1),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COUNTIF(OFFSET('000082248_raw'!A2,0,0,D9-B9+1,1),"APR")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COUNTIF(OFFSET('000082248_raw'!C2,0,0,D9-B9+1,1),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COUNTIF(OFFSET('000082248_raw'!A2,0,0,D9-B9+1,1),"AA")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COUNTIF(OFFSET('000082248_raw'!C2,0,0,D9-B9+1,1),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COUNTIF(OFFSET('000082248_raw'!A2,0,0,D9-B9+1,1),"AF")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COUNTIF(OFFSET('000082248_raw'!C2,0,0,D9-B9+1,1),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COUNTIF(OFFSET('000082248_raw'!A2,0,0,D9-B9+1,1),"AG")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COUNTIF(OFFSET('000082248_raw'!C2,0,0,D9-B9+1,1),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COUNTIF(OFFSET('000082248_raw'!A2,0,0,D9-B9+1,1),"AL")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COUNTIF(OFFSET('000082248_raw'!C2,0,0,D9-B9+1,1),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COUNTIF(OFFSET('000082248_raw'!A2,0,0,D9-B9+1,1),"AT")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COUNTIF(OFFSET('000082248_raw'!C2,0,0,D9-B9+1,1),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COUNTIF(OFFSET('000082248_raw'!A2,0,0,D9-B9+1,1),"AU")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COUNTIF(OFFSET('000082248_raw'!C2,0,0,D9-B9+1,1),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COUNTIF(OFFSET('000082248_raw'!A2,0,0,D9-B9+1,1),"CB")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COUNTIF(OFFSET('000082248_raw'!C2,0,0,D9-B9+1,1),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COUNTIF(OFFSET('000082248_raw'!A2,0,0,D9-B9+1,1),"CN")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COUNTIF(OFFSET('000082248_raw'!C2,0,0,D9-B9+1,1),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COUNTIF(OFFSET('000082248_raw'!A2,0,0,D9-B9+1,1),"CORAL")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COUNTIF(OFFSET('000082248_raw'!A2,0,0,D9-B9+1,1),"CORJU")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COUNTIF(OFFSET('000082248_raw'!A2,0,0,D9-B9+1,1),"DCY")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COUNTIF(OFFSET('000082248_raw'!A2,0,0,D9-B9+1,1),"DST")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SUM((OFFSET('000082248_raw'!B2,0,0,D9-B9+1,1)="ASP") * (OFFSET('000082248_raw'!C2,0,0,D9-B9+1,1)&lt;&gt;"TWS"))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COUNTIF(OFFSET('000082248_raw'!A2,0,0,D9-B9+1,1),"DSO")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SUM((OFFSET('000082248_raw'!B2,0,0,D9-B9+1,1)="BBD") * (OFFSET('000082248_raw'!C2,0,0,D9-B9+1,1)&lt;&gt;"TWS"))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COUNTIF(OFFSET('000082248_raw'!A2,0,0,D9-B9+1,1),"DC")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SUM((OFFSET('000082248_raw'!B2,0,0,D9-B9+1,1)="BL") * (OFFSET('000082248_raw'!C2,0,0,D9-B9+1,1)&lt;&gt;"TWS"))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COUNTIF(OFFSET('000082248_raw'!A2,0,0,D9-B9+1,1),"DL")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SUM((OFFSET('000082248_raw'!B2,0,0,D9-B9+1,1)="OD") * (OFFSET('000082248_raw'!C2,0,0,D9-B9+1,1)&lt;&gt;"TWS"))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COUNTIF(OFFSET('000082248_raw'!A2,0,0,D9-B9+1,1),"DS")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SUM((OFFSET('000082248_raw'!B2,0,0,D9-B9+1,1)="PLA") * (OFFSET('000082248_raw'!C2,0,0,D9-B9+1,1)&lt;&gt;"TWS"))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COUNTIF(OFFSET('000082248_raw'!A2,0,0,D9-B9+1,1),"EF")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SUM((OFFSET('000082248_raw'!B2,0,0,D9-B9+1,1)="WBD") * (OFFSET('000082248_raw'!C2,0,0,D9-B9+1,1)&lt;&gt;"TWS"))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COUNTIF(OFFSET('000082248_raw'!A2,0,0,D9-B9+1,1),"FF")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SUM((OFFSET('000082248_raw'!B2,0,0,D9-B9+1,1)="YBD") * (OFFSET('000082248_raw'!C2,0,0,D9-B9+1,1)&lt;&gt;"TWS"))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COUNTIF(OFFSET('000082248_raw'!A2,0,0,D9-B9+1,1),"IS")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COUNTIF(OFFSET('000082248_raw'!A2,0,0,D9-B9+1,1),"LC")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(OFFSET('000082248_raw'!B2,0,0,D9-B9+1,1)="ASP")*( OFFSET('000082248_raw'!C2,0,0,D9-B9+1,1)="C"))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COUNTIF(OFFSET('000082248_raw'!A2,0,0,D9-B9+1,1),"MD")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(OFFSET('000082248_raw'!B2,0,0,D9-B9+1,1)="BBD")*( OFFSET('000082248_raw'!C2,0,0,D9-B9+1,1)="C"))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COUNTIF(OFFSET('000082248_raw'!A2,0,0,D9-B9+1,1),"MM")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(OFFSET('000082248_raw'!B2,0,0,D9-B9+1,1)="BL")*( OFFSET('000082248_raw'!C2,0,0,D9-B9+1,1)="C"))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COUNTIF(OFFSET('000082248_raw'!A2,0,0,D9-B9+1,1),"MAR")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(OFFSET('000082248_raw'!B2,0,0,D9-B9+1,1)="OD")*( OFFSET('000082248_raw'!C2,0,0,D9-B9+1,1)="C"))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COUNTIF(OFFSET('000082248_raw'!A2,0,0,D9-B9+1,1),"MME")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(OFFSET('000082248_raw'!B2,0,0,D9-B9+1,1)="PLA")*( OFFSET('000082248_raw'!C2,0,0,D9-B9+1,1)="C"))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COUNTIF(OFFSET('000082248_raw'!A2,0,0,D9-B9+1,1),"MILA")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(OFFSET('000082248_raw'!B2,0,0,D9-B9+1,1)="WBD")*( OFFSET('000082248_raw'!C2,0,0,D9-B9+1,1)="C"))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COUNTIF(OFFSET('000082248_raw'!A2,0,0,D9-B9+1,1),"MILC")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(OFFSET('000082248_raw'!B2,0,0,D9-B9+1,1)="YBD")*( OFFSET('000082248_raw'!C2,0,0,D9-B9+1,1)="C"))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COUNTIF(OFFSET('000082248_raw'!A2,0,0,D9-B9+1,1),"MILS")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COUNTIF(OFFSET('000082248_raw'!A2,0,0,D9-B9+1,1),"MA")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COUNTIF(OFFSET('000082248_raw'!A2,0,0,D9-B9+1,1),"MC")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COUNTIF(OFFSET('000082248_raw'!A2,0,0,D9-B9+1,1),"MFAV")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COUNTIF(OFFSET('000082248_raw'!A2,0,0,D9-B9+1,1),"MFRN")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COUNTIF(OFFSET('000082248_raw'!A2,0,0,D9-B9+1,1),"MAN")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COUNTIF(OFFSET('000082248_raw'!A2,0,0,D9-B9+1,1),"MAL")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COUNTIF(OFFSET('000082248_raw'!A2,0,0,D9-B9+1,1),"MDA")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COUNTIF(OFFSET('000082248_raw'!A2,0,0,D9-B9+1,1),"MF")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COUNTIF(OFFSET('000082248_raw'!A2,0,0,D9-B9+1,1),"ML")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COUNTIF(OFFSET('000082248_raw'!A2,0,0,D9-B9+1,1),"OD")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COUNTIF(OFFSET('000082248_raw'!A2,0,0,D9-B9+1,1),"PA")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COUNTIF(OFFSET('000082248_raw'!A2,0,0,D9-B9+1,1),"PB")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COUNTIF(OFFSET('000082248_raw'!A2,0,0,D9-B9+1,1),"PD")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COUNTIF(OFFSET('000082248_raw'!A2,0,0,D9-B9+1,1),"PF")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COUNTIF(OFFSET('000082248_raw'!A2,0,0,D9-B9+1,1),"PP")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COUNTIF(OFFSET('000082248_raw'!A2,0,0,D9-B9+1,1),"SC")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COUNTIF(OFFSET('000082248_raw'!A2,0,0,D9-B9+1,1),"SL")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COUNTIF(OFFSET('000082248_raw'!A2,0,0,D9-B9+1,1),"SR")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COUNTIF(OFFSET('000082248_raw'!A2,0,0,D9-B9+1,1),"SS")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COUNTIF(OFFSET('000082248_raw'!A2,0,0,D9-B9+1,1),"SB")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COUNTIF(OFFSET('000082248_raw'!A2,0,0,D9-B9+1,1),"SH")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COUNTIF(OFFSET('000082248_raw'!A2,0,0,D9-B9+1,1),"SM")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COUNTIF(OFFSET('000082248_raw'!A2,0,0,D9-B9+1,1),"TA")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COUNTIF(OFFSET('000082248_raw'!A2,0,0,D9-B9+1,1),"BRI")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COUNTIF(OFFSET('000082248_raw'!A2,0,0,D9-B9+1,1),"ERY")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COUNTIF(OFFSET('000082248_raw'!A2,0,0,D9-B9+1,1),"EUN")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COUNTIF(OFFSET('000082248_raw'!A2,0,0,D9-B9+1,1),"GORG")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COUNTIF(OFFSET('000082248_raw'!A2,0,0,D9-B9+1,1),"ICIL")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COUNTIF(OFFSET('000082248_raw'!A2,0,0,D9-B9+1,1),"MUR")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COUNTIF(OFFSET('000082248_raw'!A2,0,0,D9-B9+1,1),"MOPS")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COUNTIF(OFFSET('000082248_raw'!A2,0,0,D9-B9+1,1),"PAURA")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COUNTIF(OFFSET('000082248_raw'!A2,0,0,D9-B9+1,1),"PRELA")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COUNTIF(OFFSET('000082248_raw'!A2,0,0,D9-B9+1,1),"PSDP")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COUNTIF(OFFSET('000082248_raw'!A2,0,0,D9-B9+1,1),"PSPT")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COUNTIF(OFFSET('000082248_raw'!A2,0,0,D9-B9+1,1),"PTER")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COUNTIF(OFFSET('000082248_raw'!A2,0,0,D9-B9+1,1),"SPO")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COUNTIF(OFFSET('000082248_raw'!A2,0,0,D9-B9+1,1),"PAL")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COUNTIF(OFFSET('000082248_raw'!A2,0,0,D9-B9+1,1),"ZO")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COUNTIF(OFFSET('000082248_raw'!A2,0,0,D9-B9+1,1),"AMP")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COUNTIF(OFFSET('000082248_raw'!A2,0,0,D9-B9+1,1),"DICT")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COUNTIF(OFFSET('000082248_raw'!A2,0,0,D9-B9+1,1),"HALI")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COUNTIF(OFFSET('000082248_raw'!A2,0,0,D9-B9+1,1),"LIAG")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COUNTIF(OFFSET('000082248_raw'!A2,0,0,D9-B9+1,1),"LOBO")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COUNTIF(OFFSET('000082248_raw'!A2,0,0,D9-B9+1,1),"MACA")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COUNTIF(OFFSET('000082248_raw'!A2,0,0,D9-B9+1,1),"PAD")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COUNTIF(OFFSET('000082248_raw'!A2,0,0,D9-B9+1,1),"POR")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COUNTIF(OFFSET('000082248_raw'!A2,0,0,D9-B9+1,1),"SARG")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COUNTIF(OFFSET('000082248_raw'!A2,0,0,D9-B9+1,1),"SCHIZ")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COUNTIF(OFFSET('000082248_raw'!A2,0,0,D9-B9+1,1),"STY")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COUNTIF(OFFSET('000082248_raw'!A2,0,0,D9-B9+1,1),"TURB")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COUNTIF(OFFSET('000082248_raw'!A2,0,0,D9-B9+1,1),"TURF")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COUNTIF(OFFSET('000082248_raw'!A2,0,0,D9-B9+1,1),"WRAN")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COUNTIF(OFFSET('000082248_raw'!A2,0,0,D9-B9+1,1),"CTB")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COUNTIF(OFFSET('000082248_raw'!A2,0,0,D9-B9+1,1),"ASC")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COUNTIF(OFFSET('000082248_raw'!A2,0,0,D9-B9+1,1),"O")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COUNTIF(OFFSET('000082248_raw'!A2,0,0,D9-B9+1,1),"DCA")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COUNTIF(OFFSET('000082248_raw'!A2,0,0,D9-B9+1,1),"DG")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COUNTIF(OFFSET('000082248_raw'!A2,0,0,D9-B9+1,1),"ODC")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COUNTIF(OFFSET('000082248_raw'!A2,0,0,D9-B9+1,1),"RDC")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COUNTIF(OFFSET('000082248_raw'!A2,0,0,D9-B9+1,1),"CALG")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COUNTIF(OFFSET('000082248_raw'!A2,0,0,D9-B9+1,1),"DCOR")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COUNTIF(OFFSET('000082248_raw'!A2,0,0,D9-B9+1,1),"P")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COUNTIF(OFFSET('000082248_raw'!A2,0,0,D9-B9+1,1),"R")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COUNTIF(OFFSET('000082248_raw'!A2,0,0,D9-B9+1,1),"S")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COUNTIF(OFFSET('000082248_raw'!A2,0,0,D9-B9+1,1),"UNK")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COUNTIF(OFFSET('000082248_raw'!A2,0,0,D9-B9+1,1),"SHAD")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COUNTIF(OFFSET('000082248_raw'!A2,0,0,D9-B9+1,1),"TAPE")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COUNTIF(OFFSET('000082248_raw'!A2,0,0,D9-B9+1,1),"WAND")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COUNTA(OFFSET('000085251_raw'!A2,0,0,D9-B9+1,1))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COUNTIF(OFFSET('000085251_raw'!C2,0,0,D9-B9+1,1),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COUNTIF(OFFSET('000085251_raw'!C2,0,0,D9-B9+1,1),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COUNTIF(OFFSET('000085251_raw'!A2,0,0,D9-B9+1,1),"AC")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COUNTIF(OFFSET('000085251_raw'!C2,0,0,D9-B9+1,1),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COUNTIF(OFFSET('000085251_raw'!A2,0,0,D9-B9+1,1),"AP")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COUNTIF(OFFSET('000085251_raw'!C2,0,0,D9-B9+1,1),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COUNTIF(OFFSET('000085251_raw'!A2,0,0,D9-B9+1,1),"APR")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COUNTIF(OFFSET('000085251_raw'!C2,0,0,D9-B9+1,1),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COUNTIF(OFFSET('000085251_raw'!A2,0,0,D9-B9+1,1),"AA")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COUNTIF(OFFSET('000085251_raw'!C2,0,0,D9-B9+1,1),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COUNTIF(OFFSET('000085251_raw'!A2,0,0,D9-B9+1,1),"AF")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COUNTIF(OFFSET('000085251_raw'!C2,0,0,D9-B9+1,1),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COUNTIF(OFFSET('000085251_raw'!A2,0,0,D9-B9+1,1),"AG")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COUNTIF(OFFSET('000085251_raw'!C2,0,0,D9-B9+1,1),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COUNTIF(OFFSET('000085251_raw'!A2,0,0,D9-B9+1,1),"AL")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COUNTIF(OFFSET('000085251_raw'!C2,0,0,D9-B9+1,1),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COUNTIF(OFFSET('000085251_raw'!A2,0,0,D9-B9+1,1),"AT")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COUNTIF(OFFSET('000085251_raw'!C2,0,0,D9-B9+1,1),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COUNTIF(OFFSET('000085251_raw'!A2,0,0,D9-B9+1,1),"AU")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COUNTIF(OFFSET('000085251_raw'!C2,0,0,D9-B9+1,1),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COUNTIF(OFFSET('000085251_raw'!A2,0,0,D9-B9+1,1),"CB")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COUNTIF(OFFSET('000085251_raw'!C2,0,0,D9-B9+1,1),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COUNTIF(OFFSET('000085251_raw'!A2,0,0,D9-B9+1,1),"CN")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COUNTIF(OFFSET('000085251_raw'!C2,0,0,D9-B9+1,1),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COUNTIF(OFFSET('000085251_raw'!A2,0,0,D9-B9+1,1),"CORAL")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COUNTIF(OFFSET('000085251_raw'!A2,0,0,D9-B9+1,1),"CORJU")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COUNTIF(OFFSET('000085251_raw'!A2,0,0,D9-B9+1,1),"DCY")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COUNTIF(OFFSET('000085251_raw'!A2,0,0,D9-B9+1,1),"DST")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SUM((OFFSET('000085251_raw'!B2,0,0,D9-B9+1,1)="ASP") * (OFFSET('000085251_raw'!C2,0,0,D9-B9+1,1)&lt;&gt;"TWS"))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COUNTIF(OFFSET('000085251_raw'!A2,0,0,D9-B9+1,1),"DSO")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SUM((OFFSET('000085251_raw'!B2,0,0,D9-B9+1,1)="BBD") * (OFFSET('000085251_raw'!C2,0,0,D9-B9+1,1)&lt;&gt;"TWS"))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COUNTIF(OFFSET('000085251_raw'!A2,0,0,D9-B9+1,1),"DC")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SUM((OFFSET('000085251_raw'!B2,0,0,D9-B9+1,1)="BL") * (OFFSET('000085251_raw'!C2,0,0,D9-B9+1,1)&lt;&gt;"TWS"))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COUNTIF(OFFSET('000085251_raw'!A2,0,0,D9-B9+1,1),"DL")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SUM((OFFSET('000085251_raw'!B2,0,0,D9-B9+1,1)="OD") * (OFFSET('000085251_raw'!C2,0,0,D9-B9+1,1)&lt;&gt;"TWS"))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COUNTIF(OFFSET('000085251_raw'!A2,0,0,D9-B9+1,1),"DS")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SUM((OFFSET('000085251_raw'!B2,0,0,D9-B9+1,1)="PLA") * (OFFSET('000085251_raw'!C2,0,0,D9-B9+1,1)&lt;&gt;"TWS"))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COUNTIF(OFFSET('000085251_raw'!A2,0,0,D9-B9+1,1),"EF")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SUM((OFFSET('000085251_raw'!B2,0,0,D9-B9+1,1)="WBD") * (OFFSET('000085251_raw'!C2,0,0,D9-B9+1,1)&lt;&gt;"TWS"))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COUNTIF(OFFSET('000085251_raw'!A2,0,0,D9-B9+1,1),"FF")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SUM((OFFSET('000085251_raw'!B2,0,0,D9-B9+1,1)="YBD") * (OFFSET('000085251_raw'!C2,0,0,D9-B9+1,1)&lt;&gt;"TWS"))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COUNTIF(OFFSET('000085251_raw'!A2,0,0,D9-B9+1,1),"IS")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COUNTIF(OFFSET('000085251_raw'!A2,0,0,D9-B9+1,1),"LC")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(OFFSET('000085251_raw'!B2,0,0,D9-B9+1,1)="ASP")*( OFFSET('000085251_raw'!C2,0,0,D9-B9+1,1)="C"))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COUNTIF(OFFSET('000085251_raw'!A2,0,0,D9-B9+1,1),"MD")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(OFFSET('000085251_raw'!B2,0,0,D9-B9+1,1)="BBD")*( OFFSET('000085251_raw'!C2,0,0,D9-B9+1,1)="C"))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COUNTIF(OFFSET('000085251_raw'!A2,0,0,D9-B9+1,1),"MM")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(OFFSET('000085251_raw'!B2,0,0,D9-B9+1,1)="BL")*( OFFSET('000085251_raw'!C2,0,0,D9-B9+1,1)="C"))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COUNTIF(OFFSET('000085251_raw'!A2,0,0,D9-B9+1,1),"MAR")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(OFFSET('000085251_raw'!B2,0,0,D9-B9+1,1)="OD")*( OFFSET('000085251_raw'!C2,0,0,D9-B9+1,1)="C"))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COUNTIF(OFFSET('000085251_raw'!A2,0,0,D9-B9+1,1),"MME")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(OFFSET('000085251_raw'!B2,0,0,D9-B9+1,1)="PLA")*( OFFSET('000085251_raw'!C2,0,0,D9-B9+1,1)="C"))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COUNTIF(OFFSET('000085251_raw'!A2,0,0,D9-B9+1,1),"MILA")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(OFFSET('000085251_raw'!B2,0,0,D9-B9+1,1)="WBD")*( OFFSET('000085251_raw'!C2,0,0,D9-B9+1,1)="C"))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COUNTIF(OFFSET('000085251_raw'!A2,0,0,D9-B9+1,1),"MILC")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(OFFSET('000085251_raw'!B2,0,0,D9-B9+1,1)="YBD")*( OFFSET('000085251_raw'!C2,0,0,D9-B9+1,1)="C"))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COUNTIF(OFFSET('000085251_raw'!A2,0,0,D9-B9+1,1),"MILS")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COUNTIF(OFFSET('000085251_raw'!A2,0,0,D9-B9+1,1),"MA")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COUNTIF(OFFSET('000085251_raw'!A2,0,0,D9-B9+1,1),"MC")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COUNTIF(OFFSET('000085251_raw'!A2,0,0,D9-B9+1,1),"MFAV")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COUNTIF(OFFSET('000085251_raw'!A2,0,0,D9-B9+1,1),"MFRN")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COUNTIF(OFFSET('000085251_raw'!A2,0,0,D9-B9+1,1),"MAN")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COUNTIF(OFFSET('000085251_raw'!A2,0,0,D9-B9+1,1),"MAL")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COUNTIF(OFFSET('000085251_raw'!A2,0,0,D9-B9+1,1),"MDA")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COUNTIF(OFFSET('000085251_raw'!A2,0,0,D9-B9+1,1),"MF")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COUNTIF(OFFSET('000085251_raw'!A2,0,0,D9-B9+1,1),"ML")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COUNTIF(OFFSET('000085251_raw'!A2,0,0,D9-B9+1,1),"OD")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COUNTIF(OFFSET('000085251_raw'!A2,0,0,D9-B9+1,1),"PA")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COUNTIF(OFFSET('000085251_raw'!A2,0,0,D9-B9+1,1),"PB")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COUNTIF(OFFSET('000085251_raw'!A2,0,0,D9-B9+1,1),"PD")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COUNTIF(OFFSET('000085251_raw'!A2,0,0,D9-B9+1,1),"PF")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COUNTIF(OFFSET('000085251_raw'!A2,0,0,D9-B9+1,1),"PP")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COUNTIF(OFFSET('000085251_raw'!A2,0,0,D9-B9+1,1),"SC")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COUNTIF(OFFSET('000085251_raw'!A2,0,0,D9-B9+1,1),"SL")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COUNTIF(OFFSET('000085251_raw'!A2,0,0,D9-B9+1,1),"SR")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COUNTIF(OFFSET('000085251_raw'!A2,0,0,D9-B9+1,1),"SS")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COUNTIF(OFFSET('000085251_raw'!A2,0,0,D9-B9+1,1),"SB")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COUNTIF(OFFSET('000085251_raw'!A2,0,0,D9-B9+1,1),"SH")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COUNTIF(OFFSET('000085251_raw'!A2,0,0,D9-B9+1,1),"SM")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COUNTIF(OFFSET('000085251_raw'!A2,0,0,D9-B9+1,1),"TA")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COUNTIF(OFFSET('000085251_raw'!A2,0,0,D9-B9+1,1),"BRI")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COUNTIF(OFFSET('000085251_raw'!A2,0,0,D9-B9+1,1),"ERY")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COUNTIF(OFFSET('000085251_raw'!A2,0,0,D9-B9+1,1),"EUN")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COUNTIF(OFFSET('000085251_raw'!A2,0,0,D9-B9+1,1),"GORG")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COUNTIF(OFFSET('000085251_raw'!A2,0,0,D9-B9+1,1),"ICIL")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COUNTIF(OFFSET('000085251_raw'!A2,0,0,D9-B9+1,1),"MUR")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COUNTIF(OFFSET('000085251_raw'!A2,0,0,D9-B9+1,1),"MOPS")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COUNTIF(OFFSET('000085251_raw'!A2,0,0,D9-B9+1,1),"PAURA")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COUNTIF(OFFSET('000085251_raw'!A2,0,0,D9-B9+1,1),"PRELA")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COUNTIF(OFFSET('000085251_raw'!A2,0,0,D9-B9+1,1),"PSDP")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COUNTIF(OFFSET('000085251_raw'!A2,0,0,D9-B9+1,1),"PSPT")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COUNTIF(OFFSET('000085251_raw'!A2,0,0,D9-B9+1,1),"PTER")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COUNTIF(OFFSET('000085251_raw'!A2,0,0,D9-B9+1,1),"SPO")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COUNTIF(OFFSET('000085251_raw'!A2,0,0,D9-B9+1,1),"PAL")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COUNTIF(OFFSET('000085251_raw'!A2,0,0,D9-B9+1,1),"ZO")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COUNTIF(OFFSET('000085251_raw'!A2,0,0,D9-B9+1,1),"AMP")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COUNTIF(OFFSET('000085251_raw'!A2,0,0,D9-B9+1,1),"DICT")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COUNTIF(OFFSET('000085251_raw'!A2,0,0,D9-B9+1,1),"HALI")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COUNTIF(OFFSET('000085251_raw'!A2,0,0,D9-B9+1,1),"LIAG")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COUNTIF(OFFSET('000085251_raw'!A2,0,0,D9-B9+1,1),"LOBO")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COUNTIF(OFFSET('000085251_raw'!A2,0,0,D9-B9+1,1),"MACA")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COUNTIF(OFFSET('000085251_raw'!A2,0,0,D9-B9+1,1),"PAD")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COUNTIF(OFFSET('000085251_raw'!A2,0,0,D9-B9+1,1),"POR")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COUNTIF(OFFSET('000085251_raw'!A2,0,0,D9-B9+1,1),"SARG")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COUNTIF(OFFSET('000085251_raw'!A2,0,0,D9-B9+1,1),"SCHIZ")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COUNTIF(OFFSET('000085251_raw'!A2,0,0,D9-B9+1,1),"STY")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COUNTIF(OFFSET('000085251_raw'!A2,0,0,D9-B9+1,1),"TURB")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COUNTIF(OFFSET('000085251_raw'!A2,0,0,D9-B9+1,1),"TURF")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COUNTIF(OFFSET('000085251_raw'!A2,0,0,D9-B9+1,1),"WRAN")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COUNTIF(OFFSET('000085251_raw'!A2,0,0,D9-B9+1,1),"CTB")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COUNTIF(OFFSET('000085251_raw'!A2,0,0,D9-B9+1,1),"ASC")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COUNTIF(OFFSET('000085251_raw'!A2,0,0,D9-B9+1,1),"O")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COUNTIF(OFFSET('000085251_raw'!A2,0,0,D9-B9+1,1),"DCA")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COUNTIF(OFFSET('000085251_raw'!A2,0,0,D9-B9+1,1),"DG")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COUNTIF(OFFSET('000085251_raw'!A2,0,0,D9-B9+1,1),"ODC")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COUNTIF(OFFSET('000085251_raw'!A2,0,0,D9-B9+1,1),"RDC")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COUNTIF(OFFSET('000085251_raw'!A2,0,0,D9-B9+1,1),"CALG")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COUNTIF(OFFSET('000085251_raw'!A2,0,0,D9-B9+1,1),"DCOR")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COUNTIF(OFFSET('000085251_raw'!A2,0,0,D9-B9+1,1),"P")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COUNTIF(OFFSET('000085251_raw'!A2,0,0,D9-B9+1,1),"R")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COUNTIF(OFFSET('000085251_raw'!A2,0,0,D9-B9+1,1),"S")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COUNTIF(OFFSET('000085251_raw'!A2,0,0,D9-B9+1,1),"UNK")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COUNTIF(OFFSET('000085251_raw'!A2,0,0,D9-B9+1,1),"SHAD")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COUNTIF(OFFSET('000085251_raw'!A2,0,0,D9-B9+1,1),"TAPE")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COUNTIF(OFFSET('000085251_raw'!A2,0,0,D9-B9+1,1),"WAND")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COUNTA(OFFSET('000088254_raw'!A2,0,0,D9-B9+1,1))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COUNTIF(OFFSET('000088254_raw'!C2,0,0,D9-B9+1,1),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COUNTIF(OFFSET('000088254_raw'!C2,0,0,D9-B9+1,1),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COUNTIF(OFFSET('000088254_raw'!A2,0,0,D9-B9+1,1),"AC")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COUNTIF(OFFSET('000088254_raw'!C2,0,0,D9-B9+1,1),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COUNTIF(OFFSET('000088254_raw'!A2,0,0,D9-B9+1,1),"AP")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COUNTIF(OFFSET('000088254_raw'!C2,0,0,D9-B9+1,1),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COUNTIF(OFFSET('000088254_raw'!A2,0,0,D9-B9+1,1),"APR")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COUNTIF(OFFSET('000088254_raw'!C2,0,0,D9-B9+1,1),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COUNTIF(OFFSET('000088254_raw'!A2,0,0,D9-B9+1,1),"AA")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COUNTIF(OFFSET('000088254_raw'!C2,0,0,D9-B9+1,1),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COUNTIF(OFFSET('000088254_raw'!A2,0,0,D9-B9+1,1),"AF")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COUNTIF(OFFSET('000088254_raw'!C2,0,0,D9-B9+1,1),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COUNTIF(OFFSET('000088254_raw'!A2,0,0,D9-B9+1,1),"AG")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COUNTIF(OFFSET('000088254_raw'!C2,0,0,D9-B9+1,1),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COUNTIF(OFFSET('000088254_raw'!A2,0,0,D9-B9+1,1),"AL")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COUNTIF(OFFSET('000088254_raw'!C2,0,0,D9-B9+1,1),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COUNTIF(OFFSET('000088254_raw'!A2,0,0,D9-B9+1,1),"AT")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COUNTIF(OFFSET('000088254_raw'!C2,0,0,D9-B9+1,1),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COUNTIF(OFFSET('000088254_raw'!A2,0,0,D9-B9+1,1),"AU")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COUNTIF(OFFSET('000088254_raw'!C2,0,0,D9-B9+1,1),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COUNTIF(OFFSET('000088254_raw'!A2,0,0,D9-B9+1,1),"CB")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COUNTIF(OFFSET('000088254_raw'!C2,0,0,D9-B9+1,1),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COUNTIF(OFFSET('000088254_raw'!A2,0,0,D9-B9+1,1),"CN")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COUNTIF(OFFSET('000088254_raw'!C2,0,0,D9-B9+1,1),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COUNTIF(OFFSET('000088254_raw'!A2,0,0,D9-B9+1,1),"CORAL")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COUNTIF(OFFSET('000088254_raw'!A2,0,0,D9-B9+1,1),"CORJU")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COUNTIF(OFFSET('000088254_raw'!A2,0,0,D9-B9+1,1),"DCY")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COUNTIF(OFFSET('000088254_raw'!A2,0,0,D9-B9+1,1),"DST")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SUM((OFFSET('000088254_raw'!B2,0,0,D9-B9+1,1)="ASP") * (OFFSET('000088254_raw'!C2,0,0,D9-B9+1,1)&lt;&gt;"TWS"))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COUNTIF(OFFSET('000088254_raw'!A2,0,0,D9-B9+1,1),"DSO")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SUM((OFFSET('000088254_raw'!B2,0,0,D9-B9+1,1)="BBD") * (OFFSET('000088254_raw'!C2,0,0,D9-B9+1,1)&lt;&gt;"TWS"))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COUNTIF(OFFSET('000088254_raw'!A2,0,0,D9-B9+1,1),"DC")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SUM((OFFSET('000088254_raw'!B2,0,0,D9-B9+1,1)="BL") * (OFFSET('000088254_raw'!C2,0,0,D9-B9+1,1)&lt;&gt;"TWS"))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COUNTIF(OFFSET('000088254_raw'!A2,0,0,D9-B9+1,1),"DL")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SUM((OFFSET('000088254_raw'!B2,0,0,D9-B9+1,1)="OD") * (OFFSET('000088254_raw'!C2,0,0,D9-B9+1,1)&lt;&gt;"TWS"))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COUNTIF(OFFSET('000088254_raw'!A2,0,0,D9-B9+1,1),"DS")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SUM((OFFSET('000088254_raw'!B2,0,0,D9-B9+1,1)="PLA") * (OFFSET('000088254_raw'!C2,0,0,D9-B9+1,1)&lt;&gt;"TWS"))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COUNTIF(OFFSET('000088254_raw'!A2,0,0,D9-B9+1,1),"EF")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SUM((OFFSET('000088254_raw'!B2,0,0,D9-B9+1,1)="WBD") * (OFFSET('000088254_raw'!C2,0,0,D9-B9+1,1)&lt;&gt;"TWS"))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COUNTIF(OFFSET('000088254_raw'!A2,0,0,D9-B9+1,1),"FF")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SUM((OFFSET('000088254_raw'!B2,0,0,D9-B9+1,1)="YBD") * (OFFSET('000088254_raw'!C2,0,0,D9-B9+1,1)&lt;&gt;"TWS"))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COUNTIF(OFFSET('000088254_raw'!A2,0,0,D9-B9+1,1),"IS")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COUNTIF(OFFSET('000088254_raw'!A2,0,0,D9-B9+1,1),"LC")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(OFFSET('000088254_raw'!B2,0,0,D9-B9+1,1)="ASP")*( OFFSET('000088254_raw'!C2,0,0,D9-B9+1,1)="C"))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COUNTIF(OFFSET('000088254_raw'!A2,0,0,D9-B9+1,1),"MD")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(OFFSET('000088254_raw'!B2,0,0,D9-B9+1,1)="BBD")*( OFFSET('000088254_raw'!C2,0,0,D9-B9+1,1)="C"))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COUNTIF(OFFSET('000088254_raw'!A2,0,0,D9-B9+1,1),"MM")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(OFFSET('000088254_raw'!B2,0,0,D9-B9+1,1)="BL")*( OFFSET('000088254_raw'!C2,0,0,D9-B9+1,1)="C"))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COUNTIF(OFFSET('000088254_raw'!A2,0,0,D9-B9+1,1),"MAR")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(OFFSET('000088254_raw'!B2,0,0,D9-B9+1,1)="OD")*( OFFSET('000088254_raw'!C2,0,0,D9-B9+1,1)="C"))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COUNTIF(OFFSET('000088254_raw'!A2,0,0,D9-B9+1,1),"MME")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(OFFSET('000088254_raw'!B2,0,0,D9-B9+1,1)="PLA")*( OFFSET('000088254_raw'!C2,0,0,D9-B9+1,1)="C"))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COUNTIF(OFFSET('000088254_raw'!A2,0,0,D9-B9+1,1),"MILA")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(OFFSET('000088254_raw'!B2,0,0,D9-B9+1,1)="WBD")*( OFFSET('000088254_raw'!C2,0,0,D9-B9+1,1)="C"))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COUNTIF(OFFSET('000088254_raw'!A2,0,0,D9-B9+1,1),"MILC")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(OFFSET('000088254_raw'!B2,0,0,D9-B9+1,1)="YBD")*( OFFSET('000088254_raw'!C2,0,0,D9-B9+1,1)="C"))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COUNTIF(OFFSET('000088254_raw'!A2,0,0,D9-B9+1,1),"MILS")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COUNTIF(OFFSET('000088254_raw'!A2,0,0,D9-B9+1,1),"MA")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COUNTIF(OFFSET('000088254_raw'!A2,0,0,D9-B9+1,1),"MC")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COUNTIF(OFFSET('000088254_raw'!A2,0,0,D9-B9+1,1),"MFAV")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COUNTIF(OFFSET('000088254_raw'!A2,0,0,D9-B9+1,1),"MFRN")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COUNTIF(OFFSET('000088254_raw'!A2,0,0,D9-B9+1,1),"MAN")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COUNTIF(OFFSET('000088254_raw'!A2,0,0,D9-B9+1,1),"MAL")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COUNTIF(OFFSET('000088254_raw'!A2,0,0,D9-B9+1,1),"MDA")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COUNTIF(OFFSET('000088254_raw'!A2,0,0,D9-B9+1,1),"MF")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COUNTIF(OFFSET('000088254_raw'!A2,0,0,D9-B9+1,1),"ML")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COUNTIF(OFFSET('000088254_raw'!A2,0,0,D9-B9+1,1),"OD")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COUNTIF(OFFSET('000088254_raw'!A2,0,0,D9-B9+1,1),"PA")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COUNTIF(OFFSET('000088254_raw'!A2,0,0,D9-B9+1,1),"PB")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COUNTIF(OFFSET('000088254_raw'!A2,0,0,D9-B9+1,1),"PD")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COUNTIF(OFFSET('000088254_raw'!A2,0,0,D9-B9+1,1),"PF")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COUNTIF(OFFSET('000088254_raw'!A2,0,0,D9-B9+1,1),"PP")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COUNTIF(OFFSET('000088254_raw'!A2,0,0,D9-B9+1,1),"SC")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COUNTIF(OFFSET('000088254_raw'!A2,0,0,D9-B9+1,1),"SL")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COUNTIF(OFFSET('000088254_raw'!A2,0,0,D9-B9+1,1),"SR")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COUNTIF(OFFSET('000088254_raw'!A2,0,0,D9-B9+1,1),"SS")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COUNTIF(OFFSET('000088254_raw'!A2,0,0,D9-B9+1,1),"SB")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COUNTIF(OFFSET('000088254_raw'!A2,0,0,D9-B9+1,1),"SH")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COUNTIF(OFFSET('000088254_raw'!A2,0,0,D9-B9+1,1),"SM")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COUNTIF(OFFSET('000088254_raw'!A2,0,0,D9-B9+1,1),"TA")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COUNTIF(OFFSET('000088254_raw'!A2,0,0,D9-B9+1,1),"BRI")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COUNTIF(OFFSET('000088254_raw'!A2,0,0,D9-B9+1,1),"ERY")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COUNTIF(OFFSET('000088254_raw'!A2,0,0,D9-B9+1,1),"EUN")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COUNTIF(OFFSET('000088254_raw'!A2,0,0,D9-B9+1,1),"GORG")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COUNTIF(OFFSET('000088254_raw'!A2,0,0,D9-B9+1,1),"ICIL")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COUNTIF(OFFSET('000088254_raw'!A2,0,0,D9-B9+1,1),"MUR")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COUNTIF(OFFSET('000088254_raw'!A2,0,0,D9-B9+1,1),"MOPS")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COUNTIF(OFFSET('000088254_raw'!A2,0,0,D9-B9+1,1),"PAURA")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COUNTIF(OFFSET('000088254_raw'!A2,0,0,D9-B9+1,1),"PRELA")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COUNTIF(OFFSET('000088254_raw'!A2,0,0,D9-B9+1,1),"PSDP")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COUNTIF(OFFSET('000088254_raw'!A2,0,0,D9-B9+1,1),"PSPT")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COUNTIF(OFFSET('000088254_raw'!A2,0,0,D9-B9+1,1),"PTER")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COUNTIF(OFFSET('000088254_raw'!A2,0,0,D9-B9+1,1),"SPO")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COUNTIF(OFFSET('000088254_raw'!A2,0,0,D9-B9+1,1),"PAL")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COUNTIF(OFFSET('000088254_raw'!A2,0,0,D9-B9+1,1),"ZO")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COUNTIF(OFFSET('000088254_raw'!A2,0,0,D9-B9+1,1),"AMP")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COUNTIF(OFFSET('000088254_raw'!A2,0,0,D9-B9+1,1),"DICT")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COUNTIF(OFFSET('000088254_raw'!A2,0,0,D9-B9+1,1),"HALI")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COUNTIF(OFFSET('000088254_raw'!A2,0,0,D9-B9+1,1),"LIAG")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COUNTIF(OFFSET('000088254_raw'!A2,0,0,D9-B9+1,1),"LOBO")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COUNTIF(OFFSET('000088254_raw'!A2,0,0,D9-B9+1,1),"MACA")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COUNTIF(OFFSET('000088254_raw'!A2,0,0,D9-B9+1,1),"PAD")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COUNTIF(OFFSET('000088254_raw'!A2,0,0,D9-B9+1,1),"POR")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COUNTIF(OFFSET('000088254_raw'!A2,0,0,D9-B9+1,1),"SARG")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COUNTIF(OFFSET('000088254_raw'!A2,0,0,D9-B9+1,1),"SCHIZ")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COUNTIF(OFFSET('000088254_raw'!A2,0,0,D9-B9+1,1),"STY")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COUNTIF(OFFSET('000088254_raw'!A2,0,0,D9-B9+1,1),"TURB")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COUNTIF(OFFSET('000088254_raw'!A2,0,0,D9-B9+1,1),"TURF")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COUNTIF(OFFSET('000088254_raw'!A2,0,0,D9-B9+1,1),"WRAN")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COUNTIF(OFFSET('000088254_raw'!A2,0,0,D9-B9+1,1),"CTB")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COUNTIF(OFFSET('000088254_raw'!A2,0,0,D9-B9+1,1),"ASC")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COUNTIF(OFFSET('000088254_raw'!A2,0,0,D9-B9+1,1),"O")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COUNTIF(OFFSET('000088254_raw'!A2,0,0,D9-B9+1,1),"DCA")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COUNTIF(OFFSET('000088254_raw'!A2,0,0,D9-B9+1,1),"DG")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COUNTIF(OFFSET('000088254_raw'!A2,0,0,D9-B9+1,1),"ODC")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COUNTIF(OFFSET('000088254_raw'!A2,0,0,D9-B9+1,1),"RDC")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COUNTIF(OFFSET('000088254_raw'!A2,0,0,D9-B9+1,1),"CALG")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COUNTIF(OFFSET('000088254_raw'!A2,0,0,D9-B9+1,1),"DCOR")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COUNTIF(OFFSET('000088254_raw'!A2,0,0,D9-B9+1,1),"P")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COUNTIF(OFFSET('000088254_raw'!A2,0,0,D9-B9+1,1),"R")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COUNTIF(OFFSET('000088254_raw'!A2,0,0,D9-B9+1,1),"S")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COUNTIF(OFFSET('000088254_raw'!A2,0,0,D9-B9+1,1),"UNK")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COUNTIF(OFFSET('000088254_raw'!A2,0,0,D9-B9+1,1),"SHAD")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COUNTIF(OFFSET('000088254_raw'!A2,0,0,D9-B9+1,1),"TAPE")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COUNTIF(OFFSET('000088254_raw'!A2,0,0,D9-B9+1,1),"WAND")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COUNTA(OFFSET('000091257_raw'!A2,0,0,D9-B9+1,1))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COUNTIF(OFFSET('000091257_raw'!C2,0,0,D9-B9+1,1),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COUNTIF(OFFSET('000091257_raw'!C2,0,0,D9-B9+1,1),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COUNTIF(OFFSET('000091257_raw'!A2,0,0,D9-B9+1,1),"AC")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COUNTIF(OFFSET('000091257_raw'!C2,0,0,D9-B9+1,1),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COUNTIF(OFFSET('000091257_raw'!A2,0,0,D9-B9+1,1),"AP")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COUNTIF(OFFSET('000091257_raw'!C2,0,0,D9-B9+1,1),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COUNTIF(OFFSET('000091257_raw'!A2,0,0,D9-B9+1,1),"APR")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COUNTIF(OFFSET('000091257_raw'!C2,0,0,D9-B9+1,1),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COUNTIF(OFFSET('000091257_raw'!A2,0,0,D9-B9+1,1),"AA")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COUNTIF(OFFSET('000091257_raw'!C2,0,0,D9-B9+1,1),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COUNTIF(OFFSET('000091257_raw'!A2,0,0,D9-B9+1,1),"AF")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COUNTIF(OFFSET('000091257_raw'!C2,0,0,D9-B9+1,1),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COUNTIF(OFFSET('000091257_raw'!A2,0,0,D9-B9+1,1),"AG")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COUNTIF(OFFSET('000091257_raw'!C2,0,0,D9-B9+1,1),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COUNTIF(OFFSET('000091257_raw'!A2,0,0,D9-B9+1,1),"AL")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COUNTIF(OFFSET('000091257_raw'!C2,0,0,D9-B9+1,1),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COUNTIF(OFFSET('000091257_raw'!A2,0,0,D9-B9+1,1),"AT")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COUNTIF(OFFSET('000091257_raw'!C2,0,0,D9-B9+1,1),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COUNTIF(OFFSET('000091257_raw'!A2,0,0,D9-B9+1,1),"AU")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COUNTIF(OFFSET('000091257_raw'!C2,0,0,D9-B9+1,1),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COUNTIF(OFFSET('000091257_raw'!A2,0,0,D9-B9+1,1),"CB")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COUNTIF(OFFSET('000091257_raw'!C2,0,0,D9-B9+1,1),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COUNTIF(OFFSET('000091257_raw'!A2,0,0,D9-B9+1,1),"CN")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COUNTIF(OFFSET('000091257_raw'!C2,0,0,D9-B9+1,1),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COUNTIF(OFFSET('000091257_raw'!A2,0,0,D9-B9+1,1),"CORAL")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COUNTIF(OFFSET('000091257_raw'!A2,0,0,D9-B9+1,1),"CORJU")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COUNTIF(OFFSET('000091257_raw'!A2,0,0,D9-B9+1,1),"DCY")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COUNTIF(OFFSET('000091257_raw'!A2,0,0,D9-B9+1,1),"DST")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SUM((OFFSET('000091257_raw'!B2,0,0,D9-B9+1,1)="ASP") * (OFFSET('000091257_raw'!C2,0,0,D9-B9+1,1)&lt;&gt;"TWS"))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COUNTIF(OFFSET('000091257_raw'!A2,0,0,D9-B9+1,1),"DSO")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SUM((OFFSET('000091257_raw'!B2,0,0,D9-B9+1,1)="BBD") * (OFFSET('000091257_raw'!C2,0,0,D9-B9+1,1)&lt;&gt;"TWS"))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COUNTIF(OFFSET('000091257_raw'!A2,0,0,D9-B9+1,1),"DC")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SUM((OFFSET('000091257_raw'!B2,0,0,D9-B9+1,1)="BL") * (OFFSET('000091257_raw'!C2,0,0,D9-B9+1,1)&lt;&gt;"TWS"))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COUNTIF(OFFSET('000091257_raw'!A2,0,0,D9-B9+1,1),"DL")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SUM((OFFSET('000091257_raw'!B2,0,0,D9-B9+1,1)="OD") * (OFFSET('000091257_raw'!C2,0,0,D9-B9+1,1)&lt;&gt;"TWS"))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COUNTIF(OFFSET('000091257_raw'!A2,0,0,D9-B9+1,1),"DS")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SUM((OFFSET('000091257_raw'!B2,0,0,D9-B9+1,1)="PLA") * (OFFSET('000091257_raw'!C2,0,0,D9-B9+1,1)&lt;&gt;"TWS"))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COUNTIF(OFFSET('000091257_raw'!A2,0,0,D9-B9+1,1),"EF")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SUM((OFFSET('000091257_raw'!B2,0,0,D9-B9+1,1)="WBD") * (OFFSET('000091257_raw'!C2,0,0,D9-B9+1,1)&lt;&gt;"TWS"))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COUNTIF(OFFSET('000091257_raw'!A2,0,0,D9-B9+1,1),"FF")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SUM((OFFSET('000091257_raw'!B2,0,0,D9-B9+1,1)="YBD") * (OFFSET('000091257_raw'!C2,0,0,D9-B9+1,1)&lt;&gt;"TWS"))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COUNTIF(OFFSET('000091257_raw'!A2,0,0,D9-B9+1,1),"IS")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COUNTIF(OFFSET('000091257_raw'!A2,0,0,D9-B9+1,1),"LC")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(OFFSET('000091257_raw'!B2,0,0,D9-B9+1,1)="ASP")*( OFFSET('000091257_raw'!C2,0,0,D9-B9+1,1)="C"))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COUNTIF(OFFSET('000091257_raw'!A2,0,0,D9-B9+1,1),"MD")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(OFFSET('000091257_raw'!B2,0,0,D9-B9+1,1)="BBD")*( OFFSET('000091257_raw'!C2,0,0,D9-B9+1,1)="C"))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COUNTIF(OFFSET('000091257_raw'!A2,0,0,D9-B9+1,1),"MM")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(OFFSET('000091257_raw'!B2,0,0,D9-B9+1,1)="BL")*( OFFSET('000091257_raw'!C2,0,0,D9-B9+1,1)="C"))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COUNTIF(OFFSET('000091257_raw'!A2,0,0,D9-B9+1,1),"MAR")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(OFFSET('000091257_raw'!B2,0,0,D9-B9+1,1)="OD")*( OFFSET('000091257_raw'!C2,0,0,D9-B9+1,1)="C"))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COUNTIF(OFFSET('000091257_raw'!A2,0,0,D9-B9+1,1),"MME")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(OFFSET('000091257_raw'!B2,0,0,D9-B9+1,1)="PLA")*( OFFSET('000091257_raw'!C2,0,0,D9-B9+1,1)="C"))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COUNTIF(OFFSET('000091257_raw'!A2,0,0,D9-B9+1,1),"MILA")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(OFFSET('000091257_raw'!B2,0,0,D9-B9+1,1)="WBD")*( OFFSET('000091257_raw'!C2,0,0,D9-B9+1,1)="C"))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COUNTIF(OFFSET('000091257_raw'!A2,0,0,D9-B9+1,1),"MILC")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(OFFSET('000091257_raw'!B2,0,0,D9-B9+1,1)="YBD")*( OFFSET('000091257_raw'!C2,0,0,D9-B9+1,1)="C"))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COUNTIF(OFFSET('000091257_raw'!A2,0,0,D9-B9+1,1),"MILS")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COUNTIF(OFFSET('000091257_raw'!A2,0,0,D9-B9+1,1),"MA")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COUNTIF(OFFSET('000091257_raw'!A2,0,0,D9-B9+1,1),"MC")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COUNTIF(OFFSET('000091257_raw'!A2,0,0,D9-B9+1,1),"MFAV")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COUNTIF(OFFSET('000091257_raw'!A2,0,0,D9-B9+1,1),"MFRN")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COUNTIF(OFFSET('000091257_raw'!A2,0,0,D9-B9+1,1),"MAN")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COUNTIF(OFFSET('000091257_raw'!A2,0,0,D9-B9+1,1),"MAL")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COUNTIF(OFFSET('000091257_raw'!A2,0,0,D9-B9+1,1),"MDA")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COUNTIF(OFFSET('000091257_raw'!A2,0,0,D9-B9+1,1),"MF")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COUNTIF(OFFSET('000091257_raw'!A2,0,0,D9-B9+1,1),"ML")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COUNTIF(OFFSET('000091257_raw'!A2,0,0,D9-B9+1,1),"OD")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COUNTIF(OFFSET('000091257_raw'!A2,0,0,D9-B9+1,1),"PA")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COUNTIF(OFFSET('000091257_raw'!A2,0,0,D9-B9+1,1),"PB")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COUNTIF(OFFSET('000091257_raw'!A2,0,0,D9-B9+1,1),"PD")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COUNTIF(OFFSET('000091257_raw'!A2,0,0,D9-B9+1,1),"PF")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COUNTIF(OFFSET('000091257_raw'!A2,0,0,D9-B9+1,1),"PP")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COUNTIF(OFFSET('000091257_raw'!A2,0,0,D9-B9+1,1),"SC")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COUNTIF(OFFSET('000091257_raw'!A2,0,0,D9-B9+1,1),"SL")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COUNTIF(OFFSET('000091257_raw'!A2,0,0,D9-B9+1,1),"SR")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COUNTIF(OFFSET('000091257_raw'!A2,0,0,D9-B9+1,1),"SS")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COUNTIF(OFFSET('000091257_raw'!A2,0,0,D9-B9+1,1),"SB")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COUNTIF(OFFSET('000091257_raw'!A2,0,0,D9-B9+1,1),"SH")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COUNTIF(OFFSET('000091257_raw'!A2,0,0,D9-B9+1,1),"SM")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COUNTIF(OFFSET('000091257_raw'!A2,0,0,D9-B9+1,1),"TA")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COUNTIF(OFFSET('000091257_raw'!A2,0,0,D9-B9+1,1),"BRI")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COUNTIF(OFFSET('000091257_raw'!A2,0,0,D9-B9+1,1),"ERY")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COUNTIF(OFFSET('000091257_raw'!A2,0,0,D9-B9+1,1),"EUN")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COUNTIF(OFFSET('000091257_raw'!A2,0,0,D9-B9+1,1),"GORG")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COUNTIF(OFFSET('000091257_raw'!A2,0,0,D9-B9+1,1),"ICIL")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COUNTIF(OFFSET('000091257_raw'!A2,0,0,D9-B9+1,1),"MUR")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COUNTIF(OFFSET('000091257_raw'!A2,0,0,D9-B9+1,1),"MOPS")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COUNTIF(OFFSET('000091257_raw'!A2,0,0,D9-B9+1,1),"PAURA")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COUNTIF(OFFSET('000091257_raw'!A2,0,0,D9-B9+1,1),"PRELA")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COUNTIF(OFFSET('000091257_raw'!A2,0,0,D9-B9+1,1),"PSDP")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COUNTIF(OFFSET('000091257_raw'!A2,0,0,D9-B9+1,1),"PSPT")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COUNTIF(OFFSET('000091257_raw'!A2,0,0,D9-B9+1,1),"PTER")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COUNTIF(OFFSET('000091257_raw'!A2,0,0,D9-B9+1,1),"SPO")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COUNTIF(OFFSET('000091257_raw'!A2,0,0,D9-B9+1,1),"PAL")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COUNTIF(OFFSET('000091257_raw'!A2,0,0,D9-B9+1,1),"ZO")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COUNTIF(OFFSET('000091257_raw'!A2,0,0,D9-B9+1,1),"AMP")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COUNTIF(OFFSET('000091257_raw'!A2,0,0,D9-B9+1,1),"DICT")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COUNTIF(OFFSET('000091257_raw'!A2,0,0,D9-B9+1,1),"HALI")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COUNTIF(OFFSET('000091257_raw'!A2,0,0,D9-B9+1,1),"LIAG")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COUNTIF(OFFSET('000091257_raw'!A2,0,0,D9-B9+1,1),"LOBO")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COUNTIF(OFFSET('000091257_raw'!A2,0,0,D9-B9+1,1),"MACA")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COUNTIF(OFFSET('000091257_raw'!A2,0,0,D9-B9+1,1),"PAD")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COUNTIF(OFFSET('000091257_raw'!A2,0,0,D9-B9+1,1),"POR")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COUNTIF(OFFSET('000091257_raw'!A2,0,0,D9-B9+1,1),"SARG")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COUNTIF(OFFSET('000091257_raw'!A2,0,0,D9-B9+1,1),"SCHIZ")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COUNTIF(OFFSET('000091257_raw'!A2,0,0,D9-B9+1,1),"STY")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COUNTIF(OFFSET('000091257_raw'!A2,0,0,D9-B9+1,1),"TURB")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COUNTIF(OFFSET('000091257_raw'!A2,0,0,D9-B9+1,1),"TURF")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COUNTIF(OFFSET('000091257_raw'!A2,0,0,D9-B9+1,1),"WRAN")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COUNTIF(OFFSET('000091257_raw'!A2,0,0,D9-B9+1,1),"CTB")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COUNTIF(OFFSET('000091257_raw'!A2,0,0,D9-B9+1,1),"ASC")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COUNTIF(OFFSET('000091257_raw'!A2,0,0,D9-B9+1,1),"O")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COUNTIF(OFFSET('000091257_raw'!A2,0,0,D9-B9+1,1),"DCA")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COUNTIF(OFFSET('000091257_raw'!A2,0,0,D9-B9+1,1),"DG")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COUNTIF(OFFSET('000091257_raw'!A2,0,0,D9-B9+1,1),"ODC")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COUNTIF(OFFSET('000091257_raw'!A2,0,0,D9-B9+1,1),"RDC")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COUNTIF(OFFSET('000091257_raw'!A2,0,0,D9-B9+1,1),"CALG")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COUNTIF(OFFSET('000091257_raw'!A2,0,0,D9-B9+1,1),"DCOR")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COUNTIF(OFFSET('000091257_raw'!A2,0,0,D9-B9+1,1),"P")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COUNTIF(OFFSET('000091257_raw'!A2,0,0,D9-B9+1,1),"R")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COUNTIF(OFFSET('000091257_raw'!A2,0,0,D9-B9+1,1),"S")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COUNTIF(OFFSET('000091257_raw'!A2,0,0,D9-B9+1,1),"UNK")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COUNTIF(OFFSET('000091257_raw'!A2,0,0,D9-B9+1,1),"SHAD")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COUNTIF(OFFSET('000091257_raw'!A2,0,0,D9-B9+1,1),"TAPE")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COUNTIF(OFFSET('000091257_raw'!A2,0,0,D9-B9+1,1),"WAND")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COUNTA(OFFSET('000094260_raw'!A2,0,0,D9-B9+1,1))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COUNTIF(OFFSET('000094260_raw'!C2,0,0,D9-B9+1,1),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COUNTIF(OFFSET('000094260_raw'!C2,0,0,D9-B9+1,1),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COUNTIF(OFFSET('000094260_raw'!A2,0,0,D9-B9+1,1),"AC")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COUNTIF(OFFSET('000094260_raw'!C2,0,0,D9-B9+1,1),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COUNTIF(OFFSET('000094260_raw'!A2,0,0,D9-B9+1,1),"AP")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COUNTIF(OFFSET('000094260_raw'!C2,0,0,D9-B9+1,1),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COUNTIF(OFFSET('000094260_raw'!A2,0,0,D9-B9+1,1),"APR")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COUNTIF(OFFSET('000094260_raw'!C2,0,0,D9-B9+1,1),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COUNTIF(OFFSET('000094260_raw'!A2,0,0,D9-B9+1,1),"AA")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COUNTIF(OFFSET('000094260_raw'!C2,0,0,D9-B9+1,1),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COUNTIF(OFFSET('000094260_raw'!A2,0,0,D9-B9+1,1),"AF")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COUNTIF(OFFSET('000094260_raw'!C2,0,0,D9-B9+1,1),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COUNTIF(OFFSET('000094260_raw'!A2,0,0,D9-B9+1,1),"AG")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COUNTIF(OFFSET('000094260_raw'!C2,0,0,D9-B9+1,1),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COUNTIF(OFFSET('000094260_raw'!A2,0,0,D9-B9+1,1),"AL")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COUNTIF(OFFSET('000094260_raw'!C2,0,0,D9-B9+1,1),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COUNTIF(OFFSET('000094260_raw'!A2,0,0,D9-B9+1,1),"AT")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COUNTIF(OFFSET('000094260_raw'!C2,0,0,D9-B9+1,1),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COUNTIF(OFFSET('000094260_raw'!A2,0,0,D9-B9+1,1),"AU")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COUNTIF(OFFSET('000094260_raw'!C2,0,0,D9-B9+1,1),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COUNTIF(OFFSET('000094260_raw'!A2,0,0,D9-B9+1,1),"CB")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COUNTIF(OFFSET('000094260_raw'!C2,0,0,D9-B9+1,1),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COUNTIF(OFFSET('000094260_raw'!A2,0,0,D9-B9+1,1),"CN")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COUNTIF(OFFSET('000094260_raw'!C2,0,0,D9-B9+1,1),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COUNTIF(OFFSET('000094260_raw'!A2,0,0,D9-B9+1,1),"CORAL")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COUNTIF(OFFSET('000094260_raw'!A2,0,0,D9-B9+1,1),"CORJU")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COUNTIF(OFFSET('000094260_raw'!A2,0,0,D9-B9+1,1),"DCY")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COUNTIF(OFFSET('000094260_raw'!A2,0,0,D9-B9+1,1),"DST")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SUM((OFFSET('000094260_raw'!B2,0,0,D9-B9+1,1)="ASP") * (OFFSET('000094260_raw'!C2,0,0,D9-B9+1,1)&lt;&gt;"TWS"))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COUNTIF(OFFSET('000094260_raw'!A2,0,0,D9-B9+1,1),"DSO")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SUM((OFFSET('000094260_raw'!B2,0,0,D9-B9+1,1)="BBD") * (OFFSET('000094260_raw'!C2,0,0,D9-B9+1,1)&lt;&gt;"TWS"))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COUNTIF(OFFSET('000094260_raw'!A2,0,0,D9-B9+1,1),"DC")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SUM((OFFSET('000094260_raw'!B2,0,0,D9-B9+1,1)="BL") * (OFFSET('000094260_raw'!C2,0,0,D9-B9+1,1)&lt;&gt;"TWS"))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COUNTIF(OFFSET('000094260_raw'!A2,0,0,D9-B9+1,1),"DL")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SUM((OFFSET('000094260_raw'!B2,0,0,D9-B9+1,1)="OD") * (OFFSET('000094260_raw'!C2,0,0,D9-B9+1,1)&lt;&gt;"TWS"))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COUNTIF(OFFSET('000094260_raw'!A2,0,0,D9-B9+1,1),"DS")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SUM((OFFSET('000094260_raw'!B2,0,0,D9-B9+1,1)="PLA") * (OFFSET('000094260_raw'!C2,0,0,D9-B9+1,1)&lt;&gt;"TWS"))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COUNTIF(OFFSET('000094260_raw'!A2,0,0,D9-B9+1,1),"EF")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SUM((OFFSET('000094260_raw'!B2,0,0,D9-B9+1,1)="WBD") * (OFFSET('000094260_raw'!C2,0,0,D9-B9+1,1)&lt;&gt;"TWS"))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COUNTIF(OFFSET('000094260_raw'!A2,0,0,D9-B9+1,1),"FF")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SUM((OFFSET('000094260_raw'!B2,0,0,D9-B9+1,1)="YBD") * (OFFSET('000094260_raw'!C2,0,0,D9-B9+1,1)&lt;&gt;"TWS"))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COUNTIF(OFFSET('000094260_raw'!A2,0,0,D9-B9+1,1),"IS")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COUNTIF(OFFSET('000094260_raw'!A2,0,0,D9-B9+1,1),"LC")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(OFFSET('000094260_raw'!B2,0,0,D9-B9+1,1)="ASP")*( OFFSET('000094260_raw'!C2,0,0,D9-B9+1,1)="C"))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COUNTIF(OFFSET('000094260_raw'!A2,0,0,D9-B9+1,1),"MD")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(OFFSET('000094260_raw'!B2,0,0,D9-B9+1,1)="BBD")*( OFFSET('000094260_raw'!C2,0,0,D9-B9+1,1)="C"))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COUNTIF(OFFSET('000094260_raw'!A2,0,0,D9-B9+1,1),"MM")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(OFFSET('000094260_raw'!B2,0,0,D9-B9+1,1)="BL")*( OFFSET('000094260_raw'!C2,0,0,D9-B9+1,1)="C"))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COUNTIF(OFFSET('000094260_raw'!A2,0,0,D9-B9+1,1),"MAR")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(OFFSET('000094260_raw'!B2,0,0,D9-B9+1,1)="OD")*( OFFSET('000094260_raw'!C2,0,0,D9-B9+1,1)="C"))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COUNTIF(OFFSET('000094260_raw'!A2,0,0,D9-B9+1,1),"MME")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(OFFSET('000094260_raw'!B2,0,0,D9-B9+1,1)="PLA")*( OFFSET('000094260_raw'!C2,0,0,D9-B9+1,1)="C"))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COUNTIF(OFFSET('000094260_raw'!A2,0,0,D9-B9+1,1),"MILA")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(OFFSET('000094260_raw'!B2,0,0,D9-B9+1,1)="WBD")*( OFFSET('000094260_raw'!C2,0,0,D9-B9+1,1)="C"))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COUNTIF(OFFSET('000094260_raw'!A2,0,0,D9-B9+1,1),"MILC")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(OFFSET('000094260_raw'!B2,0,0,D9-B9+1,1)="YBD")*( OFFSET('000094260_raw'!C2,0,0,D9-B9+1,1)="C"))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COUNTIF(OFFSET('000094260_raw'!A2,0,0,D9-B9+1,1),"MILS")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COUNTIF(OFFSET('000094260_raw'!A2,0,0,D9-B9+1,1),"MA")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COUNTIF(OFFSET('000094260_raw'!A2,0,0,D9-B9+1,1),"MC")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COUNTIF(OFFSET('000094260_raw'!A2,0,0,D9-B9+1,1),"MFAV")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COUNTIF(OFFSET('000094260_raw'!A2,0,0,D9-B9+1,1),"MFRN")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COUNTIF(OFFSET('000094260_raw'!A2,0,0,D9-B9+1,1),"MAN")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COUNTIF(OFFSET('000094260_raw'!A2,0,0,D9-B9+1,1),"MAL")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COUNTIF(OFFSET('000094260_raw'!A2,0,0,D9-B9+1,1),"MDA")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COUNTIF(OFFSET('000094260_raw'!A2,0,0,D9-B9+1,1),"MF")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COUNTIF(OFFSET('000094260_raw'!A2,0,0,D9-B9+1,1),"ML")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COUNTIF(OFFSET('000094260_raw'!A2,0,0,D9-B9+1,1),"OD")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COUNTIF(OFFSET('000094260_raw'!A2,0,0,D9-B9+1,1),"PA")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COUNTIF(OFFSET('000094260_raw'!A2,0,0,D9-B9+1,1),"PB")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COUNTIF(OFFSET('000094260_raw'!A2,0,0,D9-B9+1,1),"PD")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COUNTIF(OFFSET('000094260_raw'!A2,0,0,D9-B9+1,1),"PF")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COUNTIF(OFFSET('000094260_raw'!A2,0,0,D9-B9+1,1),"PP")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COUNTIF(OFFSET('000094260_raw'!A2,0,0,D9-B9+1,1),"SC")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COUNTIF(OFFSET('000094260_raw'!A2,0,0,D9-B9+1,1),"SL")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COUNTIF(OFFSET('000094260_raw'!A2,0,0,D9-B9+1,1),"SR")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COUNTIF(OFFSET('000094260_raw'!A2,0,0,D9-B9+1,1),"SS")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COUNTIF(OFFSET('000094260_raw'!A2,0,0,D9-B9+1,1),"SB")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COUNTIF(OFFSET('000094260_raw'!A2,0,0,D9-B9+1,1),"SH")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COUNTIF(OFFSET('000094260_raw'!A2,0,0,D9-B9+1,1),"SM")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COUNTIF(OFFSET('000094260_raw'!A2,0,0,D9-B9+1,1),"TA")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COUNTIF(OFFSET('000094260_raw'!A2,0,0,D9-B9+1,1),"BRI")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COUNTIF(OFFSET('000094260_raw'!A2,0,0,D9-B9+1,1),"ERY")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COUNTIF(OFFSET('000094260_raw'!A2,0,0,D9-B9+1,1),"EUN")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COUNTIF(OFFSET('000094260_raw'!A2,0,0,D9-B9+1,1),"GORG")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COUNTIF(OFFSET('000094260_raw'!A2,0,0,D9-B9+1,1),"ICIL")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COUNTIF(OFFSET('000094260_raw'!A2,0,0,D9-B9+1,1),"MUR")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COUNTIF(OFFSET('000094260_raw'!A2,0,0,D9-B9+1,1),"MOPS")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COUNTIF(OFFSET('000094260_raw'!A2,0,0,D9-B9+1,1),"PAURA")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COUNTIF(OFFSET('000094260_raw'!A2,0,0,D9-B9+1,1),"PRELA")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COUNTIF(OFFSET('000094260_raw'!A2,0,0,D9-B9+1,1),"PSDP")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COUNTIF(OFFSET('000094260_raw'!A2,0,0,D9-B9+1,1),"PSPT")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COUNTIF(OFFSET('000094260_raw'!A2,0,0,D9-B9+1,1),"PTER")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COUNTIF(OFFSET('000094260_raw'!A2,0,0,D9-B9+1,1),"SPO")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COUNTIF(OFFSET('000094260_raw'!A2,0,0,D9-B9+1,1),"PAL")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COUNTIF(OFFSET('000094260_raw'!A2,0,0,D9-B9+1,1),"ZO")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COUNTIF(OFFSET('000094260_raw'!A2,0,0,D9-B9+1,1),"AMP")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COUNTIF(OFFSET('000094260_raw'!A2,0,0,D9-B9+1,1),"DICT")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COUNTIF(OFFSET('000094260_raw'!A2,0,0,D9-B9+1,1),"HALI")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COUNTIF(OFFSET('000094260_raw'!A2,0,0,D9-B9+1,1),"LIAG")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COUNTIF(OFFSET('000094260_raw'!A2,0,0,D9-B9+1,1),"LOBO")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COUNTIF(OFFSET('000094260_raw'!A2,0,0,D9-B9+1,1),"MACA")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COUNTIF(OFFSET('000094260_raw'!A2,0,0,D9-B9+1,1),"PAD")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COUNTIF(OFFSET('000094260_raw'!A2,0,0,D9-B9+1,1),"POR")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COUNTIF(OFFSET('000094260_raw'!A2,0,0,D9-B9+1,1),"SARG")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COUNTIF(OFFSET('000094260_raw'!A2,0,0,D9-B9+1,1),"SCHIZ")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COUNTIF(OFFSET('000094260_raw'!A2,0,0,D9-B9+1,1),"STY")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COUNTIF(OFFSET('000094260_raw'!A2,0,0,D9-B9+1,1),"TURB")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COUNTIF(OFFSET('000094260_raw'!A2,0,0,D9-B9+1,1),"TURF")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COUNTIF(OFFSET('000094260_raw'!A2,0,0,D9-B9+1,1),"WRAN")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COUNTIF(OFFSET('000094260_raw'!A2,0,0,D9-B9+1,1),"CTB")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COUNTIF(OFFSET('000094260_raw'!A2,0,0,D9-B9+1,1),"ASC")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COUNTIF(OFFSET('000094260_raw'!A2,0,0,D9-B9+1,1),"O")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COUNTIF(OFFSET('000094260_raw'!A2,0,0,D9-B9+1,1),"DCA")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COUNTIF(OFFSET('000094260_raw'!A2,0,0,D9-B9+1,1),"DG")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COUNTIF(OFFSET('000094260_raw'!A2,0,0,D9-B9+1,1),"ODC")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COUNTIF(OFFSET('000094260_raw'!A2,0,0,D9-B9+1,1),"RDC")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COUNTIF(OFFSET('000094260_raw'!A2,0,0,D9-B9+1,1),"CALG")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COUNTIF(OFFSET('000094260_raw'!A2,0,0,D9-B9+1,1),"DCOR")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COUNTIF(OFFSET('000094260_raw'!A2,0,0,D9-B9+1,1),"P")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COUNTIF(OFFSET('000094260_raw'!A2,0,0,D9-B9+1,1),"R")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COUNTIF(OFFSET('000094260_raw'!A2,0,0,D9-B9+1,1),"S")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COUNTIF(OFFSET('000094260_raw'!A2,0,0,D9-B9+1,1),"UNK")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COUNTIF(OFFSET('000094260_raw'!A2,0,0,D9-B9+1,1),"SHAD")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COUNTIF(OFFSET('000094260_raw'!A2,0,0,D9-B9+1,1),"TAPE")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COUNTIF(OFFSET('000094260_raw'!A2,0,0,D9-B9+1,1),"WAND")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COUNTA(OFFSET('000097263_raw'!A2,0,0,D9-B9+1,1))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COUNTIF(OFFSET('000097263_raw'!C2,0,0,D9-B9+1,1),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COUNTIF(OFFSET('000097263_raw'!C2,0,0,D9-B9+1,1),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COUNTIF(OFFSET('000097263_raw'!A2,0,0,D9-B9+1,1),"AC")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COUNTIF(OFFSET('000097263_raw'!C2,0,0,D9-B9+1,1),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COUNTIF(OFFSET('000097263_raw'!A2,0,0,D9-B9+1,1),"AP")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COUNTIF(OFFSET('000097263_raw'!C2,0,0,D9-B9+1,1),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COUNTIF(OFFSET('000097263_raw'!A2,0,0,D9-B9+1,1),"APR")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COUNTIF(OFFSET('000097263_raw'!C2,0,0,D9-B9+1,1),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COUNTIF(OFFSET('000097263_raw'!A2,0,0,D9-B9+1,1),"AA")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COUNTIF(OFFSET('000097263_raw'!C2,0,0,D9-B9+1,1),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COUNTIF(OFFSET('000097263_raw'!A2,0,0,D9-B9+1,1),"AF")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COUNTIF(OFFSET('000097263_raw'!C2,0,0,D9-B9+1,1),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COUNTIF(OFFSET('000097263_raw'!A2,0,0,D9-B9+1,1),"AG")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COUNTIF(OFFSET('000097263_raw'!C2,0,0,D9-B9+1,1),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COUNTIF(OFFSET('000097263_raw'!A2,0,0,D9-B9+1,1),"AL")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COUNTIF(OFFSET('000097263_raw'!C2,0,0,D9-B9+1,1),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COUNTIF(OFFSET('000097263_raw'!A2,0,0,D9-B9+1,1),"AT")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COUNTIF(OFFSET('000097263_raw'!C2,0,0,D9-B9+1,1),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COUNTIF(OFFSET('000097263_raw'!A2,0,0,D9-B9+1,1),"AU")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COUNTIF(OFFSET('000097263_raw'!C2,0,0,D9-B9+1,1), "SPR")</f>
        <v>9</v>
      </c>
      <c r="C26" s="8">
        <f ca="1">(B26/H127)*100</f>
        <v>100</v>
      </c>
      <c r="D26" s="8">
        <f ca="1">SUM(J118:J120)</f>
        <v>0.52970619905765448</v>
      </c>
      <c r="E26" s="19">
        <f ca="1">1-SUM(K118:K120)</f>
        <v>0.34567901234567899</v>
      </c>
      <c r="G26" s="15" t="s">
        <v>33</v>
      </c>
      <c r="H26">
        <f ca="1">COUNTIF(OFFSET('000097263_raw'!A2,0,0,D9-B9+1,1),"CB")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COUNTIF(OFFSET('000097263_raw'!C2,0,0,D9-B9+1,1),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COUNTIF(OFFSET('000097263_raw'!A2,0,0,D9-B9+1,1),"CN")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COUNTIF(OFFSET('000097263_raw'!C2,0,0,D9-B9+1,1),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COUNTIF(OFFSET('000097263_raw'!A2,0,0,D9-B9+1,1),"CORAL")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COUNTIF(OFFSET('000097263_raw'!A2,0,0,D9-B9+1,1),"CORJU")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COUNTIF(OFFSET('000097263_raw'!A2,0,0,D9-B9+1,1),"DCY")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COUNTIF(OFFSET('000097263_raw'!A2,0,0,D9-B9+1,1),"DST")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SUM((OFFSET('000097263_raw'!B2,0,0,D9-B9+1,1)="ASP") * (OFFSET('000097263_raw'!C2,0,0,D9-B9+1,1)&lt;&gt;"TWS"))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COUNTIF(OFFSET('000097263_raw'!A2,0,0,D9-B9+1,1),"DSO")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SUM((OFFSET('000097263_raw'!B2,0,0,D9-B9+1,1)="BBD") * (OFFSET('000097263_raw'!C2,0,0,D9-B9+1,1)&lt;&gt;"TWS"))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COUNTIF(OFFSET('000097263_raw'!A2,0,0,D9-B9+1,1),"DC")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SUM((OFFSET('000097263_raw'!B2,0,0,D9-B9+1,1)="BL") * (OFFSET('000097263_raw'!C2,0,0,D9-B9+1,1)&lt;&gt;"TWS"))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COUNTIF(OFFSET('000097263_raw'!A2,0,0,D9-B9+1,1),"DL")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SUM((OFFSET('000097263_raw'!B2,0,0,D9-B9+1,1)="OD") * (OFFSET('000097263_raw'!C2,0,0,D9-B9+1,1)&lt;&gt;"TWS"))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COUNTIF(OFFSET('000097263_raw'!A2,0,0,D9-B9+1,1),"DS")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SUM((OFFSET('000097263_raw'!B2,0,0,D9-B9+1,1)="PLA") * (OFFSET('000097263_raw'!C2,0,0,D9-B9+1,1)&lt;&gt;"TWS"))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COUNTIF(OFFSET('000097263_raw'!A2,0,0,D9-B9+1,1),"EF")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SUM((OFFSET('000097263_raw'!B2,0,0,D9-B9+1,1)="WBD") * (OFFSET('000097263_raw'!C2,0,0,D9-B9+1,1)&lt;&gt;"TWS"))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COUNTIF(OFFSET('000097263_raw'!A2,0,0,D9-B9+1,1),"FF")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SUM((OFFSET('000097263_raw'!B2,0,0,D9-B9+1,1)="YBD") * (OFFSET('000097263_raw'!C2,0,0,D9-B9+1,1)&lt;&gt;"TWS"))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COUNTIF(OFFSET('000097263_raw'!A2,0,0,D9-B9+1,1),"IS")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COUNTIF(OFFSET('000097263_raw'!A2,0,0,D9-B9+1,1),"LC")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(OFFSET('000097263_raw'!B2,0,0,D9-B9+1,1)="ASP")*( OFFSET('000097263_raw'!C2,0,0,D9-B9+1,1)="C"))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COUNTIF(OFFSET('000097263_raw'!A2,0,0,D9-B9+1,1),"MD")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(OFFSET('000097263_raw'!B2,0,0,D9-B9+1,1)="BBD")*( OFFSET('000097263_raw'!C2,0,0,D9-B9+1,1)="C"))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COUNTIF(OFFSET('000097263_raw'!A2,0,0,D9-B9+1,1),"MM")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(OFFSET('000097263_raw'!B2,0,0,D9-B9+1,1)="BL")*( OFFSET('000097263_raw'!C2,0,0,D9-B9+1,1)="C"))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COUNTIF(OFFSET('000097263_raw'!A2,0,0,D9-B9+1,1),"MAR")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(OFFSET('000097263_raw'!B2,0,0,D9-B9+1,1)="OD")*( OFFSET('000097263_raw'!C2,0,0,D9-B9+1,1)="C"))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COUNTIF(OFFSET('000097263_raw'!A2,0,0,D9-B9+1,1),"MME")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(OFFSET('000097263_raw'!B2,0,0,D9-B9+1,1)="PLA")*( OFFSET('000097263_raw'!C2,0,0,D9-B9+1,1)="C"))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COUNTIF(OFFSET('000097263_raw'!A2,0,0,D9-B9+1,1),"MILA")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(OFFSET('000097263_raw'!B2,0,0,D9-B9+1,1)="WBD")*( OFFSET('000097263_raw'!C2,0,0,D9-B9+1,1)="C"))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COUNTIF(OFFSET('000097263_raw'!A2,0,0,D9-B9+1,1),"MILC")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(OFFSET('000097263_raw'!B2,0,0,D9-B9+1,1)="YBD")*( OFFSET('000097263_raw'!C2,0,0,D9-B9+1,1)="C"))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COUNTIF(OFFSET('000097263_raw'!A2,0,0,D9-B9+1,1),"MILS")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COUNTIF(OFFSET('000097263_raw'!A2,0,0,D9-B9+1,1),"MA")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COUNTIF(OFFSET('000097263_raw'!A2,0,0,D9-B9+1,1),"MC")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COUNTIF(OFFSET('000097263_raw'!A2,0,0,D9-B9+1,1),"MFAV")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COUNTIF(OFFSET('000097263_raw'!A2,0,0,D9-B9+1,1),"MFRN")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COUNTIF(OFFSET('000097263_raw'!A2,0,0,D9-B9+1,1),"MAN")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COUNTIF(OFFSET('000097263_raw'!A2,0,0,D9-B9+1,1),"MAL")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COUNTIF(OFFSET('000097263_raw'!A2,0,0,D9-B9+1,1),"MDA")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COUNTIF(OFFSET('000097263_raw'!A2,0,0,D9-B9+1,1),"MF")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COUNTIF(OFFSET('000097263_raw'!A2,0,0,D9-B9+1,1),"ML")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COUNTIF(OFFSET('000097263_raw'!A2,0,0,D9-B9+1,1),"OD")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COUNTIF(OFFSET('000097263_raw'!A2,0,0,D9-B9+1,1),"PA")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COUNTIF(OFFSET('000097263_raw'!A2,0,0,D9-B9+1,1),"PB")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COUNTIF(OFFSET('000097263_raw'!A2,0,0,D9-B9+1,1),"PD")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COUNTIF(OFFSET('000097263_raw'!A2,0,0,D9-B9+1,1),"PF")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COUNTIF(OFFSET('000097263_raw'!A2,0,0,D9-B9+1,1),"PP")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COUNTIF(OFFSET('000097263_raw'!A2,0,0,D9-B9+1,1),"SC")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COUNTIF(OFFSET('000097263_raw'!A2,0,0,D9-B9+1,1),"SL")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COUNTIF(OFFSET('000097263_raw'!A2,0,0,D9-B9+1,1),"SR")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COUNTIF(OFFSET('000097263_raw'!A2,0,0,D9-B9+1,1),"SS")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COUNTIF(OFFSET('000097263_raw'!A2,0,0,D9-B9+1,1),"SB")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COUNTIF(OFFSET('000097263_raw'!A2,0,0,D9-B9+1,1),"SH")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COUNTIF(OFFSET('000097263_raw'!A2,0,0,D9-B9+1,1),"SM")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COUNTIF(OFFSET('000097263_raw'!A2,0,0,D9-B9+1,1),"TA")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COUNTIF(OFFSET('000097263_raw'!A2,0,0,D9-B9+1,1),"BRI")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COUNTIF(OFFSET('000097263_raw'!A2,0,0,D9-B9+1,1),"ERY")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COUNTIF(OFFSET('000097263_raw'!A2,0,0,D9-B9+1,1),"EUN")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COUNTIF(OFFSET('000097263_raw'!A2,0,0,D9-B9+1,1),"GORG")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COUNTIF(OFFSET('000097263_raw'!A2,0,0,D9-B9+1,1),"ICIL")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COUNTIF(OFFSET('000097263_raw'!A2,0,0,D9-B9+1,1),"MUR")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COUNTIF(OFFSET('000097263_raw'!A2,0,0,D9-B9+1,1),"MOPS")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COUNTIF(OFFSET('000097263_raw'!A2,0,0,D9-B9+1,1),"PAURA")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COUNTIF(OFFSET('000097263_raw'!A2,0,0,D9-B9+1,1),"PRELA")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COUNTIF(OFFSET('000097263_raw'!A2,0,0,D9-B9+1,1),"PSDP")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COUNTIF(OFFSET('000097263_raw'!A2,0,0,D9-B9+1,1),"PSPT")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COUNTIF(OFFSET('000097263_raw'!A2,0,0,D9-B9+1,1),"PTER")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COUNTIF(OFFSET('000097263_raw'!A2,0,0,D9-B9+1,1),"SPO")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COUNTIF(OFFSET('000097263_raw'!A2,0,0,D9-B9+1,1),"PAL")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COUNTIF(OFFSET('000097263_raw'!A2,0,0,D9-B9+1,1),"ZO")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COUNTIF(OFFSET('000097263_raw'!A2,0,0,D9-B9+1,1),"AMP")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COUNTIF(OFFSET('000097263_raw'!A2,0,0,D9-B9+1,1),"DICT")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COUNTIF(OFFSET('000097263_raw'!A2,0,0,D9-B9+1,1),"HALI")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COUNTIF(OFFSET('000097263_raw'!A2,0,0,D9-B9+1,1),"LIAG")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COUNTIF(OFFSET('000097263_raw'!A2,0,0,D9-B9+1,1),"LOBO")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COUNTIF(OFFSET('000097263_raw'!A2,0,0,D9-B9+1,1),"MACA")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COUNTIF(OFFSET('000097263_raw'!A2,0,0,D9-B9+1,1),"PAD")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COUNTIF(OFFSET('000097263_raw'!A2,0,0,D9-B9+1,1),"POR")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COUNTIF(OFFSET('000097263_raw'!A2,0,0,D9-B9+1,1),"SARG")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COUNTIF(OFFSET('000097263_raw'!A2,0,0,D9-B9+1,1),"SCHIZ")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COUNTIF(OFFSET('000097263_raw'!A2,0,0,D9-B9+1,1),"STY")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COUNTIF(OFFSET('000097263_raw'!A2,0,0,D9-B9+1,1),"TURB")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COUNTIF(OFFSET('000097263_raw'!A2,0,0,D9-B9+1,1),"TURF")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COUNTIF(OFFSET('000097263_raw'!A2,0,0,D9-B9+1,1),"WRAN")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COUNTIF(OFFSET('000097263_raw'!A2,0,0,D9-B9+1,1),"CTB")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COUNTIF(OFFSET('000097263_raw'!A2,0,0,D9-B9+1,1),"ASC")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COUNTIF(OFFSET('000097263_raw'!A2,0,0,D9-B9+1,1),"O")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COUNTIF(OFFSET('000097263_raw'!A2,0,0,D9-B9+1,1),"DCA")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COUNTIF(OFFSET('000097263_raw'!A2,0,0,D9-B9+1,1),"DG")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COUNTIF(OFFSET('000097263_raw'!A2,0,0,D9-B9+1,1),"ODC")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COUNTIF(OFFSET('000097263_raw'!A2,0,0,D9-B9+1,1),"RDC")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COUNTIF(OFFSET('000097263_raw'!A2,0,0,D9-B9+1,1),"CALG")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COUNTIF(OFFSET('000097263_raw'!A2,0,0,D9-B9+1,1),"DCOR")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COUNTIF(OFFSET('000097263_raw'!A2,0,0,D9-B9+1,1),"P")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COUNTIF(OFFSET('000097263_raw'!A2,0,0,D9-B9+1,1),"R")</f>
        <v>2</v>
      </c>
      <c r="I119" s="4">
        <f ca="1">(H119/H127)*100</f>
        <v>22.222222222222221</v>
      </c>
      <c r="J119" s="4">
        <f ca="1">IF(H119=0,0,-1*((H119/B26)*(LN(H119/B26))))</f>
        <v>0.33423942150583869</v>
      </c>
      <c r="K119" s="20">
        <f ca="1">IF(H119=0,0,((H119/B26)^2))</f>
        <v>4.9382716049382713E-2</v>
      </c>
    </row>
    <row r="120" spans="7:11" x14ac:dyDescent="0.25">
      <c r="G120" s="15" t="s">
        <v>127</v>
      </c>
      <c r="H120">
        <f ca="1">COUNTIF(OFFSET('000097263_raw'!A2,0,0,D9-B9+1,1),"S")</f>
        <v>7</v>
      </c>
      <c r="I120" s="4">
        <f ca="1">(H120/H127)*100</f>
        <v>77.777777777777786</v>
      </c>
      <c r="J120" s="4">
        <f ca="1">IF(H120=0,0,-1*((H120/B26)*(LN(H120/B26))))</f>
        <v>0.19546677755181582</v>
      </c>
      <c r="K120" s="20">
        <f ca="1">IF(H120=0,0,((H120/B26)^2))</f>
        <v>0.60493827160493829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COUNTIF(OFFSET('000097263_raw'!A2,0,0,D9-B9+1,1),"UNK")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COUNTIF(OFFSET('000097263_raw'!A2,0,0,D9-B9+1,1),"SHAD")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COUNTIF(OFFSET('000097263_raw'!A2,0,0,D9-B9+1,1),"TAPE")</f>
        <v>1</v>
      </c>
      <c r="I125" s="4">
        <f ca="1">(H125/SUM(H15:H126))*100</f>
        <v>10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COUNTIF(OFFSET('000097263_raw'!A2,0,0,D9-B9+1,1),"WAND")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COUNTA(OFFSET('000100266_raw'!A2,0,0,D9-B9+1,1))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COUNTIF(OFFSET('000100266_raw'!C2,0,0,D9-B9+1,1),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COUNTIF(OFFSET('000100266_raw'!C2,0,0,D9-B9+1,1),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COUNTIF(OFFSET('000100266_raw'!A2,0,0,D9-B9+1,1),"AC")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COUNTIF(OFFSET('000100266_raw'!C2,0,0,D9-B9+1,1),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COUNTIF(OFFSET('000100266_raw'!A2,0,0,D9-B9+1,1),"AP")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COUNTIF(OFFSET('000100266_raw'!C2,0,0,D9-B9+1,1),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COUNTIF(OFFSET('000100266_raw'!A2,0,0,D9-B9+1,1),"APR")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COUNTIF(OFFSET('000100266_raw'!C2,0,0,D9-B9+1,1),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COUNTIF(OFFSET('000100266_raw'!A2,0,0,D9-B9+1,1),"AA")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COUNTIF(OFFSET('000100266_raw'!C2,0,0,D9-B9+1,1),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COUNTIF(OFFSET('000100266_raw'!A2,0,0,D9-B9+1,1),"AF")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COUNTIF(OFFSET('000100266_raw'!C2,0,0,D9-B9+1,1),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COUNTIF(OFFSET('000100266_raw'!A2,0,0,D9-B9+1,1),"AG")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COUNTIF(OFFSET('000100266_raw'!C2,0,0,D9-B9+1,1),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COUNTIF(OFFSET('000100266_raw'!A2,0,0,D9-B9+1,1),"AL")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COUNTIF(OFFSET('000100266_raw'!C2,0,0,D9-B9+1,1),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COUNTIF(OFFSET('000100266_raw'!A2,0,0,D9-B9+1,1),"AT")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COUNTIF(OFFSET('000100266_raw'!C2,0,0,D9-B9+1,1),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COUNTIF(OFFSET('000100266_raw'!A2,0,0,D9-B9+1,1),"AU")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COUNTIF(OFFSET('000100266_raw'!C2,0,0,D9-B9+1,1),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COUNTIF(OFFSET('000100266_raw'!A2,0,0,D9-B9+1,1),"CB")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COUNTIF(OFFSET('000100266_raw'!C2,0,0,D9-B9+1,1),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COUNTIF(OFFSET('000100266_raw'!A2,0,0,D9-B9+1,1),"CN")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COUNTIF(OFFSET('000100266_raw'!C2,0,0,D9-B9+1,1),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COUNTIF(OFFSET('000100266_raw'!A2,0,0,D9-B9+1,1),"CORAL")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COUNTIF(OFFSET('000100266_raw'!A2,0,0,D9-B9+1,1),"CORJU")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COUNTIF(OFFSET('000100266_raw'!A2,0,0,D9-B9+1,1),"DCY")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COUNTIF(OFFSET('000100266_raw'!A2,0,0,D9-B9+1,1),"DST")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SUM((OFFSET('000100266_raw'!B2,0,0,D9-B9+1,1)="ASP") * (OFFSET('000100266_raw'!C2,0,0,D9-B9+1,1)&lt;&gt;"TWS"))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COUNTIF(OFFSET('000100266_raw'!A2,0,0,D9-B9+1,1),"DSO")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SUM((OFFSET('000100266_raw'!B2,0,0,D9-B9+1,1)="BBD") * (OFFSET('000100266_raw'!C2,0,0,D9-B9+1,1)&lt;&gt;"TWS"))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COUNTIF(OFFSET('000100266_raw'!A2,0,0,D9-B9+1,1),"DC")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SUM((OFFSET('000100266_raw'!B2,0,0,D9-B9+1,1)="BL") * (OFFSET('000100266_raw'!C2,0,0,D9-B9+1,1)&lt;&gt;"TWS"))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COUNTIF(OFFSET('000100266_raw'!A2,0,0,D9-B9+1,1),"DL")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SUM((OFFSET('000100266_raw'!B2,0,0,D9-B9+1,1)="OD") * (OFFSET('000100266_raw'!C2,0,0,D9-B9+1,1)&lt;&gt;"TWS"))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COUNTIF(OFFSET('000100266_raw'!A2,0,0,D9-B9+1,1),"DS")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SUM((OFFSET('000100266_raw'!B2,0,0,D9-B9+1,1)="PLA") * (OFFSET('000100266_raw'!C2,0,0,D9-B9+1,1)&lt;&gt;"TWS"))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COUNTIF(OFFSET('000100266_raw'!A2,0,0,D9-B9+1,1),"EF")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SUM((OFFSET('000100266_raw'!B2,0,0,D9-B9+1,1)="WBD") * (OFFSET('000100266_raw'!C2,0,0,D9-B9+1,1)&lt;&gt;"TWS"))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COUNTIF(OFFSET('000100266_raw'!A2,0,0,D9-B9+1,1),"FF")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SUM((OFFSET('000100266_raw'!B2,0,0,D9-B9+1,1)="YBD") * (OFFSET('000100266_raw'!C2,0,0,D9-B9+1,1)&lt;&gt;"TWS"))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COUNTIF(OFFSET('000100266_raw'!A2,0,0,D9-B9+1,1),"IS")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COUNTIF(OFFSET('000100266_raw'!A2,0,0,D9-B9+1,1),"LC")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(OFFSET('000100266_raw'!B2,0,0,D9-B9+1,1)="ASP")*( OFFSET('000100266_raw'!C2,0,0,D9-B9+1,1)="C"))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COUNTIF(OFFSET('000100266_raw'!A2,0,0,D9-B9+1,1),"MD")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(OFFSET('000100266_raw'!B2,0,0,D9-B9+1,1)="BBD")*( OFFSET('000100266_raw'!C2,0,0,D9-B9+1,1)="C"))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COUNTIF(OFFSET('000100266_raw'!A2,0,0,D9-B9+1,1),"MM")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(OFFSET('000100266_raw'!B2,0,0,D9-B9+1,1)="BL")*( OFFSET('000100266_raw'!C2,0,0,D9-B9+1,1)="C"))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COUNTIF(OFFSET('000100266_raw'!A2,0,0,D9-B9+1,1),"MAR")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(OFFSET('000100266_raw'!B2,0,0,D9-B9+1,1)="OD")*( OFFSET('000100266_raw'!C2,0,0,D9-B9+1,1)="C"))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COUNTIF(OFFSET('000100266_raw'!A2,0,0,D9-B9+1,1),"MME")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(OFFSET('000100266_raw'!B2,0,0,D9-B9+1,1)="PLA")*( OFFSET('000100266_raw'!C2,0,0,D9-B9+1,1)="C"))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COUNTIF(OFFSET('000100266_raw'!A2,0,0,D9-B9+1,1),"MILA")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(OFFSET('000100266_raw'!B2,0,0,D9-B9+1,1)="WBD")*( OFFSET('000100266_raw'!C2,0,0,D9-B9+1,1)="C"))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COUNTIF(OFFSET('000100266_raw'!A2,0,0,D9-B9+1,1),"MILC")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(OFFSET('000100266_raw'!B2,0,0,D9-B9+1,1)="YBD")*( OFFSET('000100266_raw'!C2,0,0,D9-B9+1,1)="C"))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COUNTIF(OFFSET('000100266_raw'!A2,0,0,D9-B9+1,1),"MILS")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COUNTIF(OFFSET('000100266_raw'!A2,0,0,D9-B9+1,1),"MA")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COUNTIF(OFFSET('000100266_raw'!A2,0,0,D9-B9+1,1),"MC")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COUNTIF(OFFSET('000100266_raw'!A2,0,0,D9-B9+1,1),"MFAV")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COUNTIF(OFFSET('000100266_raw'!A2,0,0,D9-B9+1,1),"MFRN")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COUNTIF(OFFSET('000100266_raw'!A2,0,0,D9-B9+1,1),"MAN")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COUNTIF(OFFSET('000100266_raw'!A2,0,0,D9-B9+1,1),"MAL")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COUNTIF(OFFSET('000100266_raw'!A2,0,0,D9-B9+1,1),"MDA")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COUNTIF(OFFSET('000100266_raw'!A2,0,0,D9-B9+1,1),"MF")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COUNTIF(OFFSET('000100266_raw'!A2,0,0,D9-B9+1,1),"ML")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COUNTIF(OFFSET('000100266_raw'!A2,0,0,D9-B9+1,1),"OD")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COUNTIF(OFFSET('000100266_raw'!A2,0,0,D9-B9+1,1),"PA")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COUNTIF(OFFSET('000100266_raw'!A2,0,0,D9-B9+1,1),"PB")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COUNTIF(OFFSET('000100266_raw'!A2,0,0,D9-B9+1,1),"PD")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COUNTIF(OFFSET('000100266_raw'!A2,0,0,D9-B9+1,1),"PF")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COUNTIF(OFFSET('000100266_raw'!A2,0,0,D9-B9+1,1),"PP")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COUNTIF(OFFSET('000100266_raw'!A2,0,0,D9-B9+1,1),"SC")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COUNTIF(OFFSET('000100266_raw'!A2,0,0,D9-B9+1,1),"SL")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COUNTIF(OFFSET('000100266_raw'!A2,0,0,D9-B9+1,1),"SR")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COUNTIF(OFFSET('000100266_raw'!A2,0,0,D9-B9+1,1),"SS")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COUNTIF(OFFSET('000100266_raw'!A2,0,0,D9-B9+1,1),"SB")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COUNTIF(OFFSET('000100266_raw'!A2,0,0,D9-B9+1,1),"SH")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COUNTIF(OFFSET('000100266_raw'!A2,0,0,D9-B9+1,1),"SM")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COUNTIF(OFFSET('000100266_raw'!A2,0,0,D9-B9+1,1),"TA")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COUNTIF(OFFSET('000100266_raw'!A2,0,0,D9-B9+1,1),"BRI")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COUNTIF(OFFSET('000100266_raw'!A2,0,0,D9-B9+1,1),"ERY")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COUNTIF(OFFSET('000100266_raw'!A2,0,0,D9-B9+1,1),"EUN")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COUNTIF(OFFSET('000100266_raw'!A2,0,0,D9-B9+1,1),"GORG")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COUNTIF(OFFSET('000100266_raw'!A2,0,0,D9-B9+1,1),"ICIL")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COUNTIF(OFFSET('000100266_raw'!A2,0,0,D9-B9+1,1),"MUR")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COUNTIF(OFFSET('000100266_raw'!A2,0,0,D9-B9+1,1),"MOPS")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COUNTIF(OFFSET('000100266_raw'!A2,0,0,D9-B9+1,1),"PAURA")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COUNTIF(OFFSET('000100266_raw'!A2,0,0,D9-B9+1,1),"PRELA")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COUNTIF(OFFSET('000100266_raw'!A2,0,0,D9-B9+1,1),"PSDP")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COUNTIF(OFFSET('000100266_raw'!A2,0,0,D9-B9+1,1),"PSPT")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COUNTIF(OFFSET('000100266_raw'!A2,0,0,D9-B9+1,1),"PTER")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COUNTIF(OFFSET('000100266_raw'!A2,0,0,D9-B9+1,1),"SPO")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COUNTIF(OFFSET('000100266_raw'!A2,0,0,D9-B9+1,1),"PAL")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COUNTIF(OFFSET('000100266_raw'!A2,0,0,D9-B9+1,1),"ZO")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COUNTIF(OFFSET('000100266_raw'!A2,0,0,D9-B9+1,1),"AMP")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COUNTIF(OFFSET('000100266_raw'!A2,0,0,D9-B9+1,1),"DICT")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COUNTIF(OFFSET('000100266_raw'!A2,0,0,D9-B9+1,1),"HALI")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COUNTIF(OFFSET('000100266_raw'!A2,0,0,D9-B9+1,1),"LIAG")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COUNTIF(OFFSET('000100266_raw'!A2,0,0,D9-B9+1,1),"LOBO")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COUNTIF(OFFSET('000100266_raw'!A2,0,0,D9-B9+1,1),"MACA")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COUNTIF(OFFSET('000100266_raw'!A2,0,0,D9-B9+1,1),"PAD")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COUNTIF(OFFSET('000100266_raw'!A2,0,0,D9-B9+1,1),"POR")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COUNTIF(OFFSET('000100266_raw'!A2,0,0,D9-B9+1,1),"SARG")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COUNTIF(OFFSET('000100266_raw'!A2,0,0,D9-B9+1,1),"SCHIZ")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COUNTIF(OFFSET('000100266_raw'!A2,0,0,D9-B9+1,1),"STY")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COUNTIF(OFFSET('000100266_raw'!A2,0,0,D9-B9+1,1),"TURB")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COUNTIF(OFFSET('000100266_raw'!A2,0,0,D9-B9+1,1),"TURF")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COUNTIF(OFFSET('000100266_raw'!A2,0,0,D9-B9+1,1),"WRAN")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COUNTIF(OFFSET('000100266_raw'!A2,0,0,D9-B9+1,1),"CTB")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COUNTIF(OFFSET('000100266_raw'!A2,0,0,D9-B9+1,1),"ASC")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COUNTIF(OFFSET('000100266_raw'!A2,0,0,D9-B9+1,1),"O")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COUNTIF(OFFSET('000100266_raw'!A2,0,0,D9-B9+1,1),"DCA")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COUNTIF(OFFSET('000100266_raw'!A2,0,0,D9-B9+1,1),"DG")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COUNTIF(OFFSET('000100266_raw'!A2,0,0,D9-B9+1,1),"ODC")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COUNTIF(OFFSET('000100266_raw'!A2,0,0,D9-B9+1,1),"RDC")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COUNTIF(OFFSET('000100266_raw'!A2,0,0,D9-B9+1,1),"CALG")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COUNTIF(OFFSET('000100266_raw'!A2,0,0,D9-B9+1,1),"DCOR")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COUNTIF(OFFSET('000100266_raw'!A2,0,0,D9-B9+1,1),"P")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COUNTIF(OFFSET('000100266_raw'!A2,0,0,D9-B9+1,1),"R")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COUNTIF(OFFSET('000100266_raw'!A2,0,0,D9-B9+1,1),"S")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COUNTIF(OFFSET('000100266_raw'!A2,0,0,D9-B9+1,1),"UNK")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COUNTIF(OFFSET('000100266_raw'!A2,0,0,D9-B9+1,1),"SHAD")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COUNTIF(OFFSET('000100266_raw'!A2,0,0,D9-B9+1,1),"TAPE")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COUNTIF(OFFSET('000100266_raw'!A2,0,0,D9-B9+1,1),"WAND")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COUNTA(OFFSET('000103269_raw'!A2,0,0,D9-B9+1,1))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COUNTIF(OFFSET('000103269_raw'!C2,0,0,D9-B9+1,1),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COUNTIF(OFFSET('000103269_raw'!C2,0,0,D9-B9+1,1),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COUNTIF(OFFSET('000103269_raw'!A2,0,0,D9-B9+1,1),"AC")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COUNTIF(OFFSET('000103269_raw'!C2,0,0,D9-B9+1,1),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COUNTIF(OFFSET('000103269_raw'!A2,0,0,D9-B9+1,1),"AP")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COUNTIF(OFFSET('000103269_raw'!C2,0,0,D9-B9+1,1),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COUNTIF(OFFSET('000103269_raw'!A2,0,0,D9-B9+1,1),"APR")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COUNTIF(OFFSET('000103269_raw'!C2,0,0,D9-B9+1,1),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COUNTIF(OFFSET('000103269_raw'!A2,0,0,D9-B9+1,1),"AA")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COUNTIF(OFFSET('000103269_raw'!C2,0,0,D9-B9+1,1),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COUNTIF(OFFSET('000103269_raw'!A2,0,0,D9-B9+1,1),"AF")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COUNTIF(OFFSET('000103269_raw'!C2,0,0,D9-B9+1,1),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COUNTIF(OFFSET('000103269_raw'!A2,0,0,D9-B9+1,1),"AG")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COUNTIF(OFFSET('000103269_raw'!C2,0,0,D9-B9+1,1),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COUNTIF(OFFSET('000103269_raw'!A2,0,0,D9-B9+1,1),"AL")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COUNTIF(OFFSET('000103269_raw'!C2,0,0,D9-B9+1,1),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COUNTIF(OFFSET('000103269_raw'!A2,0,0,D9-B9+1,1),"AT")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COUNTIF(OFFSET('000103269_raw'!C2,0,0,D9-B9+1,1),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COUNTIF(OFFSET('000103269_raw'!A2,0,0,D9-B9+1,1),"AU")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COUNTIF(OFFSET('000103269_raw'!C2,0,0,D9-B9+1,1),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COUNTIF(OFFSET('000103269_raw'!A2,0,0,D9-B9+1,1),"CB")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COUNTIF(OFFSET('000103269_raw'!C2,0,0,D9-B9+1,1),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COUNTIF(OFFSET('000103269_raw'!A2,0,0,D9-B9+1,1),"CN")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COUNTIF(OFFSET('000103269_raw'!C2,0,0,D9-B9+1,1),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COUNTIF(OFFSET('000103269_raw'!A2,0,0,D9-B9+1,1),"CORAL")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COUNTIF(OFFSET('000103269_raw'!A2,0,0,D9-B9+1,1),"CORJU")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COUNTIF(OFFSET('000103269_raw'!A2,0,0,D9-B9+1,1),"DCY")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COUNTIF(OFFSET('000103269_raw'!A2,0,0,D9-B9+1,1),"DST")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SUM((OFFSET('000103269_raw'!B2,0,0,D9-B9+1,1)="ASP") * (OFFSET('000103269_raw'!C2,0,0,D9-B9+1,1)&lt;&gt;"TWS"))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COUNTIF(OFFSET('000103269_raw'!A2,0,0,D9-B9+1,1),"DSO")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SUM((OFFSET('000103269_raw'!B2,0,0,D9-B9+1,1)="BBD") * (OFFSET('000103269_raw'!C2,0,0,D9-B9+1,1)&lt;&gt;"TWS"))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COUNTIF(OFFSET('000103269_raw'!A2,0,0,D9-B9+1,1),"DC")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SUM((OFFSET('000103269_raw'!B2,0,0,D9-B9+1,1)="BL") * (OFFSET('000103269_raw'!C2,0,0,D9-B9+1,1)&lt;&gt;"TWS"))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COUNTIF(OFFSET('000103269_raw'!A2,0,0,D9-B9+1,1),"DL")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SUM((OFFSET('000103269_raw'!B2,0,0,D9-B9+1,1)="OD") * (OFFSET('000103269_raw'!C2,0,0,D9-B9+1,1)&lt;&gt;"TWS"))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COUNTIF(OFFSET('000103269_raw'!A2,0,0,D9-B9+1,1),"DS")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SUM((OFFSET('000103269_raw'!B2,0,0,D9-B9+1,1)="PLA") * (OFFSET('000103269_raw'!C2,0,0,D9-B9+1,1)&lt;&gt;"TWS"))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COUNTIF(OFFSET('000103269_raw'!A2,0,0,D9-B9+1,1),"EF")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SUM((OFFSET('000103269_raw'!B2,0,0,D9-B9+1,1)="WBD") * (OFFSET('000103269_raw'!C2,0,0,D9-B9+1,1)&lt;&gt;"TWS"))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COUNTIF(OFFSET('000103269_raw'!A2,0,0,D9-B9+1,1),"FF")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SUM((OFFSET('000103269_raw'!B2,0,0,D9-B9+1,1)="YBD") * (OFFSET('000103269_raw'!C2,0,0,D9-B9+1,1)&lt;&gt;"TWS"))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COUNTIF(OFFSET('000103269_raw'!A2,0,0,D9-B9+1,1),"IS")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COUNTIF(OFFSET('000103269_raw'!A2,0,0,D9-B9+1,1),"LC")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(OFFSET('000103269_raw'!B2,0,0,D9-B9+1,1)="ASP")*( OFFSET('000103269_raw'!C2,0,0,D9-B9+1,1)="C"))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COUNTIF(OFFSET('000103269_raw'!A2,0,0,D9-B9+1,1),"MD")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(OFFSET('000103269_raw'!B2,0,0,D9-B9+1,1)="BBD")*( OFFSET('000103269_raw'!C2,0,0,D9-B9+1,1)="C"))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COUNTIF(OFFSET('000103269_raw'!A2,0,0,D9-B9+1,1),"MM")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(OFFSET('000103269_raw'!B2,0,0,D9-B9+1,1)="BL")*( OFFSET('000103269_raw'!C2,0,0,D9-B9+1,1)="C"))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COUNTIF(OFFSET('000103269_raw'!A2,0,0,D9-B9+1,1),"MAR")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(OFFSET('000103269_raw'!B2,0,0,D9-B9+1,1)="OD")*( OFFSET('000103269_raw'!C2,0,0,D9-B9+1,1)="C"))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COUNTIF(OFFSET('000103269_raw'!A2,0,0,D9-B9+1,1),"MME")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(OFFSET('000103269_raw'!B2,0,0,D9-B9+1,1)="PLA")*( OFFSET('000103269_raw'!C2,0,0,D9-B9+1,1)="C"))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COUNTIF(OFFSET('000103269_raw'!A2,0,0,D9-B9+1,1),"MILA")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(OFFSET('000103269_raw'!B2,0,0,D9-B9+1,1)="WBD")*( OFFSET('000103269_raw'!C2,0,0,D9-B9+1,1)="C"))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COUNTIF(OFFSET('000103269_raw'!A2,0,0,D9-B9+1,1),"MILC")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(OFFSET('000103269_raw'!B2,0,0,D9-B9+1,1)="YBD")*( OFFSET('000103269_raw'!C2,0,0,D9-B9+1,1)="C"))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COUNTIF(OFFSET('000103269_raw'!A2,0,0,D9-B9+1,1),"MILS")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COUNTIF(OFFSET('000103269_raw'!A2,0,0,D9-B9+1,1),"MA")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COUNTIF(OFFSET('000103269_raw'!A2,0,0,D9-B9+1,1),"MC")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COUNTIF(OFFSET('000103269_raw'!A2,0,0,D9-B9+1,1),"MFAV")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COUNTIF(OFFSET('000103269_raw'!A2,0,0,D9-B9+1,1),"MFRN")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COUNTIF(OFFSET('000103269_raw'!A2,0,0,D9-B9+1,1),"MAN")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COUNTIF(OFFSET('000103269_raw'!A2,0,0,D9-B9+1,1),"MAL")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COUNTIF(OFFSET('000103269_raw'!A2,0,0,D9-B9+1,1),"MDA")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COUNTIF(OFFSET('000103269_raw'!A2,0,0,D9-B9+1,1),"MF")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COUNTIF(OFFSET('000103269_raw'!A2,0,0,D9-B9+1,1),"ML")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COUNTIF(OFFSET('000103269_raw'!A2,0,0,D9-B9+1,1),"OD")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COUNTIF(OFFSET('000103269_raw'!A2,0,0,D9-B9+1,1),"PA")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COUNTIF(OFFSET('000103269_raw'!A2,0,0,D9-B9+1,1),"PB")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COUNTIF(OFFSET('000103269_raw'!A2,0,0,D9-B9+1,1),"PD")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COUNTIF(OFFSET('000103269_raw'!A2,0,0,D9-B9+1,1),"PF")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COUNTIF(OFFSET('000103269_raw'!A2,0,0,D9-B9+1,1),"PP")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COUNTIF(OFFSET('000103269_raw'!A2,0,0,D9-B9+1,1),"SC")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COUNTIF(OFFSET('000103269_raw'!A2,0,0,D9-B9+1,1),"SL")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COUNTIF(OFFSET('000103269_raw'!A2,0,0,D9-B9+1,1),"SR")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COUNTIF(OFFSET('000103269_raw'!A2,0,0,D9-B9+1,1),"SS")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COUNTIF(OFFSET('000103269_raw'!A2,0,0,D9-B9+1,1),"SB")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COUNTIF(OFFSET('000103269_raw'!A2,0,0,D9-B9+1,1),"SH")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COUNTIF(OFFSET('000103269_raw'!A2,0,0,D9-B9+1,1),"SM")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COUNTIF(OFFSET('000103269_raw'!A2,0,0,D9-B9+1,1),"TA")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COUNTIF(OFFSET('000103269_raw'!A2,0,0,D9-B9+1,1),"BRI")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COUNTIF(OFFSET('000103269_raw'!A2,0,0,D9-B9+1,1),"ERY")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COUNTIF(OFFSET('000103269_raw'!A2,0,0,D9-B9+1,1),"EUN")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COUNTIF(OFFSET('000103269_raw'!A2,0,0,D9-B9+1,1),"GORG")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COUNTIF(OFFSET('000103269_raw'!A2,0,0,D9-B9+1,1),"ICIL")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COUNTIF(OFFSET('000103269_raw'!A2,0,0,D9-B9+1,1),"MUR")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COUNTIF(OFFSET('000103269_raw'!A2,0,0,D9-B9+1,1),"MOPS")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COUNTIF(OFFSET('000103269_raw'!A2,0,0,D9-B9+1,1),"PAURA")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COUNTIF(OFFSET('000103269_raw'!A2,0,0,D9-B9+1,1),"PRELA")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COUNTIF(OFFSET('000103269_raw'!A2,0,0,D9-B9+1,1),"PSDP")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COUNTIF(OFFSET('000103269_raw'!A2,0,0,D9-B9+1,1),"PSPT")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COUNTIF(OFFSET('000103269_raw'!A2,0,0,D9-B9+1,1),"PTER")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COUNTIF(OFFSET('000103269_raw'!A2,0,0,D9-B9+1,1),"SPO")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COUNTIF(OFFSET('000103269_raw'!A2,0,0,D9-B9+1,1),"PAL")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COUNTIF(OFFSET('000103269_raw'!A2,0,0,D9-B9+1,1),"ZO")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COUNTIF(OFFSET('000103269_raw'!A2,0,0,D9-B9+1,1),"AMP")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COUNTIF(OFFSET('000103269_raw'!A2,0,0,D9-B9+1,1),"DICT")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COUNTIF(OFFSET('000103269_raw'!A2,0,0,D9-B9+1,1),"HALI")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COUNTIF(OFFSET('000103269_raw'!A2,0,0,D9-B9+1,1),"LIAG")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COUNTIF(OFFSET('000103269_raw'!A2,0,0,D9-B9+1,1),"LOBO")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COUNTIF(OFFSET('000103269_raw'!A2,0,0,D9-B9+1,1),"MACA")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COUNTIF(OFFSET('000103269_raw'!A2,0,0,D9-B9+1,1),"PAD")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COUNTIF(OFFSET('000103269_raw'!A2,0,0,D9-B9+1,1),"POR")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COUNTIF(OFFSET('000103269_raw'!A2,0,0,D9-B9+1,1),"SARG")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COUNTIF(OFFSET('000103269_raw'!A2,0,0,D9-B9+1,1),"SCHIZ")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COUNTIF(OFFSET('000103269_raw'!A2,0,0,D9-B9+1,1),"STY")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COUNTIF(OFFSET('000103269_raw'!A2,0,0,D9-B9+1,1),"TURB")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COUNTIF(OFFSET('000103269_raw'!A2,0,0,D9-B9+1,1),"TURF")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COUNTIF(OFFSET('000103269_raw'!A2,0,0,D9-B9+1,1),"WRAN")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COUNTIF(OFFSET('000103269_raw'!A2,0,0,D9-B9+1,1),"CTB")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COUNTIF(OFFSET('000103269_raw'!A2,0,0,D9-B9+1,1),"ASC")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COUNTIF(OFFSET('000103269_raw'!A2,0,0,D9-B9+1,1),"O")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COUNTIF(OFFSET('000103269_raw'!A2,0,0,D9-B9+1,1),"DCA")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COUNTIF(OFFSET('000103269_raw'!A2,0,0,D9-B9+1,1),"DG")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COUNTIF(OFFSET('000103269_raw'!A2,0,0,D9-B9+1,1),"ODC")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COUNTIF(OFFSET('000103269_raw'!A2,0,0,D9-B9+1,1),"RDC")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COUNTIF(OFFSET('000103269_raw'!A2,0,0,D9-B9+1,1),"CALG")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COUNTIF(OFFSET('000103269_raw'!A2,0,0,D9-B9+1,1),"DCOR")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COUNTIF(OFFSET('000103269_raw'!A2,0,0,D9-B9+1,1),"P")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COUNTIF(OFFSET('000103269_raw'!A2,0,0,D9-B9+1,1),"R")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COUNTIF(OFFSET('000103269_raw'!A2,0,0,D9-B9+1,1),"S")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COUNTIF(OFFSET('000103269_raw'!A2,0,0,D9-B9+1,1),"UNK")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COUNTIF(OFFSET('000103269_raw'!A2,0,0,D9-B9+1,1),"SHAD")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COUNTIF(OFFSET('000103269_raw'!A2,0,0,D9-B9+1,1),"TAPE")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COUNTIF(OFFSET('000103269_raw'!A2,0,0,D9-B9+1,1),"WAND")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COUNTA(OFFSET('000106272_raw'!A2,0,0,D9-B9+1,1))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COUNTIF(OFFSET('000106272_raw'!C2,0,0,D9-B9+1,1),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COUNTIF(OFFSET('000106272_raw'!C2,0,0,D9-B9+1,1),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COUNTIF(OFFSET('000106272_raw'!A2,0,0,D9-B9+1,1),"AC")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COUNTIF(OFFSET('000106272_raw'!C2,0,0,D9-B9+1,1),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COUNTIF(OFFSET('000106272_raw'!A2,0,0,D9-B9+1,1),"AP")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COUNTIF(OFFSET('000106272_raw'!C2,0,0,D9-B9+1,1),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COUNTIF(OFFSET('000106272_raw'!A2,0,0,D9-B9+1,1),"APR")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COUNTIF(OFFSET('000106272_raw'!C2,0,0,D9-B9+1,1),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COUNTIF(OFFSET('000106272_raw'!A2,0,0,D9-B9+1,1),"AA")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COUNTIF(OFFSET('000106272_raw'!C2,0,0,D9-B9+1,1),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COUNTIF(OFFSET('000106272_raw'!A2,0,0,D9-B9+1,1),"AF")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COUNTIF(OFFSET('000106272_raw'!C2,0,0,D9-B9+1,1),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COUNTIF(OFFSET('000106272_raw'!A2,0,0,D9-B9+1,1),"AG")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COUNTIF(OFFSET('000106272_raw'!C2,0,0,D9-B9+1,1),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COUNTIF(OFFSET('000106272_raw'!A2,0,0,D9-B9+1,1),"AL")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COUNTIF(OFFSET('000106272_raw'!C2,0,0,D9-B9+1,1),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COUNTIF(OFFSET('000106272_raw'!A2,0,0,D9-B9+1,1),"AT")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COUNTIF(OFFSET('000106272_raw'!C2,0,0,D9-B9+1,1),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COUNTIF(OFFSET('000106272_raw'!A2,0,0,D9-B9+1,1),"AU")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COUNTIF(OFFSET('000106272_raw'!C2,0,0,D9-B9+1,1),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COUNTIF(OFFSET('000106272_raw'!A2,0,0,D9-B9+1,1),"CB")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COUNTIF(OFFSET('000106272_raw'!C2,0,0,D9-B9+1,1),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COUNTIF(OFFSET('000106272_raw'!A2,0,0,D9-B9+1,1),"CN")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COUNTIF(OFFSET('000106272_raw'!C2,0,0,D9-B9+1,1),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COUNTIF(OFFSET('000106272_raw'!A2,0,0,D9-B9+1,1),"CORAL")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COUNTIF(OFFSET('000106272_raw'!A2,0,0,D9-B9+1,1),"CORJU")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COUNTIF(OFFSET('000106272_raw'!A2,0,0,D9-B9+1,1),"DCY")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COUNTIF(OFFSET('000106272_raw'!A2,0,0,D9-B9+1,1),"DST")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SUM((OFFSET('000106272_raw'!B2,0,0,D9-B9+1,1)="ASP") * (OFFSET('000106272_raw'!C2,0,0,D9-B9+1,1)&lt;&gt;"TWS"))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COUNTIF(OFFSET('000106272_raw'!A2,0,0,D9-B9+1,1),"DSO")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SUM((OFFSET('000106272_raw'!B2,0,0,D9-B9+1,1)="BBD") * (OFFSET('000106272_raw'!C2,0,0,D9-B9+1,1)&lt;&gt;"TWS"))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COUNTIF(OFFSET('000106272_raw'!A2,0,0,D9-B9+1,1),"DC")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SUM((OFFSET('000106272_raw'!B2,0,0,D9-B9+1,1)="BL") * (OFFSET('000106272_raw'!C2,0,0,D9-B9+1,1)&lt;&gt;"TWS"))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COUNTIF(OFFSET('000106272_raw'!A2,0,0,D9-B9+1,1),"DL")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SUM((OFFSET('000106272_raw'!B2,0,0,D9-B9+1,1)="OD") * (OFFSET('000106272_raw'!C2,0,0,D9-B9+1,1)&lt;&gt;"TWS"))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COUNTIF(OFFSET('000106272_raw'!A2,0,0,D9-B9+1,1),"DS")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SUM((OFFSET('000106272_raw'!B2,0,0,D9-B9+1,1)="PLA") * (OFFSET('000106272_raw'!C2,0,0,D9-B9+1,1)&lt;&gt;"TWS"))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COUNTIF(OFFSET('000106272_raw'!A2,0,0,D9-B9+1,1),"EF")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SUM((OFFSET('000106272_raw'!B2,0,0,D9-B9+1,1)="WBD") * (OFFSET('000106272_raw'!C2,0,0,D9-B9+1,1)&lt;&gt;"TWS"))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COUNTIF(OFFSET('000106272_raw'!A2,0,0,D9-B9+1,1),"FF")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SUM((OFFSET('000106272_raw'!B2,0,0,D9-B9+1,1)="YBD") * (OFFSET('000106272_raw'!C2,0,0,D9-B9+1,1)&lt;&gt;"TWS"))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COUNTIF(OFFSET('000106272_raw'!A2,0,0,D9-B9+1,1),"IS")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COUNTIF(OFFSET('000106272_raw'!A2,0,0,D9-B9+1,1),"LC")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(OFFSET('000106272_raw'!B2,0,0,D9-B9+1,1)="ASP")*( OFFSET('000106272_raw'!C2,0,0,D9-B9+1,1)="C"))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COUNTIF(OFFSET('000106272_raw'!A2,0,0,D9-B9+1,1),"MD")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(OFFSET('000106272_raw'!B2,0,0,D9-B9+1,1)="BBD")*( OFFSET('000106272_raw'!C2,0,0,D9-B9+1,1)="C"))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COUNTIF(OFFSET('000106272_raw'!A2,0,0,D9-B9+1,1),"MM")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(OFFSET('000106272_raw'!B2,0,0,D9-B9+1,1)="BL")*( OFFSET('000106272_raw'!C2,0,0,D9-B9+1,1)="C"))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COUNTIF(OFFSET('000106272_raw'!A2,0,0,D9-B9+1,1),"MAR")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(OFFSET('000106272_raw'!B2,0,0,D9-B9+1,1)="OD")*( OFFSET('000106272_raw'!C2,0,0,D9-B9+1,1)="C"))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COUNTIF(OFFSET('000106272_raw'!A2,0,0,D9-B9+1,1),"MME")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(OFFSET('000106272_raw'!B2,0,0,D9-B9+1,1)="PLA")*( OFFSET('000106272_raw'!C2,0,0,D9-B9+1,1)="C"))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COUNTIF(OFFSET('000106272_raw'!A2,0,0,D9-B9+1,1),"MILA")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(OFFSET('000106272_raw'!B2,0,0,D9-B9+1,1)="WBD")*( OFFSET('000106272_raw'!C2,0,0,D9-B9+1,1)="C"))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COUNTIF(OFFSET('000106272_raw'!A2,0,0,D9-B9+1,1),"MILC")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(OFFSET('000106272_raw'!B2,0,0,D9-B9+1,1)="YBD")*( OFFSET('000106272_raw'!C2,0,0,D9-B9+1,1)="C"))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COUNTIF(OFFSET('000106272_raw'!A2,0,0,D9-B9+1,1),"MILS")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COUNTIF(OFFSET('000106272_raw'!A2,0,0,D9-B9+1,1),"MA")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COUNTIF(OFFSET('000106272_raw'!A2,0,0,D9-B9+1,1),"MC")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COUNTIF(OFFSET('000106272_raw'!A2,0,0,D9-B9+1,1),"MFAV")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COUNTIF(OFFSET('000106272_raw'!A2,0,0,D9-B9+1,1),"MFRN")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COUNTIF(OFFSET('000106272_raw'!A2,0,0,D9-B9+1,1),"MAN")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COUNTIF(OFFSET('000106272_raw'!A2,0,0,D9-B9+1,1),"MAL")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COUNTIF(OFFSET('000106272_raw'!A2,0,0,D9-B9+1,1),"MDA")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COUNTIF(OFFSET('000106272_raw'!A2,0,0,D9-B9+1,1),"MF")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COUNTIF(OFFSET('000106272_raw'!A2,0,0,D9-B9+1,1),"ML")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COUNTIF(OFFSET('000106272_raw'!A2,0,0,D9-B9+1,1),"OD")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COUNTIF(OFFSET('000106272_raw'!A2,0,0,D9-B9+1,1),"PA")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COUNTIF(OFFSET('000106272_raw'!A2,0,0,D9-B9+1,1),"PB")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COUNTIF(OFFSET('000106272_raw'!A2,0,0,D9-B9+1,1),"PD")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COUNTIF(OFFSET('000106272_raw'!A2,0,0,D9-B9+1,1),"PF")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COUNTIF(OFFSET('000106272_raw'!A2,0,0,D9-B9+1,1),"PP")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COUNTIF(OFFSET('000106272_raw'!A2,0,0,D9-B9+1,1),"SC")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COUNTIF(OFFSET('000106272_raw'!A2,0,0,D9-B9+1,1),"SL")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COUNTIF(OFFSET('000106272_raw'!A2,0,0,D9-B9+1,1),"SR")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COUNTIF(OFFSET('000106272_raw'!A2,0,0,D9-B9+1,1),"SS")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COUNTIF(OFFSET('000106272_raw'!A2,0,0,D9-B9+1,1),"SB")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COUNTIF(OFFSET('000106272_raw'!A2,0,0,D9-B9+1,1),"SH")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COUNTIF(OFFSET('000106272_raw'!A2,0,0,D9-B9+1,1),"SM")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COUNTIF(OFFSET('000106272_raw'!A2,0,0,D9-B9+1,1),"TA")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COUNTIF(OFFSET('000106272_raw'!A2,0,0,D9-B9+1,1),"BRI")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COUNTIF(OFFSET('000106272_raw'!A2,0,0,D9-B9+1,1),"ERY")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COUNTIF(OFFSET('000106272_raw'!A2,0,0,D9-B9+1,1),"EUN")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COUNTIF(OFFSET('000106272_raw'!A2,0,0,D9-B9+1,1),"GORG")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COUNTIF(OFFSET('000106272_raw'!A2,0,0,D9-B9+1,1),"ICIL")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COUNTIF(OFFSET('000106272_raw'!A2,0,0,D9-B9+1,1),"MUR")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COUNTIF(OFFSET('000106272_raw'!A2,0,0,D9-B9+1,1),"MOPS")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COUNTIF(OFFSET('000106272_raw'!A2,0,0,D9-B9+1,1),"PAURA")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COUNTIF(OFFSET('000106272_raw'!A2,0,0,D9-B9+1,1),"PRELA")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COUNTIF(OFFSET('000106272_raw'!A2,0,0,D9-B9+1,1),"PSDP")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COUNTIF(OFFSET('000106272_raw'!A2,0,0,D9-B9+1,1),"PSPT")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COUNTIF(OFFSET('000106272_raw'!A2,0,0,D9-B9+1,1),"PTER")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COUNTIF(OFFSET('000106272_raw'!A2,0,0,D9-B9+1,1),"SPO")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COUNTIF(OFFSET('000106272_raw'!A2,0,0,D9-B9+1,1),"PAL")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COUNTIF(OFFSET('000106272_raw'!A2,0,0,D9-B9+1,1),"ZO")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COUNTIF(OFFSET('000106272_raw'!A2,0,0,D9-B9+1,1),"AMP")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COUNTIF(OFFSET('000106272_raw'!A2,0,0,D9-B9+1,1),"DICT")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COUNTIF(OFFSET('000106272_raw'!A2,0,0,D9-B9+1,1),"HALI")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COUNTIF(OFFSET('000106272_raw'!A2,0,0,D9-B9+1,1),"LIAG")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COUNTIF(OFFSET('000106272_raw'!A2,0,0,D9-B9+1,1),"LOBO")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COUNTIF(OFFSET('000106272_raw'!A2,0,0,D9-B9+1,1),"MACA")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COUNTIF(OFFSET('000106272_raw'!A2,0,0,D9-B9+1,1),"PAD")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COUNTIF(OFFSET('000106272_raw'!A2,0,0,D9-B9+1,1),"POR")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COUNTIF(OFFSET('000106272_raw'!A2,0,0,D9-B9+1,1),"SARG")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COUNTIF(OFFSET('000106272_raw'!A2,0,0,D9-B9+1,1),"SCHIZ")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COUNTIF(OFFSET('000106272_raw'!A2,0,0,D9-B9+1,1),"STY")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COUNTIF(OFFSET('000106272_raw'!A2,0,0,D9-B9+1,1),"TURB")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COUNTIF(OFFSET('000106272_raw'!A2,0,0,D9-B9+1,1),"TURF")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COUNTIF(OFFSET('000106272_raw'!A2,0,0,D9-B9+1,1),"WRAN")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COUNTIF(OFFSET('000106272_raw'!A2,0,0,D9-B9+1,1),"CTB")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COUNTIF(OFFSET('000106272_raw'!A2,0,0,D9-B9+1,1),"ASC")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COUNTIF(OFFSET('000106272_raw'!A2,0,0,D9-B9+1,1),"O")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COUNTIF(OFFSET('000106272_raw'!A2,0,0,D9-B9+1,1),"DCA")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COUNTIF(OFFSET('000106272_raw'!A2,0,0,D9-B9+1,1),"DG")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COUNTIF(OFFSET('000106272_raw'!A2,0,0,D9-B9+1,1),"ODC")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COUNTIF(OFFSET('000106272_raw'!A2,0,0,D9-B9+1,1),"RDC")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COUNTIF(OFFSET('000106272_raw'!A2,0,0,D9-B9+1,1),"CALG")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COUNTIF(OFFSET('000106272_raw'!A2,0,0,D9-B9+1,1),"DCOR")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COUNTIF(OFFSET('000106272_raw'!A2,0,0,D9-B9+1,1),"P")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COUNTIF(OFFSET('000106272_raw'!A2,0,0,D9-B9+1,1),"R")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COUNTIF(OFFSET('000106272_raw'!A2,0,0,D9-B9+1,1),"S")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COUNTIF(OFFSET('000106272_raw'!A2,0,0,D9-B9+1,1),"UNK")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COUNTIF(OFFSET('000106272_raw'!A2,0,0,D9-B9+1,1),"SHAD")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COUNTIF(OFFSET('000106272_raw'!A2,0,0,D9-B9+1,1),"TAPE")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COUNTIF(OFFSET('000106272_raw'!A2,0,0,D9-B9+1,1),"WAND")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COUNTA(OFFSET('000109275_raw'!A2,0,0,D9-B9+1,1))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COUNTIF(OFFSET('000109275_raw'!C2,0,0,D9-B9+1,1),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COUNTIF(OFFSET('000109275_raw'!C2,0,0,D9-B9+1,1),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COUNTIF(OFFSET('000109275_raw'!A2,0,0,D9-B9+1,1),"AC")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COUNTIF(OFFSET('000109275_raw'!C2,0,0,D9-B9+1,1),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COUNTIF(OFFSET('000109275_raw'!A2,0,0,D9-B9+1,1),"AP")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COUNTIF(OFFSET('000109275_raw'!C2,0,0,D9-B9+1,1),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COUNTIF(OFFSET('000109275_raw'!A2,0,0,D9-B9+1,1),"APR")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COUNTIF(OFFSET('000109275_raw'!C2,0,0,D9-B9+1,1),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COUNTIF(OFFSET('000109275_raw'!A2,0,0,D9-B9+1,1),"AA")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COUNTIF(OFFSET('000109275_raw'!C2,0,0,D9-B9+1,1),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COUNTIF(OFFSET('000109275_raw'!A2,0,0,D9-B9+1,1),"AF")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COUNTIF(OFFSET('000109275_raw'!C2,0,0,D9-B9+1,1),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COUNTIF(OFFSET('000109275_raw'!A2,0,0,D9-B9+1,1),"AG")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COUNTIF(OFFSET('000109275_raw'!C2,0,0,D9-B9+1,1),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COUNTIF(OFFSET('000109275_raw'!A2,0,0,D9-B9+1,1),"AL")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COUNTIF(OFFSET('000109275_raw'!C2,0,0,D9-B9+1,1),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COUNTIF(OFFSET('000109275_raw'!A2,0,0,D9-B9+1,1),"AT")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COUNTIF(OFFSET('000109275_raw'!C2,0,0,D9-B9+1,1),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COUNTIF(OFFSET('000109275_raw'!A2,0,0,D9-B9+1,1),"AU")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COUNTIF(OFFSET('000109275_raw'!C2,0,0,D9-B9+1,1),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COUNTIF(OFFSET('000109275_raw'!A2,0,0,D9-B9+1,1),"CB")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COUNTIF(OFFSET('000109275_raw'!C2,0,0,D9-B9+1,1),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COUNTIF(OFFSET('000109275_raw'!A2,0,0,D9-B9+1,1),"CN")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COUNTIF(OFFSET('000109275_raw'!C2,0,0,D9-B9+1,1),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COUNTIF(OFFSET('000109275_raw'!A2,0,0,D9-B9+1,1),"CORAL")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COUNTIF(OFFSET('000109275_raw'!A2,0,0,D9-B9+1,1),"CORJU")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COUNTIF(OFFSET('000109275_raw'!A2,0,0,D9-B9+1,1),"DCY")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COUNTIF(OFFSET('000109275_raw'!A2,0,0,D9-B9+1,1),"DST")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SUM((OFFSET('000109275_raw'!B2,0,0,D9-B9+1,1)="ASP") * (OFFSET('000109275_raw'!C2,0,0,D9-B9+1,1)&lt;&gt;"TWS"))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COUNTIF(OFFSET('000109275_raw'!A2,0,0,D9-B9+1,1),"DSO")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SUM((OFFSET('000109275_raw'!B2,0,0,D9-B9+1,1)="BBD") * (OFFSET('000109275_raw'!C2,0,0,D9-B9+1,1)&lt;&gt;"TWS"))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COUNTIF(OFFSET('000109275_raw'!A2,0,0,D9-B9+1,1),"DC")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SUM((OFFSET('000109275_raw'!B2,0,0,D9-B9+1,1)="BL") * (OFFSET('000109275_raw'!C2,0,0,D9-B9+1,1)&lt;&gt;"TWS"))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COUNTIF(OFFSET('000109275_raw'!A2,0,0,D9-B9+1,1),"DL")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SUM((OFFSET('000109275_raw'!B2,0,0,D9-B9+1,1)="OD") * (OFFSET('000109275_raw'!C2,0,0,D9-B9+1,1)&lt;&gt;"TWS"))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COUNTIF(OFFSET('000109275_raw'!A2,0,0,D9-B9+1,1),"DS")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SUM((OFFSET('000109275_raw'!B2,0,0,D9-B9+1,1)="PLA") * (OFFSET('000109275_raw'!C2,0,0,D9-B9+1,1)&lt;&gt;"TWS"))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COUNTIF(OFFSET('000109275_raw'!A2,0,0,D9-B9+1,1),"EF")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SUM((OFFSET('000109275_raw'!B2,0,0,D9-B9+1,1)="WBD") * (OFFSET('000109275_raw'!C2,0,0,D9-B9+1,1)&lt;&gt;"TWS"))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COUNTIF(OFFSET('000109275_raw'!A2,0,0,D9-B9+1,1),"FF")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SUM((OFFSET('000109275_raw'!B2,0,0,D9-B9+1,1)="YBD") * (OFFSET('000109275_raw'!C2,0,0,D9-B9+1,1)&lt;&gt;"TWS"))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COUNTIF(OFFSET('000109275_raw'!A2,0,0,D9-B9+1,1),"IS")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COUNTIF(OFFSET('000109275_raw'!A2,0,0,D9-B9+1,1),"LC")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(OFFSET('000109275_raw'!B2,0,0,D9-B9+1,1)="ASP")*( OFFSET('000109275_raw'!C2,0,0,D9-B9+1,1)="C"))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COUNTIF(OFFSET('000109275_raw'!A2,0,0,D9-B9+1,1),"MD")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(OFFSET('000109275_raw'!B2,0,0,D9-B9+1,1)="BBD")*( OFFSET('000109275_raw'!C2,0,0,D9-B9+1,1)="C"))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COUNTIF(OFFSET('000109275_raw'!A2,0,0,D9-B9+1,1),"MM")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(OFFSET('000109275_raw'!B2,0,0,D9-B9+1,1)="BL")*( OFFSET('000109275_raw'!C2,0,0,D9-B9+1,1)="C"))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COUNTIF(OFFSET('000109275_raw'!A2,0,0,D9-B9+1,1),"MAR")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(OFFSET('000109275_raw'!B2,0,0,D9-B9+1,1)="OD")*( OFFSET('000109275_raw'!C2,0,0,D9-B9+1,1)="C"))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COUNTIF(OFFSET('000109275_raw'!A2,0,0,D9-B9+1,1),"MME")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(OFFSET('000109275_raw'!B2,0,0,D9-B9+1,1)="PLA")*( OFFSET('000109275_raw'!C2,0,0,D9-B9+1,1)="C"))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COUNTIF(OFFSET('000109275_raw'!A2,0,0,D9-B9+1,1),"MILA")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(OFFSET('000109275_raw'!B2,0,0,D9-B9+1,1)="WBD")*( OFFSET('000109275_raw'!C2,0,0,D9-B9+1,1)="C"))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COUNTIF(OFFSET('000109275_raw'!A2,0,0,D9-B9+1,1),"MILC")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(OFFSET('000109275_raw'!B2,0,0,D9-B9+1,1)="YBD")*( OFFSET('000109275_raw'!C2,0,0,D9-B9+1,1)="C"))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COUNTIF(OFFSET('000109275_raw'!A2,0,0,D9-B9+1,1),"MILS")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COUNTIF(OFFSET('000109275_raw'!A2,0,0,D9-B9+1,1),"MA")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COUNTIF(OFFSET('000109275_raw'!A2,0,0,D9-B9+1,1),"MC")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COUNTIF(OFFSET('000109275_raw'!A2,0,0,D9-B9+1,1),"MFAV")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COUNTIF(OFFSET('000109275_raw'!A2,0,0,D9-B9+1,1),"MFRN")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COUNTIF(OFFSET('000109275_raw'!A2,0,0,D9-B9+1,1),"MAN")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COUNTIF(OFFSET('000109275_raw'!A2,0,0,D9-B9+1,1),"MAL")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COUNTIF(OFFSET('000109275_raw'!A2,0,0,D9-B9+1,1),"MDA")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COUNTIF(OFFSET('000109275_raw'!A2,0,0,D9-B9+1,1),"MF")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COUNTIF(OFFSET('000109275_raw'!A2,0,0,D9-B9+1,1),"ML")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COUNTIF(OFFSET('000109275_raw'!A2,0,0,D9-B9+1,1),"OD")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COUNTIF(OFFSET('000109275_raw'!A2,0,0,D9-B9+1,1),"PA")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COUNTIF(OFFSET('000109275_raw'!A2,0,0,D9-B9+1,1),"PB")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COUNTIF(OFFSET('000109275_raw'!A2,0,0,D9-B9+1,1),"PD")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COUNTIF(OFFSET('000109275_raw'!A2,0,0,D9-B9+1,1),"PF")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COUNTIF(OFFSET('000109275_raw'!A2,0,0,D9-B9+1,1),"PP")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COUNTIF(OFFSET('000109275_raw'!A2,0,0,D9-B9+1,1),"SC")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COUNTIF(OFFSET('000109275_raw'!A2,0,0,D9-B9+1,1),"SL")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COUNTIF(OFFSET('000109275_raw'!A2,0,0,D9-B9+1,1),"SR")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COUNTIF(OFFSET('000109275_raw'!A2,0,0,D9-B9+1,1),"SS")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COUNTIF(OFFSET('000109275_raw'!A2,0,0,D9-B9+1,1),"SB")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COUNTIF(OFFSET('000109275_raw'!A2,0,0,D9-B9+1,1),"SH")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COUNTIF(OFFSET('000109275_raw'!A2,0,0,D9-B9+1,1),"SM")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COUNTIF(OFFSET('000109275_raw'!A2,0,0,D9-B9+1,1),"TA")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COUNTIF(OFFSET('000109275_raw'!A2,0,0,D9-B9+1,1),"BRI")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COUNTIF(OFFSET('000109275_raw'!A2,0,0,D9-B9+1,1),"ERY")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COUNTIF(OFFSET('000109275_raw'!A2,0,0,D9-B9+1,1),"EUN")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COUNTIF(OFFSET('000109275_raw'!A2,0,0,D9-B9+1,1),"GORG")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COUNTIF(OFFSET('000109275_raw'!A2,0,0,D9-B9+1,1),"ICIL")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COUNTIF(OFFSET('000109275_raw'!A2,0,0,D9-B9+1,1),"MUR")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COUNTIF(OFFSET('000109275_raw'!A2,0,0,D9-B9+1,1),"MOPS")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COUNTIF(OFFSET('000109275_raw'!A2,0,0,D9-B9+1,1),"PAURA")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COUNTIF(OFFSET('000109275_raw'!A2,0,0,D9-B9+1,1),"PRELA")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COUNTIF(OFFSET('000109275_raw'!A2,0,0,D9-B9+1,1),"PSDP")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COUNTIF(OFFSET('000109275_raw'!A2,0,0,D9-B9+1,1),"PSPT")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COUNTIF(OFFSET('000109275_raw'!A2,0,0,D9-B9+1,1),"PTER")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COUNTIF(OFFSET('000109275_raw'!A2,0,0,D9-B9+1,1),"SPO")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COUNTIF(OFFSET('000109275_raw'!A2,0,0,D9-B9+1,1),"PAL")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COUNTIF(OFFSET('000109275_raw'!A2,0,0,D9-B9+1,1),"ZO")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COUNTIF(OFFSET('000109275_raw'!A2,0,0,D9-B9+1,1),"AMP")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COUNTIF(OFFSET('000109275_raw'!A2,0,0,D9-B9+1,1),"DICT")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COUNTIF(OFFSET('000109275_raw'!A2,0,0,D9-B9+1,1),"HALI")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COUNTIF(OFFSET('000109275_raw'!A2,0,0,D9-B9+1,1),"LIAG")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COUNTIF(OFFSET('000109275_raw'!A2,0,0,D9-B9+1,1),"LOBO")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COUNTIF(OFFSET('000109275_raw'!A2,0,0,D9-B9+1,1),"MACA")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COUNTIF(OFFSET('000109275_raw'!A2,0,0,D9-B9+1,1),"PAD")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COUNTIF(OFFSET('000109275_raw'!A2,0,0,D9-B9+1,1),"POR")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COUNTIF(OFFSET('000109275_raw'!A2,0,0,D9-B9+1,1),"SARG")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COUNTIF(OFFSET('000109275_raw'!A2,0,0,D9-B9+1,1),"SCHIZ")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COUNTIF(OFFSET('000109275_raw'!A2,0,0,D9-B9+1,1),"STY")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COUNTIF(OFFSET('000109275_raw'!A2,0,0,D9-B9+1,1),"TURB")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COUNTIF(OFFSET('000109275_raw'!A2,0,0,D9-B9+1,1),"TURF")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COUNTIF(OFFSET('000109275_raw'!A2,0,0,D9-B9+1,1),"WRAN")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COUNTIF(OFFSET('000109275_raw'!A2,0,0,D9-B9+1,1),"CTB")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COUNTIF(OFFSET('000109275_raw'!A2,0,0,D9-B9+1,1),"ASC")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COUNTIF(OFFSET('000109275_raw'!A2,0,0,D9-B9+1,1),"O")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COUNTIF(OFFSET('000109275_raw'!A2,0,0,D9-B9+1,1),"DCA")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COUNTIF(OFFSET('000109275_raw'!A2,0,0,D9-B9+1,1),"DG")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COUNTIF(OFFSET('000109275_raw'!A2,0,0,D9-B9+1,1),"ODC")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COUNTIF(OFFSET('000109275_raw'!A2,0,0,D9-B9+1,1),"RDC")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COUNTIF(OFFSET('000109275_raw'!A2,0,0,D9-B9+1,1),"CALG")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COUNTIF(OFFSET('000109275_raw'!A2,0,0,D9-B9+1,1),"DCOR")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COUNTIF(OFFSET('000109275_raw'!A2,0,0,D9-B9+1,1),"P")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COUNTIF(OFFSET('000109275_raw'!A2,0,0,D9-B9+1,1),"R")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COUNTIF(OFFSET('000109275_raw'!A2,0,0,D9-B9+1,1),"S")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COUNTIF(OFFSET('000109275_raw'!A2,0,0,D9-B9+1,1),"UNK")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COUNTIF(OFFSET('000109275_raw'!A2,0,0,D9-B9+1,1),"SHAD")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COUNTIF(OFFSET('000109275_raw'!A2,0,0,D9-B9+1,1),"TAPE")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COUNTIF(OFFSET('000109275_raw'!A2,0,0,D9-B9+1,1),"WAND")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COUNTA(OFFSET('000112278_raw'!A2,0,0,D9-B9+1,1))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COUNTIF(OFFSET('000112278_raw'!C2,0,0,D9-B9+1,1),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COUNTIF(OFFSET('000112278_raw'!C2,0,0,D9-B9+1,1),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COUNTIF(OFFSET('000112278_raw'!A2,0,0,D9-B9+1,1),"AC")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COUNTIF(OFFSET('000112278_raw'!C2,0,0,D9-B9+1,1),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COUNTIF(OFFSET('000112278_raw'!A2,0,0,D9-B9+1,1),"AP")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COUNTIF(OFFSET('000112278_raw'!C2,0,0,D9-B9+1,1),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COUNTIF(OFFSET('000112278_raw'!A2,0,0,D9-B9+1,1),"APR")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COUNTIF(OFFSET('000112278_raw'!C2,0,0,D9-B9+1,1),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COUNTIF(OFFSET('000112278_raw'!A2,0,0,D9-B9+1,1),"AA")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COUNTIF(OFFSET('000112278_raw'!C2,0,0,D9-B9+1,1),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COUNTIF(OFFSET('000112278_raw'!A2,0,0,D9-B9+1,1),"AF")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COUNTIF(OFFSET('000112278_raw'!C2,0,0,D9-B9+1,1),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COUNTIF(OFFSET('000112278_raw'!A2,0,0,D9-B9+1,1),"AG")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COUNTIF(OFFSET('000112278_raw'!C2,0,0,D9-B9+1,1),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COUNTIF(OFFSET('000112278_raw'!A2,0,0,D9-B9+1,1),"AL")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COUNTIF(OFFSET('000112278_raw'!C2,0,0,D9-B9+1,1),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COUNTIF(OFFSET('000112278_raw'!A2,0,0,D9-B9+1,1),"AT")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COUNTIF(OFFSET('000112278_raw'!C2,0,0,D9-B9+1,1),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COUNTIF(OFFSET('000112278_raw'!A2,0,0,D9-B9+1,1),"AU")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COUNTIF(OFFSET('000112278_raw'!C2,0,0,D9-B9+1,1), "SPR")</f>
        <v>5</v>
      </c>
      <c r="C26" s="8">
        <f ca="1">(B26/H127)*100</f>
        <v>55.555555555555557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COUNTIF(OFFSET('000112278_raw'!A2,0,0,D9-B9+1,1),"CB")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COUNTIF(OFFSET('000112278_raw'!C2,0,0,D9-B9+1,1),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COUNTIF(OFFSET('000112278_raw'!A2,0,0,D9-B9+1,1),"CN")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COUNTIF(OFFSET('000112278_raw'!C2,0,0,D9-B9+1,1),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COUNTIF(OFFSET('000112278_raw'!A2,0,0,D9-B9+1,1),"CORAL")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COUNTIF(OFFSET('000112278_raw'!A2,0,0,D9-B9+1,1),"CORJU")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COUNTIF(OFFSET('000112278_raw'!A2,0,0,D9-B9+1,1),"DCY")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COUNTIF(OFFSET('000112278_raw'!A2,0,0,D9-B9+1,1),"DST")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SUM((OFFSET('000112278_raw'!B2,0,0,D9-B9+1,1)="ASP") * (OFFSET('000112278_raw'!C2,0,0,D9-B9+1,1)&lt;&gt;"TWS"))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COUNTIF(OFFSET('000112278_raw'!A2,0,0,D9-B9+1,1),"DSO")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SUM((OFFSET('000112278_raw'!B2,0,0,D9-B9+1,1)="BBD") * (OFFSET('000112278_raw'!C2,0,0,D9-B9+1,1)&lt;&gt;"TWS"))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COUNTIF(OFFSET('000112278_raw'!A2,0,0,D9-B9+1,1),"DC")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SUM((OFFSET('000112278_raw'!B2,0,0,D9-B9+1,1)="BL") * (OFFSET('000112278_raw'!C2,0,0,D9-B9+1,1)&lt;&gt;"TWS"))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COUNTIF(OFFSET('000112278_raw'!A2,0,0,D9-B9+1,1),"DL")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SUM((OFFSET('000112278_raw'!B2,0,0,D9-B9+1,1)="OD") * (OFFSET('000112278_raw'!C2,0,0,D9-B9+1,1)&lt;&gt;"TWS"))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COUNTIF(OFFSET('000112278_raw'!A2,0,0,D9-B9+1,1),"DS")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SUM((OFFSET('000112278_raw'!B2,0,0,D9-B9+1,1)="PLA") * (OFFSET('000112278_raw'!C2,0,0,D9-B9+1,1)&lt;&gt;"TWS"))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COUNTIF(OFFSET('000112278_raw'!A2,0,0,D9-B9+1,1),"EF")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SUM((OFFSET('000112278_raw'!B2,0,0,D9-B9+1,1)="WBD") * (OFFSET('000112278_raw'!C2,0,0,D9-B9+1,1)&lt;&gt;"TWS"))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COUNTIF(OFFSET('000112278_raw'!A2,0,0,D9-B9+1,1),"FF")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SUM((OFFSET('000112278_raw'!B2,0,0,D9-B9+1,1)="YBD") * (OFFSET('000112278_raw'!C2,0,0,D9-B9+1,1)&lt;&gt;"TWS"))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COUNTIF(OFFSET('000112278_raw'!A2,0,0,D9-B9+1,1),"IS")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COUNTIF(OFFSET('000112278_raw'!A2,0,0,D9-B9+1,1),"LC")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(OFFSET('000112278_raw'!B2,0,0,D9-B9+1,1)="ASP")*( OFFSET('000112278_raw'!C2,0,0,D9-B9+1,1)="C"))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COUNTIF(OFFSET('000112278_raw'!A2,0,0,D9-B9+1,1),"MD")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(OFFSET('000112278_raw'!B2,0,0,D9-B9+1,1)="BBD")*( OFFSET('000112278_raw'!C2,0,0,D9-B9+1,1)="C"))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COUNTIF(OFFSET('000112278_raw'!A2,0,0,D9-B9+1,1),"MM")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(OFFSET('000112278_raw'!B2,0,0,D9-B9+1,1)="BL")*( OFFSET('000112278_raw'!C2,0,0,D9-B9+1,1)="C"))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COUNTIF(OFFSET('000112278_raw'!A2,0,0,D9-B9+1,1),"MAR")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(OFFSET('000112278_raw'!B2,0,0,D9-B9+1,1)="OD")*( OFFSET('000112278_raw'!C2,0,0,D9-B9+1,1)="C"))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COUNTIF(OFFSET('000112278_raw'!A2,0,0,D9-B9+1,1),"MME")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(OFFSET('000112278_raw'!B2,0,0,D9-B9+1,1)="PLA")*( OFFSET('000112278_raw'!C2,0,0,D9-B9+1,1)="C"))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COUNTIF(OFFSET('000112278_raw'!A2,0,0,D9-B9+1,1),"MILA")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(OFFSET('000112278_raw'!B2,0,0,D9-B9+1,1)="WBD")*( OFFSET('000112278_raw'!C2,0,0,D9-B9+1,1)="C"))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COUNTIF(OFFSET('000112278_raw'!A2,0,0,D9-B9+1,1),"MILC")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(OFFSET('000112278_raw'!B2,0,0,D9-B9+1,1)="YBD")*( OFFSET('000112278_raw'!C2,0,0,D9-B9+1,1)="C"))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COUNTIF(OFFSET('000112278_raw'!A2,0,0,D9-B9+1,1),"MILS")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COUNTIF(OFFSET('000112278_raw'!A2,0,0,D9-B9+1,1),"MA")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COUNTIF(OFFSET('000112278_raw'!A2,0,0,D9-B9+1,1),"MC")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COUNTIF(OFFSET('000112278_raw'!A2,0,0,D9-B9+1,1),"MFAV")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COUNTIF(OFFSET('000112278_raw'!A2,0,0,D9-B9+1,1),"MFRN")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COUNTIF(OFFSET('000112278_raw'!A2,0,0,D9-B9+1,1),"MAN")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COUNTIF(OFFSET('000112278_raw'!A2,0,0,D9-B9+1,1),"MAL")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COUNTIF(OFFSET('000112278_raw'!A2,0,0,D9-B9+1,1),"MDA")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COUNTIF(OFFSET('000112278_raw'!A2,0,0,D9-B9+1,1),"MF")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COUNTIF(OFFSET('000112278_raw'!A2,0,0,D9-B9+1,1),"ML")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COUNTIF(OFFSET('000112278_raw'!A2,0,0,D9-B9+1,1),"OD")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COUNTIF(OFFSET('000112278_raw'!A2,0,0,D9-B9+1,1),"PA")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COUNTIF(OFFSET('000112278_raw'!A2,0,0,D9-B9+1,1),"PB")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COUNTIF(OFFSET('000112278_raw'!A2,0,0,D9-B9+1,1),"PD")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COUNTIF(OFFSET('000112278_raw'!A2,0,0,D9-B9+1,1),"PF")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COUNTIF(OFFSET('000112278_raw'!A2,0,0,D9-B9+1,1),"PP")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COUNTIF(OFFSET('000112278_raw'!A2,0,0,D9-B9+1,1),"SC")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COUNTIF(OFFSET('000112278_raw'!A2,0,0,D9-B9+1,1),"SL")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COUNTIF(OFFSET('000112278_raw'!A2,0,0,D9-B9+1,1),"SR")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COUNTIF(OFFSET('000112278_raw'!A2,0,0,D9-B9+1,1),"SS")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COUNTIF(OFFSET('000112278_raw'!A2,0,0,D9-B9+1,1),"SB")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COUNTIF(OFFSET('000112278_raw'!A2,0,0,D9-B9+1,1),"SH")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COUNTIF(OFFSET('000112278_raw'!A2,0,0,D9-B9+1,1),"SM")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COUNTIF(OFFSET('000112278_raw'!A2,0,0,D9-B9+1,1),"TA")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COUNTIF(OFFSET('000112278_raw'!A2,0,0,D9-B9+1,1),"BRI")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COUNTIF(OFFSET('000112278_raw'!A2,0,0,D9-B9+1,1),"ERY")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COUNTIF(OFFSET('000112278_raw'!A2,0,0,D9-B9+1,1),"EUN")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COUNTIF(OFFSET('000112278_raw'!A2,0,0,D9-B9+1,1),"GORG")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COUNTIF(OFFSET('000112278_raw'!A2,0,0,D9-B9+1,1),"ICIL")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COUNTIF(OFFSET('000112278_raw'!A2,0,0,D9-B9+1,1),"MUR")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COUNTIF(OFFSET('000112278_raw'!A2,0,0,D9-B9+1,1),"MOPS")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COUNTIF(OFFSET('000112278_raw'!A2,0,0,D9-B9+1,1),"PAURA")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COUNTIF(OFFSET('000112278_raw'!A2,0,0,D9-B9+1,1),"PRELA")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COUNTIF(OFFSET('000112278_raw'!A2,0,0,D9-B9+1,1),"PSDP")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COUNTIF(OFFSET('000112278_raw'!A2,0,0,D9-B9+1,1),"PSPT")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COUNTIF(OFFSET('000112278_raw'!A2,0,0,D9-B9+1,1),"PTER")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COUNTIF(OFFSET('000112278_raw'!A2,0,0,D9-B9+1,1),"SPO")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COUNTIF(OFFSET('000112278_raw'!A2,0,0,D9-B9+1,1),"PAL")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COUNTIF(OFFSET('000112278_raw'!A2,0,0,D9-B9+1,1),"ZO")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COUNTIF(OFFSET('000112278_raw'!A2,0,0,D9-B9+1,1),"AMP")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COUNTIF(OFFSET('000112278_raw'!A2,0,0,D9-B9+1,1),"DICT")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COUNTIF(OFFSET('000112278_raw'!A2,0,0,D9-B9+1,1),"HALI")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COUNTIF(OFFSET('000112278_raw'!A2,0,0,D9-B9+1,1),"LIAG")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COUNTIF(OFFSET('000112278_raw'!A2,0,0,D9-B9+1,1),"LOBO")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COUNTIF(OFFSET('000112278_raw'!A2,0,0,D9-B9+1,1),"MACA")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COUNTIF(OFFSET('000112278_raw'!A2,0,0,D9-B9+1,1),"PAD")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COUNTIF(OFFSET('000112278_raw'!A2,0,0,D9-B9+1,1),"POR")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COUNTIF(OFFSET('000112278_raw'!A2,0,0,D9-B9+1,1),"SARG")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COUNTIF(OFFSET('000112278_raw'!A2,0,0,D9-B9+1,1),"SCHIZ")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COUNTIF(OFFSET('000112278_raw'!A2,0,0,D9-B9+1,1),"STY")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COUNTIF(OFFSET('000112278_raw'!A2,0,0,D9-B9+1,1),"TURB")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COUNTIF(OFFSET('000112278_raw'!A2,0,0,D9-B9+1,1),"TURF")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COUNTIF(OFFSET('000112278_raw'!A2,0,0,D9-B9+1,1),"WRAN")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COUNTIF(OFFSET('000112278_raw'!A2,0,0,D9-B9+1,1),"CTB")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COUNTIF(OFFSET('000112278_raw'!A2,0,0,D9-B9+1,1),"ASC")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COUNTIF(OFFSET('000112278_raw'!A2,0,0,D9-B9+1,1),"O")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COUNTIF(OFFSET('000112278_raw'!A2,0,0,D9-B9+1,1),"DCA")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COUNTIF(OFFSET('000112278_raw'!A2,0,0,D9-B9+1,1),"DG")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COUNTIF(OFFSET('000112278_raw'!A2,0,0,D9-B9+1,1),"ODC")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COUNTIF(OFFSET('000112278_raw'!A2,0,0,D9-B9+1,1),"RDC")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COUNTIF(OFFSET('000112278_raw'!A2,0,0,D9-B9+1,1),"CALG")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COUNTIF(OFFSET('000112278_raw'!A2,0,0,D9-B9+1,1),"DCOR")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COUNTIF(OFFSET('000112278_raw'!A2,0,0,D9-B9+1,1),"P")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COUNTIF(OFFSET('000112278_raw'!A2,0,0,D9-B9+1,1),"R")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COUNTIF(OFFSET('000112278_raw'!A2,0,0,D9-B9+1,1),"S")</f>
        <v>5</v>
      </c>
      <c r="I120" s="4">
        <f ca="1">(H120/H127)*100</f>
        <v>55.555555555555557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COUNTIF(OFFSET('000112278_raw'!A2,0,0,D9-B9+1,1),"UNK")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COUNTIF(OFFSET('000112278_raw'!A2,0,0,D9-B9+1,1),"SHAD")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COUNTIF(OFFSET('000112278_raw'!A2,0,0,D9-B9+1,1),"TAPE")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COUNTIF(OFFSET('000112278_raw'!A2,0,0,D9-B9+1,1),"WAND")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COUNTA(OFFSET('000115281_raw'!A2,0,0,D9-B9+1,1))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COUNTIF(OFFSET('000115281_raw'!C2,0,0,D9-B9+1,1),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COUNTIF(OFFSET('000115281_raw'!C2,0,0,D9-B9+1,1),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COUNTIF(OFFSET('000115281_raw'!A2,0,0,D9-B9+1,1),"AC")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COUNTIF(OFFSET('000115281_raw'!C2,0,0,D9-B9+1,1),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COUNTIF(OFFSET('000115281_raw'!A2,0,0,D9-B9+1,1),"AP")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COUNTIF(OFFSET('000115281_raw'!C2,0,0,D9-B9+1,1),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COUNTIF(OFFSET('000115281_raw'!A2,0,0,D9-B9+1,1),"APR")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COUNTIF(OFFSET('000115281_raw'!C2,0,0,D9-B9+1,1),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COUNTIF(OFFSET('000115281_raw'!A2,0,0,D9-B9+1,1),"AA")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COUNTIF(OFFSET('000115281_raw'!C2,0,0,D9-B9+1,1), "CTB")</f>
        <v>3</v>
      </c>
      <c r="C21" s="4">
        <f ca="1">(B21/H127)*100</f>
        <v>75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COUNTIF(OFFSET('000115281_raw'!A2,0,0,D9-B9+1,1),"AF")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COUNTIF(OFFSET('000115281_raw'!C2,0,0,D9-B9+1,1),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COUNTIF(OFFSET('000115281_raw'!A2,0,0,D9-B9+1,1),"AG")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COUNTIF(OFFSET('000115281_raw'!C2,0,0,D9-B9+1,1),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COUNTIF(OFFSET('000115281_raw'!A2,0,0,D9-B9+1,1),"AL")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COUNTIF(OFFSET('000115281_raw'!C2,0,0,D9-B9+1,1),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COUNTIF(OFFSET('000115281_raw'!A2,0,0,D9-B9+1,1),"AT")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COUNTIF(OFFSET('000115281_raw'!C2,0,0,D9-B9+1,1),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COUNTIF(OFFSET('000115281_raw'!A2,0,0,D9-B9+1,1),"AU")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COUNTIF(OFFSET('000115281_raw'!C2,0,0,D9-B9+1,1), "SPR")</f>
        <v>1</v>
      </c>
      <c r="C26" s="8">
        <f ca="1">(B26/H127)*100</f>
        <v>25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COUNTIF(OFFSET('000115281_raw'!A2,0,0,D9-B9+1,1),"CB")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COUNTIF(OFFSET('000115281_raw'!C2,0,0,D9-B9+1,1),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COUNTIF(OFFSET('000115281_raw'!A2,0,0,D9-B9+1,1),"CN")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COUNTIF(OFFSET('000115281_raw'!C2,0,0,D9-B9+1,1), "TWS")</f>
        <v>6</v>
      </c>
      <c r="C28" s="8">
        <f ca="1">(B28/B29)*100</f>
        <v>60</v>
      </c>
      <c r="D28" s="7"/>
      <c r="E28" s="21"/>
      <c r="G28" s="15" t="s">
        <v>35</v>
      </c>
      <c r="H28">
        <f ca="1">COUNTIF(OFFSET('000115281_raw'!A2,0,0,D9-B9+1,1),"CORAL")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COUNTIF(OFFSET('000115281_raw'!A2,0,0,D9-B9+1,1),"CORJU")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COUNTIF(OFFSET('000115281_raw'!A2,0,0,D9-B9+1,1),"DCY")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COUNTIF(OFFSET('000115281_raw'!A2,0,0,D9-B9+1,1),"DST")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SUM((OFFSET('000115281_raw'!B2,0,0,D9-B9+1,1)="ASP") * (OFFSET('000115281_raw'!C2,0,0,D9-B9+1,1)&lt;&gt;"TWS"))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COUNTIF(OFFSET('000115281_raw'!A2,0,0,D9-B9+1,1),"DSO")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SUM((OFFSET('000115281_raw'!B2,0,0,D9-B9+1,1)="BBD") * (OFFSET('000115281_raw'!C2,0,0,D9-B9+1,1)&lt;&gt;"TWS"))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COUNTIF(OFFSET('000115281_raw'!A2,0,0,D9-B9+1,1),"DC")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SUM((OFFSET('000115281_raw'!B2,0,0,D9-B9+1,1)="BL") * (OFFSET('000115281_raw'!C2,0,0,D9-B9+1,1)&lt;&gt;"TWS"))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COUNTIF(OFFSET('000115281_raw'!A2,0,0,D9-B9+1,1),"DL")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SUM((OFFSET('000115281_raw'!B2,0,0,D9-B9+1,1)="OD") * (OFFSET('000115281_raw'!C2,0,0,D9-B9+1,1)&lt;&gt;"TWS"))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COUNTIF(OFFSET('000115281_raw'!A2,0,0,D9-B9+1,1),"DS")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SUM((OFFSET('000115281_raw'!B2,0,0,D9-B9+1,1)="PLA") * (OFFSET('000115281_raw'!C2,0,0,D9-B9+1,1)&lt;&gt;"TWS"))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COUNTIF(OFFSET('000115281_raw'!A2,0,0,D9-B9+1,1),"EF")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SUM((OFFSET('000115281_raw'!B2,0,0,D9-B9+1,1)="WBD") * (OFFSET('000115281_raw'!C2,0,0,D9-B9+1,1)&lt;&gt;"TWS"))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COUNTIF(OFFSET('000115281_raw'!A2,0,0,D9-B9+1,1),"FF")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SUM((OFFSET('000115281_raw'!B2,0,0,D9-B9+1,1)="YBD") * (OFFSET('000115281_raw'!C2,0,0,D9-B9+1,1)&lt;&gt;"TWS"))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COUNTIF(OFFSET('000115281_raw'!A2,0,0,D9-B9+1,1),"IS")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COUNTIF(OFFSET('000115281_raw'!A2,0,0,D9-B9+1,1),"LC")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(OFFSET('000115281_raw'!B2,0,0,D9-B9+1,1)="ASP")*( OFFSET('000115281_raw'!C2,0,0,D9-B9+1,1)="C"))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COUNTIF(OFFSET('000115281_raw'!A2,0,0,D9-B9+1,1),"MD")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(OFFSET('000115281_raw'!B2,0,0,D9-B9+1,1)="BBD")*( OFFSET('000115281_raw'!C2,0,0,D9-B9+1,1)="C"))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COUNTIF(OFFSET('000115281_raw'!A2,0,0,D9-B9+1,1),"MM")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(OFFSET('000115281_raw'!B2,0,0,D9-B9+1,1)="BL")*( OFFSET('000115281_raw'!C2,0,0,D9-B9+1,1)="C"))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COUNTIF(OFFSET('000115281_raw'!A2,0,0,D9-B9+1,1),"MAR")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(OFFSET('000115281_raw'!B2,0,0,D9-B9+1,1)="OD")*( OFFSET('000115281_raw'!C2,0,0,D9-B9+1,1)="C"))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COUNTIF(OFFSET('000115281_raw'!A2,0,0,D9-B9+1,1),"MME")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(OFFSET('000115281_raw'!B2,0,0,D9-B9+1,1)="PLA")*( OFFSET('000115281_raw'!C2,0,0,D9-B9+1,1)="C"))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COUNTIF(OFFSET('000115281_raw'!A2,0,0,D9-B9+1,1),"MILA")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(OFFSET('000115281_raw'!B2,0,0,D9-B9+1,1)="WBD")*( OFFSET('000115281_raw'!C2,0,0,D9-B9+1,1)="C"))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COUNTIF(OFFSET('000115281_raw'!A2,0,0,D9-B9+1,1),"MILC")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(OFFSET('000115281_raw'!B2,0,0,D9-B9+1,1)="YBD")*( OFFSET('000115281_raw'!C2,0,0,D9-B9+1,1)="C"))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COUNTIF(OFFSET('000115281_raw'!A2,0,0,D9-B9+1,1),"MILS")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COUNTIF(OFFSET('000115281_raw'!A2,0,0,D9-B9+1,1),"MA")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COUNTIF(OFFSET('000115281_raw'!A2,0,0,D9-B9+1,1),"MC")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COUNTIF(OFFSET('000115281_raw'!A2,0,0,D9-B9+1,1),"MFAV")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COUNTIF(OFFSET('000115281_raw'!A2,0,0,D9-B9+1,1),"MFRN")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COUNTIF(OFFSET('000115281_raw'!A2,0,0,D9-B9+1,1),"MAN")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COUNTIF(OFFSET('000115281_raw'!A2,0,0,D9-B9+1,1),"MAL")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COUNTIF(OFFSET('000115281_raw'!A2,0,0,D9-B9+1,1),"MDA")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COUNTIF(OFFSET('000115281_raw'!A2,0,0,D9-B9+1,1),"MF")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COUNTIF(OFFSET('000115281_raw'!A2,0,0,D9-B9+1,1),"ML")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COUNTIF(OFFSET('000115281_raw'!A2,0,0,D9-B9+1,1),"OD")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COUNTIF(OFFSET('000115281_raw'!A2,0,0,D9-B9+1,1),"PA")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COUNTIF(OFFSET('000115281_raw'!A2,0,0,D9-B9+1,1),"PB")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COUNTIF(OFFSET('000115281_raw'!A2,0,0,D9-B9+1,1),"PD")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COUNTIF(OFFSET('000115281_raw'!A2,0,0,D9-B9+1,1),"PF")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COUNTIF(OFFSET('000115281_raw'!A2,0,0,D9-B9+1,1),"PP")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COUNTIF(OFFSET('000115281_raw'!A2,0,0,D9-B9+1,1),"SC")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COUNTIF(OFFSET('000115281_raw'!A2,0,0,D9-B9+1,1),"SL")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COUNTIF(OFFSET('000115281_raw'!A2,0,0,D9-B9+1,1),"SR")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COUNTIF(OFFSET('000115281_raw'!A2,0,0,D9-B9+1,1),"SS")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COUNTIF(OFFSET('000115281_raw'!A2,0,0,D9-B9+1,1),"SB")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COUNTIF(OFFSET('000115281_raw'!A2,0,0,D9-B9+1,1),"SH")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COUNTIF(OFFSET('000115281_raw'!A2,0,0,D9-B9+1,1),"SM")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COUNTIF(OFFSET('000115281_raw'!A2,0,0,D9-B9+1,1),"TA")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COUNTIF(OFFSET('000115281_raw'!A2,0,0,D9-B9+1,1),"BRI")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COUNTIF(OFFSET('000115281_raw'!A2,0,0,D9-B9+1,1),"ERY")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COUNTIF(OFFSET('000115281_raw'!A2,0,0,D9-B9+1,1),"EUN")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COUNTIF(OFFSET('000115281_raw'!A2,0,0,D9-B9+1,1),"GORG")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COUNTIF(OFFSET('000115281_raw'!A2,0,0,D9-B9+1,1),"ICIL")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COUNTIF(OFFSET('000115281_raw'!A2,0,0,D9-B9+1,1),"MUR")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COUNTIF(OFFSET('000115281_raw'!A2,0,0,D9-B9+1,1),"MOPS")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COUNTIF(OFFSET('000115281_raw'!A2,0,0,D9-B9+1,1),"PAURA")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COUNTIF(OFFSET('000115281_raw'!A2,0,0,D9-B9+1,1),"PRELA")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COUNTIF(OFFSET('000115281_raw'!A2,0,0,D9-B9+1,1),"PSDP")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COUNTIF(OFFSET('000115281_raw'!A2,0,0,D9-B9+1,1),"PSPT")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COUNTIF(OFFSET('000115281_raw'!A2,0,0,D9-B9+1,1),"PTER")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COUNTIF(OFFSET('000115281_raw'!A2,0,0,D9-B9+1,1),"SPO")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COUNTIF(OFFSET('000115281_raw'!A2,0,0,D9-B9+1,1),"PAL")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COUNTIF(OFFSET('000115281_raw'!A2,0,0,D9-B9+1,1),"ZO")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COUNTIF(OFFSET('000115281_raw'!A2,0,0,D9-B9+1,1),"AMP")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COUNTIF(OFFSET('000115281_raw'!A2,0,0,D9-B9+1,1),"DICT")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COUNTIF(OFFSET('000115281_raw'!A2,0,0,D9-B9+1,1),"HALI")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COUNTIF(OFFSET('000115281_raw'!A2,0,0,D9-B9+1,1),"LIAG")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COUNTIF(OFFSET('000115281_raw'!A2,0,0,D9-B9+1,1),"LOBO")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COUNTIF(OFFSET('000115281_raw'!A2,0,0,D9-B9+1,1),"MACA")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COUNTIF(OFFSET('000115281_raw'!A2,0,0,D9-B9+1,1),"PAD")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COUNTIF(OFFSET('000115281_raw'!A2,0,0,D9-B9+1,1),"POR")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COUNTIF(OFFSET('000115281_raw'!A2,0,0,D9-B9+1,1),"SARG")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COUNTIF(OFFSET('000115281_raw'!A2,0,0,D9-B9+1,1),"SCHIZ")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COUNTIF(OFFSET('000115281_raw'!A2,0,0,D9-B9+1,1),"STY")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COUNTIF(OFFSET('000115281_raw'!A2,0,0,D9-B9+1,1),"TURB")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COUNTIF(OFFSET('000115281_raw'!A2,0,0,D9-B9+1,1),"TURF")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COUNTIF(OFFSET('000115281_raw'!A2,0,0,D9-B9+1,1),"WRAN")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COUNTIF(OFFSET('000115281_raw'!A2,0,0,D9-B9+1,1),"CTB")</f>
        <v>3</v>
      </c>
      <c r="I104" s="4">
        <f ca="1">(H104/H127)*100</f>
        <v>75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COUNTIF(OFFSET('000115281_raw'!A2,0,0,D9-B9+1,1),"ASC")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COUNTIF(OFFSET('000115281_raw'!A2,0,0,D9-B9+1,1),"O")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COUNTIF(OFFSET('000115281_raw'!A2,0,0,D9-B9+1,1),"DCA")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COUNTIF(OFFSET('000115281_raw'!A2,0,0,D9-B9+1,1),"DG")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COUNTIF(OFFSET('000115281_raw'!A2,0,0,D9-B9+1,1),"ODC")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COUNTIF(OFFSET('000115281_raw'!A2,0,0,D9-B9+1,1),"RDC")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COUNTIF(OFFSET('000115281_raw'!A2,0,0,D9-B9+1,1),"CALG")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COUNTIF(OFFSET('000115281_raw'!A2,0,0,D9-B9+1,1),"DCOR")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COUNTIF(OFFSET('000115281_raw'!A2,0,0,D9-B9+1,1),"P")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COUNTIF(OFFSET('000115281_raw'!A2,0,0,D9-B9+1,1),"R")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COUNTIF(OFFSET('000115281_raw'!A2,0,0,D9-B9+1,1),"S")</f>
        <v>1</v>
      </c>
      <c r="I120" s="4">
        <f ca="1">(H120/H127)*100</f>
        <v>25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COUNTIF(OFFSET('000115281_raw'!A2,0,0,D9-B9+1,1),"UNK")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COUNTIF(OFFSET('000115281_raw'!A2,0,0,D9-B9+1,1),"SHAD")</f>
        <v>4</v>
      </c>
      <c r="I124" s="4">
        <f ca="1">(H124/SUM(H15:H126))*100</f>
        <v>40</v>
      </c>
      <c r="J124" s="4"/>
      <c r="K124" s="20">
        <f ca="1">IF(H124=0,0,((H124/B28)^2))</f>
        <v>0.44444444444444442</v>
      </c>
    </row>
    <row r="125" spans="7:11" x14ac:dyDescent="0.25">
      <c r="G125" s="15" t="s">
        <v>132</v>
      </c>
      <c r="H125">
        <f ca="1">COUNTIF(OFFSET('000115281_raw'!A2,0,0,D9-B9+1,1),"TAPE")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COUNTIF(OFFSET('000115281_raw'!A2,0,0,D9-B9+1,1),"WAND")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0.1111111111111111</v>
      </c>
    </row>
    <row r="127" spans="7:11" ht="15.75" thickBot="1" x14ac:dyDescent="0.3">
      <c r="G127" s="26" t="s">
        <v>134</v>
      </c>
      <c r="H127" s="25">
        <f ca="1">SUM(H16:H122)</f>
        <v>4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COUNTA(OFFSET('000118284_raw'!A2,0,0,D9-B9+1,1))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COUNTIF(OFFSET('000118284_raw'!C2,0,0,D9-B9+1,1),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COUNTIF(OFFSET('000118284_raw'!C2,0,0,D9-B9+1,1),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COUNTIF(OFFSET('000118284_raw'!A2,0,0,D9-B9+1,1),"AC")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COUNTIF(OFFSET('000118284_raw'!C2,0,0,D9-B9+1,1),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COUNTIF(OFFSET('000118284_raw'!A2,0,0,D9-B9+1,1),"AP")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COUNTIF(OFFSET('000118284_raw'!C2,0,0,D9-B9+1,1),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COUNTIF(OFFSET('000118284_raw'!A2,0,0,D9-B9+1,1),"APR")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COUNTIF(OFFSET('000118284_raw'!C2,0,0,D9-B9+1,1),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COUNTIF(OFFSET('000118284_raw'!A2,0,0,D9-B9+1,1),"AA")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COUNTIF(OFFSET('000118284_raw'!C2,0,0,D9-B9+1,1),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COUNTIF(OFFSET('000118284_raw'!A2,0,0,D9-B9+1,1),"AF")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COUNTIF(OFFSET('000118284_raw'!C2,0,0,D9-B9+1,1),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COUNTIF(OFFSET('000118284_raw'!A2,0,0,D9-B9+1,1),"AG")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COUNTIF(OFFSET('000118284_raw'!C2,0,0,D9-B9+1,1),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COUNTIF(OFFSET('000118284_raw'!A2,0,0,D9-B9+1,1),"AL")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COUNTIF(OFFSET('000118284_raw'!C2,0,0,D9-B9+1,1),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COUNTIF(OFFSET('000118284_raw'!A2,0,0,D9-B9+1,1),"AT")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COUNTIF(OFFSET('000118284_raw'!C2,0,0,D9-B9+1,1),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COUNTIF(OFFSET('000118284_raw'!A2,0,0,D9-B9+1,1),"AU")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COUNTIF(OFFSET('000118284_raw'!C2,0,0,D9-B9+1,1),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COUNTIF(OFFSET('000118284_raw'!A2,0,0,D9-B9+1,1),"CB")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COUNTIF(OFFSET('000118284_raw'!C2,0,0,D9-B9+1,1),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COUNTIF(OFFSET('000118284_raw'!A2,0,0,D9-B9+1,1),"CN")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COUNTIF(OFFSET('000118284_raw'!C2,0,0,D9-B9+1,1),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COUNTIF(OFFSET('000118284_raw'!A2,0,0,D9-B9+1,1),"CORAL")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COUNTIF(OFFSET('000118284_raw'!A2,0,0,D9-B9+1,1),"CORJU")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COUNTIF(OFFSET('000118284_raw'!A2,0,0,D9-B9+1,1),"DCY")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COUNTIF(OFFSET('000118284_raw'!A2,0,0,D9-B9+1,1),"DST")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SUM((OFFSET('000118284_raw'!B2,0,0,D9-B9+1,1)="ASP") * (OFFSET('000118284_raw'!C2,0,0,D9-B9+1,1)&lt;&gt;"TWS"))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COUNTIF(OFFSET('000118284_raw'!A2,0,0,D9-B9+1,1),"DSO")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SUM((OFFSET('000118284_raw'!B2,0,0,D9-B9+1,1)="BBD") * (OFFSET('000118284_raw'!C2,0,0,D9-B9+1,1)&lt;&gt;"TWS"))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COUNTIF(OFFSET('000118284_raw'!A2,0,0,D9-B9+1,1),"DC")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SUM((OFFSET('000118284_raw'!B2,0,0,D9-B9+1,1)="BL") * (OFFSET('000118284_raw'!C2,0,0,D9-B9+1,1)&lt;&gt;"TWS"))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COUNTIF(OFFSET('000118284_raw'!A2,0,0,D9-B9+1,1),"DL")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SUM((OFFSET('000118284_raw'!B2,0,0,D9-B9+1,1)="OD") * (OFFSET('000118284_raw'!C2,0,0,D9-B9+1,1)&lt;&gt;"TWS"))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COUNTIF(OFFSET('000118284_raw'!A2,0,0,D9-B9+1,1),"DS")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SUM((OFFSET('000118284_raw'!B2,0,0,D9-B9+1,1)="PLA") * (OFFSET('000118284_raw'!C2,0,0,D9-B9+1,1)&lt;&gt;"TWS"))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COUNTIF(OFFSET('000118284_raw'!A2,0,0,D9-B9+1,1),"EF")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SUM((OFFSET('000118284_raw'!B2,0,0,D9-B9+1,1)="WBD") * (OFFSET('000118284_raw'!C2,0,0,D9-B9+1,1)&lt;&gt;"TWS"))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COUNTIF(OFFSET('000118284_raw'!A2,0,0,D9-B9+1,1),"FF")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SUM((OFFSET('000118284_raw'!B2,0,0,D9-B9+1,1)="YBD") * (OFFSET('000118284_raw'!C2,0,0,D9-B9+1,1)&lt;&gt;"TWS"))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COUNTIF(OFFSET('000118284_raw'!A2,0,0,D9-B9+1,1),"IS")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COUNTIF(OFFSET('000118284_raw'!A2,0,0,D9-B9+1,1),"LC")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(OFFSET('000118284_raw'!B2,0,0,D9-B9+1,1)="ASP")*( OFFSET('000118284_raw'!C2,0,0,D9-B9+1,1)="C"))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COUNTIF(OFFSET('000118284_raw'!A2,0,0,D9-B9+1,1),"MD")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(OFFSET('000118284_raw'!B2,0,0,D9-B9+1,1)="BBD")*( OFFSET('000118284_raw'!C2,0,0,D9-B9+1,1)="C"))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COUNTIF(OFFSET('000118284_raw'!A2,0,0,D9-B9+1,1),"MM")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(OFFSET('000118284_raw'!B2,0,0,D9-B9+1,1)="BL")*( OFFSET('000118284_raw'!C2,0,0,D9-B9+1,1)="C"))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COUNTIF(OFFSET('000118284_raw'!A2,0,0,D9-B9+1,1),"MAR")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(OFFSET('000118284_raw'!B2,0,0,D9-B9+1,1)="OD")*( OFFSET('000118284_raw'!C2,0,0,D9-B9+1,1)="C"))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COUNTIF(OFFSET('000118284_raw'!A2,0,0,D9-B9+1,1),"MME")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(OFFSET('000118284_raw'!B2,0,0,D9-B9+1,1)="PLA")*( OFFSET('000118284_raw'!C2,0,0,D9-B9+1,1)="C"))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COUNTIF(OFFSET('000118284_raw'!A2,0,0,D9-B9+1,1),"MILA")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(OFFSET('000118284_raw'!B2,0,0,D9-B9+1,1)="WBD")*( OFFSET('000118284_raw'!C2,0,0,D9-B9+1,1)="C"))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COUNTIF(OFFSET('000118284_raw'!A2,0,0,D9-B9+1,1),"MILC")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(OFFSET('000118284_raw'!B2,0,0,D9-B9+1,1)="YBD")*( OFFSET('000118284_raw'!C2,0,0,D9-B9+1,1)="C"))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COUNTIF(OFFSET('000118284_raw'!A2,0,0,D9-B9+1,1),"MILS")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COUNTIF(OFFSET('000118284_raw'!A2,0,0,D9-B9+1,1),"MA")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COUNTIF(OFFSET('000118284_raw'!A2,0,0,D9-B9+1,1),"MC")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COUNTIF(OFFSET('000118284_raw'!A2,0,0,D9-B9+1,1),"MFAV")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COUNTIF(OFFSET('000118284_raw'!A2,0,0,D9-B9+1,1),"MFRN")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COUNTIF(OFFSET('000118284_raw'!A2,0,0,D9-B9+1,1),"MAN")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COUNTIF(OFFSET('000118284_raw'!A2,0,0,D9-B9+1,1),"MAL")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COUNTIF(OFFSET('000118284_raw'!A2,0,0,D9-B9+1,1),"MDA")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COUNTIF(OFFSET('000118284_raw'!A2,0,0,D9-B9+1,1),"MF")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COUNTIF(OFFSET('000118284_raw'!A2,0,0,D9-B9+1,1),"ML")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COUNTIF(OFFSET('000118284_raw'!A2,0,0,D9-B9+1,1),"OD")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COUNTIF(OFFSET('000118284_raw'!A2,0,0,D9-B9+1,1),"PA")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COUNTIF(OFFSET('000118284_raw'!A2,0,0,D9-B9+1,1),"PB")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COUNTIF(OFFSET('000118284_raw'!A2,0,0,D9-B9+1,1),"PD")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COUNTIF(OFFSET('000118284_raw'!A2,0,0,D9-B9+1,1),"PF")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COUNTIF(OFFSET('000118284_raw'!A2,0,0,D9-B9+1,1),"PP")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COUNTIF(OFFSET('000118284_raw'!A2,0,0,D9-B9+1,1),"SC")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COUNTIF(OFFSET('000118284_raw'!A2,0,0,D9-B9+1,1),"SL")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COUNTIF(OFFSET('000118284_raw'!A2,0,0,D9-B9+1,1),"SR")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COUNTIF(OFFSET('000118284_raw'!A2,0,0,D9-B9+1,1),"SS")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COUNTIF(OFFSET('000118284_raw'!A2,0,0,D9-B9+1,1),"SB")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COUNTIF(OFFSET('000118284_raw'!A2,0,0,D9-B9+1,1),"SH")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COUNTIF(OFFSET('000118284_raw'!A2,0,0,D9-B9+1,1),"SM")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COUNTIF(OFFSET('000118284_raw'!A2,0,0,D9-B9+1,1),"TA")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COUNTIF(OFFSET('000118284_raw'!A2,0,0,D9-B9+1,1),"BRI")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COUNTIF(OFFSET('000118284_raw'!A2,0,0,D9-B9+1,1),"ERY")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COUNTIF(OFFSET('000118284_raw'!A2,0,0,D9-B9+1,1),"EUN")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COUNTIF(OFFSET('000118284_raw'!A2,0,0,D9-B9+1,1),"GORG")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COUNTIF(OFFSET('000118284_raw'!A2,0,0,D9-B9+1,1),"ICIL")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COUNTIF(OFFSET('000118284_raw'!A2,0,0,D9-B9+1,1),"MUR")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COUNTIF(OFFSET('000118284_raw'!A2,0,0,D9-B9+1,1),"MOPS")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COUNTIF(OFFSET('000118284_raw'!A2,0,0,D9-B9+1,1),"PAURA")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COUNTIF(OFFSET('000118284_raw'!A2,0,0,D9-B9+1,1),"PRELA")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COUNTIF(OFFSET('000118284_raw'!A2,0,0,D9-B9+1,1),"PSDP")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COUNTIF(OFFSET('000118284_raw'!A2,0,0,D9-B9+1,1),"PSPT")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COUNTIF(OFFSET('000118284_raw'!A2,0,0,D9-B9+1,1),"PTER")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COUNTIF(OFFSET('000118284_raw'!A2,0,0,D9-B9+1,1),"SPO")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COUNTIF(OFFSET('000118284_raw'!A2,0,0,D9-B9+1,1),"PAL")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COUNTIF(OFFSET('000118284_raw'!A2,0,0,D9-B9+1,1),"ZO")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COUNTIF(OFFSET('000118284_raw'!A2,0,0,D9-B9+1,1),"AMP")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COUNTIF(OFFSET('000118284_raw'!A2,0,0,D9-B9+1,1),"DICT")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COUNTIF(OFFSET('000118284_raw'!A2,0,0,D9-B9+1,1),"HALI")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COUNTIF(OFFSET('000118284_raw'!A2,0,0,D9-B9+1,1),"LIAG")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COUNTIF(OFFSET('000118284_raw'!A2,0,0,D9-B9+1,1),"LOBO")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COUNTIF(OFFSET('000118284_raw'!A2,0,0,D9-B9+1,1),"MACA")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COUNTIF(OFFSET('000118284_raw'!A2,0,0,D9-B9+1,1),"PAD")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COUNTIF(OFFSET('000118284_raw'!A2,0,0,D9-B9+1,1),"POR")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COUNTIF(OFFSET('000118284_raw'!A2,0,0,D9-B9+1,1),"SARG")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COUNTIF(OFFSET('000118284_raw'!A2,0,0,D9-B9+1,1),"SCHIZ")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COUNTIF(OFFSET('000118284_raw'!A2,0,0,D9-B9+1,1),"STY")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COUNTIF(OFFSET('000118284_raw'!A2,0,0,D9-B9+1,1),"TURB")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COUNTIF(OFFSET('000118284_raw'!A2,0,0,D9-B9+1,1),"TURF")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COUNTIF(OFFSET('000118284_raw'!A2,0,0,D9-B9+1,1),"WRAN")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COUNTIF(OFFSET('000118284_raw'!A2,0,0,D9-B9+1,1),"CTB")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COUNTIF(OFFSET('000118284_raw'!A2,0,0,D9-B9+1,1),"ASC")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COUNTIF(OFFSET('000118284_raw'!A2,0,0,D9-B9+1,1),"O")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COUNTIF(OFFSET('000118284_raw'!A2,0,0,D9-B9+1,1),"DCA")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COUNTIF(OFFSET('000118284_raw'!A2,0,0,D9-B9+1,1),"DG")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COUNTIF(OFFSET('000118284_raw'!A2,0,0,D9-B9+1,1),"ODC")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COUNTIF(OFFSET('000118284_raw'!A2,0,0,D9-B9+1,1),"RDC")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COUNTIF(OFFSET('000118284_raw'!A2,0,0,D9-B9+1,1),"CALG")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COUNTIF(OFFSET('000118284_raw'!A2,0,0,D9-B9+1,1),"DCOR")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COUNTIF(OFFSET('000118284_raw'!A2,0,0,D9-B9+1,1),"P")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COUNTIF(OFFSET('000118284_raw'!A2,0,0,D9-B9+1,1),"R")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COUNTIF(OFFSET('000118284_raw'!A2,0,0,D9-B9+1,1),"S")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COUNTIF(OFFSET('000118284_raw'!A2,0,0,D9-B9+1,1),"UNK")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COUNTIF(OFFSET('000118284_raw'!A2,0,0,D9-B9+1,1),"SHAD")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COUNTIF(OFFSET('000118284_raw'!A2,0,0,D9-B9+1,1),"TAPE")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COUNTIF(OFFSET('000118284_raw'!A2,0,0,D9-B9+1,1),"WAND")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COUNTA(OFFSET('000121287_raw'!A2,0,0,D9-B9+1,1))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COUNTIF(OFFSET('000121287_raw'!C2,0,0,D9-B9+1,1),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COUNTIF(OFFSET('000121287_raw'!C2,0,0,D9-B9+1,1),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COUNTIF(OFFSET('000121287_raw'!A2,0,0,D9-B9+1,1),"AC")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COUNTIF(OFFSET('000121287_raw'!C2,0,0,D9-B9+1,1),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COUNTIF(OFFSET('000121287_raw'!A2,0,0,D9-B9+1,1),"AP")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COUNTIF(OFFSET('000121287_raw'!C2,0,0,D9-B9+1,1),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COUNTIF(OFFSET('000121287_raw'!A2,0,0,D9-B9+1,1),"APR")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COUNTIF(OFFSET('000121287_raw'!C2,0,0,D9-B9+1,1),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COUNTIF(OFFSET('000121287_raw'!A2,0,0,D9-B9+1,1),"AA")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COUNTIF(OFFSET('000121287_raw'!C2,0,0,D9-B9+1,1), "CTB")</f>
        <v>4</v>
      </c>
      <c r="C21" s="4">
        <f ca="1">(B21/H127)*100</f>
        <v>44.444444444444443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COUNTIF(OFFSET('000121287_raw'!A2,0,0,D9-B9+1,1),"AF")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COUNTIF(OFFSET('000121287_raw'!C2,0,0,D9-B9+1,1),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COUNTIF(OFFSET('000121287_raw'!A2,0,0,D9-B9+1,1),"AG")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COUNTIF(OFFSET('000121287_raw'!C2,0,0,D9-B9+1,1),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COUNTIF(OFFSET('000121287_raw'!A2,0,0,D9-B9+1,1),"AL")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COUNTIF(OFFSET('000121287_raw'!C2,0,0,D9-B9+1,1),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COUNTIF(OFFSET('000121287_raw'!A2,0,0,D9-B9+1,1),"AT")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COUNTIF(OFFSET('000121287_raw'!C2,0,0,D9-B9+1,1),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COUNTIF(OFFSET('000121287_raw'!A2,0,0,D9-B9+1,1),"AU")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COUNTIF(OFFSET('000121287_raw'!C2,0,0,D9-B9+1,1), "SPR")</f>
        <v>5</v>
      </c>
      <c r="C26" s="8">
        <f ca="1">(B26/H127)*100</f>
        <v>55.555555555555557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COUNTIF(OFFSET('000121287_raw'!A2,0,0,D9-B9+1,1),"CB")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COUNTIF(OFFSET('000121287_raw'!C2,0,0,D9-B9+1,1),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COUNTIF(OFFSET('000121287_raw'!A2,0,0,D9-B9+1,1),"CN")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COUNTIF(OFFSET('000121287_raw'!C2,0,0,D9-B9+1,1),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COUNTIF(OFFSET('000121287_raw'!A2,0,0,D9-B9+1,1),"CORAL")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COUNTIF(OFFSET('000121287_raw'!A2,0,0,D9-B9+1,1),"CORJU")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COUNTIF(OFFSET('000121287_raw'!A2,0,0,D9-B9+1,1),"DCY")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COUNTIF(OFFSET('000121287_raw'!A2,0,0,D9-B9+1,1),"DST")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SUM((OFFSET('000121287_raw'!B2,0,0,D9-B9+1,1)="ASP") * (OFFSET('000121287_raw'!C2,0,0,D9-B9+1,1)&lt;&gt;"TWS"))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COUNTIF(OFFSET('000121287_raw'!A2,0,0,D9-B9+1,1),"DSO")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SUM((OFFSET('000121287_raw'!B2,0,0,D9-B9+1,1)="BBD") * (OFFSET('000121287_raw'!C2,0,0,D9-B9+1,1)&lt;&gt;"TWS"))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COUNTIF(OFFSET('000121287_raw'!A2,0,0,D9-B9+1,1),"DC")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SUM((OFFSET('000121287_raw'!B2,0,0,D9-B9+1,1)="BL") * (OFFSET('000121287_raw'!C2,0,0,D9-B9+1,1)&lt;&gt;"TWS"))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COUNTIF(OFFSET('000121287_raw'!A2,0,0,D9-B9+1,1),"DL")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SUM((OFFSET('000121287_raw'!B2,0,0,D9-B9+1,1)="OD") * (OFFSET('000121287_raw'!C2,0,0,D9-B9+1,1)&lt;&gt;"TWS"))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COUNTIF(OFFSET('000121287_raw'!A2,0,0,D9-B9+1,1),"DS")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SUM((OFFSET('000121287_raw'!B2,0,0,D9-B9+1,1)="PLA") * (OFFSET('000121287_raw'!C2,0,0,D9-B9+1,1)&lt;&gt;"TWS"))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COUNTIF(OFFSET('000121287_raw'!A2,0,0,D9-B9+1,1),"EF")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SUM((OFFSET('000121287_raw'!B2,0,0,D9-B9+1,1)="WBD") * (OFFSET('000121287_raw'!C2,0,0,D9-B9+1,1)&lt;&gt;"TWS"))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COUNTIF(OFFSET('000121287_raw'!A2,0,0,D9-B9+1,1),"FF")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SUM((OFFSET('000121287_raw'!B2,0,0,D9-B9+1,1)="YBD") * (OFFSET('000121287_raw'!C2,0,0,D9-B9+1,1)&lt;&gt;"TWS"))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COUNTIF(OFFSET('000121287_raw'!A2,0,0,D9-B9+1,1),"IS")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COUNTIF(OFFSET('000121287_raw'!A2,0,0,D9-B9+1,1),"LC")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(OFFSET('000121287_raw'!B2,0,0,D9-B9+1,1)="ASP")*( OFFSET('000121287_raw'!C2,0,0,D9-B9+1,1)="C"))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COUNTIF(OFFSET('000121287_raw'!A2,0,0,D9-B9+1,1),"MD")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(OFFSET('000121287_raw'!B2,0,0,D9-B9+1,1)="BBD")*( OFFSET('000121287_raw'!C2,0,0,D9-B9+1,1)="C"))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COUNTIF(OFFSET('000121287_raw'!A2,0,0,D9-B9+1,1),"MM")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(OFFSET('000121287_raw'!B2,0,0,D9-B9+1,1)="BL")*( OFFSET('000121287_raw'!C2,0,0,D9-B9+1,1)="C"))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COUNTIF(OFFSET('000121287_raw'!A2,0,0,D9-B9+1,1),"MAR")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(OFFSET('000121287_raw'!B2,0,0,D9-B9+1,1)="OD")*( OFFSET('000121287_raw'!C2,0,0,D9-B9+1,1)="C"))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COUNTIF(OFFSET('000121287_raw'!A2,0,0,D9-B9+1,1),"MME")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(OFFSET('000121287_raw'!B2,0,0,D9-B9+1,1)="PLA")*( OFFSET('000121287_raw'!C2,0,0,D9-B9+1,1)="C"))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COUNTIF(OFFSET('000121287_raw'!A2,0,0,D9-B9+1,1),"MILA")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(OFFSET('000121287_raw'!B2,0,0,D9-B9+1,1)="WBD")*( OFFSET('000121287_raw'!C2,0,0,D9-B9+1,1)="C"))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COUNTIF(OFFSET('000121287_raw'!A2,0,0,D9-B9+1,1),"MILC")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(OFFSET('000121287_raw'!B2,0,0,D9-B9+1,1)="YBD")*( OFFSET('000121287_raw'!C2,0,0,D9-B9+1,1)="C"))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COUNTIF(OFFSET('000121287_raw'!A2,0,0,D9-B9+1,1),"MILS")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COUNTIF(OFFSET('000121287_raw'!A2,0,0,D9-B9+1,1),"MA")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COUNTIF(OFFSET('000121287_raw'!A2,0,0,D9-B9+1,1),"MC")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COUNTIF(OFFSET('000121287_raw'!A2,0,0,D9-B9+1,1),"MFAV")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COUNTIF(OFFSET('000121287_raw'!A2,0,0,D9-B9+1,1),"MFRN")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COUNTIF(OFFSET('000121287_raw'!A2,0,0,D9-B9+1,1),"MAN")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COUNTIF(OFFSET('000121287_raw'!A2,0,0,D9-B9+1,1),"MAL")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COUNTIF(OFFSET('000121287_raw'!A2,0,0,D9-B9+1,1),"MDA")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COUNTIF(OFFSET('000121287_raw'!A2,0,0,D9-B9+1,1),"MF")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COUNTIF(OFFSET('000121287_raw'!A2,0,0,D9-B9+1,1),"ML")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COUNTIF(OFFSET('000121287_raw'!A2,0,0,D9-B9+1,1),"OD")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COUNTIF(OFFSET('000121287_raw'!A2,0,0,D9-B9+1,1),"PA")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COUNTIF(OFFSET('000121287_raw'!A2,0,0,D9-B9+1,1),"PB")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COUNTIF(OFFSET('000121287_raw'!A2,0,0,D9-B9+1,1),"PD")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COUNTIF(OFFSET('000121287_raw'!A2,0,0,D9-B9+1,1),"PF")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COUNTIF(OFFSET('000121287_raw'!A2,0,0,D9-B9+1,1),"PP")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COUNTIF(OFFSET('000121287_raw'!A2,0,0,D9-B9+1,1),"SC")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COUNTIF(OFFSET('000121287_raw'!A2,0,0,D9-B9+1,1),"SL")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COUNTIF(OFFSET('000121287_raw'!A2,0,0,D9-B9+1,1),"SR")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COUNTIF(OFFSET('000121287_raw'!A2,0,0,D9-B9+1,1),"SS")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COUNTIF(OFFSET('000121287_raw'!A2,0,0,D9-B9+1,1),"SB")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COUNTIF(OFFSET('000121287_raw'!A2,0,0,D9-B9+1,1),"SH")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COUNTIF(OFFSET('000121287_raw'!A2,0,0,D9-B9+1,1),"SM")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COUNTIF(OFFSET('000121287_raw'!A2,0,0,D9-B9+1,1),"TA")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COUNTIF(OFFSET('000121287_raw'!A2,0,0,D9-B9+1,1),"BRI")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COUNTIF(OFFSET('000121287_raw'!A2,0,0,D9-B9+1,1),"ERY")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COUNTIF(OFFSET('000121287_raw'!A2,0,0,D9-B9+1,1),"EUN")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COUNTIF(OFFSET('000121287_raw'!A2,0,0,D9-B9+1,1),"GORG")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COUNTIF(OFFSET('000121287_raw'!A2,0,0,D9-B9+1,1),"ICIL")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COUNTIF(OFFSET('000121287_raw'!A2,0,0,D9-B9+1,1),"MUR")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COUNTIF(OFFSET('000121287_raw'!A2,0,0,D9-B9+1,1),"MOPS")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COUNTIF(OFFSET('000121287_raw'!A2,0,0,D9-B9+1,1),"PAURA")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COUNTIF(OFFSET('000121287_raw'!A2,0,0,D9-B9+1,1),"PRELA")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COUNTIF(OFFSET('000121287_raw'!A2,0,0,D9-B9+1,1),"PSDP")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COUNTIF(OFFSET('000121287_raw'!A2,0,0,D9-B9+1,1),"PSPT")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COUNTIF(OFFSET('000121287_raw'!A2,0,0,D9-B9+1,1),"PTER")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COUNTIF(OFFSET('000121287_raw'!A2,0,0,D9-B9+1,1),"SPO")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COUNTIF(OFFSET('000121287_raw'!A2,0,0,D9-B9+1,1),"PAL")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COUNTIF(OFFSET('000121287_raw'!A2,0,0,D9-B9+1,1),"ZO")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COUNTIF(OFFSET('000121287_raw'!A2,0,0,D9-B9+1,1),"AMP")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COUNTIF(OFFSET('000121287_raw'!A2,0,0,D9-B9+1,1),"DICT")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COUNTIF(OFFSET('000121287_raw'!A2,0,0,D9-B9+1,1),"HALI")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COUNTIF(OFFSET('000121287_raw'!A2,0,0,D9-B9+1,1),"LIAG")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COUNTIF(OFFSET('000121287_raw'!A2,0,0,D9-B9+1,1),"LOBO")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COUNTIF(OFFSET('000121287_raw'!A2,0,0,D9-B9+1,1),"MACA")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COUNTIF(OFFSET('000121287_raw'!A2,0,0,D9-B9+1,1),"PAD")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COUNTIF(OFFSET('000121287_raw'!A2,0,0,D9-B9+1,1),"POR")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COUNTIF(OFFSET('000121287_raw'!A2,0,0,D9-B9+1,1),"SARG")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COUNTIF(OFFSET('000121287_raw'!A2,0,0,D9-B9+1,1),"SCHIZ")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COUNTIF(OFFSET('000121287_raw'!A2,0,0,D9-B9+1,1),"STY")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COUNTIF(OFFSET('000121287_raw'!A2,0,0,D9-B9+1,1),"TURB")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COUNTIF(OFFSET('000121287_raw'!A2,0,0,D9-B9+1,1),"TURF")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COUNTIF(OFFSET('000121287_raw'!A2,0,0,D9-B9+1,1),"WRAN")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COUNTIF(OFFSET('000121287_raw'!A2,0,0,D9-B9+1,1),"CTB")</f>
        <v>4</v>
      </c>
      <c r="I104" s="4">
        <f ca="1">(H104/H127)*100</f>
        <v>44.444444444444443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COUNTIF(OFFSET('000121287_raw'!A2,0,0,D9-B9+1,1),"ASC")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COUNTIF(OFFSET('000121287_raw'!A2,0,0,D9-B9+1,1),"O")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COUNTIF(OFFSET('000121287_raw'!A2,0,0,D9-B9+1,1),"DCA")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COUNTIF(OFFSET('000121287_raw'!A2,0,0,D9-B9+1,1),"DG")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COUNTIF(OFFSET('000121287_raw'!A2,0,0,D9-B9+1,1),"ODC")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COUNTIF(OFFSET('000121287_raw'!A2,0,0,D9-B9+1,1),"RDC")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COUNTIF(OFFSET('000121287_raw'!A2,0,0,D9-B9+1,1),"CALG")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COUNTIF(OFFSET('000121287_raw'!A2,0,0,D9-B9+1,1),"DCOR")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COUNTIF(OFFSET('000121287_raw'!A2,0,0,D9-B9+1,1),"P")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COUNTIF(OFFSET('000121287_raw'!A2,0,0,D9-B9+1,1),"R")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COUNTIF(OFFSET('000121287_raw'!A2,0,0,D9-B9+1,1),"S")</f>
        <v>5</v>
      </c>
      <c r="I120" s="4">
        <f ca="1">(H120/H127)*100</f>
        <v>55.555555555555557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COUNTIF(OFFSET('000121287_raw'!A2,0,0,D9-B9+1,1),"UNK")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COUNTIF(OFFSET('000121287_raw'!A2,0,0,D9-B9+1,1),"SHAD")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COUNTIF(OFFSET('000121287_raw'!A2,0,0,D9-B9+1,1),"TAPE")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COUNTIF(OFFSET('000121287_raw'!A2,0,0,D9-B9+1,1),"WAND")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COUNTA(OFFSET('000124290_raw'!A2,0,0,D9-B9+1,1))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COUNTIF(OFFSET('000124290_raw'!C2,0,0,D9-B9+1,1),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COUNTIF(OFFSET('000124290_raw'!C2,0,0,D9-B9+1,1),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COUNTIF(OFFSET('000124290_raw'!A2,0,0,D9-B9+1,1),"AC")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COUNTIF(OFFSET('000124290_raw'!C2,0,0,D9-B9+1,1), "S")</f>
        <v>1</v>
      </c>
      <c r="C18" s="8">
        <f ca="1">(B18/H127)*100</f>
        <v>12.5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COUNTIF(OFFSET('000124290_raw'!A2,0,0,D9-B9+1,1),"AP")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COUNTIF(OFFSET('000124290_raw'!C2,0,0,D9-B9+1,1),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COUNTIF(OFFSET('000124290_raw'!A2,0,0,D9-B9+1,1),"APR")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COUNTIF(OFFSET('000124290_raw'!C2,0,0,D9-B9+1,1),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COUNTIF(OFFSET('000124290_raw'!A2,0,0,D9-B9+1,1),"AA")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COUNTIF(OFFSET('000124290_raw'!C2,0,0,D9-B9+1,1),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COUNTIF(OFFSET('000124290_raw'!A2,0,0,D9-B9+1,1),"AF")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COUNTIF(OFFSET('000124290_raw'!C2,0,0,D9-B9+1,1),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COUNTIF(OFFSET('000124290_raw'!A2,0,0,D9-B9+1,1),"AG")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COUNTIF(OFFSET('000124290_raw'!C2,0,0,D9-B9+1,1),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COUNTIF(OFFSET('000124290_raw'!A2,0,0,D9-B9+1,1),"AL")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COUNTIF(OFFSET('000124290_raw'!C2,0,0,D9-B9+1,1),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COUNTIF(OFFSET('000124290_raw'!A2,0,0,D9-B9+1,1),"AT")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COUNTIF(OFFSET('000124290_raw'!C2,0,0,D9-B9+1,1),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COUNTIF(OFFSET('000124290_raw'!A2,0,0,D9-B9+1,1),"AU")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COUNTIF(OFFSET('000124290_raw'!C2,0,0,D9-B9+1,1), "SPR")</f>
        <v>6</v>
      </c>
      <c r="C26" s="8">
        <f ca="1">(B26/H127)*100</f>
        <v>75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COUNTIF(OFFSET('000124290_raw'!A2,0,0,D9-B9+1,1),"CB")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COUNTIF(OFFSET('000124290_raw'!C2,0,0,D9-B9+1,1),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COUNTIF(OFFSET('000124290_raw'!A2,0,0,D9-B9+1,1),"CN")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COUNTIF(OFFSET('000124290_raw'!C2,0,0,D9-B9+1,1),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COUNTIF(OFFSET('000124290_raw'!A2,0,0,D9-B9+1,1),"CORAL")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COUNTIF(OFFSET('000124290_raw'!A2,0,0,D9-B9+1,1),"CORJU")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COUNTIF(OFFSET('000124290_raw'!A2,0,0,D9-B9+1,1),"DCY")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COUNTIF(OFFSET('000124290_raw'!A2,0,0,D9-B9+1,1),"DST")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SUM((OFFSET('000124290_raw'!B2,0,0,D9-B9+1,1)="ASP") * (OFFSET('000124290_raw'!C2,0,0,D9-B9+1,1)&lt;&gt;"TWS"))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COUNTIF(OFFSET('000124290_raw'!A2,0,0,D9-B9+1,1),"DSO")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SUM((OFFSET('000124290_raw'!B2,0,0,D9-B9+1,1)="BBD") * (OFFSET('000124290_raw'!C2,0,0,D9-B9+1,1)&lt;&gt;"TWS"))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COUNTIF(OFFSET('000124290_raw'!A2,0,0,D9-B9+1,1),"DC")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SUM((OFFSET('000124290_raw'!B2,0,0,D9-B9+1,1)="BL") * (OFFSET('000124290_raw'!C2,0,0,D9-B9+1,1)&lt;&gt;"TWS"))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COUNTIF(OFFSET('000124290_raw'!A2,0,0,D9-B9+1,1),"DL")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SUM((OFFSET('000124290_raw'!B2,0,0,D9-B9+1,1)="OD") * (OFFSET('000124290_raw'!C2,0,0,D9-B9+1,1)&lt;&gt;"TWS"))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COUNTIF(OFFSET('000124290_raw'!A2,0,0,D9-B9+1,1),"DS")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SUM((OFFSET('000124290_raw'!B2,0,0,D9-B9+1,1)="PLA") * (OFFSET('000124290_raw'!C2,0,0,D9-B9+1,1)&lt;&gt;"TWS"))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COUNTIF(OFFSET('000124290_raw'!A2,0,0,D9-B9+1,1),"EF")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SUM((OFFSET('000124290_raw'!B2,0,0,D9-B9+1,1)="WBD") * (OFFSET('000124290_raw'!C2,0,0,D9-B9+1,1)&lt;&gt;"TWS"))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COUNTIF(OFFSET('000124290_raw'!A2,0,0,D9-B9+1,1),"FF")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SUM((OFFSET('000124290_raw'!B2,0,0,D9-B9+1,1)="YBD") * (OFFSET('000124290_raw'!C2,0,0,D9-B9+1,1)&lt;&gt;"TWS"))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COUNTIF(OFFSET('000124290_raw'!A2,0,0,D9-B9+1,1),"IS")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COUNTIF(OFFSET('000124290_raw'!A2,0,0,D9-B9+1,1),"LC")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(OFFSET('000124290_raw'!B2,0,0,D9-B9+1,1)="ASP")*( OFFSET('000124290_raw'!C2,0,0,D9-B9+1,1)="C"))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COUNTIF(OFFSET('000124290_raw'!A2,0,0,D9-B9+1,1),"MD")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(OFFSET('000124290_raw'!B2,0,0,D9-B9+1,1)="BBD")*( OFFSET('000124290_raw'!C2,0,0,D9-B9+1,1)="C"))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COUNTIF(OFFSET('000124290_raw'!A2,0,0,D9-B9+1,1),"MM")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(OFFSET('000124290_raw'!B2,0,0,D9-B9+1,1)="BL")*( OFFSET('000124290_raw'!C2,0,0,D9-B9+1,1)="C"))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COUNTIF(OFFSET('000124290_raw'!A2,0,0,D9-B9+1,1),"MAR")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(OFFSET('000124290_raw'!B2,0,0,D9-B9+1,1)="OD")*( OFFSET('000124290_raw'!C2,0,0,D9-B9+1,1)="C"))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COUNTIF(OFFSET('000124290_raw'!A2,0,0,D9-B9+1,1),"MME")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(OFFSET('000124290_raw'!B2,0,0,D9-B9+1,1)="PLA")*( OFFSET('000124290_raw'!C2,0,0,D9-B9+1,1)="C"))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COUNTIF(OFFSET('000124290_raw'!A2,0,0,D9-B9+1,1),"MILA")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(OFFSET('000124290_raw'!B2,0,0,D9-B9+1,1)="WBD")*( OFFSET('000124290_raw'!C2,0,0,D9-B9+1,1)="C"))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COUNTIF(OFFSET('000124290_raw'!A2,0,0,D9-B9+1,1),"MILC")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(OFFSET('000124290_raw'!B2,0,0,D9-B9+1,1)="YBD")*( OFFSET('000124290_raw'!C2,0,0,D9-B9+1,1)="C"))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COUNTIF(OFFSET('000124290_raw'!A2,0,0,D9-B9+1,1),"MILS")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COUNTIF(OFFSET('000124290_raw'!A2,0,0,D9-B9+1,1),"MA")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COUNTIF(OFFSET('000124290_raw'!A2,0,0,D9-B9+1,1),"MC")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COUNTIF(OFFSET('000124290_raw'!A2,0,0,D9-B9+1,1),"MFAV")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COUNTIF(OFFSET('000124290_raw'!A2,0,0,D9-B9+1,1),"MFRN")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COUNTIF(OFFSET('000124290_raw'!A2,0,0,D9-B9+1,1),"MAN")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COUNTIF(OFFSET('000124290_raw'!A2,0,0,D9-B9+1,1),"MAL")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COUNTIF(OFFSET('000124290_raw'!A2,0,0,D9-B9+1,1),"MDA")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COUNTIF(OFFSET('000124290_raw'!A2,0,0,D9-B9+1,1),"MF")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COUNTIF(OFFSET('000124290_raw'!A2,0,0,D9-B9+1,1),"ML")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COUNTIF(OFFSET('000124290_raw'!A2,0,0,D9-B9+1,1),"OD")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COUNTIF(OFFSET('000124290_raw'!A2,0,0,D9-B9+1,1),"PA")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COUNTIF(OFFSET('000124290_raw'!A2,0,0,D9-B9+1,1),"PB")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COUNTIF(OFFSET('000124290_raw'!A2,0,0,D9-B9+1,1),"PD")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COUNTIF(OFFSET('000124290_raw'!A2,0,0,D9-B9+1,1),"PF")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COUNTIF(OFFSET('000124290_raw'!A2,0,0,D9-B9+1,1),"PP")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COUNTIF(OFFSET('000124290_raw'!A2,0,0,D9-B9+1,1),"SC")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COUNTIF(OFFSET('000124290_raw'!A2,0,0,D9-B9+1,1),"SL")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COUNTIF(OFFSET('000124290_raw'!A2,0,0,D9-B9+1,1),"SR")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COUNTIF(OFFSET('000124290_raw'!A2,0,0,D9-B9+1,1),"SS")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COUNTIF(OFFSET('000124290_raw'!A2,0,0,D9-B9+1,1),"SB")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COUNTIF(OFFSET('000124290_raw'!A2,0,0,D9-B9+1,1),"SH")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COUNTIF(OFFSET('000124290_raw'!A2,0,0,D9-B9+1,1),"SM")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COUNTIF(OFFSET('000124290_raw'!A2,0,0,D9-B9+1,1),"TA")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COUNTIF(OFFSET('000124290_raw'!A2,0,0,D9-B9+1,1),"BRI")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COUNTIF(OFFSET('000124290_raw'!A2,0,0,D9-B9+1,1),"ERY")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COUNTIF(OFFSET('000124290_raw'!A2,0,0,D9-B9+1,1),"EUN")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COUNTIF(OFFSET('000124290_raw'!A2,0,0,D9-B9+1,1),"GORG")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COUNTIF(OFFSET('000124290_raw'!A2,0,0,D9-B9+1,1),"ICIL")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COUNTIF(OFFSET('000124290_raw'!A2,0,0,D9-B9+1,1),"MUR")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COUNTIF(OFFSET('000124290_raw'!A2,0,0,D9-B9+1,1),"MOPS")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COUNTIF(OFFSET('000124290_raw'!A2,0,0,D9-B9+1,1),"PAURA")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COUNTIF(OFFSET('000124290_raw'!A2,0,0,D9-B9+1,1),"PRELA")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COUNTIF(OFFSET('000124290_raw'!A2,0,0,D9-B9+1,1),"PSDP")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COUNTIF(OFFSET('000124290_raw'!A2,0,0,D9-B9+1,1),"PSPT")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COUNTIF(OFFSET('000124290_raw'!A2,0,0,D9-B9+1,1),"PTER")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COUNTIF(OFFSET('000124290_raw'!A2,0,0,D9-B9+1,1),"SPO")</f>
        <v>1</v>
      </c>
      <c r="I84" s="4">
        <f ca="1">(H84/H127)*100</f>
        <v>12.5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COUNTIF(OFFSET('000124290_raw'!A2,0,0,D9-B9+1,1),"PAL")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COUNTIF(OFFSET('000124290_raw'!A2,0,0,D9-B9+1,1),"ZO")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COUNTIF(OFFSET('000124290_raw'!A2,0,0,D9-B9+1,1),"AMP")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COUNTIF(OFFSET('000124290_raw'!A2,0,0,D9-B9+1,1),"DICT")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COUNTIF(OFFSET('000124290_raw'!A2,0,0,D9-B9+1,1),"HALI")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COUNTIF(OFFSET('000124290_raw'!A2,0,0,D9-B9+1,1),"LIAG")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COUNTIF(OFFSET('000124290_raw'!A2,0,0,D9-B9+1,1),"LOBO")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COUNTIF(OFFSET('000124290_raw'!A2,0,0,D9-B9+1,1),"MACA")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COUNTIF(OFFSET('000124290_raw'!A2,0,0,D9-B9+1,1),"PAD")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COUNTIF(OFFSET('000124290_raw'!A2,0,0,D9-B9+1,1),"POR")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COUNTIF(OFFSET('000124290_raw'!A2,0,0,D9-B9+1,1),"SARG")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COUNTIF(OFFSET('000124290_raw'!A2,0,0,D9-B9+1,1),"SCHIZ")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COUNTIF(OFFSET('000124290_raw'!A2,0,0,D9-B9+1,1),"STY")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COUNTIF(OFFSET('000124290_raw'!A2,0,0,D9-B9+1,1),"TURB")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COUNTIF(OFFSET('000124290_raw'!A2,0,0,D9-B9+1,1),"TURF")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COUNTIF(OFFSET('000124290_raw'!A2,0,0,D9-B9+1,1),"WRAN")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COUNTIF(OFFSET('000124290_raw'!A2,0,0,D9-B9+1,1),"CTB")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COUNTIF(OFFSET('000124290_raw'!A2,0,0,D9-B9+1,1),"ASC")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COUNTIF(OFFSET('000124290_raw'!A2,0,0,D9-B9+1,1),"O")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COUNTIF(OFFSET('000124290_raw'!A2,0,0,D9-B9+1,1),"DCA")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COUNTIF(OFFSET('000124290_raw'!A2,0,0,D9-B9+1,1),"DG")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COUNTIF(OFFSET('000124290_raw'!A2,0,0,D9-B9+1,1),"ODC")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COUNTIF(OFFSET('000124290_raw'!A2,0,0,D9-B9+1,1),"RDC")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COUNTIF(OFFSET('000124290_raw'!A2,0,0,D9-B9+1,1),"CALG")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COUNTIF(OFFSET('000124290_raw'!A2,0,0,D9-B9+1,1),"DCOR")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COUNTIF(OFFSET('000124290_raw'!A2,0,0,D9-B9+1,1),"P")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COUNTIF(OFFSET('000124290_raw'!A2,0,0,D9-B9+1,1),"R")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COUNTIF(OFFSET('000124290_raw'!A2,0,0,D9-B9+1,1),"S")</f>
        <v>6</v>
      </c>
      <c r="I120" s="4">
        <f ca="1">(H120/H127)*100</f>
        <v>75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COUNTIF(OFFSET('000124290_raw'!A2,0,0,D9-B9+1,1),"UNK")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COUNTIF(OFFSET('000124290_raw'!A2,0,0,D9-B9+1,1),"SHAD")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COUNTIF(OFFSET('000124290_raw'!A2,0,0,D9-B9+1,1),"TAPE")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COUNTIF(OFFSET('000124290_raw'!A2,0,0,D9-B9+1,1),"WAND")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COUNTA(OFFSET('000127293_raw'!A2,0,0,D9-B9+1,1))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COUNTIF(OFFSET('000127293_raw'!C2,0,0,D9-B9+1,1),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COUNTIF(OFFSET('000127293_raw'!C2,0,0,D9-B9+1,1),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COUNTIF(OFFSET('000127293_raw'!A2,0,0,D9-B9+1,1),"AC")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COUNTIF(OFFSET('000127293_raw'!C2,0,0,D9-B9+1,1),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COUNTIF(OFFSET('000127293_raw'!A2,0,0,D9-B9+1,1),"AP")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COUNTIF(OFFSET('000127293_raw'!C2,0,0,D9-B9+1,1),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COUNTIF(OFFSET('000127293_raw'!A2,0,0,D9-B9+1,1),"APR")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COUNTIF(OFFSET('000127293_raw'!C2,0,0,D9-B9+1,1),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COUNTIF(OFFSET('000127293_raw'!A2,0,0,D9-B9+1,1),"AA")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COUNTIF(OFFSET('000127293_raw'!C2,0,0,D9-B9+1,1),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COUNTIF(OFFSET('000127293_raw'!A2,0,0,D9-B9+1,1),"AF")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COUNTIF(OFFSET('000127293_raw'!C2,0,0,D9-B9+1,1),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COUNTIF(OFFSET('000127293_raw'!A2,0,0,D9-B9+1,1),"AG")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COUNTIF(OFFSET('000127293_raw'!C2,0,0,D9-B9+1,1),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COUNTIF(OFFSET('000127293_raw'!A2,0,0,D9-B9+1,1),"AL")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COUNTIF(OFFSET('000127293_raw'!C2,0,0,D9-B9+1,1),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COUNTIF(OFFSET('000127293_raw'!A2,0,0,D9-B9+1,1),"AT")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COUNTIF(OFFSET('000127293_raw'!C2,0,0,D9-B9+1,1),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COUNTIF(OFFSET('000127293_raw'!A2,0,0,D9-B9+1,1),"AU")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COUNTIF(OFFSET('000127293_raw'!C2,0,0,D9-B9+1,1),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COUNTIF(OFFSET('000127293_raw'!A2,0,0,D9-B9+1,1),"CB")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COUNTIF(OFFSET('000127293_raw'!C2,0,0,D9-B9+1,1),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COUNTIF(OFFSET('000127293_raw'!A2,0,0,D9-B9+1,1),"CN")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COUNTIF(OFFSET('000127293_raw'!C2,0,0,D9-B9+1,1),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COUNTIF(OFFSET('000127293_raw'!A2,0,0,D9-B9+1,1),"CORAL")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COUNTIF(OFFSET('000127293_raw'!A2,0,0,D9-B9+1,1),"CORJU")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COUNTIF(OFFSET('000127293_raw'!A2,0,0,D9-B9+1,1),"DCY")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COUNTIF(OFFSET('000127293_raw'!A2,0,0,D9-B9+1,1),"DST")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SUM((OFFSET('000127293_raw'!B2,0,0,D9-B9+1,1)="ASP") * (OFFSET('000127293_raw'!C2,0,0,D9-B9+1,1)&lt;&gt;"TWS"))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COUNTIF(OFFSET('000127293_raw'!A2,0,0,D9-B9+1,1),"DSO")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SUM((OFFSET('000127293_raw'!B2,0,0,D9-B9+1,1)="BBD") * (OFFSET('000127293_raw'!C2,0,0,D9-B9+1,1)&lt;&gt;"TWS"))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COUNTIF(OFFSET('000127293_raw'!A2,0,0,D9-B9+1,1),"DC")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SUM((OFFSET('000127293_raw'!B2,0,0,D9-B9+1,1)="BL") * (OFFSET('000127293_raw'!C2,0,0,D9-B9+1,1)&lt;&gt;"TWS"))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COUNTIF(OFFSET('000127293_raw'!A2,0,0,D9-B9+1,1),"DL")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SUM((OFFSET('000127293_raw'!B2,0,0,D9-B9+1,1)="OD") * (OFFSET('000127293_raw'!C2,0,0,D9-B9+1,1)&lt;&gt;"TWS"))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COUNTIF(OFFSET('000127293_raw'!A2,0,0,D9-B9+1,1),"DS")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SUM((OFFSET('000127293_raw'!B2,0,0,D9-B9+1,1)="PLA") * (OFFSET('000127293_raw'!C2,0,0,D9-B9+1,1)&lt;&gt;"TWS"))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COUNTIF(OFFSET('000127293_raw'!A2,0,0,D9-B9+1,1),"EF")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SUM((OFFSET('000127293_raw'!B2,0,0,D9-B9+1,1)="WBD") * (OFFSET('000127293_raw'!C2,0,0,D9-B9+1,1)&lt;&gt;"TWS"))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COUNTIF(OFFSET('000127293_raw'!A2,0,0,D9-B9+1,1),"FF")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SUM((OFFSET('000127293_raw'!B2,0,0,D9-B9+1,1)="YBD") * (OFFSET('000127293_raw'!C2,0,0,D9-B9+1,1)&lt;&gt;"TWS"))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COUNTIF(OFFSET('000127293_raw'!A2,0,0,D9-B9+1,1),"IS")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COUNTIF(OFFSET('000127293_raw'!A2,0,0,D9-B9+1,1),"LC")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(OFFSET('000127293_raw'!B2,0,0,D9-B9+1,1)="ASP")*( OFFSET('000127293_raw'!C2,0,0,D9-B9+1,1)="C"))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COUNTIF(OFFSET('000127293_raw'!A2,0,0,D9-B9+1,1),"MD")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(OFFSET('000127293_raw'!B2,0,0,D9-B9+1,1)="BBD")*( OFFSET('000127293_raw'!C2,0,0,D9-B9+1,1)="C"))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COUNTIF(OFFSET('000127293_raw'!A2,0,0,D9-B9+1,1),"MM")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(OFFSET('000127293_raw'!B2,0,0,D9-B9+1,1)="BL")*( OFFSET('000127293_raw'!C2,0,0,D9-B9+1,1)="C"))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COUNTIF(OFFSET('000127293_raw'!A2,0,0,D9-B9+1,1),"MAR")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(OFFSET('000127293_raw'!B2,0,0,D9-B9+1,1)="OD")*( OFFSET('000127293_raw'!C2,0,0,D9-B9+1,1)="C"))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COUNTIF(OFFSET('000127293_raw'!A2,0,0,D9-B9+1,1),"MME")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(OFFSET('000127293_raw'!B2,0,0,D9-B9+1,1)="PLA")*( OFFSET('000127293_raw'!C2,0,0,D9-B9+1,1)="C"))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COUNTIF(OFFSET('000127293_raw'!A2,0,0,D9-B9+1,1),"MILA")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(OFFSET('000127293_raw'!B2,0,0,D9-B9+1,1)="WBD")*( OFFSET('000127293_raw'!C2,0,0,D9-B9+1,1)="C"))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COUNTIF(OFFSET('000127293_raw'!A2,0,0,D9-B9+1,1),"MILC")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(OFFSET('000127293_raw'!B2,0,0,D9-B9+1,1)="YBD")*( OFFSET('000127293_raw'!C2,0,0,D9-B9+1,1)="C"))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COUNTIF(OFFSET('000127293_raw'!A2,0,0,D9-B9+1,1),"MILS")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COUNTIF(OFFSET('000127293_raw'!A2,0,0,D9-B9+1,1),"MA")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COUNTIF(OFFSET('000127293_raw'!A2,0,0,D9-B9+1,1),"MC")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COUNTIF(OFFSET('000127293_raw'!A2,0,0,D9-B9+1,1),"MFAV")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COUNTIF(OFFSET('000127293_raw'!A2,0,0,D9-B9+1,1),"MFRN")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COUNTIF(OFFSET('000127293_raw'!A2,0,0,D9-B9+1,1),"MAN")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COUNTIF(OFFSET('000127293_raw'!A2,0,0,D9-B9+1,1),"MAL")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COUNTIF(OFFSET('000127293_raw'!A2,0,0,D9-B9+1,1),"MDA")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COUNTIF(OFFSET('000127293_raw'!A2,0,0,D9-B9+1,1),"MF")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COUNTIF(OFFSET('000127293_raw'!A2,0,0,D9-B9+1,1),"ML")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COUNTIF(OFFSET('000127293_raw'!A2,0,0,D9-B9+1,1),"OD")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COUNTIF(OFFSET('000127293_raw'!A2,0,0,D9-B9+1,1),"PA")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COUNTIF(OFFSET('000127293_raw'!A2,0,0,D9-B9+1,1),"PB")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COUNTIF(OFFSET('000127293_raw'!A2,0,0,D9-B9+1,1),"PD")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COUNTIF(OFFSET('000127293_raw'!A2,0,0,D9-B9+1,1),"PF")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COUNTIF(OFFSET('000127293_raw'!A2,0,0,D9-B9+1,1),"PP")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COUNTIF(OFFSET('000127293_raw'!A2,0,0,D9-B9+1,1),"SC")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COUNTIF(OFFSET('000127293_raw'!A2,0,0,D9-B9+1,1),"SL")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COUNTIF(OFFSET('000127293_raw'!A2,0,0,D9-B9+1,1),"SR")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COUNTIF(OFFSET('000127293_raw'!A2,0,0,D9-B9+1,1),"SS")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COUNTIF(OFFSET('000127293_raw'!A2,0,0,D9-B9+1,1),"SB")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COUNTIF(OFFSET('000127293_raw'!A2,0,0,D9-B9+1,1),"SH")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COUNTIF(OFFSET('000127293_raw'!A2,0,0,D9-B9+1,1),"SM")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COUNTIF(OFFSET('000127293_raw'!A2,0,0,D9-B9+1,1),"TA")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COUNTIF(OFFSET('000127293_raw'!A2,0,0,D9-B9+1,1),"BRI")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COUNTIF(OFFSET('000127293_raw'!A2,0,0,D9-B9+1,1),"ERY")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COUNTIF(OFFSET('000127293_raw'!A2,0,0,D9-B9+1,1),"EUN")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COUNTIF(OFFSET('000127293_raw'!A2,0,0,D9-B9+1,1),"GORG")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COUNTIF(OFFSET('000127293_raw'!A2,0,0,D9-B9+1,1),"ICIL")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COUNTIF(OFFSET('000127293_raw'!A2,0,0,D9-B9+1,1),"MUR")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COUNTIF(OFFSET('000127293_raw'!A2,0,0,D9-B9+1,1),"MOPS")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COUNTIF(OFFSET('000127293_raw'!A2,0,0,D9-B9+1,1),"PAURA")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COUNTIF(OFFSET('000127293_raw'!A2,0,0,D9-B9+1,1),"PRELA")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COUNTIF(OFFSET('000127293_raw'!A2,0,0,D9-B9+1,1),"PSDP")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COUNTIF(OFFSET('000127293_raw'!A2,0,0,D9-B9+1,1),"PSPT")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COUNTIF(OFFSET('000127293_raw'!A2,0,0,D9-B9+1,1),"PTER")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COUNTIF(OFFSET('000127293_raw'!A2,0,0,D9-B9+1,1),"SPO")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COUNTIF(OFFSET('000127293_raw'!A2,0,0,D9-B9+1,1),"PAL")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COUNTIF(OFFSET('000127293_raw'!A2,0,0,D9-B9+1,1),"ZO")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COUNTIF(OFFSET('000127293_raw'!A2,0,0,D9-B9+1,1),"AMP")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COUNTIF(OFFSET('000127293_raw'!A2,0,0,D9-B9+1,1),"DICT")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COUNTIF(OFFSET('000127293_raw'!A2,0,0,D9-B9+1,1),"HALI")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COUNTIF(OFFSET('000127293_raw'!A2,0,0,D9-B9+1,1),"LIAG")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COUNTIF(OFFSET('000127293_raw'!A2,0,0,D9-B9+1,1),"LOBO")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COUNTIF(OFFSET('000127293_raw'!A2,0,0,D9-B9+1,1),"MACA")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COUNTIF(OFFSET('000127293_raw'!A2,0,0,D9-B9+1,1),"PAD")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COUNTIF(OFFSET('000127293_raw'!A2,0,0,D9-B9+1,1),"POR")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COUNTIF(OFFSET('000127293_raw'!A2,0,0,D9-B9+1,1),"SARG")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COUNTIF(OFFSET('000127293_raw'!A2,0,0,D9-B9+1,1),"SCHIZ")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COUNTIF(OFFSET('000127293_raw'!A2,0,0,D9-B9+1,1),"STY")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COUNTIF(OFFSET('000127293_raw'!A2,0,0,D9-B9+1,1),"TURB")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COUNTIF(OFFSET('000127293_raw'!A2,0,0,D9-B9+1,1),"TURF")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COUNTIF(OFFSET('000127293_raw'!A2,0,0,D9-B9+1,1),"WRAN")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COUNTIF(OFFSET('000127293_raw'!A2,0,0,D9-B9+1,1),"CTB")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COUNTIF(OFFSET('000127293_raw'!A2,0,0,D9-B9+1,1),"ASC")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COUNTIF(OFFSET('000127293_raw'!A2,0,0,D9-B9+1,1),"O")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COUNTIF(OFFSET('000127293_raw'!A2,0,0,D9-B9+1,1),"DCA")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COUNTIF(OFFSET('000127293_raw'!A2,0,0,D9-B9+1,1),"DG")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COUNTIF(OFFSET('000127293_raw'!A2,0,0,D9-B9+1,1),"ODC")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COUNTIF(OFFSET('000127293_raw'!A2,0,0,D9-B9+1,1),"RDC")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COUNTIF(OFFSET('000127293_raw'!A2,0,0,D9-B9+1,1),"CALG")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COUNTIF(OFFSET('000127293_raw'!A2,0,0,D9-B9+1,1),"DCOR")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COUNTIF(OFFSET('000127293_raw'!A2,0,0,D9-B9+1,1),"P")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COUNTIF(OFFSET('000127293_raw'!A2,0,0,D9-B9+1,1),"R")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COUNTIF(OFFSET('000127293_raw'!A2,0,0,D9-B9+1,1),"S")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COUNTIF(OFFSET('000127293_raw'!A2,0,0,D9-B9+1,1),"UNK")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COUNTIF(OFFSET('000127293_raw'!A2,0,0,D9-B9+1,1),"SHAD")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COUNTIF(OFFSET('000127293_raw'!A2,0,0,D9-B9+1,1),"TAPE")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COUNTIF(OFFSET('000127293_raw'!A2,0,0,D9-B9+1,1),"WAND")</f>
        <v>4</v>
      </c>
      <c r="I126" s="4">
        <f ca="1">(H126/SUM(H15:H126))*100</f>
        <v>40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COUNTA(OFFSET('000130296_raw'!A2,0,0,D9-B9+1,1))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COUNTIF(OFFSET('000130296_raw'!C2,0,0,D9-B9+1,1),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COUNTIF(OFFSET('000130296_raw'!C2,0,0,D9-B9+1,1),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COUNTIF(OFFSET('000130296_raw'!A2,0,0,D9-B9+1,1),"AC")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COUNTIF(OFFSET('000130296_raw'!C2,0,0,D9-B9+1,1),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COUNTIF(OFFSET('000130296_raw'!A2,0,0,D9-B9+1,1),"AP")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COUNTIF(OFFSET('000130296_raw'!C2,0,0,D9-B9+1,1),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COUNTIF(OFFSET('000130296_raw'!A2,0,0,D9-B9+1,1),"APR")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COUNTIF(OFFSET('000130296_raw'!C2,0,0,D9-B9+1,1),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COUNTIF(OFFSET('000130296_raw'!A2,0,0,D9-B9+1,1),"AA")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COUNTIF(OFFSET('000130296_raw'!C2,0,0,D9-B9+1,1), "CTB")</f>
        <v>5</v>
      </c>
      <c r="C21" s="4">
        <f ca="1">(B21/H127)*100</f>
        <v>55.555555555555557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COUNTIF(OFFSET('000130296_raw'!A2,0,0,D9-B9+1,1),"AF")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COUNTIF(OFFSET('000130296_raw'!C2,0,0,D9-B9+1,1),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COUNTIF(OFFSET('000130296_raw'!A2,0,0,D9-B9+1,1),"AG")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COUNTIF(OFFSET('000130296_raw'!C2,0,0,D9-B9+1,1),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COUNTIF(OFFSET('000130296_raw'!A2,0,0,D9-B9+1,1),"AL")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COUNTIF(OFFSET('000130296_raw'!C2,0,0,D9-B9+1,1),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COUNTIF(OFFSET('000130296_raw'!A2,0,0,D9-B9+1,1),"AT")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COUNTIF(OFFSET('000130296_raw'!C2,0,0,D9-B9+1,1),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COUNTIF(OFFSET('000130296_raw'!A2,0,0,D9-B9+1,1),"AU")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COUNTIF(OFFSET('000130296_raw'!C2,0,0,D9-B9+1,1), "SPR")</f>
        <v>4</v>
      </c>
      <c r="C26" s="8">
        <f ca="1">(B26/H127)*100</f>
        <v>44.444444444444443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COUNTIF(OFFSET('000130296_raw'!A2,0,0,D9-B9+1,1),"CB")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COUNTIF(OFFSET('000130296_raw'!C2,0,0,D9-B9+1,1),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COUNTIF(OFFSET('000130296_raw'!A2,0,0,D9-B9+1,1),"CN")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COUNTIF(OFFSET('000130296_raw'!C2,0,0,D9-B9+1,1),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COUNTIF(OFFSET('000130296_raw'!A2,0,0,D9-B9+1,1),"CORAL")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COUNTIF(OFFSET('000130296_raw'!A2,0,0,D9-B9+1,1),"CORJU")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COUNTIF(OFFSET('000130296_raw'!A2,0,0,D9-B9+1,1),"DCY")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COUNTIF(OFFSET('000130296_raw'!A2,0,0,D9-B9+1,1),"DST")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SUM((OFFSET('000130296_raw'!B2,0,0,D9-B9+1,1)="ASP") * (OFFSET('000130296_raw'!C2,0,0,D9-B9+1,1)&lt;&gt;"TWS"))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COUNTIF(OFFSET('000130296_raw'!A2,0,0,D9-B9+1,1),"DSO")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SUM((OFFSET('000130296_raw'!B2,0,0,D9-B9+1,1)="BBD") * (OFFSET('000130296_raw'!C2,0,0,D9-B9+1,1)&lt;&gt;"TWS"))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COUNTIF(OFFSET('000130296_raw'!A2,0,0,D9-B9+1,1),"DC")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SUM((OFFSET('000130296_raw'!B2,0,0,D9-B9+1,1)="BL") * (OFFSET('000130296_raw'!C2,0,0,D9-B9+1,1)&lt;&gt;"TWS"))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COUNTIF(OFFSET('000130296_raw'!A2,0,0,D9-B9+1,1),"DL")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SUM((OFFSET('000130296_raw'!B2,0,0,D9-B9+1,1)="OD") * (OFFSET('000130296_raw'!C2,0,0,D9-B9+1,1)&lt;&gt;"TWS"))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COUNTIF(OFFSET('000130296_raw'!A2,0,0,D9-B9+1,1),"DS")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SUM((OFFSET('000130296_raw'!B2,0,0,D9-B9+1,1)="PLA") * (OFFSET('000130296_raw'!C2,0,0,D9-B9+1,1)&lt;&gt;"TWS"))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COUNTIF(OFFSET('000130296_raw'!A2,0,0,D9-B9+1,1),"EF")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SUM((OFFSET('000130296_raw'!B2,0,0,D9-B9+1,1)="WBD") * (OFFSET('000130296_raw'!C2,0,0,D9-B9+1,1)&lt;&gt;"TWS"))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COUNTIF(OFFSET('000130296_raw'!A2,0,0,D9-B9+1,1),"FF")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SUM((OFFSET('000130296_raw'!B2,0,0,D9-B9+1,1)="YBD") * (OFFSET('000130296_raw'!C2,0,0,D9-B9+1,1)&lt;&gt;"TWS"))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COUNTIF(OFFSET('000130296_raw'!A2,0,0,D9-B9+1,1),"IS")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COUNTIF(OFFSET('000130296_raw'!A2,0,0,D9-B9+1,1),"LC")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(OFFSET('000130296_raw'!B2,0,0,D9-B9+1,1)="ASP")*( OFFSET('000130296_raw'!C2,0,0,D9-B9+1,1)="C"))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COUNTIF(OFFSET('000130296_raw'!A2,0,0,D9-B9+1,1),"MD")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(OFFSET('000130296_raw'!B2,0,0,D9-B9+1,1)="BBD")*( OFFSET('000130296_raw'!C2,0,0,D9-B9+1,1)="C"))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COUNTIF(OFFSET('000130296_raw'!A2,0,0,D9-B9+1,1),"MM")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(OFFSET('000130296_raw'!B2,0,0,D9-B9+1,1)="BL")*( OFFSET('000130296_raw'!C2,0,0,D9-B9+1,1)="C"))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COUNTIF(OFFSET('000130296_raw'!A2,0,0,D9-B9+1,1),"MAR")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(OFFSET('000130296_raw'!B2,0,0,D9-B9+1,1)="OD")*( OFFSET('000130296_raw'!C2,0,0,D9-B9+1,1)="C"))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COUNTIF(OFFSET('000130296_raw'!A2,0,0,D9-B9+1,1),"MME")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(OFFSET('000130296_raw'!B2,0,0,D9-B9+1,1)="PLA")*( OFFSET('000130296_raw'!C2,0,0,D9-B9+1,1)="C"))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COUNTIF(OFFSET('000130296_raw'!A2,0,0,D9-B9+1,1),"MILA")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(OFFSET('000130296_raw'!B2,0,0,D9-B9+1,1)="WBD")*( OFFSET('000130296_raw'!C2,0,0,D9-B9+1,1)="C"))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COUNTIF(OFFSET('000130296_raw'!A2,0,0,D9-B9+1,1),"MILC")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(OFFSET('000130296_raw'!B2,0,0,D9-B9+1,1)="YBD")*( OFFSET('000130296_raw'!C2,0,0,D9-B9+1,1)="C"))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COUNTIF(OFFSET('000130296_raw'!A2,0,0,D9-B9+1,1),"MILS")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COUNTIF(OFFSET('000130296_raw'!A2,0,0,D9-B9+1,1),"MA")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COUNTIF(OFFSET('000130296_raw'!A2,0,0,D9-B9+1,1),"MC")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COUNTIF(OFFSET('000130296_raw'!A2,0,0,D9-B9+1,1),"MFAV")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COUNTIF(OFFSET('000130296_raw'!A2,0,0,D9-B9+1,1),"MFRN")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COUNTIF(OFFSET('000130296_raw'!A2,0,0,D9-B9+1,1),"MAN")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COUNTIF(OFFSET('000130296_raw'!A2,0,0,D9-B9+1,1),"MAL")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COUNTIF(OFFSET('000130296_raw'!A2,0,0,D9-B9+1,1),"MDA")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COUNTIF(OFFSET('000130296_raw'!A2,0,0,D9-B9+1,1),"MF")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COUNTIF(OFFSET('000130296_raw'!A2,0,0,D9-B9+1,1),"ML")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COUNTIF(OFFSET('000130296_raw'!A2,0,0,D9-B9+1,1),"OD")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COUNTIF(OFFSET('000130296_raw'!A2,0,0,D9-B9+1,1),"PA")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COUNTIF(OFFSET('000130296_raw'!A2,0,0,D9-B9+1,1),"PB")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COUNTIF(OFFSET('000130296_raw'!A2,0,0,D9-B9+1,1),"PD")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COUNTIF(OFFSET('000130296_raw'!A2,0,0,D9-B9+1,1),"PF")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COUNTIF(OFFSET('000130296_raw'!A2,0,0,D9-B9+1,1),"PP")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COUNTIF(OFFSET('000130296_raw'!A2,0,0,D9-B9+1,1),"SC")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COUNTIF(OFFSET('000130296_raw'!A2,0,0,D9-B9+1,1),"SL")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COUNTIF(OFFSET('000130296_raw'!A2,0,0,D9-B9+1,1),"SR")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COUNTIF(OFFSET('000130296_raw'!A2,0,0,D9-B9+1,1),"SS")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COUNTIF(OFFSET('000130296_raw'!A2,0,0,D9-B9+1,1),"SB")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COUNTIF(OFFSET('000130296_raw'!A2,0,0,D9-B9+1,1),"SH")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COUNTIF(OFFSET('000130296_raw'!A2,0,0,D9-B9+1,1),"SM")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COUNTIF(OFFSET('000130296_raw'!A2,0,0,D9-B9+1,1),"TA")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COUNTIF(OFFSET('000130296_raw'!A2,0,0,D9-B9+1,1),"BRI")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COUNTIF(OFFSET('000130296_raw'!A2,0,0,D9-B9+1,1),"ERY")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COUNTIF(OFFSET('000130296_raw'!A2,0,0,D9-B9+1,1),"EUN")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COUNTIF(OFFSET('000130296_raw'!A2,0,0,D9-B9+1,1),"GORG")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COUNTIF(OFFSET('000130296_raw'!A2,0,0,D9-B9+1,1),"ICIL")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COUNTIF(OFFSET('000130296_raw'!A2,0,0,D9-B9+1,1),"MUR")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COUNTIF(OFFSET('000130296_raw'!A2,0,0,D9-B9+1,1),"MOPS")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COUNTIF(OFFSET('000130296_raw'!A2,0,0,D9-B9+1,1),"PAURA")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COUNTIF(OFFSET('000130296_raw'!A2,0,0,D9-B9+1,1),"PRELA")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COUNTIF(OFFSET('000130296_raw'!A2,0,0,D9-B9+1,1),"PSDP")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COUNTIF(OFFSET('000130296_raw'!A2,0,0,D9-B9+1,1),"PSPT")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COUNTIF(OFFSET('000130296_raw'!A2,0,0,D9-B9+1,1),"PTER")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COUNTIF(OFFSET('000130296_raw'!A2,0,0,D9-B9+1,1),"SPO")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COUNTIF(OFFSET('000130296_raw'!A2,0,0,D9-B9+1,1),"PAL")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COUNTIF(OFFSET('000130296_raw'!A2,0,0,D9-B9+1,1),"ZO")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COUNTIF(OFFSET('000130296_raw'!A2,0,0,D9-B9+1,1),"AMP")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COUNTIF(OFFSET('000130296_raw'!A2,0,0,D9-B9+1,1),"DICT")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COUNTIF(OFFSET('000130296_raw'!A2,0,0,D9-B9+1,1),"HALI")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COUNTIF(OFFSET('000130296_raw'!A2,0,0,D9-B9+1,1),"LIAG")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COUNTIF(OFFSET('000130296_raw'!A2,0,0,D9-B9+1,1),"LOBO")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COUNTIF(OFFSET('000130296_raw'!A2,0,0,D9-B9+1,1),"MACA")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COUNTIF(OFFSET('000130296_raw'!A2,0,0,D9-B9+1,1),"PAD")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COUNTIF(OFFSET('000130296_raw'!A2,0,0,D9-B9+1,1),"POR")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COUNTIF(OFFSET('000130296_raw'!A2,0,0,D9-B9+1,1),"SARG")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COUNTIF(OFFSET('000130296_raw'!A2,0,0,D9-B9+1,1),"SCHIZ")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COUNTIF(OFFSET('000130296_raw'!A2,0,0,D9-B9+1,1),"STY")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COUNTIF(OFFSET('000130296_raw'!A2,0,0,D9-B9+1,1),"TURB")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COUNTIF(OFFSET('000130296_raw'!A2,0,0,D9-B9+1,1),"TURF")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COUNTIF(OFFSET('000130296_raw'!A2,0,0,D9-B9+1,1),"WRAN")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COUNTIF(OFFSET('000130296_raw'!A2,0,0,D9-B9+1,1),"CTB")</f>
        <v>5</v>
      </c>
      <c r="I104" s="4">
        <f ca="1">(H104/H127)*100</f>
        <v>55.555555555555557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COUNTIF(OFFSET('000130296_raw'!A2,0,0,D9-B9+1,1),"ASC")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COUNTIF(OFFSET('000130296_raw'!A2,0,0,D9-B9+1,1),"O")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COUNTIF(OFFSET('000130296_raw'!A2,0,0,D9-B9+1,1),"DCA")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COUNTIF(OFFSET('000130296_raw'!A2,0,0,D9-B9+1,1),"DG")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COUNTIF(OFFSET('000130296_raw'!A2,0,0,D9-B9+1,1),"ODC")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COUNTIF(OFFSET('000130296_raw'!A2,0,0,D9-B9+1,1),"RDC")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COUNTIF(OFFSET('000130296_raw'!A2,0,0,D9-B9+1,1),"CALG")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COUNTIF(OFFSET('000130296_raw'!A2,0,0,D9-B9+1,1),"DCOR")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COUNTIF(OFFSET('000130296_raw'!A2,0,0,D9-B9+1,1),"P")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COUNTIF(OFFSET('000130296_raw'!A2,0,0,D9-B9+1,1),"R")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COUNTIF(OFFSET('000130296_raw'!A2,0,0,D9-B9+1,1),"S")</f>
        <v>4</v>
      </c>
      <c r="I120" s="4">
        <f ca="1">(H120/H127)*100</f>
        <v>44.444444444444443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COUNTIF(OFFSET('000130296_raw'!A2,0,0,D9-B9+1,1),"UNK")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COUNTIF(OFFSET('000130296_raw'!A2,0,0,D9-B9+1,1),"SHAD")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COUNTIF(OFFSET('000130296_raw'!A2,0,0,D9-B9+1,1),"TAPE")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COUNTIF(OFFSET('000130296_raw'!A2,0,0,D9-B9+1,1),"WAND")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COUNTA(OFFSET('000133299_raw'!A2,0,0,D9-B9+1,1))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COUNTIF(OFFSET('000133299_raw'!C2,0,0,D9-B9+1,1),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COUNTIF(OFFSET('000133299_raw'!C2,0,0,D9-B9+1,1),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COUNTIF(OFFSET('000133299_raw'!A2,0,0,D9-B9+1,1),"AC")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COUNTIF(OFFSET('000133299_raw'!C2,0,0,D9-B9+1,1),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COUNTIF(OFFSET('000133299_raw'!A2,0,0,D9-B9+1,1),"AP")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COUNTIF(OFFSET('000133299_raw'!C2,0,0,D9-B9+1,1),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COUNTIF(OFFSET('000133299_raw'!A2,0,0,D9-B9+1,1),"APR")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COUNTIF(OFFSET('000133299_raw'!C2,0,0,D9-B9+1,1),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COUNTIF(OFFSET('000133299_raw'!A2,0,0,D9-B9+1,1),"AA")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COUNTIF(OFFSET('000133299_raw'!C2,0,0,D9-B9+1,1),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COUNTIF(OFFSET('000133299_raw'!A2,0,0,D9-B9+1,1),"AF")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COUNTIF(OFFSET('000133299_raw'!C2,0,0,D9-B9+1,1),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COUNTIF(OFFSET('000133299_raw'!A2,0,0,D9-B9+1,1),"AG")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COUNTIF(OFFSET('000133299_raw'!C2,0,0,D9-B9+1,1),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COUNTIF(OFFSET('000133299_raw'!A2,0,0,D9-B9+1,1),"AL")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COUNTIF(OFFSET('000133299_raw'!C2,0,0,D9-B9+1,1),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COUNTIF(OFFSET('000133299_raw'!A2,0,0,D9-B9+1,1),"AT")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COUNTIF(OFFSET('000133299_raw'!C2,0,0,D9-B9+1,1),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COUNTIF(OFFSET('000133299_raw'!A2,0,0,D9-B9+1,1),"AU")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COUNTIF(OFFSET('000133299_raw'!C2,0,0,D9-B9+1,1),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COUNTIF(OFFSET('000133299_raw'!A2,0,0,D9-B9+1,1),"CB")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COUNTIF(OFFSET('000133299_raw'!C2,0,0,D9-B9+1,1),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COUNTIF(OFFSET('000133299_raw'!A2,0,0,D9-B9+1,1),"CN")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COUNTIF(OFFSET('000133299_raw'!C2,0,0,D9-B9+1,1),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COUNTIF(OFFSET('000133299_raw'!A2,0,0,D9-B9+1,1),"CORAL")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COUNTIF(OFFSET('000133299_raw'!A2,0,0,D9-B9+1,1),"CORJU")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COUNTIF(OFFSET('000133299_raw'!A2,0,0,D9-B9+1,1),"DCY")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COUNTIF(OFFSET('000133299_raw'!A2,0,0,D9-B9+1,1),"DST")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SUM((OFFSET('000133299_raw'!B2,0,0,D9-B9+1,1)="ASP") * (OFFSET('000133299_raw'!C2,0,0,D9-B9+1,1)&lt;&gt;"TWS"))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COUNTIF(OFFSET('000133299_raw'!A2,0,0,D9-B9+1,1),"DSO")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SUM((OFFSET('000133299_raw'!B2,0,0,D9-B9+1,1)="BBD") * (OFFSET('000133299_raw'!C2,0,0,D9-B9+1,1)&lt;&gt;"TWS"))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COUNTIF(OFFSET('000133299_raw'!A2,0,0,D9-B9+1,1),"DC")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SUM((OFFSET('000133299_raw'!B2,0,0,D9-B9+1,1)="BL") * (OFFSET('000133299_raw'!C2,0,0,D9-B9+1,1)&lt;&gt;"TWS"))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COUNTIF(OFFSET('000133299_raw'!A2,0,0,D9-B9+1,1),"DL")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SUM((OFFSET('000133299_raw'!B2,0,0,D9-B9+1,1)="OD") * (OFFSET('000133299_raw'!C2,0,0,D9-B9+1,1)&lt;&gt;"TWS"))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COUNTIF(OFFSET('000133299_raw'!A2,0,0,D9-B9+1,1),"DS")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SUM((OFFSET('000133299_raw'!B2,0,0,D9-B9+1,1)="PLA") * (OFFSET('000133299_raw'!C2,0,0,D9-B9+1,1)&lt;&gt;"TWS"))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COUNTIF(OFFSET('000133299_raw'!A2,0,0,D9-B9+1,1),"EF")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SUM((OFFSET('000133299_raw'!B2,0,0,D9-B9+1,1)="WBD") * (OFFSET('000133299_raw'!C2,0,0,D9-B9+1,1)&lt;&gt;"TWS"))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COUNTIF(OFFSET('000133299_raw'!A2,0,0,D9-B9+1,1),"FF")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SUM((OFFSET('000133299_raw'!B2,0,0,D9-B9+1,1)="YBD") * (OFFSET('000133299_raw'!C2,0,0,D9-B9+1,1)&lt;&gt;"TWS"))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COUNTIF(OFFSET('000133299_raw'!A2,0,0,D9-B9+1,1),"IS")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COUNTIF(OFFSET('000133299_raw'!A2,0,0,D9-B9+1,1),"LC")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(OFFSET('000133299_raw'!B2,0,0,D9-B9+1,1)="ASP")*( OFFSET('000133299_raw'!C2,0,0,D9-B9+1,1)="C"))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COUNTIF(OFFSET('000133299_raw'!A2,0,0,D9-B9+1,1),"MD")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(OFFSET('000133299_raw'!B2,0,0,D9-B9+1,1)="BBD")*( OFFSET('000133299_raw'!C2,0,0,D9-B9+1,1)="C"))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COUNTIF(OFFSET('000133299_raw'!A2,0,0,D9-B9+1,1),"MM")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(OFFSET('000133299_raw'!B2,0,0,D9-B9+1,1)="BL")*( OFFSET('000133299_raw'!C2,0,0,D9-B9+1,1)="C"))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COUNTIF(OFFSET('000133299_raw'!A2,0,0,D9-B9+1,1),"MAR")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(OFFSET('000133299_raw'!B2,0,0,D9-B9+1,1)="OD")*( OFFSET('000133299_raw'!C2,0,0,D9-B9+1,1)="C"))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COUNTIF(OFFSET('000133299_raw'!A2,0,0,D9-B9+1,1),"MME")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(OFFSET('000133299_raw'!B2,0,0,D9-B9+1,1)="PLA")*( OFFSET('000133299_raw'!C2,0,0,D9-B9+1,1)="C"))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COUNTIF(OFFSET('000133299_raw'!A2,0,0,D9-B9+1,1),"MILA")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(OFFSET('000133299_raw'!B2,0,0,D9-B9+1,1)="WBD")*( OFFSET('000133299_raw'!C2,0,0,D9-B9+1,1)="C"))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COUNTIF(OFFSET('000133299_raw'!A2,0,0,D9-B9+1,1),"MILC")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(OFFSET('000133299_raw'!B2,0,0,D9-B9+1,1)="YBD")*( OFFSET('000133299_raw'!C2,0,0,D9-B9+1,1)="C"))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COUNTIF(OFFSET('000133299_raw'!A2,0,0,D9-B9+1,1),"MILS")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COUNTIF(OFFSET('000133299_raw'!A2,0,0,D9-B9+1,1),"MA")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COUNTIF(OFFSET('000133299_raw'!A2,0,0,D9-B9+1,1),"MC")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COUNTIF(OFFSET('000133299_raw'!A2,0,0,D9-B9+1,1),"MFAV")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COUNTIF(OFFSET('000133299_raw'!A2,0,0,D9-B9+1,1),"MFRN")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COUNTIF(OFFSET('000133299_raw'!A2,0,0,D9-B9+1,1),"MAN")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COUNTIF(OFFSET('000133299_raw'!A2,0,0,D9-B9+1,1),"MAL")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COUNTIF(OFFSET('000133299_raw'!A2,0,0,D9-B9+1,1),"MDA")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COUNTIF(OFFSET('000133299_raw'!A2,0,0,D9-B9+1,1),"MF")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COUNTIF(OFFSET('000133299_raw'!A2,0,0,D9-B9+1,1),"ML")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COUNTIF(OFFSET('000133299_raw'!A2,0,0,D9-B9+1,1),"OD")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COUNTIF(OFFSET('000133299_raw'!A2,0,0,D9-B9+1,1),"PA")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COUNTIF(OFFSET('000133299_raw'!A2,0,0,D9-B9+1,1),"PB")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COUNTIF(OFFSET('000133299_raw'!A2,0,0,D9-B9+1,1),"PD")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COUNTIF(OFFSET('000133299_raw'!A2,0,0,D9-B9+1,1),"PF")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COUNTIF(OFFSET('000133299_raw'!A2,0,0,D9-B9+1,1),"PP")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COUNTIF(OFFSET('000133299_raw'!A2,0,0,D9-B9+1,1),"SC")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COUNTIF(OFFSET('000133299_raw'!A2,0,0,D9-B9+1,1),"SL")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COUNTIF(OFFSET('000133299_raw'!A2,0,0,D9-B9+1,1),"SR")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COUNTIF(OFFSET('000133299_raw'!A2,0,0,D9-B9+1,1),"SS")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COUNTIF(OFFSET('000133299_raw'!A2,0,0,D9-B9+1,1),"SB")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COUNTIF(OFFSET('000133299_raw'!A2,0,0,D9-B9+1,1),"SH")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COUNTIF(OFFSET('000133299_raw'!A2,0,0,D9-B9+1,1),"SM")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COUNTIF(OFFSET('000133299_raw'!A2,0,0,D9-B9+1,1),"TA")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COUNTIF(OFFSET('000133299_raw'!A2,0,0,D9-B9+1,1),"BRI")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COUNTIF(OFFSET('000133299_raw'!A2,0,0,D9-B9+1,1),"ERY")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COUNTIF(OFFSET('000133299_raw'!A2,0,0,D9-B9+1,1),"EUN")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COUNTIF(OFFSET('000133299_raw'!A2,0,0,D9-B9+1,1),"GORG")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COUNTIF(OFFSET('000133299_raw'!A2,0,0,D9-B9+1,1),"ICIL")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COUNTIF(OFFSET('000133299_raw'!A2,0,0,D9-B9+1,1),"MUR")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COUNTIF(OFFSET('000133299_raw'!A2,0,0,D9-B9+1,1),"MOPS")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COUNTIF(OFFSET('000133299_raw'!A2,0,0,D9-B9+1,1),"PAURA")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COUNTIF(OFFSET('000133299_raw'!A2,0,0,D9-B9+1,1),"PRELA")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COUNTIF(OFFSET('000133299_raw'!A2,0,0,D9-B9+1,1),"PSDP")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COUNTIF(OFFSET('000133299_raw'!A2,0,0,D9-B9+1,1),"PSPT")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COUNTIF(OFFSET('000133299_raw'!A2,0,0,D9-B9+1,1),"PTER")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COUNTIF(OFFSET('000133299_raw'!A2,0,0,D9-B9+1,1),"SPO")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COUNTIF(OFFSET('000133299_raw'!A2,0,0,D9-B9+1,1),"PAL")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COUNTIF(OFFSET('000133299_raw'!A2,0,0,D9-B9+1,1),"ZO")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COUNTIF(OFFSET('000133299_raw'!A2,0,0,D9-B9+1,1),"AMP")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COUNTIF(OFFSET('000133299_raw'!A2,0,0,D9-B9+1,1),"DICT")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COUNTIF(OFFSET('000133299_raw'!A2,0,0,D9-B9+1,1),"HALI")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COUNTIF(OFFSET('000133299_raw'!A2,0,0,D9-B9+1,1),"LIAG")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COUNTIF(OFFSET('000133299_raw'!A2,0,0,D9-B9+1,1),"LOBO")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COUNTIF(OFFSET('000133299_raw'!A2,0,0,D9-B9+1,1),"MACA")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COUNTIF(OFFSET('000133299_raw'!A2,0,0,D9-B9+1,1),"PAD")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COUNTIF(OFFSET('000133299_raw'!A2,0,0,D9-B9+1,1),"POR")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COUNTIF(OFFSET('000133299_raw'!A2,0,0,D9-B9+1,1),"SARG")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COUNTIF(OFFSET('000133299_raw'!A2,0,0,D9-B9+1,1),"SCHIZ")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COUNTIF(OFFSET('000133299_raw'!A2,0,0,D9-B9+1,1),"STY")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COUNTIF(OFFSET('000133299_raw'!A2,0,0,D9-B9+1,1),"TURB")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COUNTIF(OFFSET('000133299_raw'!A2,0,0,D9-B9+1,1),"TURF")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COUNTIF(OFFSET('000133299_raw'!A2,0,0,D9-B9+1,1),"WRAN")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COUNTIF(OFFSET('000133299_raw'!A2,0,0,D9-B9+1,1),"CTB")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COUNTIF(OFFSET('000133299_raw'!A2,0,0,D9-B9+1,1),"ASC")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COUNTIF(OFFSET('000133299_raw'!A2,0,0,D9-B9+1,1),"O")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COUNTIF(OFFSET('000133299_raw'!A2,0,0,D9-B9+1,1),"DCA")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COUNTIF(OFFSET('000133299_raw'!A2,0,0,D9-B9+1,1),"DG")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COUNTIF(OFFSET('000133299_raw'!A2,0,0,D9-B9+1,1),"ODC")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COUNTIF(OFFSET('000133299_raw'!A2,0,0,D9-B9+1,1),"RDC")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COUNTIF(OFFSET('000133299_raw'!A2,0,0,D9-B9+1,1),"CALG")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COUNTIF(OFFSET('000133299_raw'!A2,0,0,D9-B9+1,1),"DCOR")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COUNTIF(OFFSET('000133299_raw'!A2,0,0,D9-B9+1,1),"P")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COUNTIF(OFFSET('000133299_raw'!A2,0,0,D9-B9+1,1),"R")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COUNTIF(OFFSET('000133299_raw'!A2,0,0,D9-B9+1,1),"S")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COUNTIF(OFFSET('000133299_raw'!A2,0,0,D9-B9+1,1),"UNK")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COUNTIF(OFFSET('000133299_raw'!A2,0,0,D9-B9+1,1),"SHAD")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COUNTIF(OFFSET('000133299_raw'!A2,0,0,D9-B9+1,1),"TAPE")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COUNTIF(OFFSET('000133299_raw'!A2,0,0,D9-B9+1,1),"WAND")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COUNTA(OFFSET('000136302_raw'!A2,0,0,D9-B9+1,1))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COUNTIF(OFFSET('000136302_raw'!C2,0,0,D9-B9+1,1),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COUNTIF(OFFSET('000136302_raw'!C2,0,0,D9-B9+1,1),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COUNTIF(OFFSET('000136302_raw'!A2,0,0,D9-B9+1,1),"AC")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COUNTIF(OFFSET('000136302_raw'!C2,0,0,D9-B9+1,1),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COUNTIF(OFFSET('000136302_raw'!A2,0,0,D9-B9+1,1),"AP")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COUNTIF(OFFSET('000136302_raw'!C2,0,0,D9-B9+1,1),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COUNTIF(OFFSET('000136302_raw'!A2,0,0,D9-B9+1,1),"APR")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COUNTIF(OFFSET('000136302_raw'!C2,0,0,D9-B9+1,1),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COUNTIF(OFFSET('000136302_raw'!A2,0,0,D9-B9+1,1),"AA")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COUNTIF(OFFSET('000136302_raw'!C2,0,0,D9-B9+1,1),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COUNTIF(OFFSET('000136302_raw'!A2,0,0,D9-B9+1,1),"AF")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COUNTIF(OFFSET('000136302_raw'!C2,0,0,D9-B9+1,1),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COUNTIF(OFFSET('000136302_raw'!A2,0,0,D9-B9+1,1),"AG")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COUNTIF(OFFSET('000136302_raw'!C2,0,0,D9-B9+1,1),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COUNTIF(OFFSET('000136302_raw'!A2,0,0,D9-B9+1,1),"AL")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COUNTIF(OFFSET('000136302_raw'!C2,0,0,D9-B9+1,1),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COUNTIF(OFFSET('000136302_raw'!A2,0,0,D9-B9+1,1),"AT")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COUNTIF(OFFSET('000136302_raw'!C2,0,0,D9-B9+1,1),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COUNTIF(OFFSET('000136302_raw'!A2,0,0,D9-B9+1,1),"AU")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COUNTIF(OFFSET('000136302_raw'!C2,0,0,D9-B9+1,1),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COUNTIF(OFFSET('000136302_raw'!A2,0,0,D9-B9+1,1),"CB")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COUNTIF(OFFSET('000136302_raw'!C2,0,0,D9-B9+1,1),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COUNTIF(OFFSET('000136302_raw'!A2,0,0,D9-B9+1,1),"CN")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COUNTIF(OFFSET('000136302_raw'!C2,0,0,D9-B9+1,1),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COUNTIF(OFFSET('000136302_raw'!A2,0,0,D9-B9+1,1),"CORAL")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COUNTIF(OFFSET('000136302_raw'!A2,0,0,D9-B9+1,1),"CORJU")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COUNTIF(OFFSET('000136302_raw'!A2,0,0,D9-B9+1,1),"DCY")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COUNTIF(OFFSET('000136302_raw'!A2,0,0,D9-B9+1,1),"DST")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SUM((OFFSET('000136302_raw'!B2,0,0,D9-B9+1,1)="ASP") * (OFFSET('000136302_raw'!C2,0,0,D9-B9+1,1)&lt;&gt;"TWS"))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COUNTIF(OFFSET('000136302_raw'!A2,0,0,D9-B9+1,1),"DSO")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SUM((OFFSET('000136302_raw'!B2,0,0,D9-B9+1,1)="BBD") * (OFFSET('000136302_raw'!C2,0,0,D9-B9+1,1)&lt;&gt;"TWS"))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COUNTIF(OFFSET('000136302_raw'!A2,0,0,D9-B9+1,1),"DC")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SUM((OFFSET('000136302_raw'!B2,0,0,D9-B9+1,1)="BL") * (OFFSET('000136302_raw'!C2,0,0,D9-B9+1,1)&lt;&gt;"TWS"))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COUNTIF(OFFSET('000136302_raw'!A2,0,0,D9-B9+1,1),"DL")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SUM((OFFSET('000136302_raw'!B2,0,0,D9-B9+1,1)="OD") * (OFFSET('000136302_raw'!C2,0,0,D9-B9+1,1)&lt;&gt;"TWS"))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COUNTIF(OFFSET('000136302_raw'!A2,0,0,D9-B9+1,1),"DS")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SUM((OFFSET('000136302_raw'!B2,0,0,D9-B9+1,1)="PLA") * (OFFSET('000136302_raw'!C2,0,0,D9-B9+1,1)&lt;&gt;"TWS"))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COUNTIF(OFFSET('000136302_raw'!A2,0,0,D9-B9+1,1),"EF")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SUM((OFFSET('000136302_raw'!B2,0,0,D9-B9+1,1)="WBD") * (OFFSET('000136302_raw'!C2,0,0,D9-B9+1,1)&lt;&gt;"TWS"))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COUNTIF(OFFSET('000136302_raw'!A2,0,0,D9-B9+1,1),"FF")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SUM((OFFSET('000136302_raw'!B2,0,0,D9-B9+1,1)="YBD") * (OFFSET('000136302_raw'!C2,0,0,D9-B9+1,1)&lt;&gt;"TWS"))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COUNTIF(OFFSET('000136302_raw'!A2,0,0,D9-B9+1,1),"IS")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COUNTIF(OFFSET('000136302_raw'!A2,0,0,D9-B9+1,1),"LC")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(OFFSET('000136302_raw'!B2,0,0,D9-B9+1,1)="ASP")*( OFFSET('000136302_raw'!C2,0,0,D9-B9+1,1)="C"))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COUNTIF(OFFSET('000136302_raw'!A2,0,0,D9-B9+1,1),"MD")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(OFFSET('000136302_raw'!B2,0,0,D9-B9+1,1)="BBD")*( OFFSET('000136302_raw'!C2,0,0,D9-B9+1,1)="C"))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COUNTIF(OFFSET('000136302_raw'!A2,0,0,D9-B9+1,1),"MM")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(OFFSET('000136302_raw'!B2,0,0,D9-B9+1,1)="BL")*( OFFSET('000136302_raw'!C2,0,0,D9-B9+1,1)="C"))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COUNTIF(OFFSET('000136302_raw'!A2,0,0,D9-B9+1,1),"MAR")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(OFFSET('000136302_raw'!B2,0,0,D9-B9+1,1)="OD")*( OFFSET('000136302_raw'!C2,0,0,D9-B9+1,1)="C"))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COUNTIF(OFFSET('000136302_raw'!A2,0,0,D9-B9+1,1),"MME")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(OFFSET('000136302_raw'!B2,0,0,D9-B9+1,1)="PLA")*( OFFSET('000136302_raw'!C2,0,0,D9-B9+1,1)="C"))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COUNTIF(OFFSET('000136302_raw'!A2,0,0,D9-B9+1,1),"MILA")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(OFFSET('000136302_raw'!B2,0,0,D9-B9+1,1)="WBD")*( OFFSET('000136302_raw'!C2,0,0,D9-B9+1,1)="C"))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COUNTIF(OFFSET('000136302_raw'!A2,0,0,D9-B9+1,1),"MILC")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(OFFSET('000136302_raw'!B2,0,0,D9-B9+1,1)="YBD")*( OFFSET('000136302_raw'!C2,0,0,D9-B9+1,1)="C"))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COUNTIF(OFFSET('000136302_raw'!A2,0,0,D9-B9+1,1),"MILS")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COUNTIF(OFFSET('000136302_raw'!A2,0,0,D9-B9+1,1),"MA")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COUNTIF(OFFSET('000136302_raw'!A2,0,0,D9-B9+1,1),"MC")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COUNTIF(OFFSET('000136302_raw'!A2,0,0,D9-B9+1,1),"MFAV")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COUNTIF(OFFSET('000136302_raw'!A2,0,0,D9-B9+1,1),"MFRN")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COUNTIF(OFFSET('000136302_raw'!A2,0,0,D9-B9+1,1),"MAN")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COUNTIF(OFFSET('000136302_raw'!A2,0,0,D9-B9+1,1),"MAL")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COUNTIF(OFFSET('000136302_raw'!A2,0,0,D9-B9+1,1),"MDA")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COUNTIF(OFFSET('000136302_raw'!A2,0,0,D9-B9+1,1),"MF")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COUNTIF(OFFSET('000136302_raw'!A2,0,0,D9-B9+1,1),"ML")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COUNTIF(OFFSET('000136302_raw'!A2,0,0,D9-B9+1,1),"OD")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COUNTIF(OFFSET('000136302_raw'!A2,0,0,D9-B9+1,1),"PA")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COUNTIF(OFFSET('000136302_raw'!A2,0,0,D9-B9+1,1),"PB")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COUNTIF(OFFSET('000136302_raw'!A2,0,0,D9-B9+1,1),"PD")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COUNTIF(OFFSET('000136302_raw'!A2,0,0,D9-B9+1,1),"PF")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COUNTIF(OFFSET('000136302_raw'!A2,0,0,D9-B9+1,1),"PP")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COUNTIF(OFFSET('000136302_raw'!A2,0,0,D9-B9+1,1),"SC")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COUNTIF(OFFSET('000136302_raw'!A2,0,0,D9-B9+1,1),"SL")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COUNTIF(OFFSET('000136302_raw'!A2,0,0,D9-B9+1,1),"SR")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COUNTIF(OFFSET('000136302_raw'!A2,0,0,D9-B9+1,1),"SS")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COUNTIF(OFFSET('000136302_raw'!A2,0,0,D9-B9+1,1),"SB")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COUNTIF(OFFSET('000136302_raw'!A2,0,0,D9-B9+1,1),"SH")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COUNTIF(OFFSET('000136302_raw'!A2,0,0,D9-B9+1,1),"SM")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COUNTIF(OFFSET('000136302_raw'!A2,0,0,D9-B9+1,1),"TA")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COUNTIF(OFFSET('000136302_raw'!A2,0,0,D9-B9+1,1),"BRI")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COUNTIF(OFFSET('000136302_raw'!A2,0,0,D9-B9+1,1),"ERY")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COUNTIF(OFFSET('000136302_raw'!A2,0,0,D9-B9+1,1),"EUN")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COUNTIF(OFFSET('000136302_raw'!A2,0,0,D9-B9+1,1),"GORG")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COUNTIF(OFFSET('000136302_raw'!A2,0,0,D9-B9+1,1),"ICIL")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COUNTIF(OFFSET('000136302_raw'!A2,0,0,D9-B9+1,1),"MUR")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COUNTIF(OFFSET('000136302_raw'!A2,0,0,D9-B9+1,1),"MOPS")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COUNTIF(OFFSET('000136302_raw'!A2,0,0,D9-B9+1,1),"PAURA")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COUNTIF(OFFSET('000136302_raw'!A2,0,0,D9-B9+1,1),"PRELA")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COUNTIF(OFFSET('000136302_raw'!A2,0,0,D9-B9+1,1),"PSDP")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COUNTIF(OFFSET('000136302_raw'!A2,0,0,D9-B9+1,1),"PSPT")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COUNTIF(OFFSET('000136302_raw'!A2,0,0,D9-B9+1,1),"PTER")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COUNTIF(OFFSET('000136302_raw'!A2,0,0,D9-B9+1,1),"SPO")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COUNTIF(OFFSET('000136302_raw'!A2,0,0,D9-B9+1,1),"PAL")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COUNTIF(OFFSET('000136302_raw'!A2,0,0,D9-B9+1,1),"ZO")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COUNTIF(OFFSET('000136302_raw'!A2,0,0,D9-B9+1,1),"AMP")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COUNTIF(OFFSET('000136302_raw'!A2,0,0,D9-B9+1,1),"DICT")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COUNTIF(OFFSET('000136302_raw'!A2,0,0,D9-B9+1,1),"HALI")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COUNTIF(OFFSET('000136302_raw'!A2,0,0,D9-B9+1,1),"LIAG")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COUNTIF(OFFSET('000136302_raw'!A2,0,0,D9-B9+1,1),"LOBO")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COUNTIF(OFFSET('000136302_raw'!A2,0,0,D9-B9+1,1),"MACA")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COUNTIF(OFFSET('000136302_raw'!A2,0,0,D9-B9+1,1),"PAD")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COUNTIF(OFFSET('000136302_raw'!A2,0,0,D9-B9+1,1),"POR")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COUNTIF(OFFSET('000136302_raw'!A2,0,0,D9-B9+1,1),"SARG")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COUNTIF(OFFSET('000136302_raw'!A2,0,0,D9-B9+1,1),"SCHIZ")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COUNTIF(OFFSET('000136302_raw'!A2,0,0,D9-B9+1,1),"STY")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COUNTIF(OFFSET('000136302_raw'!A2,0,0,D9-B9+1,1),"TURB")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COUNTIF(OFFSET('000136302_raw'!A2,0,0,D9-B9+1,1),"TURF")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COUNTIF(OFFSET('000136302_raw'!A2,0,0,D9-B9+1,1),"WRAN")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COUNTIF(OFFSET('000136302_raw'!A2,0,0,D9-B9+1,1),"CTB")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COUNTIF(OFFSET('000136302_raw'!A2,0,0,D9-B9+1,1),"ASC")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COUNTIF(OFFSET('000136302_raw'!A2,0,0,D9-B9+1,1),"O")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COUNTIF(OFFSET('000136302_raw'!A2,0,0,D9-B9+1,1),"DCA")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COUNTIF(OFFSET('000136302_raw'!A2,0,0,D9-B9+1,1),"DG")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COUNTIF(OFFSET('000136302_raw'!A2,0,0,D9-B9+1,1),"ODC")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COUNTIF(OFFSET('000136302_raw'!A2,0,0,D9-B9+1,1),"RDC")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COUNTIF(OFFSET('000136302_raw'!A2,0,0,D9-B9+1,1),"CALG")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COUNTIF(OFFSET('000136302_raw'!A2,0,0,D9-B9+1,1),"DCOR")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COUNTIF(OFFSET('000136302_raw'!A2,0,0,D9-B9+1,1),"P")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COUNTIF(OFFSET('000136302_raw'!A2,0,0,D9-B9+1,1),"R")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COUNTIF(OFFSET('000136302_raw'!A2,0,0,D9-B9+1,1),"S")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COUNTIF(OFFSET('000136302_raw'!A2,0,0,D9-B9+1,1),"UNK")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COUNTIF(OFFSET('000136302_raw'!A2,0,0,D9-B9+1,1),"SHAD")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COUNTIF(OFFSET('000136302_raw'!A2,0,0,D9-B9+1,1),"TAPE")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COUNTIF(OFFSET('000136302_raw'!A2,0,0,D9-B9+1,1),"WAND")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COUNTA(OFFSET('000139305_raw'!A2,0,0,D9-B9+1,1))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COUNTIF(OFFSET('000139305_raw'!C2,0,0,D9-B9+1,1),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COUNTIF(OFFSET('000139305_raw'!C2,0,0,D9-B9+1,1),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COUNTIF(OFFSET('000139305_raw'!A2,0,0,D9-B9+1,1),"AC")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COUNTIF(OFFSET('000139305_raw'!C2,0,0,D9-B9+1,1),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COUNTIF(OFFSET('000139305_raw'!A2,0,0,D9-B9+1,1),"AP")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COUNTIF(OFFSET('000139305_raw'!C2,0,0,D9-B9+1,1),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COUNTIF(OFFSET('000139305_raw'!A2,0,0,D9-B9+1,1),"APR")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COUNTIF(OFFSET('000139305_raw'!C2,0,0,D9-B9+1,1),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COUNTIF(OFFSET('000139305_raw'!A2,0,0,D9-B9+1,1),"AA")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COUNTIF(OFFSET('000139305_raw'!C2,0,0,D9-B9+1,1),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COUNTIF(OFFSET('000139305_raw'!A2,0,0,D9-B9+1,1),"AF")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COUNTIF(OFFSET('000139305_raw'!C2,0,0,D9-B9+1,1),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COUNTIF(OFFSET('000139305_raw'!A2,0,0,D9-B9+1,1),"AG")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COUNTIF(OFFSET('000139305_raw'!C2,0,0,D9-B9+1,1),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COUNTIF(OFFSET('000139305_raw'!A2,0,0,D9-B9+1,1),"AL")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COUNTIF(OFFSET('000139305_raw'!C2,0,0,D9-B9+1,1),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COUNTIF(OFFSET('000139305_raw'!A2,0,0,D9-B9+1,1),"AT")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COUNTIF(OFFSET('000139305_raw'!C2,0,0,D9-B9+1,1),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COUNTIF(OFFSET('000139305_raw'!A2,0,0,D9-B9+1,1),"AU")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COUNTIF(OFFSET('000139305_raw'!C2,0,0,D9-B9+1,1),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COUNTIF(OFFSET('000139305_raw'!A2,0,0,D9-B9+1,1),"CB")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COUNTIF(OFFSET('000139305_raw'!C2,0,0,D9-B9+1,1),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COUNTIF(OFFSET('000139305_raw'!A2,0,0,D9-B9+1,1),"CN")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COUNTIF(OFFSET('000139305_raw'!C2,0,0,D9-B9+1,1),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COUNTIF(OFFSET('000139305_raw'!A2,0,0,D9-B9+1,1),"CORAL")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COUNTIF(OFFSET('000139305_raw'!A2,0,0,D9-B9+1,1),"CORJU")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COUNTIF(OFFSET('000139305_raw'!A2,0,0,D9-B9+1,1),"DCY")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COUNTIF(OFFSET('000139305_raw'!A2,0,0,D9-B9+1,1),"DST")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SUM((OFFSET('000139305_raw'!B2,0,0,D9-B9+1,1)="ASP") * (OFFSET('000139305_raw'!C2,0,0,D9-B9+1,1)&lt;&gt;"TWS"))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COUNTIF(OFFSET('000139305_raw'!A2,0,0,D9-B9+1,1),"DSO")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SUM((OFFSET('000139305_raw'!B2,0,0,D9-B9+1,1)="BBD") * (OFFSET('000139305_raw'!C2,0,0,D9-B9+1,1)&lt;&gt;"TWS"))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COUNTIF(OFFSET('000139305_raw'!A2,0,0,D9-B9+1,1),"DC")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SUM((OFFSET('000139305_raw'!B2,0,0,D9-B9+1,1)="BL") * (OFFSET('000139305_raw'!C2,0,0,D9-B9+1,1)&lt;&gt;"TWS"))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COUNTIF(OFFSET('000139305_raw'!A2,0,0,D9-B9+1,1),"DL")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SUM((OFFSET('000139305_raw'!B2,0,0,D9-B9+1,1)="OD") * (OFFSET('000139305_raw'!C2,0,0,D9-B9+1,1)&lt;&gt;"TWS"))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COUNTIF(OFFSET('000139305_raw'!A2,0,0,D9-B9+1,1),"DS")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SUM((OFFSET('000139305_raw'!B2,0,0,D9-B9+1,1)="PLA") * (OFFSET('000139305_raw'!C2,0,0,D9-B9+1,1)&lt;&gt;"TWS"))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COUNTIF(OFFSET('000139305_raw'!A2,0,0,D9-B9+1,1),"EF")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SUM((OFFSET('000139305_raw'!B2,0,0,D9-B9+1,1)="WBD") * (OFFSET('000139305_raw'!C2,0,0,D9-B9+1,1)&lt;&gt;"TWS"))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COUNTIF(OFFSET('000139305_raw'!A2,0,0,D9-B9+1,1),"FF")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SUM((OFFSET('000139305_raw'!B2,0,0,D9-B9+1,1)="YBD") * (OFFSET('000139305_raw'!C2,0,0,D9-B9+1,1)&lt;&gt;"TWS"))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COUNTIF(OFFSET('000139305_raw'!A2,0,0,D9-B9+1,1),"IS")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COUNTIF(OFFSET('000139305_raw'!A2,0,0,D9-B9+1,1),"LC")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(OFFSET('000139305_raw'!B2,0,0,D9-B9+1,1)="ASP")*( OFFSET('000139305_raw'!C2,0,0,D9-B9+1,1)="C"))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COUNTIF(OFFSET('000139305_raw'!A2,0,0,D9-B9+1,1),"MD")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(OFFSET('000139305_raw'!B2,0,0,D9-B9+1,1)="BBD")*( OFFSET('000139305_raw'!C2,0,0,D9-B9+1,1)="C"))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COUNTIF(OFFSET('000139305_raw'!A2,0,0,D9-B9+1,1),"MM")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(OFFSET('000139305_raw'!B2,0,0,D9-B9+1,1)="BL")*( OFFSET('000139305_raw'!C2,0,0,D9-B9+1,1)="C"))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COUNTIF(OFFSET('000139305_raw'!A2,0,0,D9-B9+1,1),"MAR")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(OFFSET('000139305_raw'!B2,0,0,D9-B9+1,1)="OD")*( OFFSET('000139305_raw'!C2,0,0,D9-B9+1,1)="C"))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COUNTIF(OFFSET('000139305_raw'!A2,0,0,D9-B9+1,1),"MME")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(OFFSET('000139305_raw'!B2,0,0,D9-B9+1,1)="PLA")*( OFFSET('000139305_raw'!C2,0,0,D9-B9+1,1)="C"))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COUNTIF(OFFSET('000139305_raw'!A2,0,0,D9-B9+1,1),"MILA")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(OFFSET('000139305_raw'!B2,0,0,D9-B9+1,1)="WBD")*( OFFSET('000139305_raw'!C2,0,0,D9-B9+1,1)="C"))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COUNTIF(OFFSET('000139305_raw'!A2,0,0,D9-B9+1,1),"MILC")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(OFFSET('000139305_raw'!B2,0,0,D9-B9+1,1)="YBD")*( OFFSET('000139305_raw'!C2,0,0,D9-B9+1,1)="C"))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COUNTIF(OFFSET('000139305_raw'!A2,0,0,D9-B9+1,1),"MILS")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COUNTIF(OFFSET('000139305_raw'!A2,0,0,D9-B9+1,1),"MA")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COUNTIF(OFFSET('000139305_raw'!A2,0,0,D9-B9+1,1),"MC")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COUNTIF(OFFSET('000139305_raw'!A2,0,0,D9-B9+1,1),"MFAV")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COUNTIF(OFFSET('000139305_raw'!A2,0,0,D9-B9+1,1),"MFRN")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COUNTIF(OFFSET('000139305_raw'!A2,0,0,D9-B9+1,1),"MAN")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COUNTIF(OFFSET('000139305_raw'!A2,0,0,D9-B9+1,1),"MAL")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COUNTIF(OFFSET('000139305_raw'!A2,0,0,D9-B9+1,1),"MDA")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COUNTIF(OFFSET('000139305_raw'!A2,0,0,D9-B9+1,1),"MF")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COUNTIF(OFFSET('000139305_raw'!A2,0,0,D9-B9+1,1),"ML")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COUNTIF(OFFSET('000139305_raw'!A2,0,0,D9-B9+1,1),"OD")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COUNTIF(OFFSET('000139305_raw'!A2,0,0,D9-B9+1,1),"PA")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COUNTIF(OFFSET('000139305_raw'!A2,0,0,D9-B9+1,1),"PB")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COUNTIF(OFFSET('000139305_raw'!A2,0,0,D9-B9+1,1),"PD")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COUNTIF(OFFSET('000139305_raw'!A2,0,0,D9-B9+1,1),"PF")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COUNTIF(OFFSET('000139305_raw'!A2,0,0,D9-B9+1,1),"PP")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COUNTIF(OFFSET('000139305_raw'!A2,0,0,D9-B9+1,1),"SC")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COUNTIF(OFFSET('000139305_raw'!A2,0,0,D9-B9+1,1),"SL")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COUNTIF(OFFSET('000139305_raw'!A2,0,0,D9-B9+1,1),"SR")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COUNTIF(OFFSET('000139305_raw'!A2,0,0,D9-B9+1,1),"SS")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COUNTIF(OFFSET('000139305_raw'!A2,0,0,D9-B9+1,1),"SB")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COUNTIF(OFFSET('000139305_raw'!A2,0,0,D9-B9+1,1),"SH")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COUNTIF(OFFSET('000139305_raw'!A2,0,0,D9-B9+1,1),"SM")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COUNTIF(OFFSET('000139305_raw'!A2,0,0,D9-B9+1,1),"TA")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COUNTIF(OFFSET('000139305_raw'!A2,0,0,D9-B9+1,1),"BRI")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COUNTIF(OFFSET('000139305_raw'!A2,0,0,D9-B9+1,1),"ERY")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COUNTIF(OFFSET('000139305_raw'!A2,0,0,D9-B9+1,1),"EUN")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COUNTIF(OFFSET('000139305_raw'!A2,0,0,D9-B9+1,1),"GORG")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COUNTIF(OFFSET('000139305_raw'!A2,0,0,D9-B9+1,1),"ICIL")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COUNTIF(OFFSET('000139305_raw'!A2,0,0,D9-B9+1,1),"MUR")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COUNTIF(OFFSET('000139305_raw'!A2,0,0,D9-B9+1,1),"MOPS")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COUNTIF(OFFSET('000139305_raw'!A2,0,0,D9-B9+1,1),"PAURA")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COUNTIF(OFFSET('000139305_raw'!A2,0,0,D9-B9+1,1),"PRELA")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COUNTIF(OFFSET('000139305_raw'!A2,0,0,D9-B9+1,1),"PSDP")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COUNTIF(OFFSET('000139305_raw'!A2,0,0,D9-B9+1,1),"PSPT")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COUNTIF(OFFSET('000139305_raw'!A2,0,0,D9-B9+1,1),"PTER")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COUNTIF(OFFSET('000139305_raw'!A2,0,0,D9-B9+1,1),"SPO")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COUNTIF(OFFSET('000139305_raw'!A2,0,0,D9-B9+1,1),"PAL")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COUNTIF(OFFSET('000139305_raw'!A2,0,0,D9-B9+1,1),"ZO")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COUNTIF(OFFSET('000139305_raw'!A2,0,0,D9-B9+1,1),"AMP")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COUNTIF(OFFSET('000139305_raw'!A2,0,0,D9-B9+1,1),"DICT")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COUNTIF(OFFSET('000139305_raw'!A2,0,0,D9-B9+1,1),"HALI")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COUNTIF(OFFSET('000139305_raw'!A2,0,0,D9-B9+1,1),"LIAG")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COUNTIF(OFFSET('000139305_raw'!A2,0,0,D9-B9+1,1),"LOBO")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COUNTIF(OFFSET('000139305_raw'!A2,0,0,D9-B9+1,1),"MACA")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COUNTIF(OFFSET('000139305_raw'!A2,0,0,D9-B9+1,1),"PAD")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COUNTIF(OFFSET('000139305_raw'!A2,0,0,D9-B9+1,1),"POR")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COUNTIF(OFFSET('000139305_raw'!A2,0,0,D9-B9+1,1),"SARG")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COUNTIF(OFFSET('000139305_raw'!A2,0,0,D9-B9+1,1),"SCHIZ")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COUNTIF(OFFSET('000139305_raw'!A2,0,0,D9-B9+1,1),"STY")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COUNTIF(OFFSET('000139305_raw'!A2,0,0,D9-B9+1,1),"TURB")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COUNTIF(OFFSET('000139305_raw'!A2,0,0,D9-B9+1,1),"TURF")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COUNTIF(OFFSET('000139305_raw'!A2,0,0,D9-B9+1,1),"WRAN")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COUNTIF(OFFSET('000139305_raw'!A2,0,0,D9-B9+1,1),"CTB")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COUNTIF(OFFSET('000139305_raw'!A2,0,0,D9-B9+1,1),"ASC")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COUNTIF(OFFSET('000139305_raw'!A2,0,0,D9-B9+1,1),"O")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COUNTIF(OFFSET('000139305_raw'!A2,0,0,D9-B9+1,1),"DCA")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COUNTIF(OFFSET('000139305_raw'!A2,0,0,D9-B9+1,1),"DG")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COUNTIF(OFFSET('000139305_raw'!A2,0,0,D9-B9+1,1),"ODC")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COUNTIF(OFFSET('000139305_raw'!A2,0,0,D9-B9+1,1),"RDC")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COUNTIF(OFFSET('000139305_raw'!A2,0,0,D9-B9+1,1),"CALG")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COUNTIF(OFFSET('000139305_raw'!A2,0,0,D9-B9+1,1),"DCOR")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COUNTIF(OFFSET('000139305_raw'!A2,0,0,D9-B9+1,1),"P")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COUNTIF(OFFSET('000139305_raw'!A2,0,0,D9-B9+1,1),"R")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COUNTIF(OFFSET('000139305_raw'!A2,0,0,D9-B9+1,1),"S")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COUNTIF(OFFSET('000139305_raw'!A2,0,0,D9-B9+1,1),"UNK")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COUNTIF(OFFSET('000139305_raw'!A2,0,0,D9-B9+1,1),"SHAD")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COUNTIF(OFFSET('000139305_raw'!A2,0,0,D9-B9+1,1),"TAPE")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COUNTIF(OFFSET('000139305_raw'!A2,0,0,D9-B9+1,1),"WAND")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COUNTA(OFFSET('000142308_raw'!A2,0,0,D9-B9+1,1))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COUNTIF(OFFSET('000142308_raw'!C2,0,0,D9-B9+1,1),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COUNTIF(OFFSET('000142308_raw'!C2,0,0,D9-B9+1,1),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COUNTIF(OFFSET('000142308_raw'!A2,0,0,D9-B9+1,1),"AC")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COUNTIF(OFFSET('000142308_raw'!C2,0,0,D9-B9+1,1),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COUNTIF(OFFSET('000142308_raw'!A2,0,0,D9-B9+1,1),"AP")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COUNTIF(OFFSET('000142308_raw'!C2,0,0,D9-B9+1,1),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COUNTIF(OFFSET('000142308_raw'!A2,0,0,D9-B9+1,1),"APR")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COUNTIF(OFFSET('000142308_raw'!C2,0,0,D9-B9+1,1),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COUNTIF(OFFSET('000142308_raw'!A2,0,0,D9-B9+1,1),"AA")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COUNTIF(OFFSET('000142308_raw'!C2,0,0,D9-B9+1,1),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COUNTIF(OFFSET('000142308_raw'!A2,0,0,D9-B9+1,1),"AF")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COUNTIF(OFFSET('000142308_raw'!C2,0,0,D9-B9+1,1),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COUNTIF(OFFSET('000142308_raw'!A2,0,0,D9-B9+1,1),"AG")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COUNTIF(OFFSET('000142308_raw'!C2,0,0,D9-B9+1,1),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COUNTIF(OFFSET('000142308_raw'!A2,0,0,D9-B9+1,1),"AL")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COUNTIF(OFFSET('000142308_raw'!C2,0,0,D9-B9+1,1),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COUNTIF(OFFSET('000142308_raw'!A2,0,0,D9-B9+1,1),"AT")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COUNTIF(OFFSET('000142308_raw'!C2,0,0,D9-B9+1,1),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COUNTIF(OFFSET('000142308_raw'!A2,0,0,D9-B9+1,1),"AU")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COUNTIF(OFFSET('000142308_raw'!C2,0,0,D9-B9+1,1),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COUNTIF(OFFSET('000142308_raw'!A2,0,0,D9-B9+1,1),"CB")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COUNTIF(OFFSET('000142308_raw'!C2,0,0,D9-B9+1,1),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COUNTIF(OFFSET('000142308_raw'!A2,0,0,D9-B9+1,1),"CN")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COUNTIF(OFFSET('000142308_raw'!C2,0,0,D9-B9+1,1),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COUNTIF(OFFSET('000142308_raw'!A2,0,0,D9-B9+1,1),"CORAL")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COUNTIF(OFFSET('000142308_raw'!A2,0,0,D9-B9+1,1),"CORJU")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COUNTIF(OFFSET('000142308_raw'!A2,0,0,D9-B9+1,1),"DCY")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COUNTIF(OFFSET('000142308_raw'!A2,0,0,D9-B9+1,1),"DST")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SUM((OFFSET('000142308_raw'!B2,0,0,D9-B9+1,1)="ASP") * (OFFSET('000142308_raw'!C2,0,0,D9-B9+1,1)&lt;&gt;"TWS"))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COUNTIF(OFFSET('000142308_raw'!A2,0,0,D9-B9+1,1),"DSO")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SUM((OFFSET('000142308_raw'!B2,0,0,D9-B9+1,1)="BBD") * (OFFSET('000142308_raw'!C2,0,0,D9-B9+1,1)&lt;&gt;"TWS"))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COUNTIF(OFFSET('000142308_raw'!A2,0,0,D9-B9+1,1),"DC")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SUM((OFFSET('000142308_raw'!B2,0,0,D9-B9+1,1)="BL") * (OFFSET('000142308_raw'!C2,0,0,D9-B9+1,1)&lt;&gt;"TWS"))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COUNTIF(OFFSET('000142308_raw'!A2,0,0,D9-B9+1,1),"DL")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SUM((OFFSET('000142308_raw'!B2,0,0,D9-B9+1,1)="OD") * (OFFSET('000142308_raw'!C2,0,0,D9-B9+1,1)&lt;&gt;"TWS"))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COUNTIF(OFFSET('000142308_raw'!A2,0,0,D9-B9+1,1),"DS")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SUM((OFFSET('000142308_raw'!B2,0,0,D9-B9+1,1)="PLA") * (OFFSET('000142308_raw'!C2,0,0,D9-B9+1,1)&lt;&gt;"TWS"))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COUNTIF(OFFSET('000142308_raw'!A2,0,0,D9-B9+1,1),"EF")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SUM((OFFSET('000142308_raw'!B2,0,0,D9-B9+1,1)="WBD") * (OFFSET('000142308_raw'!C2,0,0,D9-B9+1,1)&lt;&gt;"TWS"))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COUNTIF(OFFSET('000142308_raw'!A2,0,0,D9-B9+1,1),"FF")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SUM((OFFSET('000142308_raw'!B2,0,0,D9-B9+1,1)="YBD") * (OFFSET('000142308_raw'!C2,0,0,D9-B9+1,1)&lt;&gt;"TWS"))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COUNTIF(OFFSET('000142308_raw'!A2,0,0,D9-B9+1,1),"IS")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COUNTIF(OFFSET('000142308_raw'!A2,0,0,D9-B9+1,1),"LC")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(OFFSET('000142308_raw'!B2,0,0,D9-B9+1,1)="ASP")*( OFFSET('000142308_raw'!C2,0,0,D9-B9+1,1)="C"))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COUNTIF(OFFSET('000142308_raw'!A2,0,0,D9-B9+1,1),"MD")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(OFFSET('000142308_raw'!B2,0,0,D9-B9+1,1)="BBD")*( OFFSET('000142308_raw'!C2,0,0,D9-B9+1,1)="C"))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COUNTIF(OFFSET('000142308_raw'!A2,0,0,D9-B9+1,1),"MM")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(OFFSET('000142308_raw'!B2,0,0,D9-B9+1,1)="BL")*( OFFSET('000142308_raw'!C2,0,0,D9-B9+1,1)="C"))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COUNTIF(OFFSET('000142308_raw'!A2,0,0,D9-B9+1,1),"MAR")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(OFFSET('000142308_raw'!B2,0,0,D9-B9+1,1)="OD")*( OFFSET('000142308_raw'!C2,0,0,D9-B9+1,1)="C"))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COUNTIF(OFFSET('000142308_raw'!A2,0,0,D9-B9+1,1),"MME")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(OFFSET('000142308_raw'!B2,0,0,D9-B9+1,1)="PLA")*( OFFSET('000142308_raw'!C2,0,0,D9-B9+1,1)="C"))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COUNTIF(OFFSET('000142308_raw'!A2,0,0,D9-B9+1,1),"MILA")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(OFFSET('000142308_raw'!B2,0,0,D9-B9+1,1)="WBD")*( OFFSET('000142308_raw'!C2,0,0,D9-B9+1,1)="C"))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COUNTIF(OFFSET('000142308_raw'!A2,0,0,D9-B9+1,1),"MILC")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(OFFSET('000142308_raw'!B2,0,0,D9-B9+1,1)="YBD")*( OFFSET('000142308_raw'!C2,0,0,D9-B9+1,1)="C"))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COUNTIF(OFFSET('000142308_raw'!A2,0,0,D9-B9+1,1),"MILS")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COUNTIF(OFFSET('000142308_raw'!A2,0,0,D9-B9+1,1),"MA")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COUNTIF(OFFSET('000142308_raw'!A2,0,0,D9-B9+1,1),"MC")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COUNTIF(OFFSET('000142308_raw'!A2,0,0,D9-B9+1,1),"MFAV")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COUNTIF(OFFSET('000142308_raw'!A2,0,0,D9-B9+1,1),"MFRN")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COUNTIF(OFFSET('000142308_raw'!A2,0,0,D9-B9+1,1),"MAN")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COUNTIF(OFFSET('000142308_raw'!A2,0,0,D9-B9+1,1),"MAL")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COUNTIF(OFFSET('000142308_raw'!A2,0,0,D9-B9+1,1),"MDA")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COUNTIF(OFFSET('000142308_raw'!A2,0,0,D9-B9+1,1),"MF")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COUNTIF(OFFSET('000142308_raw'!A2,0,0,D9-B9+1,1),"ML")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COUNTIF(OFFSET('000142308_raw'!A2,0,0,D9-B9+1,1),"OD")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COUNTIF(OFFSET('000142308_raw'!A2,0,0,D9-B9+1,1),"PA")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COUNTIF(OFFSET('000142308_raw'!A2,0,0,D9-B9+1,1),"PB")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COUNTIF(OFFSET('000142308_raw'!A2,0,0,D9-B9+1,1),"PD")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COUNTIF(OFFSET('000142308_raw'!A2,0,0,D9-B9+1,1),"PF")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COUNTIF(OFFSET('000142308_raw'!A2,0,0,D9-B9+1,1),"PP")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COUNTIF(OFFSET('000142308_raw'!A2,0,0,D9-B9+1,1),"SC")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COUNTIF(OFFSET('000142308_raw'!A2,0,0,D9-B9+1,1),"SL")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COUNTIF(OFFSET('000142308_raw'!A2,0,0,D9-B9+1,1),"SR")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COUNTIF(OFFSET('000142308_raw'!A2,0,0,D9-B9+1,1),"SS")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COUNTIF(OFFSET('000142308_raw'!A2,0,0,D9-B9+1,1),"SB")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COUNTIF(OFFSET('000142308_raw'!A2,0,0,D9-B9+1,1),"SH")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COUNTIF(OFFSET('000142308_raw'!A2,0,0,D9-B9+1,1),"SM")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COUNTIF(OFFSET('000142308_raw'!A2,0,0,D9-B9+1,1),"TA")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COUNTIF(OFFSET('000142308_raw'!A2,0,0,D9-B9+1,1),"BRI")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COUNTIF(OFFSET('000142308_raw'!A2,0,0,D9-B9+1,1),"ERY")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COUNTIF(OFFSET('000142308_raw'!A2,0,0,D9-B9+1,1),"EUN")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COUNTIF(OFFSET('000142308_raw'!A2,0,0,D9-B9+1,1),"GORG")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COUNTIF(OFFSET('000142308_raw'!A2,0,0,D9-B9+1,1),"ICIL")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COUNTIF(OFFSET('000142308_raw'!A2,0,0,D9-B9+1,1),"MUR")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COUNTIF(OFFSET('000142308_raw'!A2,0,0,D9-B9+1,1),"MOPS")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COUNTIF(OFFSET('000142308_raw'!A2,0,0,D9-B9+1,1),"PAURA")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COUNTIF(OFFSET('000142308_raw'!A2,0,0,D9-B9+1,1),"PRELA")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COUNTIF(OFFSET('000142308_raw'!A2,0,0,D9-B9+1,1),"PSDP")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COUNTIF(OFFSET('000142308_raw'!A2,0,0,D9-B9+1,1),"PSPT")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COUNTIF(OFFSET('000142308_raw'!A2,0,0,D9-B9+1,1),"PTER")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COUNTIF(OFFSET('000142308_raw'!A2,0,0,D9-B9+1,1),"SPO")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COUNTIF(OFFSET('000142308_raw'!A2,0,0,D9-B9+1,1),"PAL")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COUNTIF(OFFSET('000142308_raw'!A2,0,0,D9-B9+1,1),"ZO")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COUNTIF(OFFSET('000142308_raw'!A2,0,0,D9-B9+1,1),"AMP")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COUNTIF(OFFSET('000142308_raw'!A2,0,0,D9-B9+1,1),"DICT")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COUNTIF(OFFSET('000142308_raw'!A2,0,0,D9-B9+1,1),"HALI")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COUNTIF(OFFSET('000142308_raw'!A2,0,0,D9-B9+1,1),"LIAG")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COUNTIF(OFFSET('000142308_raw'!A2,0,0,D9-B9+1,1),"LOBO")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COUNTIF(OFFSET('000142308_raw'!A2,0,0,D9-B9+1,1),"MACA")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COUNTIF(OFFSET('000142308_raw'!A2,0,0,D9-B9+1,1),"PAD")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COUNTIF(OFFSET('000142308_raw'!A2,0,0,D9-B9+1,1),"POR")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COUNTIF(OFFSET('000142308_raw'!A2,0,0,D9-B9+1,1),"SARG")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COUNTIF(OFFSET('000142308_raw'!A2,0,0,D9-B9+1,1),"SCHIZ")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COUNTIF(OFFSET('000142308_raw'!A2,0,0,D9-B9+1,1),"STY")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COUNTIF(OFFSET('000142308_raw'!A2,0,0,D9-B9+1,1),"TURB")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COUNTIF(OFFSET('000142308_raw'!A2,0,0,D9-B9+1,1),"TURF")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COUNTIF(OFFSET('000142308_raw'!A2,0,0,D9-B9+1,1),"WRAN")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COUNTIF(OFFSET('000142308_raw'!A2,0,0,D9-B9+1,1),"CTB")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COUNTIF(OFFSET('000142308_raw'!A2,0,0,D9-B9+1,1),"ASC")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COUNTIF(OFFSET('000142308_raw'!A2,0,0,D9-B9+1,1),"O")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COUNTIF(OFFSET('000142308_raw'!A2,0,0,D9-B9+1,1),"DCA")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COUNTIF(OFFSET('000142308_raw'!A2,0,0,D9-B9+1,1),"DG")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COUNTIF(OFFSET('000142308_raw'!A2,0,0,D9-B9+1,1),"ODC")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COUNTIF(OFFSET('000142308_raw'!A2,0,0,D9-B9+1,1),"RDC")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COUNTIF(OFFSET('000142308_raw'!A2,0,0,D9-B9+1,1),"CALG")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COUNTIF(OFFSET('000142308_raw'!A2,0,0,D9-B9+1,1),"DCOR")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COUNTIF(OFFSET('000142308_raw'!A2,0,0,D9-B9+1,1),"P")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COUNTIF(OFFSET('000142308_raw'!A2,0,0,D9-B9+1,1),"R")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COUNTIF(OFFSET('000142308_raw'!A2,0,0,D9-B9+1,1),"S")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COUNTIF(OFFSET('000142308_raw'!A2,0,0,D9-B9+1,1),"UNK")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COUNTIF(OFFSET('000142308_raw'!A2,0,0,D9-B9+1,1),"SHAD")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COUNTIF(OFFSET('000142308_raw'!A2,0,0,D9-B9+1,1),"TAPE")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COUNTIF(OFFSET('000142308_raw'!A2,0,0,D9-B9+1,1),"WAND")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COUNTA(OFFSET('000145311_raw'!A2,0,0,D9-B9+1,1))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COUNTIF(OFFSET('000145311_raw'!C2,0,0,D9-B9+1,1),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COUNTIF(OFFSET('000145311_raw'!C2,0,0,D9-B9+1,1),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COUNTIF(OFFSET('000145311_raw'!A2,0,0,D9-B9+1,1),"AC")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COUNTIF(OFFSET('000145311_raw'!C2,0,0,D9-B9+1,1),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COUNTIF(OFFSET('000145311_raw'!A2,0,0,D9-B9+1,1),"AP")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COUNTIF(OFFSET('000145311_raw'!C2,0,0,D9-B9+1,1),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COUNTIF(OFFSET('000145311_raw'!A2,0,0,D9-B9+1,1),"APR")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COUNTIF(OFFSET('000145311_raw'!C2,0,0,D9-B9+1,1),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COUNTIF(OFFSET('000145311_raw'!A2,0,0,D9-B9+1,1),"AA")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COUNTIF(OFFSET('000145311_raw'!C2,0,0,D9-B9+1,1),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COUNTIF(OFFSET('000145311_raw'!A2,0,0,D9-B9+1,1),"AF")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COUNTIF(OFFSET('000145311_raw'!C2,0,0,D9-B9+1,1),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COUNTIF(OFFSET('000145311_raw'!A2,0,0,D9-B9+1,1),"AG")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COUNTIF(OFFSET('000145311_raw'!C2,0,0,D9-B9+1,1),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COUNTIF(OFFSET('000145311_raw'!A2,0,0,D9-B9+1,1),"AL")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COUNTIF(OFFSET('000145311_raw'!C2,0,0,D9-B9+1,1),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COUNTIF(OFFSET('000145311_raw'!A2,0,0,D9-B9+1,1),"AT")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COUNTIF(OFFSET('000145311_raw'!C2,0,0,D9-B9+1,1),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COUNTIF(OFFSET('000145311_raw'!A2,0,0,D9-B9+1,1),"AU")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COUNTIF(OFFSET('000145311_raw'!C2,0,0,D9-B9+1,1),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COUNTIF(OFFSET('000145311_raw'!A2,0,0,D9-B9+1,1),"CB")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COUNTIF(OFFSET('000145311_raw'!C2,0,0,D9-B9+1,1),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COUNTIF(OFFSET('000145311_raw'!A2,0,0,D9-B9+1,1),"CN")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COUNTIF(OFFSET('000145311_raw'!C2,0,0,D9-B9+1,1),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COUNTIF(OFFSET('000145311_raw'!A2,0,0,D9-B9+1,1),"CORAL")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COUNTIF(OFFSET('000145311_raw'!A2,0,0,D9-B9+1,1),"CORJU")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COUNTIF(OFFSET('000145311_raw'!A2,0,0,D9-B9+1,1),"DCY")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COUNTIF(OFFSET('000145311_raw'!A2,0,0,D9-B9+1,1),"DST")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SUM((OFFSET('000145311_raw'!B2,0,0,D9-B9+1,1)="ASP") * (OFFSET('000145311_raw'!C2,0,0,D9-B9+1,1)&lt;&gt;"TWS"))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COUNTIF(OFFSET('000145311_raw'!A2,0,0,D9-B9+1,1),"DSO")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SUM((OFFSET('000145311_raw'!B2,0,0,D9-B9+1,1)="BBD") * (OFFSET('000145311_raw'!C2,0,0,D9-B9+1,1)&lt;&gt;"TWS"))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COUNTIF(OFFSET('000145311_raw'!A2,0,0,D9-B9+1,1),"DC")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SUM((OFFSET('000145311_raw'!B2,0,0,D9-B9+1,1)="BL") * (OFFSET('000145311_raw'!C2,0,0,D9-B9+1,1)&lt;&gt;"TWS"))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COUNTIF(OFFSET('000145311_raw'!A2,0,0,D9-B9+1,1),"DL")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SUM((OFFSET('000145311_raw'!B2,0,0,D9-B9+1,1)="OD") * (OFFSET('000145311_raw'!C2,0,0,D9-B9+1,1)&lt;&gt;"TWS"))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COUNTIF(OFFSET('000145311_raw'!A2,0,0,D9-B9+1,1),"DS")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SUM((OFFSET('000145311_raw'!B2,0,0,D9-B9+1,1)="PLA") * (OFFSET('000145311_raw'!C2,0,0,D9-B9+1,1)&lt;&gt;"TWS"))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COUNTIF(OFFSET('000145311_raw'!A2,0,0,D9-B9+1,1),"EF")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SUM((OFFSET('000145311_raw'!B2,0,0,D9-B9+1,1)="WBD") * (OFFSET('000145311_raw'!C2,0,0,D9-B9+1,1)&lt;&gt;"TWS"))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COUNTIF(OFFSET('000145311_raw'!A2,0,0,D9-B9+1,1),"FF")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SUM((OFFSET('000145311_raw'!B2,0,0,D9-B9+1,1)="YBD") * (OFFSET('000145311_raw'!C2,0,0,D9-B9+1,1)&lt;&gt;"TWS"))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COUNTIF(OFFSET('000145311_raw'!A2,0,0,D9-B9+1,1),"IS")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COUNTIF(OFFSET('000145311_raw'!A2,0,0,D9-B9+1,1),"LC")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(OFFSET('000145311_raw'!B2,0,0,D9-B9+1,1)="ASP")*( OFFSET('000145311_raw'!C2,0,0,D9-B9+1,1)="C"))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COUNTIF(OFFSET('000145311_raw'!A2,0,0,D9-B9+1,1),"MD")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(OFFSET('000145311_raw'!B2,0,0,D9-B9+1,1)="BBD")*( OFFSET('000145311_raw'!C2,0,0,D9-B9+1,1)="C"))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COUNTIF(OFFSET('000145311_raw'!A2,0,0,D9-B9+1,1),"MM")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(OFFSET('000145311_raw'!B2,0,0,D9-B9+1,1)="BL")*( OFFSET('000145311_raw'!C2,0,0,D9-B9+1,1)="C"))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COUNTIF(OFFSET('000145311_raw'!A2,0,0,D9-B9+1,1),"MAR")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(OFFSET('000145311_raw'!B2,0,0,D9-B9+1,1)="OD")*( OFFSET('000145311_raw'!C2,0,0,D9-B9+1,1)="C"))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COUNTIF(OFFSET('000145311_raw'!A2,0,0,D9-B9+1,1),"MME")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(OFFSET('000145311_raw'!B2,0,0,D9-B9+1,1)="PLA")*( OFFSET('000145311_raw'!C2,0,0,D9-B9+1,1)="C"))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COUNTIF(OFFSET('000145311_raw'!A2,0,0,D9-B9+1,1),"MILA")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(OFFSET('000145311_raw'!B2,0,0,D9-B9+1,1)="WBD")*( OFFSET('000145311_raw'!C2,0,0,D9-B9+1,1)="C"))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COUNTIF(OFFSET('000145311_raw'!A2,0,0,D9-B9+1,1),"MILC")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(OFFSET('000145311_raw'!B2,0,0,D9-B9+1,1)="YBD")*( OFFSET('000145311_raw'!C2,0,0,D9-B9+1,1)="C"))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COUNTIF(OFFSET('000145311_raw'!A2,0,0,D9-B9+1,1),"MILS")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COUNTIF(OFFSET('000145311_raw'!A2,0,0,D9-B9+1,1),"MA")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COUNTIF(OFFSET('000145311_raw'!A2,0,0,D9-B9+1,1),"MC")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COUNTIF(OFFSET('000145311_raw'!A2,0,0,D9-B9+1,1),"MFAV")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COUNTIF(OFFSET('000145311_raw'!A2,0,0,D9-B9+1,1),"MFRN")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COUNTIF(OFFSET('000145311_raw'!A2,0,0,D9-B9+1,1),"MAN")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COUNTIF(OFFSET('000145311_raw'!A2,0,0,D9-B9+1,1),"MAL")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COUNTIF(OFFSET('000145311_raw'!A2,0,0,D9-B9+1,1),"MDA")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COUNTIF(OFFSET('000145311_raw'!A2,0,0,D9-B9+1,1),"MF")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COUNTIF(OFFSET('000145311_raw'!A2,0,0,D9-B9+1,1),"ML")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COUNTIF(OFFSET('000145311_raw'!A2,0,0,D9-B9+1,1),"OD")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COUNTIF(OFFSET('000145311_raw'!A2,0,0,D9-B9+1,1),"PA")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COUNTIF(OFFSET('000145311_raw'!A2,0,0,D9-B9+1,1),"PB")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COUNTIF(OFFSET('000145311_raw'!A2,0,0,D9-B9+1,1),"PD")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COUNTIF(OFFSET('000145311_raw'!A2,0,0,D9-B9+1,1),"PF")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COUNTIF(OFFSET('000145311_raw'!A2,0,0,D9-B9+1,1),"PP")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COUNTIF(OFFSET('000145311_raw'!A2,0,0,D9-B9+1,1),"SC")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COUNTIF(OFFSET('000145311_raw'!A2,0,0,D9-B9+1,1),"SL")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COUNTIF(OFFSET('000145311_raw'!A2,0,0,D9-B9+1,1),"SR")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COUNTIF(OFFSET('000145311_raw'!A2,0,0,D9-B9+1,1),"SS")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COUNTIF(OFFSET('000145311_raw'!A2,0,0,D9-B9+1,1),"SB")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COUNTIF(OFFSET('000145311_raw'!A2,0,0,D9-B9+1,1),"SH")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COUNTIF(OFFSET('000145311_raw'!A2,0,0,D9-B9+1,1),"SM")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COUNTIF(OFFSET('000145311_raw'!A2,0,0,D9-B9+1,1),"TA")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COUNTIF(OFFSET('000145311_raw'!A2,0,0,D9-B9+1,1),"BRI")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COUNTIF(OFFSET('000145311_raw'!A2,0,0,D9-B9+1,1),"ERY")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COUNTIF(OFFSET('000145311_raw'!A2,0,0,D9-B9+1,1),"EUN")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COUNTIF(OFFSET('000145311_raw'!A2,0,0,D9-B9+1,1),"GORG")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COUNTIF(OFFSET('000145311_raw'!A2,0,0,D9-B9+1,1),"ICIL")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COUNTIF(OFFSET('000145311_raw'!A2,0,0,D9-B9+1,1),"MUR")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COUNTIF(OFFSET('000145311_raw'!A2,0,0,D9-B9+1,1),"MOPS")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COUNTIF(OFFSET('000145311_raw'!A2,0,0,D9-B9+1,1),"PAURA")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COUNTIF(OFFSET('000145311_raw'!A2,0,0,D9-B9+1,1),"PRELA")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COUNTIF(OFFSET('000145311_raw'!A2,0,0,D9-B9+1,1),"PSDP")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COUNTIF(OFFSET('000145311_raw'!A2,0,0,D9-B9+1,1),"PSPT")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COUNTIF(OFFSET('000145311_raw'!A2,0,0,D9-B9+1,1),"PTER")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COUNTIF(OFFSET('000145311_raw'!A2,0,0,D9-B9+1,1),"SPO")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COUNTIF(OFFSET('000145311_raw'!A2,0,0,D9-B9+1,1),"PAL")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COUNTIF(OFFSET('000145311_raw'!A2,0,0,D9-B9+1,1),"ZO")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COUNTIF(OFFSET('000145311_raw'!A2,0,0,D9-B9+1,1),"AMP")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COUNTIF(OFFSET('000145311_raw'!A2,0,0,D9-B9+1,1),"DICT")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COUNTIF(OFFSET('000145311_raw'!A2,0,0,D9-B9+1,1),"HALI")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COUNTIF(OFFSET('000145311_raw'!A2,0,0,D9-B9+1,1),"LIAG")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COUNTIF(OFFSET('000145311_raw'!A2,0,0,D9-B9+1,1),"LOBO")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COUNTIF(OFFSET('000145311_raw'!A2,0,0,D9-B9+1,1),"MACA")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COUNTIF(OFFSET('000145311_raw'!A2,0,0,D9-B9+1,1),"PAD")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COUNTIF(OFFSET('000145311_raw'!A2,0,0,D9-B9+1,1),"POR")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COUNTIF(OFFSET('000145311_raw'!A2,0,0,D9-B9+1,1),"SARG")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COUNTIF(OFFSET('000145311_raw'!A2,0,0,D9-B9+1,1),"SCHIZ")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COUNTIF(OFFSET('000145311_raw'!A2,0,0,D9-B9+1,1),"STY")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COUNTIF(OFFSET('000145311_raw'!A2,0,0,D9-B9+1,1),"TURB")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COUNTIF(OFFSET('000145311_raw'!A2,0,0,D9-B9+1,1),"TURF")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COUNTIF(OFFSET('000145311_raw'!A2,0,0,D9-B9+1,1),"WRAN")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COUNTIF(OFFSET('000145311_raw'!A2,0,0,D9-B9+1,1),"CTB")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COUNTIF(OFFSET('000145311_raw'!A2,0,0,D9-B9+1,1),"ASC")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COUNTIF(OFFSET('000145311_raw'!A2,0,0,D9-B9+1,1),"O")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COUNTIF(OFFSET('000145311_raw'!A2,0,0,D9-B9+1,1),"DCA")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COUNTIF(OFFSET('000145311_raw'!A2,0,0,D9-B9+1,1),"DG")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COUNTIF(OFFSET('000145311_raw'!A2,0,0,D9-B9+1,1),"ODC")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COUNTIF(OFFSET('000145311_raw'!A2,0,0,D9-B9+1,1),"RDC")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COUNTIF(OFFSET('000145311_raw'!A2,0,0,D9-B9+1,1),"CALG")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COUNTIF(OFFSET('000145311_raw'!A2,0,0,D9-B9+1,1),"DCOR")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COUNTIF(OFFSET('000145311_raw'!A2,0,0,D9-B9+1,1),"P")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COUNTIF(OFFSET('000145311_raw'!A2,0,0,D9-B9+1,1),"R")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COUNTIF(OFFSET('000145311_raw'!A2,0,0,D9-B9+1,1),"S")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COUNTIF(OFFSET('000145311_raw'!A2,0,0,D9-B9+1,1),"UNK")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COUNTIF(OFFSET('000145311_raw'!A2,0,0,D9-B9+1,1),"SHAD")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COUNTIF(OFFSET('000145311_raw'!A2,0,0,D9-B9+1,1),"TAPE")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0.1111111111111111</v>
      </c>
    </row>
    <row r="126" spans="7:11" x14ac:dyDescent="0.25">
      <c r="G126" s="15" t="s">
        <v>133</v>
      </c>
      <c r="H126">
        <f ca="1">COUNTIF(OFFSET('000145311_raw'!A2,0,0,D9-B9+1,1),"WAND")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0.44444444444444442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COUNTA(OFFSET('000148314_raw'!A2,0,0,D9-B9+1,1))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COUNTIF(OFFSET('000148314_raw'!C2,0,0,D9-B9+1,1),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COUNTIF(OFFSET('000148314_raw'!C2,0,0,D9-B9+1,1),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COUNTIF(OFFSET('000148314_raw'!A2,0,0,D9-B9+1,1),"AC")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COUNTIF(OFFSET('000148314_raw'!C2,0,0,D9-B9+1,1),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COUNTIF(OFFSET('000148314_raw'!A2,0,0,D9-B9+1,1),"AP")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COUNTIF(OFFSET('000148314_raw'!C2,0,0,D9-B9+1,1),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COUNTIF(OFFSET('000148314_raw'!A2,0,0,D9-B9+1,1),"APR")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COUNTIF(OFFSET('000148314_raw'!C2,0,0,D9-B9+1,1),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COUNTIF(OFFSET('000148314_raw'!A2,0,0,D9-B9+1,1),"AA")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COUNTIF(OFFSET('000148314_raw'!C2,0,0,D9-B9+1,1), "CTB")</f>
        <v>1</v>
      </c>
      <c r="C21" s="4">
        <f ca="1">(B21/H127)*100</f>
        <v>10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COUNTIF(OFFSET('000148314_raw'!A2,0,0,D9-B9+1,1),"AF")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COUNTIF(OFFSET('000148314_raw'!C2,0,0,D9-B9+1,1),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COUNTIF(OFFSET('000148314_raw'!A2,0,0,D9-B9+1,1),"AG")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COUNTIF(OFFSET('000148314_raw'!C2,0,0,D9-B9+1,1),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COUNTIF(OFFSET('000148314_raw'!A2,0,0,D9-B9+1,1),"AL")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COUNTIF(OFFSET('000148314_raw'!C2,0,0,D9-B9+1,1),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COUNTIF(OFFSET('000148314_raw'!A2,0,0,D9-B9+1,1),"AT")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COUNTIF(OFFSET('000148314_raw'!C2,0,0,D9-B9+1,1),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COUNTIF(OFFSET('000148314_raw'!A2,0,0,D9-B9+1,1),"AU")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COUNTIF(OFFSET('000148314_raw'!C2,0,0,D9-B9+1,1), "SPR")</f>
        <v>9</v>
      </c>
      <c r="C26" s="8">
        <f ca="1">(B26/H127)*100</f>
        <v>90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COUNTIF(OFFSET('000148314_raw'!A2,0,0,D9-B9+1,1),"CB")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COUNTIF(OFFSET('000148314_raw'!C2,0,0,D9-B9+1,1),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COUNTIF(OFFSET('000148314_raw'!A2,0,0,D9-B9+1,1),"CN")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COUNTIF(OFFSET('000148314_raw'!C2,0,0,D9-B9+1,1),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COUNTIF(OFFSET('000148314_raw'!A2,0,0,D9-B9+1,1),"CORAL")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COUNTIF(OFFSET('000148314_raw'!A2,0,0,D9-B9+1,1),"CORJU")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COUNTIF(OFFSET('000148314_raw'!A2,0,0,D9-B9+1,1),"DCY")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COUNTIF(OFFSET('000148314_raw'!A2,0,0,D9-B9+1,1),"DST")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SUM((OFFSET('000148314_raw'!B2,0,0,D9-B9+1,1)="ASP") * (OFFSET('000148314_raw'!C2,0,0,D9-B9+1,1)&lt;&gt;"TWS"))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COUNTIF(OFFSET('000148314_raw'!A2,0,0,D9-B9+1,1),"DSO")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SUM((OFFSET('000148314_raw'!B2,0,0,D9-B9+1,1)="BBD") * (OFFSET('000148314_raw'!C2,0,0,D9-B9+1,1)&lt;&gt;"TWS"))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COUNTIF(OFFSET('000148314_raw'!A2,0,0,D9-B9+1,1),"DC")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SUM((OFFSET('000148314_raw'!B2,0,0,D9-B9+1,1)="BL") * (OFFSET('000148314_raw'!C2,0,0,D9-B9+1,1)&lt;&gt;"TWS"))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COUNTIF(OFFSET('000148314_raw'!A2,0,0,D9-B9+1,1),"DL")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SUM((OFFSET('000148314_raw'!B2,0,0,D9-B9+1,1)="OD") * (OFFSET('000148314_raw'!C2,0,0,D9-B9+1,1)&lt;&gt;"TWS"))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COUNTIF(OFFSET('000148314_raw'!A2,0,0,D9-B9+1,1),"DS")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SUM((OFFSET('000148314_raw'!B2,0,0,D9-B9+1,1)="PLA") * (OFFSET('000148314_raw'!C2,0,0,D9-B9+1,1)&lt;&gt;"TWS"))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COUNTIF(OFFSET('000148314_raw'!A2,0,0,D9-B9+1,1),"EF")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SUM((OFFSET('000148314_raw'!B2,0,0,D9-B9+1,1)="WBD") * (OFFSET('000148314_raw'!C2,0,0,D9-B9+1,1)&lt;&gt;"TWS"))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COUNTIF(OFFSET('000148314_raw'!A2,0,0,D9-B9+1,1),"FF")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SUM((OFFSET('000148314_raw'!B2,0,0,D9-B9+1,1)="YBD") * (OFFSET('000148314_raw'!C2,0,0,D9-B9+1,1)&lt;&gt;"TWS"))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COUNTIF(OFFSET('000148314_raw'!A2,0,0,D9-B9+1,1),"IS")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COUNTIF(OFFSET('000148314_raw'!A2,0,0,D9-B9+1,1),"LC")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(OFFSET('000148314_raw'!B2,0,0,D9-B9+1,1)="ASP")*( OFFSET('000148314_raw'!C2,0,0,D9-B9+1,1)="C"))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COUNTIF(OFFSET('000148314_raw'!A2,0,0,D9-B9+1,1),"MD")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(OFFSET('000148314_raw'!B2,0,0,D9-B9+1,1)="BBD")*( OFFSET('000148314_raw'!C2,0,0,D9-B9+1,1)="C"))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COUNTIF(OFFSET('000148314_raw'!A2,0,0,D9-B9+1,1),"MM")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(OFFSET('000148314_raw'!B2,0,0,D9-B9+1,1)="BL")*( OFFSET('000148314_raw'!C2,0,0,D9-B9+1,1)="C"))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COUNTIF(OFFSET('000148314_raw'!A2,0,0,D9-B9+1,1),"MAR")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(OFFSET('000148314_raw'!B2,0,0,D9-B9+1,1)="OD")*( OFFSET('000148314_raw'!C2,0,0,D9-B9+1,1)="C"))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COUNTIF(OFFSET('000148314_raw'!A2,0,0,D9-B9+1,1),"MME")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(OFFSET('000148314_raw'!B2,0,0,D9-B9+1,1)="PLA")*( OFFSET('000148314_raw'!C2,0,0,D9-B9+1,1)="C"))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COUNTIF(OFFSET('000148314_raw'!A2,0,0,D9-B9+1,1),"MILA")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(OFFSET('000148314_raw'!B2,0,0,D9-B9+1,1)="WBD")*( OFFSET('000148314_raw'!C2,0,0,D9-B9+1,1)="C"))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COUNTIF(OFFSET('000148314_raw'!A2,0,0,D9-B9+1,1),"MILC")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(OFFSET('000148314_raw'!B2,0,0,D9-B9+1,1)="YBD")*( OFFSET('000148314_raw'!C2,0,0,D9-B9+1,1)="C"))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COUNTIF(OFFSET('000148314_raw'!A2,0,0,D9-B9+1,1),"MILS")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COUNTIF(OFFSET('000148314_raw'!A2,0,0,D9-B9+1,1),"MA")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COUNTIF(OFFSET('000148314_raw'!A2,0,0,D9-B9+1,1),"MC")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COUNTIF(OFFSET('000148314_raw'!A2,0,0,D9-B9+1,1),"MFAV")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COUNTIF(OFFSET('000148314_raw'!A2,0,0,D9-B9+1,1),"MFRN")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COUNTIF(OFFSET('000148314_raw'!A2,0,0,D9-B9+1,1),"MAN")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COUNTIF(OFFSET('000148314_raw'!A2,0,0,D9-B9+1,1),"MAL")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COUNTIF(OFFSET('000148314_raw'!A2,0,0,D9-B9+1,1),"MDA")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COUNTIF(OFFSET('000148314_raw'!A2,0,0,D9-B9+1,1),"MF")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COUNTIF(OFFSET('000148314_raw'!A2,0,0,D9-B9+1,1),"ML")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COUNTIF(OFFSET('000148314_raw'!A2,0,0,D9-B9+1,1),"OD")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COUNTIF(OFFSET('000148314_raw'!A2,0,0,D9-B9+1,1),"PA")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COUNTIF(OFFSET('000148314_raw'!A2,0,0,D9-B9+1,1),"PB")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COUNTIF(OFFSET('000148314_raw'!A2,0,0,D9-B9+1,1),"PD")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COUNTIF(OFFSET('000148314_raw'!A2,0,0,D9-B9+1,1),"PF")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COUNTIF(OFFSET('000148314_raw'!A2,0,0,D9-B9+1,1),"PP")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COUNTIF(OFFSET('000148314_raw'!A2,0,0,D9-B9+1,1),"SC")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COUNTIF(OFFSET('000148314_raw'!A2,0,0,D9-B9+1,1),"SL")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COUNTIF(OFFSET('000148314_raw'!A2,0,0,D9-B9+1,1),"SR")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COUNTIF(OFFSET('000148314_raw'!A2,0,0,D9-B9+1,1),"SS")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COUNTIF(OFFSET('000148314_raw'!A2,0,0,D9-B9+1,1),"SB")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COUNTIF(OFFSET('000148314_raw'!A2,0,0,D9-B9+1,1),"SH")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COUNTIF(OFFSET('000148314_raw'!A2,0,0,D9-B9+1,1),"SM")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COUNTIF(OFFSET('000148314_raw'!A2,0,0,D9-B9+1,1),"TA")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COUNTIF(OFFSET('000148314_raw'!A2,0,0,D9-B9+1,1),"BRI")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COUNTIF(OFFSET('000148314_raw'!A2,0,0,D9-B9+1,1),"ERY")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COUNTIF(OFFSET('000148314_raw'!A2,0,0,D9-B9+1,1),"EUN")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COUNTIF(OFFSET('000148314_raw'!A2,0,0,D9-B9+1,1),"GORG")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COUNTIF(OFFSET('000148314_raw'!A2,0,0,D9-B9+1,1),"ICIL")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COUNTIF(OFFSET('000148314_raw'!A2,0,0,D9-B9+1,1),"MUR")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COUNTIF(OFFSET('000148314_raw'!A2,0,0,D9-B9+1,1),"MOPS")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COUNTIF(OFFSET('000148314_raw'!A2,0,0,D9-B9+1,1),"PAURA")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COUNTIF(OFFSET('000148314_raw'!A2,0,0,D9-B9+1,1),"PRELA")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COUNTIF(OFFSET('000148314_raw'!A2,0,0,D9-B9+1,1),"PSDP")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COUNTIF(OFFSET('000148314_raw'!A2,0,0,D9-B9+1,1),"PSPT")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COUNTIF(OFFSET('000148314_raw'!A2,0,0,D9-B9+1,1),"PTER")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COUNTIF(OFFSET('000148314_raw'!A2,0,0,D9-B9+1,1),"SPO")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COUNTIF(OFFSET('000148314_raw'!A2,0,0,D9-B9+1,1),"PAL")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COUNTIF(OFFSET('000148314_raw'!A2,0,0,D9-B9+1,1),"ZO")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COUNTIF(OFFSET('000148314_raw'!A2,0,0,D9-B9+1,1),"AMP")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COUNTIF(OFFSET('000148314_raw'!A2,0,0,D9-B9+1,1),"DICT")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COUNTIF(OFFSET('000148314_raw'!A2,0,0,D9-B9+1,1),"HALI")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COUNTIF(OFFSET('000148314_raw'!A2,0,0,D9-B9+1,1),"LIAG")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COUNTIF(OFFSET('000148314_raw'!A2,0,0,D9-B9+1,1),"LOBO")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COUNTIF(OFFSET('000148314_raw'!A2,0,0,D9-B9+1,1),"MACA")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COUNTIF(OFFSET('000148314_raw'!A2,0,0,D9-B9+1,1),"PAD")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COUNTIF(OFFSET('000148314_raw'!A2,0,0,D9-B9+1,1),"POR")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COUNTIF(OFFSET('000148314_raw'!A2,0,0,D9-B9+1,1),"SARG")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COUNTIF(OFFSET('000148314_raw'!A2,0,0,D9-B9+1,1),"SCHIZ")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COUNTIF(OFFSET('000148314_raw'!A2,0,0,D9-B9+1,1),"STY")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COUNTIF(OFFSET('000148314_raw'!A2,0,0,D9-B9+1,1),"TURB")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COUNTIF(OFFSET('000148314_raw'!A2,0,0,D9-B9+1,1),"TURF")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COUNTIF(OFFSET('000148314_raw'!A2,0,0,D9-B9+1,1),"WRAN")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COUNTIF(OFFSET('000148314_raw'!A2,0,0,D9-B9+1,1),"CTB")</f>
        <v>1</v>
      </c>
      <c r="I104" s="4">
        <f ca="1">(H104/H127)*100</f>
        <v>10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COUNTIF(OFFSET('000148314_raw'!A2,0,0,D9-B9+1,1),"ASC")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COUNTIF(OFFSET('000148314_raw'!A2,0,0,D9-B9+1,1),"O")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COUNTIF(OFFSET('000148314_raw'!A2,0,0,D9-B9+1,1),"DCA")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COUNTIF(OFFSET('000148314_raw'!A2,0,0,D9-B9+1,1),"DG")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COUNTIF(OFFSET('000148314_raw'!A2,0,0,D9-B9+1,1),"ODC")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COUNTIF(OFFSET('000148314_raw'!A2,0,0,D9-B9+1,1),"RDC")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COUNTIF(OFFSET('000148314_raw'!A2,0,0,D9-B9+1,1),"CALG")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COUNTIF(OFFSET('000148314_raw'!A2,0,0,D9-B9+1,1),"DCOR")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COUNTIF(OFFSET('000148314_raw'!A2,0,0,D9-B9+1,1),"P")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COUNTIF(OFFSET('000148314_raw'!A2,0,0,D9-B9+1,1),"R")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COUNTIF(OFFSET('000148314_raw'!A2,0,0,D9-B9+1,1),"S")</f>
        <v>9</v>
      </c>
      <c r="I120" s="4">
        <f ca="1">(H120/H127)*100</f>
        <v>90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COUNTIF(OFFSET('000148314_raw'!A2,0,0,D9-B9+1,1),"UNK")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COUNTIF(OFFSET('000148314_raw'!A2,0,0,D9-B9+1,1),"SHAD")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COUNTIF(OFFSET('000148314_raw'!A2,0,0,D9-B9+1,1),"TAPE")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COUNTIF(OFFSET('000148314_raw'!A2,0,0,D9-B9+1,1),"WAND")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COUNTA(OFFSET('000151317_raw'!A2,0,0,D9-B9+1,1))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COUNTIF(OFFSET('000151317_raw'!C2,0,0,D9-B9+1,1),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COUNTIF(OFFSET('000151317_raw'!C2,0,0,D9-B9+1,1),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COUNTIF(OFFSET('000151317_raw'!A2,0,0,D9-B9+1,1),"AC")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COUNTIF(OFFSET('000151317_raw'!C2,0,0,D9-B9+1,1),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COUNTIF(OFFSET('000151317_raw'!A2,0,0,D9-B9+1,1),"AP")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COUNTIF(OFFSET('000151317_raw'!C2,0,0,D9-B9+1,1),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COUNTIF(OFFSET('000151317_raw'!A2,0,0,D9-B9+1,1),"APR")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COUNTIF(OFFSET('000151317_raw'!C2,0,0,D9-B9+1,1),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COUNTIF(OFFSET('000151317_raw'!A2,0,0,D9-B9+1,1),"AA")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COUNTIF(OFFSET('000151317_raw'!C2,0,0,D9-B9+1,1),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COUNTIF(OFFSET('000151317_raw'!A2,0,0,D9-B9+1,1),"AF")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COUNTIF(OFFSET('000151317_raw'!C2,0,0,D9-B9+1,1),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COUNTIF(OFFSET('000151317_raw'!A2,0,0,D9-B9+1,1),"AG")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COUNTIF(OFFSET('000151317_raw'!C2,0,0,D9-B9+1,1),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COUNTIF(OFFSET('000151317_raw'!A2,0,0,D9-B9+1,1),"AL")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COUNTIF(OFFSET('000151317_raw'!C2,0,0,D9-B9+1,1),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COUNTIF(OFFSET('000151317_raw'!A2,0,0,D9-B9+1,1),"AT")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COUNTIF(OFFSET('000151317_raw'!C2,0,0,D9-B9+1,1),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COUNTIF(OFFSET('000151317_raw'!A2,0,0,D9-B9+1,1),"AU")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COUNTIF(OFFSET('000151317_raw'!C2,0,0,D9-B9+1,1),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COUNTIF(OFFSET('000151317_raw'!A2,0,0,D9-B9+1,1),"CB")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COUNTIF(OFFSET('000151317_raw'!C2,0,0,D9-B9+1,1),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COUNTIF(OFFSET('000151317_raw'!A2,0,0,D9-B9+1,1),"CN")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COUNTIF(OFFSET('000151317_raw'!C2,0,0,D9-B9+1,1),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COUNTIF(OFFSET('000151317_raw'!A2,0,0,D9-B9+1,1),"CORAL")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COUNTIF(OFFSET('000151317_raw'!A2,0,0,D9-B9+1,1),"CORJU")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COUNTIF(OFFSET('000151317_raw'!A2,0,0,D9-B9+1,1),"DCY")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COUNTIF(OFFSET('000151317_raw'!A2,0,0,D9-B9+1,1),"DST")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SUM((OFFSET('000151317_raw'!B2,0,0,D9-B9+1,1)="ASP") * (OFFSET('000151317_raw'!C2,0,0,D9-B9+1,1)&lt;&gt;"TWS"))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COUNTIF(OFFSET('000151317_raw'!A2,0,0,D9-B9+1,1),"DSO")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SUM((OFFSET('000151317_raw'!B2,0,0,D9-B9+1,1)="BBD") * (OFFSET('000151317_raw'!C2,0,0,D9-B9+1,1)&lt;&gt;"TWS"))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COUNTIF(OFFSET('000151317_raw'!A2,0,0,D9-B9+1,1),"DC")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SUM((OFFSET('000151317_raw'!B2,0,0,D9-B9+1,1)="BL") * (OFFSET('000151317_raw'!C2,0,0,D9-B9+1,1)&lt;&gt;"TWS"))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COUNTIF(OFFSET('000151317_raw'!A2,0,0,D9-B9+1,1),"DL")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SUM((OFFSET('000151317_raw'!B2,0,0,D9-B9+1,1)="OD") * (OFFSET('000151317_raw'!C2,0,0,D9-B9+1,1)&lt;&gt;"TWS"))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COUNTIF(OFFSET('000151317_raw'!A2,0,0,D9-B9+1,1),"DS")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SUM((OFFSET('000151317_raw'!B2,0,0,D9-B9+1,1)="PLA") * (OFFSET('000151317_raw'!C2,0,0,D9-B9+1,1)&lt;&gt;"TWS"))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COUNTIF(OFFSET('000151317_raw'!A2,0,0,D9-B9+1,1),"EF")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SUM((OFFSET('000151317_raw'!B2,0,0,D9-B9+1,1)="WBD") * (OFFSET('000151317_raw'!C2,0,0,D9-B9+1,1)&lt;&gt;"TWS"))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COUNTIF(OFFSET('000151317_raw'!A2,0,0,D9-B9+1,1),"FF")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SUM((OFFSET('000151317_raw'!B2,0,0,D9-B9+1,1)="YBD") * (OFFSET('000151317_raw'!C2,0,0,D9-B9+1,1)&lt;&gt;"TWS"))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COUNTIF(OFFSET('000151317_raw'!A2,0,0,D9-B9+1,1),"IS")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COUNTIF(OFFSET('000151317_raw'!A2,0,0,D9-B9+1,1),"LC")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(OFFSET('000151317_raw'!B2,0,0,D9-B9+1,1)="ASP")*( OFFSET('000151317_raw'!C2,0,0,D9-B9+1,1)="C"))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COUNTIF(OFFSET('000151317_raw'!A2,0,0,D9-B9+1,1),"MD")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(OFFSET('000151317_raw'!B2,0,0,D9-B9+1,1)="BBD")*( OFFSET('000151317_raw'!C2,0,0,D9-B9+1,1)="C"))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COUNTIF(OFFSET('000151317_raw'!A2,0,0,D9-B9+1,1),"MM")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(OFFSET('000151317_raw'!B2,0,0,D9-B9+1,1)="BL")*( OFFSET('000151317_raw'!C2,0,0,D9-B9+1,1)="C"))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COUNTIF(OFFSET('000151317_raw'!A2,0,0,D9-B9+1,1),"MAR")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(OFFSET('000151317_raw'!B2,0,0,D9-B9+1,1)="OD")*( OFFSET('000151317_raw'!C2,0,0,D9-B9+1,1)="C"))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COUNTIF(OFFSET('000151317_raw'!A2,0,0,D9-B9+1,1),"MME")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(OFFSET('000151317_raw'!B2,0,0,D9-B9+1,1)="PLA")*( OFFSET('000151317_raw'!C2,0,0,D9-B9+1,1)="C"))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COUNTIF(OFFSET('000151317_raw'!A2,0,0,D9-B9+1,1),"MILA")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(OFFSET('000151317_raw'!B2,0,0,D9-B9+1,1)="WBD")*( OFFSET('000151317_raw'!C2,0,0,D9-B9+1,1)="C"))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COUNTIF(OFFSET('000151317_raw'!A2,0,0,D9-B9+1,1),"MILC")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(OFFSET('000151317_raw'!B2,0,0,D9-B9+1,1)="YBD")*( OFFSET('000151317_raw'!C2,0,0,D9-B9+1,1)="C"))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COUNTIF(OFFSET('000151317_raw'!A2,0,0,D9-B9+1,1),"MILS")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COUNTIF(OFFSET('000151317_raw'!A2,0,0,D9-B9+1,1),"MA")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COUNTIF(OFFSET('000151317_raw'!A2,0,0,D9-B9+1,1),"MC")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COUNTIF(OFFSET('000151317_raw'!A2,0,0,D9-B9+1,1),"MFAV")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COUNTIF(OFFSET('000151317_raw'!A2,0,0,D9-B9+1,1),"MFRN")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COUNTIF(OFFSET('000151317_raw'!A2,0,0,D9-B9+1,1),"MAN")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COUNTIF(OFFSET('000151317_raw'!A2,0,0,D9-B9+1,1),"MAL")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COUNTIF(OFFSET('000151317_raw'!A2,0,0,D9-B9+1,1),"MDA")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COUNTIF(OFFSET('000151317_raw'!A2,0,0,D9-B9+1,1),"MF")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COUNTIF(OFFSET('000151317_raw'!A2,0,0,D9-B9+1,1),"ML")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COUNTIF(OFFSET('000151317_raw'!A2,0,0,D9-B9+1,1),"OD")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COUNTIF(OFFSET('000151317_raw'!A2,0,0,D9-B9+1,1),"PA")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COUNTIF(OFFSET('000151317_raw'!A2,0,0,D9-B9+1,1),"PB")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COUNTIF(OFFSET('000151317_raw'!A2,0,0,D9-B9+1,1),"PD")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COUNTIF(OFFSET('000151317_raw'!A2,0,0,D9-B9+1,1),"PF")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COUNTIF(OFFSET('000151317_raw'!A2,0,0,D9-B9+1,1),"PP")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COUNTIF(OFFSET('000151317_raw'!A2,0,0,D9-B9+1,1),"SC")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COUNTIF(OFFSET('000151317_raw'!A2,0,0,D9-B9+1,1),"SL")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COUNTIF(OFFSET('000151317_raw'!A2,0,0,D9-B9+1,1),"SR")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COUNTIF(OFFSET('000151317_raw'!A2,0,0,D9-B9+1,1),"SS")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COUNTIF(OFFSET('000151317_raw'!A2,0,0,D9-B9+1,1),"SB")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COUNTIF(OFFSET('000151317_raw'!A2,0,0,D9-B9+1,1),"SH")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COUNTIF(OFFSET('000151317_raw'!A2,0,0,D9-B9+1,1),"SM")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COUNTIF(OFFSET('000151317_raw'!A2,0,0,D9-B9+1,1),"TA")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COUNTIF(OFFSET('000151317_raw'!A2,0,0,D9-B9+1,1),"BRI")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COUNTIF(OFFSET('000151317_raw'!A2,0,0,D9-B9+1,1),"ERY")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COUNTIF(OFFSET('000151317_raw'!A2,0,0,D9-B9+1,1),"EUN")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COUNTIF(OFFSET('000151317_raw'!A2,0,0,D9-B9+1,1),"GORG")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COUNTIF(OFFSET('000151317_raw'!A2,0,0,D9-B9+1,1),"ICIL")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COUNTIF(OFFSET('000151317_raw'!A2,0,0,D9-B9+1,1),"MUR")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COUNTIF(OFFSET('000151317_raw'!A2,0,0,D9-B9+1,1),"MOPS")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COUNTIF(OFFSET('000151317_raw'!A2,0,0,D9-B9+1,1),"PAURA")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COUNTIF(OFFSET('000151317_raw'!A2,0,0,D9-B9+1,1),"PRELA")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COUNTIF(OFFSET('000151317_raw'!A2,0,0,D9-B9+1,1),"PSDP")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COUNTIF(OFFSET('000151317_raw'!A2,0,0,D9-B9+1,1),"PSPT")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COUNTIF(OFFSET('000151317_raw'!A2,0,0,D9-B9+1,1),"PTER")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COUNTIF(OFFSET('000151317_raw'!A2,0,0,D9-B9+1,1),"SPO")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COUNTIF(OFFSET('000151317_raw'!A2,0,0,D9-B9+1,1),"PAL")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COUNTIF(OFFSET('000151317_raw'!A2,0,0,D9-B9+1,1),"ZO")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COUNTIF(OFFSET('000151317_raw'!A2,0,0,D9-B9+1,1),"AMP")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COUNTIF(OFFSET('000151317_raw'!A2,0,0,D9-B9+1,1),"DICT")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COUNTIF(OFFSET('000151317_raw'!A2,0,0,D9-B9+1,1),"HALI")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COUNTIF(OFFSET('000151317_raw'!A2,0,0,D9-B9+1,1),"LIAG")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COUNTIF(OFFSET('000151317_raw'!A2,0,0,D9-B9+1,1),"LOBO")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COUNTIF(OFFSET('000151317_raw'!A2,0,0,D9-B9+1,1),"MACA")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COUNTIF(OFFSET('000151317_raw'!A2,0,0,D9-B9+1,1),"PAD")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COUNTIF(OFFSET('000151317_raw'!A2,0,0,D9-B9+1,1),"POR")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COUNTIF(OFFSET('000151317_raw'!A2,0,0,D9-B9+1,1),"SARG")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COUNTIF(OFFSET('000151317_raw'!A2,0,0,D9-B9+1,1),"SCHIZ")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COUNTIF(OFFSET('000151317_raw'!A2,0,0,D9-B9+1,1),"STY")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COUNTIF(OFFSET('000151317_raw'!A2,0,0,D9-B9+1,1),"TURB")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COUNTIF(OFFSET('000151317_raw'!A2,0,0,D9-B9+1,1),"TURF")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COUNTIF(OFFSET('000151317_raw'!A2,0,0,D9-B9+1,1),"WRAN")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COUNTIF(OFFSET('000151317_raw'!A2,0,0,D9-B9+1,1),"CTB")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COUNTIF(OFFSET('000151317_raw'!A2,0,0,D9-B9+1,1),"ASC")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COUNTIF(OFFSET('000151317_raw'!A2,0,0,D9-B9+1,1),"O")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COUNTIF(OFFSET('000151317_raw'!A2,0,0,D9-B9+1,1),"DCA")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COUNTIF(OFFSET('000151317_raw'!A2,0,0,D9-B9+1,1),"DG")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COUNTIF(OFFSET('000151317_raw'!A2,0,0,D9-B9+1,1),"ODC")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COUNTIF(OFFSET('000151317_raw'!A2,0,0,D9-B9+1,1),"RDC")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COUNTIF(OFFSET('000151317_raw'!A2,0,0,D9-B9+1,1),"CALG")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COUNTIF(OFFSET('000151317_raw'!A2,0,0,D9-B9+1,1),"DCOR")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COUNTIF(OFFSET('000151317_raw'!A2,0,0,D9-B9+1,1),"P")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COUNTIF(OFFSET('000151317_raw'!A2,0,0,D9-B9+1,1),"R")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COUNTIF(OFFSET('000151317_raw'!A2,0,0,D9-B9+1,1),"S")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COUNTIF(OFFSET('000151317_raw'!A2,0,0,D9-B9+1,1),"UNK")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COUNTIF(OFFSET('000151317_raw'!A2,0,0,D9-B9+1,1),"SHAD")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COUNTIF(OFFSET('000151317_raw'!A2,0,0,D9-B9+1,1),"TAPE")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COUNTIF(OFFSET('000151317_raw'!A2,0,0,D9-B9+1,1),"WAND")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COUNTA(OFFSET('000154320_raw'!A2,0,0,D9-B9+1,1))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COUNTIF(OFFSET('000154320_raw'!C2,0,0,D9-B9+1,1),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COUNTIF(OFFSET('000154320_raw'!C2,0,0,D9-B9+1,1),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COUNTIF(OFFSET('000154320_raw'!A2,0,0,D9-B9+1,1),"AC")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COUNTIF(OFFSET('000154320_raw'!C2,0,0,D9-B9+1,1),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COUNTIF(OFFSET('000154320_raw'!A2,0,0,D9-B9+1,1),"AP")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COUNTIF(OFFSET('000154320_raw'!C2,0,0,D9-B9+1,1),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COUNTIF(OFFSET('000154320_raw'!A2,0,0,D9-B9+1,1),"APR")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COUNTIF(OFFSET('000154320_raw'!C2,0,0,D9-B9+1,1),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COUNTIF(OFFSET('000154320_raw'!A2,0,0,D9-B9+1,1),"AA")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COUNTIF(OFFSET('000154320_raw'!C2,0,0,D9-B9+1,1),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COUNTIF(OFFSET('000154320_raw'!A2,0,0,D9-B9+1,1),"AF")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COUNTIF(OFFSET('000154320_raw'!C2,0,0,D9-B9+1,1),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COUNTIF(OFFSET('000154320_raw'!A2,0,0,D9-B9+1,1),"AG")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COUNTIF(OFFSET('000154320_raw'!C2,0,0,D9-B9+1,1),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COUNTIF(OFFSET('000154320_raw'!A2,0,0,D9-B9+1,1),"AL")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COUNTIF(OFFSET('000154320_raw'!C2,0,0,D9-B9+1,1),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COUNTIF(OFFSET('000154320_raw'!A2,0,0,D9-B9+1,1),"AT")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COUNTIF(OFFSET('000154320_raw'!C2,0,0,D9-B9+1,1),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COUNTIF(OFFSET('000154320_raw'!A2,0,0,D9-B9+1,1),"AU")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COUNTIF(OFFSET('000154320_raw'!C2,0,0,D9-B9+1,1),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COUNTIF(OFFSET('000154320_raw'!A2,0,0,D9-B9+1,1),"CB")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COUNTIF(OFFSET('000154320_raw'!C2,0,0,D9-B9+1,1),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COUNTIF(OFFSET('000154320_raw'!A2,0,0,D9-B9+1,1),"CN")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COUNTIF(OFFSET('000154320_raw'!C2,0,0,D9-B9+1,1),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COUNTIF(OFFSET('000154320_raw'!A2,0,0,D9-B9+1,1),"CORAL")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COUNTIF(OFFSET('000154320_raw'!A2,0,0,D9-B9+1,1),"CORJU")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COUNTIF(OFFSET('000154320_raw'!A2,0,0,D9-B9+1,1),"DCY")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COUNTIF(OFFSET('000154320_raw'!A2,0,0,D9-B9+1,1),"DST")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SUM((OFFSET('000154320_raw'!B2,0,0,D9-B9+1,1)="ASP") * (OFFSET('000154320_raw'!C2,0,0,D9-B9+1,1)&lt;&gt;"TWS"))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COUNTIF(OFFSET('000154320_raw'!A2,0,0,D9-B9+1,1),"DSO")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SUM((OFFSET('000154320_raw'!B2,0,0,D9-B9+1,1)="BBD") * (OFFSET('000154320_raw'!C2,0,0,D9-B9+1,1)&lt;&gt;"TWS"))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COUNTIF(OFFSET('000154320_raw'!A2,0,0,D9-B9+1,1),"DC")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SUM((OFFSET('000154320_raw'!B2,0,0,D9-B9+1,1)="BL") * (OFFSET('000154320_raw'!C2,0,0,D9-B9+1,1)&lt;&gt;"TWS"))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COUNTIF(OFFSET('000154320_raw'!A2,0,0,D9-B9+1,1),"DL")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SUM((OFFSET('000154320_raw'!B2,0,0,D9-B9+1,1)="OD") * (OFFSET('000154320_raw'!C2,0,0,D9-B9+1,1)&lt;&gt;"TWS"))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COUNTIF(OFFSET('000154320_raw'!A2,0,0,D9-B9+1,1),"DS")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SUM((OFFSET('000154320_raw'!B2,0,0,D9-B9+1,1)="PLA") * (OFFSET('000154320_raw'!C2,0,0,D9-B9+1,1)&lt;&gt;"TWS"))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COUNTIF(OFFSET('000154320_raw'!A2,0,0,D9-B9+1,1),"EF")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SUM((OFFSET('000154320_raw'!B2,0,0,D9-B9+1,1)="WBD") * (OFFSET('000154320_raw'!C2,0,0,D9-B9+1,1)&lt;&gt;"TWS"))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COUNTIF(OFFSET('000154320_raw'!A2,0,0,D9-B9+1,1),"FF")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SUM((OFFSET('000154320_raw'!B2,0,0,D9-B9+1,1)="YBD") * (OFFSET('000154320_raw'!C2,0,0,D9-B9+1,1)&lt;&gt;"TWS"))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COUNTIF(OFFSET('000154320_raw'!A2,0,0,D9-B9+1,1),"IS")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COUNTIF(OFFSET('000154320_raw'!A2,0,0,D9-B9+1,1),"LC")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(OFFSET('000154320_raw'!B2,0,0,D9-B9+1,1)="ASP")*( OFFSET('000154320_raw'!C2,0,0,D9-B9+1,1)="C"))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COUNTIF(OFFSET('000154320_raw'!A2,0,0,D9-B9+1,1),"MD")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(OFFSET('000154320_raw'!B2,0,0,D9-B9+1,1)="BBD")*( OFFSET('000154320_raw'!C2,0,0,D9-B9+1,1)="C"))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COUNTIF(OFFSET('000154320_raw'!A2,0,0,D9-B9+1,1),"MM")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(OFFSET('000154320_raw'!B2,0,0,D9-B9+1,1)="BL")*( OFFSET('000154320_raw'!C2,0,0,D9-B9+1,1)="C"))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COUNTIF(OFFSET('000154320_raw'!A2,0,0,D9-B9+1,1),"MAR")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(OFFSET('000154320_raw'!B2,0,0,D9-B9+1,1)="OD")*( OFFSET('000154320_raw'!C2,0,0,D9-B9+1,1)="C"))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COUNTIF(OFFSET('000154320_raw'!A2,0,0,D9-B9+1,1),"MME")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(OFFSET('000154320_raw'!B2,0,0,D9-B9+1,1)="PLA")*( OFFSET('000154320_raw'!C2,0,0,D9-B9+1,1)="C"))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COUNTIF(OFFSET('000154320_raw'!A2,0,0,D9-B9+1,1),"MILA")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(OFFSET('000154320_raw'!B2,0,0,D9-B9+1,1)="WBD")*( OFFSET('000154320_raw'!C2,0,0,D9-B9+1,1)="C"))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COUNTIF(OFFSET('000154320_raw'!A2,0,0,D9-B9+1,1),"MILC")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(OFFSET('000154320_raw'!B2,0,0,D9-B9+1,1)="YBD")*( OFFSET('000154320_raw'!C2,0,0,D9-B9+1,1)="C"))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COUNTIF(OFFSET('000154320_raw'!A2,0,0,D9-B9+1,1),"MILS")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COUNTIF(OFFSET('000154320_raw'!A2,0,0,D9-B9+1,1),"MA")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COUNTIF(OFFSET('000154320_raw'!A2,0,0,D9-B9+1,1),"MC")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COUNTIF(OFFSET('000154320_raw'!A2,0,0,D9-B9+1,1),"MFAV")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COUNTIF(OFFSET('000154320_raw'!A2,0,0,D9-B9+1,1),"MFRN")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COUNTIF(OFFSET('000154320_raw'!A2,0,0,D9-B9+1,1),"MAN")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COUNTIF(OFFSET('000154320_raw'!A2,0,0,D9-B9+1,1),"MAL")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COUNTIF(OFFSET('000154320_raw'!A2,0,0,D9-B9+1,1),"MDA")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COUNTIF(OFFSET('000154320_raw'!A2,0,0,D9-B9+1,1),"MF")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COUNTIF(OFFSET('000154320_raw'!A2,0,0,D9-B9+1,1),"ML")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COUNTIF(OFFSET('000154320_raw'!A2,0,0,D9-B9+1,1),"OD")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COUNTIF(OFFSET('000154320_raw'!A2,0,0,D9-B9+1,1),"PA")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COUNTIF(OFFSET('000154320_raw'!A2,0,0,D9-B9+1,1),"PB")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COUNTIF(OFFSET('000154320_raw'!A2,0,0,D9-B9+1,1),"PD")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COUNTIF(OFFSET('000154320_raw'!A2,0,0,D9-B9+1,1),"PF")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COUNTIF(OFFSET('000154320_raw'!A2,0,0,D9-B9+1,1),"PP")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COUNTIF(OFFSET('000154320_raw'!A2,0,0,D9-B9+1,1),"SC")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COUNTIF(OFFSET('000154320_raw'!A2,0,0,D9-B9+1,1),"SL")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COUNTIF(OFFSET('000154320_raw'!A2,0,0,D9-B9+1,1),"SR")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COUNTIF(OFFSET('000154320_raw'!A2,0,0,D9-B9+1,1),"SS")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COUNTIF(OFFSET('000154320_raw'!A2,0,0,D9-B9+1,1),"SB")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COUNTIF(OFFSET('000154320_raw'!A2,0,0,D9-B9+1,1),"SH")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COUNTIF(OFFSET('000154320_raw'!A2,0,0,D9-B9+1,1),"SM")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COUNTIF(OFFSET('000154320_raw'!A2,0,0,D9-B9+1,1),"TA")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COUNTIF(OFFSET('000154320_raw'!A2,0,0,D9-B9+1,1),"BRI")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COUNTIF(OFFSET('000154320_raw'!A2,0,0,D9-B9+1,1),"ERY")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COUNTIF(OFFSET('000154320_raw'!A2,0,0,D9-B9+1,1),"EUN")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COUNTIF(OFFSET('000154320_raw'!A2,0,0,D9-B9+1,1),"GORG")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COUNTIF(OFFSET('000154320_raw'!A2,0,0,D9-B9+1,1),"ICIL")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COUNTIF(OFFSET('000154320_raw'!A2,0,0,D9-B9+1,1),"MUR")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COUNTIF(OFFSET('000154320_raw'!A2,0,0,D9-B9+1,1),"MOPS")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COUNTIF(OFFSET('000154320_raw'!A2,0,0,D9-B9+1,1),"PAURA")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COUNTIF(OFFSET('000154320_raw'!A2,0,0,D9-B9+1,1),"PRELA")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COUNTIF(OFFSET('000154320_raw'!A2,0,0,D9-B9+1,1),"PSDP")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COUNTIF(OFFSET('000154320_raw'!A2,0,0,D9-B9+1,1),"PSPT")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COUNTIF(OFFSET('000154320_raw'!A2,0,0,D9-B9+1,1),"PTER")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COUNTIF(OFFSET('000154320_raw'!A2,0,0,D9-B9+1,1),"SPO")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COUNTIF(OFFSET('000154320_raw'!A2,0,0,D9-B9+1,1),"PAL")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COUNTIF(OFFSET('000154320_raw'!A2,0,0,D9-B9+1,1),"ZO")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COUNTIF(OFFSET('000154320_raw'!A2,0,0,D9-B9+1,1),"AMP")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COUNTIF(OFFSET('000154320_raw'!A2,0,0,D9-B9+1,1),"DICT")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COUNTIF(OFFSET('000154320_raw'!A2,0,0,D9-B9+1,1),"HALI")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COUNTIF(OFFSET('000154320_raw'!A2,0,0,D9-B9+1,1),"LIAG")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COUNTIF(OFFSET('000154320_raw'!A2,0,0,D9-B9+1,1),"LOBO")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COUNTIF(OFFSET('000154320_raw'!A2,0,0,D9-B9+1,1),"MACA")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COUNTIF(OFFSET('000154320_raw'!A2,0,0,D9-B9+1,1),"PAD")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COUNTIF(OFFSET('000154320_raw'!A2,0,0,D9-B9+1,1),"POR")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COUNTIF(OFFSET('000154320_raw'!A2,0,0,D9-B9+1,1),"SARG")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COUNTIF(OFFSET('000154320_raw'!A2,0,0,D9-B9+1,1),"SCHIZ")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COUNTIF(OFFSET('000154320_raw'!A2,0,0,D9-B9+1,1),"STY")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COUNTIF(OFFSET('000154320_raw'!A2,0,0,D9-B9+1,1),"TURB")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COUNTIF(OFFSET('000154320_raw'!A2,0,0,D9-B9+1,1),"TURF")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COUNTIF(OFFSET('000154320_raw'!A2,0,0,D9-B9+1,1),"WRAN")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COUNTIF(OFFSET('000154320_raw'!A2,0,0,D9-B9+1,1),"CTB")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COUNTIF(OFFSET('000154320_raw'!A2,0,0,D9-B9+1,1),"ASC")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COUNTIF(OFFSET('000154320_raw'!A2,0,0,D9-B9+1,1),"O")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COUNTIF(OFFSET('000154320_raw'!A2,0,0,D9-B9+1,1),"DCA")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COUNTIF(OFFSET('000154320_raw'!A2,0,0,D9-B9+1,1),"DG")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COUNTIF(OFFSET('000154320_raw'!A2,0,0,D9-B9+1,1),"ODC")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COUNTIF(OFFSET('000154320_raw'!A2,0,0,D9-B9+1,1),"RDC")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COUNTIF(OFFSET('000154320_raw'!A2,0,0,D9-B9+1,1),"CALG")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COUNTIF(OFFSET('000154320_raw'!A2,0,0,D9-B9+1,1),"DCOR")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COUNTIF(OFFSET('000154320_raw'!A2,0,0,D9-B9+1,1),"P")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COUNTIF(OFFSET('000154320_raw'!A2,0,0,D9-B9+1,1),"R")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COUNTIF(OFFSET('000154320_raw'!A2,0,0,D9-B9+1,1),"S")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COUNTIF(OFFSET('000154320_raw'!A2,0,0,D9-B9+1,1),"UNK")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COUNTIF(OFFSET('000154320_raw'!A2,0,0,D9-B9+1,1),"SHAD")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COUNTIF(OFFSET('000154320_raw'!A2,0,0,D9-B9+1,1),"TAPE")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COUNTIF(OFFSET('000154320_raw'!A2,0,0,D9-B9+1,1),"WAND")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COUNTA(OFFSET('000157323_raw'!A2,0,0,D9-B9+1,1))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COUNTIF(OFFSET('000157323_raw'!C2,0,0,D9-B9+1,1),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COUNTIF(OFFSET('000157323_raw'!C2,0,0,D9-B9+1,1),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COUNTIF(OFFSET('000157323_raw'!A2,0,0,D9-B9+1,1),"AC")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COUNTIF(OFFSET('000157323_raw'!C2,0,0,D9-B9+1,1),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COUNTIF(OFFSET('000157323_raw'!A2,0,0,D9-B9+1,1),"AP")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COUNTIF(OFFSET('000157323_raw'!C2,0,0,D9-B9+1,1),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COUNTIF(OFFSET('000157323_raw'!A2,0,0,D9-B9+1,1),"APR")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COUNTIF(OFFSET('000157323_raw'!C2,0,0,D9-B9+1,1),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COUNTIF(OFFSET('000157323_raw'!A2,0,0,D9-B9+1,1),"AA")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COUNTIF(OFFSET('000157323_raw'!C2,0,0,D9-B9+1,1),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COUNTIF(OFFSET('000157323_raw'!A2,0,0,D9-B9+1,1),"AF")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COUNTIF(OFFSET('000157323_raw'!C2,0,0,D9-B9+1,1),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COUNTIF(OFFSET('000157323_raw'!A2,0,0,D9-B9+1,1),"AG")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COUNTIF(OFFSET('000157323_raw'!C2,0,0,D9-B9+1,1),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COUNTIF(OFFSET('000157323_raw'!A2,0,0,D9-B9+1,1),"AL")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COUNTIF(OFFSET('000157323_raw'!C2,0,0,D9-B9+1,1),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COUNTIF(OFFSET('000157323_raw'!A2,0,0,D9-B9+1,1),"AT")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COUNTIF(OFFSET('000157323_raw'!C2,0,0,D9-B9+1,1),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COUNTIF(OFFSET('000157323_raw'!A2,0,0,D9-B9+1,1),"AU")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COUNTIF(OFFSET('000157323_raw'!C2,0,0,D9-B9+1,1),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COUNTIF(OFFSET('000157323_raw'!A2,0,0,D9-B9+1,1),"CB")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COUNTIF(OFFSET('000157323_raw'!C2,0,0,D9-B9+1,1),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COUNTIF(OFFSET('000157323_raw'!A2,0,0,D9-B9+1,1),"CN")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COUNTIF(OFFSET('000157323_raw'!C2,0,0,D9-B9+1,1),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COUNTIF(OFFSET('000157323_raw'!A2,0,0,D9-B9+1,1),"CORAL")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COUNTIF(OFFSET('000157323_raw'!A2,0,0,D9-B9+1,1),"CORJU")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COUNTIF(OFFSET('000157323_raw'!A2,0,0,D9-B9+1,1),"DCY")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COUNTIF(OFFSET('000157323_raw'!A2,0,0,D9-B9+1,1),"DST")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SUM((OFFSET('000157323_raw'!B2,0,0,D9-B9+1,1)="ASP") * (OFFSET('000157323_raw'!C2,0,0,D9-B9+1,1)&lt;&gt;"TWS"))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COUNTIF(OFFSET('000157323_raw'!A2,0,0,D9-B9+1,1),"DSO")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SUM((OFFSET('000157323_raw'!B2,0,0,D9-B9+1,1)="BBD") * (OFFSET('000157323_raw'!C2,0,0,D9-B9+1,1)&lt;&gt;"TWS"))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COUNTIF(OFFSET('000157323_raw'!A2,0,0,D9-B9+1,1),"DC")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SUM((OFFSET('000157323_raw'!B2,0,0,D9-B9+1,1)="BL") * (OFFSET('000157323_raw'!C2,0,0,D9-B9+1,1)&lt;&gt;"TWS"))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COUNTIF(OFFSET('000157323_raw'!A2,0,0,D9-B9+1,1),"DL")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SUM((OFFSET('000157323_raw'!B2,0,0,D9-B9+1,1)="OD") * (OFFSET('000157323_raw'!C2,0,0,D9-B9+1,1)&lt;&gt;"TWS"))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COUNTIF(OFFSET('000157323_raw'!A2,0,0,D9-B9+1,1),"DS")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SUM((OFFSET('000157323_raw'!B2,0,0,D9-B9+1,1)="PLA") * (OFFSET('000157323_raw'!C2,0,0,D9-B9+1,1)&lt;&gt;"TWS"))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COUNTIF(OFFSET('000157323_raw'!A2,0,0,D9-B9+1,1),"EF")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SUM((OFFSET('000157323_raw'!B2,0,0,D9-B9+1,1)="WBD") * (OFFSET('000157323_raw'!C2,0,0,D9-B9+1,1)&lt;&gt;"TWS"))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COUNTIF(OFFSET('000157323_raw'!A2,0,0,D9-B9+1,1),"FF")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SUM((OFFSET('000157323_raw'!B2,0,0,D9-B9+1,1)="YBD") * (OFFSET('000157323_raw'!C2,0,0,D9-B9+1,1)&lt;&gt;"TWS"))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COUNTIF(OFFSET('000157323_raw'!A2,0,0,D9-B9+1,1),"IS")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COUNTIF(OFFSET('000157323_raw'!A2,0,0,D9-B9+1,1),"LC")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(OFFSET('000157323_raw'!B2,0,0,D9-B9+1,1)="ASP")*( OFFSET('000157323_raw'!C2,0,0,D9-B9+1,1)="C"))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COUNTIF(OFFSET('000157323_raw'!A2,0,0,D9-B9+1,1),"MD")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(OFFSET('000157323_raw'!B2,0,0,D9-B9+1,1)="BBD")*( OFFSET('000157323_raw'!C2,0,0,D9-B9+1,1)="C"))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COUNTIF(OFFSET('000157323_raw'!A2,0,0,D9-B9+1,1),"MM")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(OFFSET('000157323_raw'!B2,0,0,D9-B9+1,1)="BL")*( OFFSET('000157323_raw'!C2,0,0,D9-B9+1,1)="C"))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COUNTIF(OFFSET('000157323_raw'!A2,0,0,D9-B9+1,1),"MAR")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(OFFSET('000157323_raw'!B2,0,0,D9-B9+1,1)="OD")*( OFFSET('000157323_raw'!C2,0,0,D9-B9+1,1)="C"))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COUNTIF(OFFSET('000157323_raw'!A2,0,0,D9-B9+1,1),"MME")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(OFFSET('000157323_raw'!B2,0,0,D9-B9+1,1)="PLA")*( OFFSET('000157323_raw'!C2,0,0,D9-B9+1,1)="C"))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COUNTIF(OFFSET('000157323_raw'!A2,0,0,D9-B9+1,1),"MILA")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(OFFSET('000157323_raw'!B2,0,0,D9-B9+1,1)="WBD")*( OFFSET('000157323_raw'!C2,0,0,D9-B9+1,1)="C"))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COUNTIF(OFFSET('000157323_raw'!A2,0,0,D9-B9+1,1),"MILC")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(OFFSET('000157323_raw'!B2,0,0,D9-B9+1,1)="YBD")*( OFFSET('000157323_raw'!C2,0,0,D9-B9+1,1)="C"))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COUNTIF(OFFSET('000157323_raw'!A2,0,0,D9-B9+1,1),"MILS")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COUNTIF(OFFSET('000157323_raw'!A2,0,0,D9-B9+1,1),"MA")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COUNTIF(OFFSET('000157323_raw'!A2,0,0,D9-B9+1,1),"MC")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COUNTIF(OFFSET('000157323_raw'!A2,0,0,D9-B9+1,1),"MFAV")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COUNTIF(OFFSET('000157323_raw'!A2,0,0,D9-B9+1,1),"MFRN")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COUNTIF(OFFSET('000157323_raw'!A2,0,0,D9-B9+1,1),"MAN")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COUNTIF(OFFSET('000157323_raw'!A2,0,0,D9-B9+1,1),"MAL")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COUNTIF(OFFSET('000157323_raw'!A2,0,0,D9-B9+1,1),"MDA")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COUNTIF(OFFSET('000157323_raw'!A2,0,0,D9-B9+1,1),"MF")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COUNTIF(OFFSET('000157323_raw'!A2,0,0,D9-B9+1,1),"ML")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COUNTIF(OFFSET('000157323_raw'!A2,0,0,D9-B9+1,1),"OD")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COUNTIF(OFFSET('000157323_raw'!A2,0,0,D9-B9+1,1),"PA")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COUNTIF(OFFSET('000157323_raw'!A2,0,0,D9-B9+1,1),"PB")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COUNTIF(OFFSET('000157323_raw'!A2,0,0,D9-B9+1,1),"PD")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COUNTIF(OFFSET('000157323_raw'!A2,0,0,D9-B9+1,1),"PF")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COUNTIF(OFFSET('000157323_raw'!A2,0,0,D9-B9+1,1),"PP")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COUNTIF(OFFSET('000157323_raw'!A2,0,0,D9-B9+1,1),"SC")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COUNTIF(OFFSET('000157323_raw'!A2,0,0,D9-B9+1,1),"SL")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COUNTIF(OFFSET('000157323_raw'!A2,0,0,D9-B9+1,1),"SR")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COUNTIF(OFFSET('000157323_raw'!A2,0,0,D9-B9+1,1),"SS")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COUNTIF(OFFSET('000157323_raw'!A2,0,0,D9-B9+1,1),"SB")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COUNTIF(OFFSET('000157323_raw'!A2,0,0,D9-B9+1,1),"SH")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COUNTIF(OFFSET('000157323_raw'!A2,0,0,D9-B9+1,1),"SM")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COUNTIF(OFFSET('000157323_raw'!A2,0,0,D9-B9+1,1),"TA")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COUNTIF(OFFSET('000157323_raw'!A2,0,0,D9-B9+1,1),"BRI")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COUNTIF(OFFSET('000157323_raw'!A2,0,0,D9-B9+1,1),"ERY")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COUNTIF(OFFSET('000157323_raw'!A2,0,0,D9-B9+1,1),"EUN")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COUNTIF(OFFSET('000157323_raw'!A2,0,0,D9-B9+1,1),"GORG")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COUNTIF(OFFSET('000157323_raw'!A2,0,0,D9-B9+1,1),"ICIL")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COUNTIF(OFFSET('000157323_raw'!A2,0,0,D9-B9+1,1),"MUR")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COUNTIF(OFFSET('000157323_raw'!A2,0,0,D9-B9+1,1),"MOPS")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COUNTIF(OFFSET('000157323_raw'!A2,0,0,D9-B9+1,1),"PAURA")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COUNTIF(OFFSET('000157323_raw'!A2,0,0,D9-B9+1,1),"PRELA")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COUNTIF(OFFSET('000157323_raw'!A2,0,0,D9-B9+1,1),"PSDP")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COUNTIF(OFFSET('000157323_raw'!A2,0,0,D9-B9+1,1),"PSPT")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COUNTIF(OFFSET('000157323_raw'!A2,0,0,D9-B9+1,1),"PTER")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COUNTIF(OFFSET('000157323_raw'!A2,0,0,D9-B9+1,1),"SPO")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COUNTIF(OFFSET('000157323_raw'!A2,0,0,D9-B9+1,1),"PAL")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COUNTIF(OFFSET('000157323_raw'!A2,0,0,D9-B9+1,1),"ZO")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COUNTIF(OFFSET('000157323_raw'!A2,0,0,D9-B9+1,1),"AMP")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COUNTIF(OFFSET('000157323_raw'!A2,0,0,D9-B9+1,1),"DICT")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COUNTIF(OFFSET('000157323_raw'!A2,0,0,D9-B9+1,1),"HALI")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COUNTIF(OFFSET('000157323_raw'!A2,0,0,D9-B9+1,1),"LIAG")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COUNTIF(OFFSET('000157323_raw'!A2,0,0,D9-B9+1,1),"LOBO")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COUNTIF(OFFSET('000157323_raw'!A2,0,0,D9-B9+1,1),"MACA")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COUNTIF(OFFSET('000157323_raw'!A2,0,0,D9-B9+1,1),"PAD")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COUNTIF(OFFSET('000157323_raw'!A2,0,0,D9-B9+1,1),"POR")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COUNTIF(OFFSET('000157323_raw'!A2,0,0,D9-B9+1,1),"SARG")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COUNTIF(OFFSET('000157323_raw'!A2,0,0,D9-B9+1,1),"SCHIZ")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COUNTIF(OFFSET('000157323_raw'!A2,0,0,D9-B9+1,1),"STY")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COUNTIF(OFFSET('000157323_raw'!A2,0,0,D9-B9+1,1),"TURB")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COUNTIF(OFFSET('000157323_raw'!A2,0,0,D9-B9+1,1),"TURF")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COUNTIF(OFFSET('000157323_raw'!A2,0,0,D9-B9+1,1),"WRAN")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COUNTIF(OFFSET('000157323_raw'!A2,0,0,D9-B9+1,1),"CTB")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COUNTIF(OFFSET('000157323_raw'!A2,0,0,D9-B9+1,1),"ASC")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COUNTIF(OFFSET('000157323_raw'!A2,0,0,D9-B9+1,1),"O")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COUNTIF(OFFSET('000157323_raw'!A2,0,0,D9-B9+1,1),"DCA")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COUNTIF(OFFSET('000157323_raw'!A2,0,0,D9-B9+1,1),"DG")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COUNTIF(OFFSET('000157323_raw'!A2,0,0,D9-B9+1,1),"ODC")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COUNTIF(OFFSET('000157323_raw'!A2,0,0,D9-B9+1,1),"RDC")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COUNTIF(OFFSET('000157323_raw'!A2,0,0,D9-B9+1,1),"CALG")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COUNTIF(OFFSET('000157323_raw'!A2,0,0,D9-B9+1,1),"DCOR")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COUNTIF(OFFSET('000157323_raw'!A2,0,0,D9-B9+1,1),"P")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COUNTIF(OFFSET('000157323_raw'!A2,0,0,D9-B9+1,1),"R")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COUNTIF(OFFSET('000157323_raw'!A2,0,0,D9-B9+1,1),"S")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COUNTIF(OFFSET('000157323_raw'!A2,0,0,D9-B9+1,1),"UNK")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COUNTIF(OFFSET('000157323_raw'!A2,0,0,D9-B9+1,1),"SHAD")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COUNTIF(OFFSET('000157323_raw'!A2,0,0,D9-B9+1,1),"TAPE")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COUNTIF(OFFSET('000157323_raw'!A2,0,0,D9-B9+1,1),"WAND")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COUNTA(OFFSET('000160326_raw'!A2,0,0,D9-B9+1,1))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COUNTIF(OFFSET('000160326_raw'!C2,0,0,D9-B9+1,1),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COUNTIF(OFFSET('000160326_raw'!C2,0,0,D9-B9+1,1),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COUNTIF(OFFSET('000160326_raw'!A2,0,0,D9-B9+1,1),"AC")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COUNTIF(OFFSET('000160326_raw'!C2,0,0,D9-B9+1,1),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COUNTIF(OFFSET('000160326_raw'!A2,0,0,D9-B9+1,1),"AP")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COUNTIF(OFFSET('000160326_raw'!C2,0,0,D9-B9+1,1),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COUNTIF(OFFSET('000160326_raw'!A2,0,0,D9-B9+1,1),"APR")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COUNTIF(OFFSET('000160326_raw'!C2,0,0,D9-B9+1,1),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COUNTIF(OFFSET('000160326_raw'!A2,0,0,D9-B9+1,1),"AA")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COUNTIF(OFFSET('000160326_raw'!C2,0,0,D9-B9+1,1),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COUNTIF(OFFSET('000160326_raw'!A2,0,0,D9-B9+1,1),"AF")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COUNTIF(OFFSET('000160326_raw'!C2,0,0,D9-B9+1,1),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COUNTIF(OFFSET('000160326_raw'!A2,0,0,D9-B9+1,1),"AG")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COUNTIF(OFFSET('000160326_raw'!C2,0,0,D9-B9+1,1),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COUNTIF(OFFSET('000160326_raw'!A2,0,0,D9-B9+1,1),"AL")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COUNTIF(OFFSET('000160326_raw'!C2,0,0,D9-B9+1,1),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COUNTIF(OFFSET('000160326_raw'!A2,0,0,D9-B9+1,1),"AT")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COUNTIF(OFFSET('000160326_raw'!C2,0,0,D9-B9+1,1),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COUNTIF(OFFSET('000160326_raw'!A2,0,0,D9-B9+1,1),"AU")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COUNTIF(OFFSET('000160326_raw'!C2,0,0,D9-B9+1,1),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COUNTIF(OFFSET('000160326_raw'!A2,0,0,D9-B9+1,1),"CB")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COUNTIF(OFFSET('000160326_raw'!C2,0,0,D9-B9+1,1),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COUNTIF(OFFSET('000160326_raw'!A2,0,0,D9-B9+1,1),"CN")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COUNTIF(OFFSET('000160326_raw'!C2,0,0,D9-B9+1,1),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COUNTIF(OFFSET('000160326_raw'!A2,0,0,D9-B9+1,1),"CORAL")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COUNTIF(OFFSET('000160326_raw'!A2,0,0,D9-B9+1,1),"CORJU")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COUNTIF(OFFSET('000160326_raw'!A2,0,0,D9-B9+1,1),"DCY")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COUNTIF(OFFSET('000160326_raw'!A2,0,0,D9-B9+1,1),"DST")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SUM((OFFSET('000160326_raw'!B2,0,0,D9-B9+1,1)="ASP") * (OFFSET('000160326_raw'!C2,0,0,D9-B9+1,1)&lt;&gt;"TWS"))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COUNTIF(OFFSET('000160326_raw'!A2,0,0,D9-B9+1,1),"DSO")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SUM((OFFSET('000160326_raw'!B2,0,0,D9-B9+1,1)="BBD") * (OFFSET('000160326_raw'!C2,0,0,D9-B9+1,1)&lt;&gt;"TWS"))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COUNTIF(OFFSET('000160326_raw'!A2,0,0,D9-B9+1,1),"DC")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SUM((OFFSET('000160326_raw'!B2,0,0,D9-B9+1,1)="BL") * (OFFSET('000160326_raw'!C2,0,0,D9-B9+1,1)&lt;&gt;"TWS"))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COUNTIF(OFFSET('000160326_raw'!A2,0,0,D9-B9+1,1),"DL")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SUM((OFFSET('000160326_raw'!B2,0,0,D9-B9+1,1)="OD") * (OFFSET('000160326_raw'!C2,0,0,D9-B9+1,1)&lt;&gt;"TWS"))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COUNTIF(OFFSET('000160326_raw'!A2,0,0,D9-B9+1,1),"DS")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SUM((OFFSET('000160326_raw'!B2,0,0,D9-B9+1,1)="PLA") * (OFFSET('000160326_raw'!C2,0,0,D9-B9+1,1)&lt;&gt;"TWS"))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COUNTIF(OFFSET('000160326_raw'!A2,0,0,D9-B9+1,1),"EF")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SUM((OFFSET('000160326_raw'!B2,0,0,D9-B9+1,1)="WBD") * (OFFSET('000160326_raw'!C2,0,0,D9-B9+1,1)&lt;&gt;"TWS"))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COUNTIF(OFFSET('000160326_raw'!A2,0,0,D9-B9+1,1),"FF")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SUM((OFFSET('000160326_raw'!B2,0,0,D9-B9+1,1)="YBD") * (OFFSET('000160326_raw'!C2,0,0,D9-B9+1,1)&lt;&gt;"TWS"))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COUNTIF(OFFSET('000160326_raw'!A2,0,0,D9-B9+1,1),"IS")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COUNTIF(OFFSET('000160326_raw'!A2,0,0,D9-B9+1,1),"LC")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(OFFSET('000160326_raw'!B2,0,0,D9-B9+1,1)="ASP")*( OFFSET('000160326_raw'!C2,0,0,D9-B9+1,1)="C"))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COUNTIF(OFFSET('000160326_raw'!A2,0,0,D9-B9+1,1),"MD")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(OFFSET('000160326_raw'!B2,0,0,D9-B9+1,1)="BBD")*( OFFSET('000160326_raw'!C2,0,0,D9-B9+1,1)="C"))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COUNTIF(OFFSET('000160326_raw'!A2,0,0,D9-B9+1,1),"MM")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(OFFSET('000160326_raw'!B2,0,0,D9-B9+1,1)="BL")*( OFFSET('000160326_raw'!C2,0,0,D9-B9+1,1)="C"))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COUNTIF(OFFSET('000160326_raw'!A2,0,0,D9-B9+1,1),"MAR")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(OFFSET('000160326_raw'!B2,0,0,D9-B9+1,1)="OD")*( OFFSET('000160326_raw'!C2,0,0,D9-B9+1,1)="C"))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COUNTIF(OFFSET('000160326_raw'!A2,0,0,D9-B9+1,1),"MME")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(OFFSET('000160326_raw'!B2,0,0,D9-B9+1,1)="PLA")*( OFFSET('000160326_raw'!C2,0,0,D9-B9+1,1)="C"))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COUNTIF(OFFSET('000160326_raw'!A2,0,0,D9-B9+1,1),"MILA")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(OFFSET('000160326_raw'!B2,0,0,D9-B9+1,1)="WBD")*( OFFSET('000160326_raw'!C2,0,0,D9-B9+1,1)="C"))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COUNTIF(OFFSET('000160326_raw'!A2,0,0,D9-B9+1,1),"MILC")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(OFFSET('000160326_raw'!B2,0,0,D9-B9+1,1)="YBD")*( OFFSET('000160326_raw'!C2,0,0,D9-B9+1,1)="C"))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COUNTIF(OFFSET('000160326_raw'!A2,0,0,D9-B9+1,1),"MILS")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COUNTIF(OFFSET('000160326_raw'!A2,0,0,D9-B9+1,1),"MA")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COUNTIF(OFFSET('000160326_raw'!A2,0,0,D9-B9+1,1),"MC")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COUNTIF(OFFSET('000160326_raw'!A2,0,0,D9-B9+1,1),"MFAV")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COUNTIF(OFFSET('000160326_raw'!A2,0,0,D9-B9+1,1),"MFRN")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COUNTIF(OFFSET('000160326_raw'!A2,0,0,D9-B9+1,1),"MAN")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COUNTIF(OFFSET('000160326_raw'!A2,0,0,D9-B9+1,1),"MAL")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COUNTIF(OFFSET('000160326_raw'!A2,0,0,D9-B9+1,1),"MDA")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COUNTIF(OFFSET('000160326_raw'!A2,0,0,D9-B9+1,1),"MF")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COUNTIF(OFFSET('000160326_raw'!A2,0,0,D9-B9+1,1),"ML")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COUNTIF(OFFSET('000160326_raw'!A2,0,0,D9-B9+1,1),"OD")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COUNTIF(OFFSET('000160326_raw'!A2,0,0,D9-B9+1,1),"PA")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COUNTIF(OFFSET('000160326_raw'!A2,0,0,D9-B9+1,1),"PB")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COUNTIF(OFFSET('000160326_raw'!A2,0,0,D9-B9+1,1),"PD")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COUNTIF(OFFSET('000160326_raw'!A2,0,0,D9-B9+1,1),"PF")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COUNTIF(OFFSET('000160326_raw'!A2,0,0,D9-B9+1,1),"PP")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COUNTIF(OFFSET('000160326_raw'!A2,0,0,D9-B9+1,1),"SC")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COUNTIF(OFFSET('000160326_raw'!A2,0,0,D9-B9+1,1),"SL")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COUNTIF(OFFSET('000160326_raw'!A2,0,0,D9-B9+1,1),"SR")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COUNTIF(OFFSET('000160326_raw'!A2,0,0,D9-B9+1,1),"SS")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COUNTIF(OFFSET('000160326_raw'!A2,0,0,D9-B9+1,1),"SB")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COUNTIF(OFFSET('000160326_raw'!A2,0,0,D9-B9+1,1),"SH")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COUNTIF(OFFSET('000160326_raw'!A2,0,0,D9-B9+1,1),"SM")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COUNTIF(OFFSET('000160326_raw'!A2,0,0,D9-B9+1,1),"TA")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COUNTIF(OFFSET('000160326_raw'!A2,0,0,D9-B9+1,1),"BRI")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COUNTIF(OFFSET('000160326_raw'!A2,0,0,D9-B9+1,1),"ERY")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COUNTIF(OFFSET('000160326_raw'!A2,0,0,D9-B9+1,1),"EUN")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COUNTIF(OFFSET('000160326_raw'!A2,0,0,D9-B9+1,1),"GORG")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COUNTIF(OFFSET('000160326_raw'!A2,0,0,D9-B9+1,1),"ICIL")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COUNTIF(OFFSET('000160326_raw'!A2,0,0,D9-B9+1,1),"MUR")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COUNTIF(OFFSET('000160326_raw'!A2,0,0,D9-B9+1,1),"MOPS")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COUNTIF(OFFSET('000160326_raw'!A2,0,0,D9-B9+1,1),"PAURA")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COUNTIF(OFFSET('000160326_raw'!A2,0,0,D9-B9+1,1),"PRELA")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COUNTIF(OFFSET('000160326_raw'!A2,0,0,D9-B9+1,1),"PSDP")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COUNTIF(OFFSET('000160326_raw'!A2,0,0,D9-B9+1,1),"PSPT")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COUNTIF(OFFSET('000160326_raw'!A2,0,0,D9-B9+1,1),"PTER")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COUNTIF(OFFSET('000160326_raw'!A2,0,0,D9-B9+1,1),"SPO")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COUNTIF(OFFSET('000160326_raw'!A2,0,0,D9-B9+1,1),"PAL")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COUNTIF(OFFSET('000160326_raw'!A2,0,0,D9-B9+1,1),"ZO")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COUNTIF(OFFSET('000160326_raw'!A2,0,0,D9-B9+1,1),"AMP")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COUNTIF(OFFSET('000160326_raw'!A2,0,0,D9-B9+1,1),"DICT")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COUNTIF(OFFSET('000160326_raw'!A2,0,0,D9-B9+1,1),"HALI")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COUNTIF(OFFSET('000160326_raw'!A2,0,0,D9-B9+1,1),"LIAG")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COUNTIF(OFFSET('000160326_raw'!A2,0,0,D9-B9+1,1),"LOBO")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COUNTIF(OFFSET('000160326_raw'!A2,0,0,D9-B9+1,1),"MACA")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COUNTIF(OFFSET('000160326_raw'!A2,0,0,D9-B9+1,1),"PAD")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COUNTIF(OFFSET('000160326_raw'!A2,0,0,D9-B9+1,1),"POR")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COUNTIF(OFFSET('000160326_raw'!A2,0,0,D9-B9+1,1),"SARG")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COUNTIF(OFFSET('000160326_raw'!A2,0,0,D9-B9+1,1),"SCHIZ")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COUNTIF(OFFSET('000160326_raw'!A2,0,0,D9-B9+1,1),"STY")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COUNTIF(OFFSET('000160326_raw'!A2,0,0,D9-B9+1,1),"TURB")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COUNTIF(OFFSET('000160326_raw'!A2,0,0,D9-B9+1,1),"TURF")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COUNTIF(OFFSET('000160326_raw'!A2,0,0,D9-B9+1,1),"WRAN")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COUNTIF(OFFSET('000160326_raw'!A2,0,0,D9-B9+1,1),"CTB")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COUNTIF(OFFSET('000160326_raw'!A2,0,0,D9-B9+1,1),"ASC")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COUNTIF(OFFSET('000160326_raw'!A2,0,0,D9-B9+1,1),"O")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COUNTIF(OFFSET('000160326_raw'!A2,0,0,D9-B9+1,1),"DCA")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COUNTIF(OFFSET('000160326_raw'!A2,0,0,D9-B9+1,1),"DG")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COUNTIF(OFFSET('000160326_raw'!A2,0,0,D9-B9+1,1),"ODC")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COUNTIF(OFFSET('000160326_raw'!A2,0,0,D9-B9+1,1),"RDC")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COUNTIF(OFFSET('000160326_raw'!A2,0,0,D9-B9+1,1),"CALG")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COUNTIF(OFFSET('000160326_raw'!A2,0,0,D9-B9+1,1),"DCOR")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COUNTIF(OFFSET('000160326_raw'!A2,0,0,D9-B9+1,1),"P")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COUNTIF(OFFSET('000160326_raw'!A2,0,0,D9-B9+1,1),"R")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COUNTIF(OFFSET('000160326_raw'!A2,0,0,D9-B9+1,1),"S")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COUNTIF(OFFSET('000160326_raw'!A2,0,0,D9-B9+1,1),"UNK")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COUNTIF(OFFSET('000160326_raw'!A2,0,0,D9-B9+1,1),"SHAD")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COUNTIF(OFFSET('000160326_raw'!A2,0,0,D9-B9+1,1),"TAPE")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COUNTIF(OFFSET('000160326_raw'!A2,0,0,D9-B9+1,1),"WAND")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COUNTA(OFFSET('000163329_raw'!A2,0,0,D9-B9+1,1))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COUNTIF(OFFSET('000163329_raw'!C2,0,0,D9-B9+1,1),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COUNTIF(OFFSET('000163329_raw'!C2,0,0,D9-B9+1,1),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COUNTIF(OFFSET('000163329_raw'!A2,0,0,D9-B9+1,1),"AC")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COUNTIF(OFFSET('000163329_raw'!C2,0,0,D9-B9+1,1),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COUNTIF(OFFSET('000163329_raw'!A2,0,0,D9-B9+1,1),"AP")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COUNTIF(OFFSET('000163329_raw'!C2,0,0,D9-B9+1,1),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COUNTIF(OFFSET('000163329_raw'!A2,0,0,D9-B9+1,1),"APR")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COUNTIF(OFFSET('000163329_raw'!C2,0,0,D9-B9+1,1),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COUNTIF(OFFSET('000163329_raw'!A2,0,0,D9-B9+1,1),"AA")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COUNTIF(OFFSET('000163329_raw'!C2,0,0,D9-B9+1,1),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COUNTIF(OFFSET('000163329_raw'!A2,0,0,D9-B9+1,1),"AF")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COUNTIF(OFFSET('000163329_raw'!C2,0,0,D9-B9+1,1),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COUNTIF(OFFSET('000163329_raw'!A2,0,0,D9-B9+1,1),"AG")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COUNTIF(OFFSET('000163329_raw'!C2,0,0,D9-B9+1,1),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COUNTIF(OFFSET('000163329_raw'!A2,0,0,D9-B9+1,1),"AL")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COUNTIF(OFFSET('000163329_raw'!C2,0,0,D9-B9+1,1),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COUNTIF(OFFSET('000163329_raw'!A2,0,0,D9-B9+1,1),"AT")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COUNTIF(OFFSET('000163329_raw'!C2,0,0,D9-B9+1,1),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COUNTIF(OFFSET('000163329_raw'!A2,0,0,D9-B9+1,1),"AU")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COUNTIF(OFFSET('000163329_raw'!C2,0,0,D9-B9+1,1),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COUNTIF(OFFSET('000163329_raw'!A2,0,0,D9-B9+1,1),"CB")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COUNTIF(OFFSET('000163329_raw'!C2,0,0,D9-B9+1,1),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COUNTIF(OFFSET('000163329_raw'!A2,0,0,D9-B9+1,1),"CN")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COUNTIF(OFFSET('000163329_raw'!C2,0,0,D9-B9+1,1),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COUNTIF(OFFSET('000163329_raw'!A2,0,0,D9-B9+1,1),"CORAL")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COUNTIF(OFFSET('000163329_raw'!A2,0,0,D9-B9+1,1),"CORJU")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COUNTIF(OFFSET('000163329_raw'!A2,0,0,D9-B9+1,1),"DCY")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COUNTIF(OFFSET('000163329_raw'!A2,0,0,D9-B9+1,1),"DST")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SUM((OFFSET('000163329_raw'!B2,0,0,D9-B9+1,1)="ASP") * (OFFSET('000163329_raw'!C2,0,0,D9-B9+1,1)&lt;&gt;"TWS"))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COUNTIF(OFFSET('000163329_raw'!A2,0,0,D9-B9+1,1),"DSO")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SUM((OFFSET('000163329_raw'!B2,0,0,D9-B9+1,1)="BBD") * (OFFSET('000163329_raw'!C2,0,0,D9-B9+1,1)&lt;&gt;"TWS"))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COUNTIF(OFFSET('000163329_raw'!A2,0,0,D9-B9+1,1),"DC")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SUM((OFFSET('000163329_raw'!B2,0,0,D9-B9+1,1)="BL") * (OFFSET('000163329_raw'!C2,0,0,D9-B9+1,1)&lt;&gt;"TWS"))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COUNTIF(OFFSET('000163329_raw'!A2,0,0,D9-B9+1,1),"DL")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SUM((OFFSET('000163329_raw'!B2,0,0,D9-B9+1,1)="OD") * (OFFSET('000163329_raw'!C2,0,0,D9-B9+1,1)&lt;&gt;"TWS"))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COUNTIF(OFFSET('000163329_raw'!A2,0,0,D9-B9+1,1),"DS")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SUM((OFFSET('000163329_raw'!B2,0,0,D9-B9+1,1)="PLA") * (OFFSET('000163329_raw'!C2,0,0,D9-B9+1,1)&lt;&gt;"TWS"))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COUNTIF(OFFSET('000163329_raw'!A2,0,0,D9-B9+1,1),"EF")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SUM((OFFSET('000163329_raw'!B2,0,0,D9-B9+1,1)="WBD") * (OFFSET('000163329_raw'!C2,0,0,D9-B9+1,1)&lt;&gt;"TWS"))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COUNTIF(OFFSET('000163329_raw'!A2,0,0,D9-B9+1,1),"FF")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SUM((OFFSET('000163329_raw'!B2,0,0,D9-B9+1,1)="YBD") * (OFFSET('000163329_raw'!C2,0,0,D9-B9+1,1)&lt;&gt;"TWS"))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COUNTIF(OFFSET('000163329_raw'!A2,0,0,D9-B9+1,1),"IS")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COUNTIF(OFFSET('000163329_raw'!A2,0,0,D9-B9+1,1),"LC")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(OFFSET('000163329_raw'!B2,0,0,D9-B9+1,1)="ASP")*( OFFSET('000163329_raw'!C2,0,0,D9-B9+1,1)="C"))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COUNTIF(OFFSET('000163329_raw'!A2,0,0,D9-B9+1,1),"MD")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(OFFSET('000163329_raw'!B2,0,0,D9-B9+1,1)="BBD")*( OFFSET('000163329_raw'!C2,0,0,D9-B9+1,1)="C"))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COUNTIF(OFFSET('000163329_raw'!A2,0,0,D9-B9+1,1),"MM")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(OFFSET('000163329_raw'!B2,0,0,D9-B9+1,1)="BL")*( OFFSET('000163329_raw'!C2,0,0,D9-B9+1,1)="C"))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COUNTIF(OFFSET('000163329_raw'!A2,0,0,D9-B9+1,1),"MAR")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(OFFSET('000163329_raw'!B2,0,0,D9-B9+1,1)="OD")*( OFFSET('000163329_raw'!C2,0,0,D9-B9+1,1)="C"))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COUNTIF(OFFSET('000163329_raw'!A2,0,0,D9-B9+1,1),"MME")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(OFFSET('000163329_raw'!B2,0,0,D9-B9+1,1)="PLA")*( OFFSET('000163329_raw'!C2,0,0,D9-B9+1,1)="C"))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COUNTIF(OFFSET('000163329_raw'!A2,0,0,D9-B9+1,1),"MILA")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(OFFSET('000163329_raw'!B2,0,0,D9-B9+1,1)="WBD")*( OFFSET('000163329_raw'!C2,0,0,D9-B9+1,1)="C"))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COUNTIF(OFFSET('000163329_raw'!A2,0,0,D9-B9+1,1),"MILC")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(OFFSET('000163329_raw'!B2,0,0,D9-B9+1,1)="YBD")*( OFFSET('000163329_raw'!C2,0,0,D9-B9+1,1)="C"))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COUNTIF(OFFSET('000163329_raw'!A2,0,0,D9-B9+1,1),"MILS")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COUNTIF(OFFSET('000163329_raw'!A2,0,0,D9-B9+1,1),"MA")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COUNTIF(OFFSET('000163329_raw'!A2,0,0,D9-B9+1,1),"MC")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COUNTIF(OFFSET('000163329_raw'!A2,0,0,D9-B9+1,1),"MFAV")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COUNTIF(OFFSET('000163329_raw'!A2,0,0,D9-B9+1,1),"MFRN")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COUNTIF(OFFSET('000163329_raw'!A2,0,0,D9-B9+1,1),"MAN")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COUNTIF(OFFSET('000163329_raw'!A2,0,0,D9-B9+1,1),"MAL")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COUNTIF(OFFSET('000163329_raw'!A2,0,0,D9-B9+1,1),"MDA")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COUNTIF(OFFSET('000163329_raw'!A2,0,0,D9-B9+1,1),"MF")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COUNTIF(OFFSET('000163329_raw'!A2,0,0,D9-B9+1,1),"ML")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COUNTIF(OFFSET('000163329_raw'!A2,0,0,D9-B9+1,1),"OD")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COUNTIF(OFFSET('000163329_raw'!A2,0,0,D9-B9+1,1),"PA")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COUNTIF(OFFSET('000163329_raw'!A2,0,0,D9-B9+1,1),"PB")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COUNTIF(OFFSET('000163329_raw'!A2,0,0,D9-B9+1,1),"PD")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COUNTIF(OFFSET('000163329_raw'!A2,0,0,D9-B9+1,1),"PF")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COUNTIF(OFFSET('000163329_raw'!A2,0,0,D9-B9+1,1),"PP")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COUNTIF(OFFSET('000163329_raw'!A2,0,0,D9-B9+1,1),"SC")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COUNTIF(OFFSET('000163329_raw'!A2,0,0,D9-B9+1,1),"SL")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COUNTIF(OFFSET('000163329_raw'!A2,0,0,D9-B9+1,1),"SR")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COUNTIF(OFFSET('000163329_raw'!A2,0,0,D9-B9+1,1),"SS")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COUNTIF(OFFSET('000163329_raw'!A2,0,0,D9-B9+1,1),"SB")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COUNTIF(OFFSET('000163329_raw'!A2,0,0,D9-B9+1,1),"SH")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COUNTIF(OFFSET('000163329_raw'!A2,0,0,D9-B9+1,1),"SM")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COUNTIF(OFFSET('000163329_raw'!A2,0,0,D9-B9+1,1),"TA")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COUNTIF(OFFSET('000163329_raw'!A2,0,0,D9-B9+1,1),"BRI")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COUNTIF(OFFSET('000163329_raw'!A2,0,0,D9-B9+1,1),"ERY")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COUNTIF(OFFSET('000163329_raw'!A2,0,0,D9-B9+1,1),"EUN")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COUNTIF(OFFSET('000163329_raw'!A2,0,0,D9-B9+1,1),"GORG")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COUNTIF(OFFSET('000163329_raw'!A2,0,0,D9-B9+1,1),"ICIL")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COUNTIF(OFFSET('000163329_raw'!A2,0,0,D9-B9+1,1),"MUR")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COUNTIF(OFFSET('000163329_raw'!A2,0,0,D9-B9+1,1),"MOPS")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COUNTIF(OFFSET('000163329_raw'!A2,0,0,D9-B9+1,1),"PAURA")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COUNTIF(OFFSET('000163329_raw'!A2,0,0,D9-B9+1,1),"PRELA")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COUNTIF(OFFSET('000163329_raw'!A2,0,0,D9-B9+1,1),"PSDP")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COUNTIF(OFFSET('000163329_raw'!A2,0,0,D9-B9+1,1),"PSPT")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COUNTIF(OFFSET('000163329_raw'!A2,0,0,D9-B9+1,1),"PTER")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COUNTIF(OFFSET('000163329_raw'!A2,0,0,D9-B9+1,1),"SPO")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COUNTIF(OFFSET('000163329_raw'!A2,0,0,D9-B9+1,1),"PAL")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COUNTIF(OFFSET('000163329_raw'!A2,0,0,D9-B9+1,1),"ZO")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COUNTIF(OFFSET('000163329_raw'!A2,0,0,D9-B9+1,1),"AMP")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COUNTIF(OFFSET('000163329_raw'!A2,0,0,D9-B9+1,1),"DICT")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COUNTIF(OFFSET('000163329_raw'!A2,0,0,D9-B9+1,1),"HALI")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COUNTIF(OFFSET('000163329_raw'!A2,0,0,D9-B9+1,1),"LIAG")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COUNTIF(OFFSET('000163329_raw'!A2,0,0,D9-B9+1,1),"LOBO")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COUNTIF(OFFSET('000163329_raw'!A2,0,0,D9-B9+1,1),"MACA")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COUNTIF(OFFSET('000163329_raw'!A2,0,0,D9-B9+1,1),"PAD")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COUNTIF(OFFSET('000163329_raw'!A2,0,0,D9-B9+1,1),"POR")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COUNTIF(OFFSET('000163329_raw'!A2,0,0,D9-B9+1,1),"SARG")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COUNTIF(OFFSET('000163329_raw'!A2,0,0,D9-B9+1,1),"SCHIZ")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COUNTIF(OFFSET('000163329_raw'!A2,0,0,D9-B9+1,1),"STY")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COUNTIF(OFFSET('000163329_raw'!A2,0,0,D9-B9+1,1),"TURB")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COUNTIF(OFFSET('000163329_raw'!A2,0,0,D9-B9+1,1),"TURF")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COUNTIF(OFFSET('000163329_raw'!A2,0,0,D9-B9+1,1),"WRAN")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COUNTIF(OFFSET('000163329_raw'!A2,0,0,D9-B9+1,1),"CTB")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COUNTIF(OFFSET('000163329_raw'!A2,0,0,D9-B9+1,1),"ASC")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COUNTIF(OFFSET('000163329_raw'!A2,0,0,D9-B9+1,1),"O")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COUNTIF(OFFSET('000163329_raw'!A2,0,0,D9-B9+1,1),"DCA")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COUNTIF(OFFSET('000163329_raw'!A2,0,0,D9-B9+1,1),"DG")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COUNTIF(OFFSET('000163329_raw'!A2,0,0,D9-B9+1,1),"ODC")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COUNTIF(OFFSET('000163329_raw'!A2,0,0,D9-B9+1,1),"RDC")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COUNTIF(OFFSET('000163329_raw'!A2,0,0,D9-B9+1,1),"CALG")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COUNTIF(OFFSET('000163329_raw'!A2,0,0,D9-B9+1,1),"DCOR")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COUNTIF(OFFSET('000163329_raw'!A2,0,0,D9-B9+1,1),"P")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COUNTIF(OFFSET('000163329_raw'!A2,0,0,D9-B9+1,1),"R")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COUNTIF(OFFSET('000163329_raw'!A2,0,0,D9-B9+1,1),"S")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COUNTIF(OFFSET('000163329_raw'!A2,0,0,D9-B9+1,1),"UNK")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COUNTIF(OFFSET('000163329_raw'!A2,0,0,D9-B9+1,1),"SHAD")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COUNTIF(OFFSET('000163329_raw'!A2,0,0,D9-B9+1,1),"TAPE")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COUNTIF(OFFSET('000163329_raw'!A2,0,0,D9-B9+1,1),"WAND")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COUNTA(OFFSET('000166332_raw'!A2,0,0,D9-B9+1,1))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COUNTIF(OFFSET('000166332_raw'!C2,0,0,D9-B9+1,1),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COUNTIF(OFFSET('000166332_raw'!C2,0,0,D9-B9+1,1),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COUNTIF(OFFSET('000166332_raw'!A2,0,0,D9-B9+1,1),"AC")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COUNTIF(OFFSET('000166332_raw'!C2,0,0,D9-B9+1,1),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COUNTIF(OFFSET('000166332_raw'!A2,0,0,D9-B9+1,1),"AP")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COUNTIF(OFFSET('000166332_raw'!C2,0,0,D9-B9+1,1),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COUNTIF(OFFSET('000166332_raw'!A2,0,0,D9-B9+1,1),"APR")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COUNTIF(OFFSET('000166332_raw'!C2,0,0,D9-B9+1,1),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COUNTIF(OFFSET('000166332_raw'!A2,0,0,D9-B9+1,1),"AA")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COUNTIF(OFFSET('000166332_raw'!C2,0,0,D9-B9+1,1),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COUNTIF(OFFSET('000166332_raw'!A2,0,0,D9-B9+1,1),"AF")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COUNTIF(OFFSET('000166332_raw'!C2,0,0,D9-B9+1,1),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COUNTIF(OFFSET('000166332_raw'!A2,0,0,D9-B9+1,1),"AG")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COUNTIF(OFFSET('000166332_raw'!C2,0,0,D9-B9+1,1),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COUNTIF(OFFSET('000166332_raw'!A2,0,0,D9-B9+1,1),"AL")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COUNTIF(OFFSET('000166332_raw'!C2,0,0,D9-B9+1,1),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COUNTIF(OFFSET('000166332_raw'!A2,0,0,D9-B9+1,1),"AT")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COUNTIF(OFFSET('000166332_raw'!C2,0,0,D9-B9+1,1),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COUNTIF(OFFSET('000166332_raw'!A2,0,0,D9-B9+1,1),"AU")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COUNTIF(OFFSET('000166332_raw'!C2,0,0,D9-B9+1,1),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COUNTIF(OFFSET('000166332_raw'!A2,0,0,D9-B9+1,1),"CB")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COUNTIF(OFFSET('000166332_raw'!C2,0,0,D9-B9+1,1),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COUNTIF(OFFSET('000166332_raw'!A2,0,0,D9-B9+1,1),"CN")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COUNTIF(OFFSET('000166332_raw'!C2,0,0,D9-B9+1,1),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COUNTIF(OFFSET('000166332_raw'!A2,0,0,D9-B9+1,1),"CORAL")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COUNTIF(OFFSET('000166332_raw'!A2,0,0,D9-B9+1,1),"CORJU")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COUNTIF(OFFSET('000166332_raw'!A2,0,0,D9-B9+1,1),"DCY")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COUNTIF(OFFSET('000166332_raw'!A2,0,0,D9-B9+1,1),"DST")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SUM((OFFSET('000166332_raw'!B2,0,0,D9-B9+1,1)="ASP") * (OFFSET('000166332_raw'!C2,0,0,D9-B9+1,1)&lt;&gt;"TWS"))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COUNTIF(OFFSET('000166332_raw'!A2,0,0,D9-B9+1,1),"DSO")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SUM((OFFSET('000166332_raw'!B2,0,0,D9-B9+1,1)="BBD") * (OFFSET('000166332_raw'!C2,0,0,D9-B9+1,1)&lt;&gt;"TWS"))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COUNTIF(OFFSET('000166332_raw'!A2,0,0,D9-B9+1,1),"DC")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SUM((OFFSET('000166332_raw'!B2,0,0,D9-B9+1,1)="BL") * (OFFSET('000166332_raw'!C2,0,0,D9-B9+1,1)&lt;&gt;"TWS"))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COUNTIF(OFFSET('000166332_raw'!A2,0,0,D9-B9+1,1),"DL")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SUM((OFFSET('000166332_raw'!B2,0,0,D9-B9+1,1)="OD") * (OFFSET('000166332_raw'!C2,0,0,D9-B9+1,1)&lt;&gt;"TWS"))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COUNTIF(OFFSET('000166332_raw'!A2,0,0,D9-B9+1,1),"DS")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SUM((OFFSET('000166332_raw'!B2,0,0,D9-B9+1,1)="PLA") * (OFFSET('000166332_raw'!C2,0,0,D9-B9+1,1)&lt;&gt;"TWS"))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COUNTIF(OFFSET('000166332_raw'!A2,0,0,D9-B9+1,1),"EF")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SUM((OFFSET('000166332_raw'!B2,0,0,D9-B9+1,1)="WBD") * (OFFSET('000166332_raw'!C2,0,0,D9-B9+1,1)&lt;&gt;"TWS"))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COUNTIF(OFFSET('000166332_raw'!A2,0,0,D9-B9+1,1),"FF")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SUM((OFFSET('000166332_raw'!B2,0,0,D9-B9+1,1)="YBD") * (OFFSET('000166332_raw'!C2,0,0,D9-B9+1,1)&lt;&gt;"TWS"))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COUNTIF(OFFSET('000166332_raw'!A2,0,0,D9-B9+1,1),"IS")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COUNTIF(OFFSET('000166332_raw'!A2,0,0,D9-B9+1,1),"LC")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(OFFSET('000166332_raw'!B2,0,0,D9-B9+1,1)="ASP")*( OFFSET('000166332_raw'!C2,0,0,D9-B9+1,1)="C"))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COUNTIF(OFFSET('000166332_raw'!A2,0,0,D9-B9+1,1),"MD")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(OFFSET('000166332_raw'!B2,0,0,D9-B9+1,1)="BBD")*( OFFSET('000166332_raw'!C2,0,0,D9-B9+1,1)="C"))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COUNTIF(OFFSET('000166332_raw'!A2,0,0,D9-B9+1,1),"MM")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(OFFSET('000166332_raw'!B2,0,0,D9-B9+1,1)="BL")*( OFFSET('000166332_raw'!C2,0,0,D9-B9+1,1)="C"))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COUNTIF(OFFSET('000166332_raw'!A2,0,0,D9-B9+1,1),"MAR")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(OFFSET('000166332_raw'!B2,0,0,D9-B9+1,1)="OD")*( OFFSET('000166332_raw'!C2,0,0,D9-B9+1,1)="C"))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COUNTIF(OFFSET('000166332_raw'!A2,0,0,D9-B9+1,1),"MME")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(OFFSET('000166332_raw'!B2,0,0,D9-B9+1,1)="PLA")*( OFFSET('000166332_raw'!C2,0,0,D9-B9+1,1)="C"))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COUNTIF(OFFSET('000166332_raw'!A2,0,0,D9-B9+1,1),"MILA")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(OFFSET('000166332_raw'!B2,0,0,D9-B9+1,1)="WBD")*( OFFSET('000166332_raw'!C2,0,0,D9-B9+1,1)="C"))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COUNTIF(OFFSET('000166332_raw'!A2,0,0,D9-B9+1,1),"MILC")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(OFFSET('000166332_raw'!B2,0,0,D9-B9+1,1)="YBD")*( OFFSET('000166332_raw'!C2,0,0,D9-B9+1,1)="C"))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COUNTIF(OFFSET('000166332_raw'!A2,0,0,D9-B9+1,1),"MILS")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COUNTIF(OFFSET('000166332_raw'!A2,0,0,D9-B9+1,1),"MA")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COUNTIF(OFFSET('000166332_raw'!A2,0,0,D9-B9+1,1),"MC")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COUNTIF(OFFSET('000166332_raw'!A2,0,0,D9-B9+1,1),"MFAV")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COUNTIF(OFFSET('000166332_raw'!A2,0,0,D9-B9+1,1),"MFRN")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COUNTIF(OFFSET('000166332_raw'!A2,0,0,D9-B9+1,1),"MAN")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COUNTIF(OFFSET('000166332_raw'!A2,0,0,D9-B9+1,1),"MAL")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COUNTIF(OFFSET('000166332_raw'!A2,0,0,D9-B9+1,1),"MDA")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COUNTIF(OFFSET('000166332_raw'!A2,0,0,D9-B9+1,1),"MF")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COUNTIF(OFFSET('000166332_raw'!A2,0,0,D9-B9+1,1),"ML")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COUNTIF(OFFSET('000166332_raw'!A2,0,0,D9-B9+1,1),"OD")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COUNTIF(OFFSET('000166332_raw'!A2,0,0,D9-B9+1,1),"PA")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COUNTIF(OFFSET('000166332_raw'!A2,0,0,D9-B9+1,1),"PB")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COUNTIF(OFFSET('000166332_raw'!A2,0,0,D9-B9+1,1),"PD")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COUNTIF(OFFSET('000166332_raw'!A2,0,0,D9-B9+1,1),"PF")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COUNTIF(OFFSET('000166332_raw'!A2,0,0,D9-B9+1,1),"PP")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COUNTIF(OFFSET('000166332_raw'!A2,0,0,D9-B9+1,1),"SC")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COUNTIF(OFFSET('000166332_raw'!A2,0,0,D9-B9+1,1),"SL")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COUNTIF(OFFSET('000166332_raw'!A2,0,0,D9-B9+1,1),"SR")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COUNTIF(OFFSET('000166332_raw'!A2,0,0,D9-B9+1,1),"SS")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COUNTIF(OFFSET('000166332_raw'!A2,0,0,D9-B9+1,1),"SB")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COUNTIF(OFFSET('000166332_raw'!A2,0,0,D9-B9+1,1),"SH")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COUNTIF(OFFSET('000166332_raw'!A2,0,0,D9-B9+1,1),"SM")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COUNTIF(OFFSET('000166332_raw'!A2,0,0,D9-B9+1,1),"TA")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COUNTIF(OFFSET('000166332_raw'!A2,0,0,D9-B9+1,1),"BRI")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COUNTIF(OFFSET('000166332_raw'!A2,0,0,D9-B9+1,1),"ERY")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COUNTIF(OFFSET('000166332_raw'!A2,0,0,D9-B9+1,1),"EUN")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COUNTIF(OFFSET('000166332_raw'!A2,0,0,D9-B9+1,1),"GORG")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COUNTIF(OFFSET('000166332_raw'!A2,0,0,D9-B9+1,1),"ICIL")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COUNTIF(OFFSET('000166332_raw'!A2,0,0,D9-B9+1,1),"MUR")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COUNTIF(OFFSET('000166332_raw'!A2,0,0,D9-B9+1,1),"MOPS")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COUNTIF(OFFSET('000166332_raw'!A2,0,0,D9-B9+1,1),"PAURA")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COUNTIF(OFFSET('000166332_raw'!A2,0,0,D9-B9+1,1),"PRELA")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COUNTIF(OFFSET('000166332_raw'!A2,0,0,D9-B9+1,1),"PSDP")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COUNTIF(OFFSET('000166332_raw'!A2,0,0,D9-B9+1,1),"PSPT")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COUNTIF(OFFSET('000166332_raw'!A2,0,0,D9-B9+1,1),"PTER")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COUNTIF(OFFSET('000166332_raw'!A2,0,0,D9-B9+1,1),"SPO")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COUNTIF(OFFSET('000166332_raw'!A2,0,0,D9-B9+1,1),"PAL")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COUNTIF(OFFSET('000166332_raw'!A2,0,0,D9-B9+1,1),"ZO")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COUNTIF(OFFSET('000166332_raw'!A2,0,0,D9-B9+1,1),"AMP")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COUNTIF(OFFSET('000166332_raw'!A2,0,0,D9-B9+1,1),"DICT")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COUNTIF(OFFSET('000166332_raw'!A2,0,0,D9-B9+1,1),"HALI")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COUNTIF(OFFSET('000166332_raw'!A2,0,0,D9-B9+1,1),"LIAG")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COUNTIF(OFFSET('000166332_raw'!A2,0,0,D9-B9+1,1),"LOBO")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COUNTIF(OFFSET('000166332_raw'!A2,0,0,D9-B9+1,1),"MACA")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COUNTIF(OFFSET('000166332_raw'!A2,0,0,D9-B9+1,1),"PAD")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COUNTIF(OFFSET('000166332_raw'!A2,0,0,D9-B9+1,1),"POR")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COUNTIF(OFFSET('000166332_raw'!A2,0,0,D9-B9+1,1),"SARG")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COUNTIF(OFFSET('000166332_raw'!A2,0,0,D9-B9+1,1),"SCHIZ")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COUNTIF(OFFSET('000166332_raw'!A2,0,0,D9-B9+1,1),"STY")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COUNTIF(OFFSET('000166332_raw'!A2,0,0,D9-B9+1,1),"TURB")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COUNTIF(OFFSET('000166332_raw'!A2,0,0,D9-B9+1,1),"TURF")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COUNTIF(OFFSET('000166332_raw'!A2,0,0,D9-B9+1,1),"WRAN")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COUNTIF(OFFSET('000166332_raw'!A2,0,0,D9-B9+1,1),"CTB")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COUNTIF(OFFSET('000166332_raw'!A2,0,0,D9-B9+1,1),"ASC")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COUNTIF(OFFSET('000166332_raw'!A2,0,0,D9-B9+1,1),"O")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COUNTIF(OFFSET('000166332_raw'!A2,0,0,D9-B9+1,1),"DCA")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COUNTIF(OFFSET('000166332_raw'!A2,0,0,D9-B9+1,1),"DG")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COUNTIF(OFFSET('000166332_raw'!A2,0,0,D9-B9+1,1),"ODC")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COUNTIF(OFFSET('000166332_raw'!A2,0,0,D9-B9+1,1),"RDC")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COUNTIF(OFFSET('000166332_raw'!A2,0,0,D9-B9+1,1),"CALG")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COUNTIF(OFFSET('000166332_raw'!A2,0,0,D9-B9+1,1),"DCOR")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COUNTIF(OFFSET('000166332_raw'!A2,0,0,D9-B9+1,1),"P")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COUNTIF(OFFSET('000166332_raw'!A2,0,0,D9-B9+1,1),"R")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COUNTIF(OFFSET('000166332_raw'!A2,0,0,D9-B9+1,1),"S")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COUNTIF(OFFSET('000166332_raw'!A2,0,0,D9-B9+1,1),"UNK")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COUNTIF(OFFSET('000166332_raw'!A2,0,0,D9-B9+1,1),"SHAD")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COUNTIF(OFFSET('000166332_raw'!A2,0,0,D9-B9+1,1),"TAPE")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COUNTIF(OFFSET('000166332_raw'!A2,0,0,D9-B9+1,1),"WAND")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COUNTA(OFFSET('000169335_raw'!A2,0,0,D9-B9+1,1))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COUNTIF(OFFSET('000169335_raw'!C2,0,0,D9-B9+1,1),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COUNTIF(OFFSET('000169335_raw'!C2,0,0,D9-B9+1,1),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COUNTIF(OFFSET('000169335_raw'!A2,0,0,D9-B9+1,1),"AC")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COUNTIF(OFFSET('000169335_raw'!C2,0,0,D9-B9+1,1),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COUNTIF(OFFSET('000169335_raw'!A2,0,0,D9-B9+1,1),"AP")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COUNTIF(OFFSET('000169335_raw'!C2,0,0,D9-B9+1,1),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COUNTIF(OFFSET('000169335_raw'!A2,0,0,D9-B9+1,1),"APR")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COUNTIF(OFFSET('000169335_raw'!C2,0,0,D9-B9+1,1),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COUNTIF(OFFSET('000169335_raw'!A2,0,0,D9-B9+1,1),"AA")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COUNTIF(OFFSET('000169335_raw'!C2,0,0,D9-B9+1,1),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COUNTIF(OFFSET('000169335_raw'!A2,0,0,D9-B9+1,1),"AF")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COUNTIF(OFFSET('000169335_raw'!C2,0,0,D9-B9+1,1),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COUNTIF(OFFSET('000169335_raw'!A2,0,0,D9-B9+1,1),"AG")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COUNTIF(OFFSET('000169335_raw'!C2,0,0,D9-B9+1,1),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COUNTIF(OFFSET('000169335_raw'!A2,0,0,D9-B9+1,1),"AL")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COUNTIF(OFFSET('000169335_raw'!C2,0,0,D9-B9+1,1),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COUNTIF(OFFSET('000169335_raw'!A2,0,0,D9-B9+1,1),"AT")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COUNTIF(OFFSET('000169335_raw'!C2,0,0,D9-B9+1,1),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COUNTIF(OFFSET('000169335_raw'!A2,0,0,D9-B9+1,1),"AU")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COUNTIF(OFFSET('000169335_raw'!C2,0,0,D9-B9+1,1),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COUNTIF(OFFSET('000169335_raw'!A2,0,0,D9-B9+1,1),"CB")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COUNTIF(OFFSET('000169335_raw'!C2,0,0,D9-B9+1,1),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COUNTIF(OFFSET('000169335_raw'!A2,0,0,D9-B9+1,1),"CN")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COUNTIF(OFFSET('000169335_raw'!C2,0,0,D9-B9+1,1),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COUNTIF(OFFSET('000169335_raw'!A2,0,0,D9-B9+1,1),"CORAL")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COUNTIF(OFFSET('000169335_raw'!A2,0,0,D9-B9+1,1),"CORJU")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COUNTIF(OFFSET('000169335_raw'!A2,0,0,D9-B9+1,1),"DCY")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COUNTIF(OFFSET('000169335_raw'!A2,0,0,D9-B9+1,1),"DST")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SUM((OFFSET('000169335_raw'!B2,0,0,D9-B9+1,1)="ASP") * (OFFSET('000169335_raw'!C2,0,0,D9-B9+1,1)&lt;&gt;"TWS"))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COUNTIF(OFFSET('000169335_raw'!A2,0,0,D9-B9+1,1),"DSO")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SUM((OFFSET('000169335_raw'!B2,0,0,D9-B9+1,1)="BBD") * (OFFSET('000169335_raw'!C2,0,0,D9-B9+1,1)&lt;&gt;"TWS"))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COUNTIF(OFFSET('000169335_raw'!A2,0,0,D9-B9+1,1),"DC")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SUM((OFFSET('000169335_raw'!B2,0,0,D9-B9+1,1)="BL") * (OFFSET('000169335_raw'!C2,0,0,D9-B9+1,1)&lt;&gt;"TWS"))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COUNTIF(OFFSET('000169335_raw'!A2,0,0,D9-B9+1,1),"DL")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SUM((OFFSET('000169335_raw'!B2,0,0,D9-B9+1,1)="OD") * (OFFSET('000169335_raw'!C2,0,0,D9-B9+1,1)&lt;&gt;"TWS"))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COUNTIF(OFFSET('000169335_raw'!A2,0,0,D9-B9+1,1),"DS")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SUM((OFFSET('000169335_raw'!B2,0,0,D9-B9+1,1)="PLA") * (OFFSET('000169335_raw'!C2,0,0,D9-B9+1,1)&lt;&gt;"TWS"))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COUNTIF(OFFSET('000169335_raw'!A2,0,0,D9-B9+1,1),"EF")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SUM((OFFSET('000169335_raw'!B2,0,0,D9-B9+1,1)="WBD") * (OFFSET('000169335_raw'!C2,0,0,D9-B9+1,1)&lt;&gt;"TWS"))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COUNTIF(OFFSET('000169335_raw'!A2,0,0,D9-B9+1,1),"FF")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SUM((OFFSET('000169335_raw'!B2,0,0,D9-B9+1,1)="YBD") * (OFFSET('000169335_raw'!C2,0,0,D9-B9+1,1)&lt;&gt;"TWS"))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COUNTIF(OFFSET('000169335_raw'!A2,0,0,D9-B9+1,1),"IS")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COUNTIF(OFFSET('000169335_raw'!A2,0,0,D9-B9+1,1),"LC")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(OFFSET('000169335_raw'!B2,0,0,D9-B9+1,1)="ASP")*( OFFSET('000169335_raw'!C2,0,0,D9-B9+1,1)="C"))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COUNTIF(OFFSET('000169335_raw'!A2,0,0,D9-B9+1,1),"MD")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(OFFSET('000169335_raw'!B2,0,0,D9-B9+1,1)="BBD")*( OFFSET('000169335_raw'!C2,0,0,D9-B9+1,1)="C"))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COUNTIF(OFFSET('000169335_raw'!A2,0,0,D9-B9+1,1),"MM")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(OFFSET('000169335_raw'!B2,0,0,D9-B9+1,1)="BL")*( OFFSET('000169335_raw'!C2,0,0,D9-B9+1,1)="C"))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COUNTIF(OFFSET('000169335_raw'!A2,0,0,D9-B9+1,1),"MAR")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(OFFSET('000169335_raw'!B2,0,0,D9-B9+1,1)="OD")*( OFFSET('000169335_raw'!C2,0,0,D9-B9+1,1)="C"))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COUNTIF(OFFSET('000169335_raw'!A2,0,0,D9-B9+1,1),"MME")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(OFFSET('000169335_raw'!B2,0,0,D9-B9+1,1)="PLA")*( OFFSET('000169335_raw'!C2,0,0,D9-B9+1,1)="C"))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COUNTIF(OFFSET('000169335_raw'!A2,0,0,D9-B9+1,1),"MILA")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(OFFSET('000169335_raw'!B2,0,0,D9-B9+1,1)="WBD")*( OFFSET('000169335_raw'!C2,0,0,D9-B9+1,1)="C"))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COUNTIF(OFFSET('000169335_raw'!A2,0,0,D9-B9+1,1),"MILC")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(OFFSET('000169335_raw'!B2,0,0,D9-B9+1,1)="YBD")*( OFFSET('000169335_raw'!C2,0,0,D9-B9+1,1)="C"))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COUNTIF(OFFSET('000169335_raw'!A2,0,0,D9-B9+1,1),"MILS")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COUNTIF(OFFSET('000169335_raw'!A2,0,0,D9-B9+1,1),"MA")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COUNTIF(OFFSET('000169335_raw'!A2,0,0,D9-B9+1,1),"MC")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COUNTIF(OFFSET('000169335_raw'!A2,0,0,D9-B9+1,1),"MFAV")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COUNTIF(OFFSET('000169335_raw'!A2,0,0,D9-B9+1,1),"MFRN")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COUNTIF(OFFSET('000169335_raw'!A2,0,0,D9-B9+1,1),"MAN")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COUNTIF(OFFSET('000169335_raw'!A2,0,0,D9-B9+1,1),"MAL")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COUNTIF(OFFSET('000169335_raw'!A2,0,0,D9-B9+1,1),"MDA")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COUNTIF(OFFSET('000169335_raw'!A2,0,0,D9-B9+1,1),"MF")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COUNTIF(OFFSET('000169335_raw'!A2,0,0,D9-B9+1,1),"ML")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COUNTIF(OFFSET('000169335_raw'!A2,0,0,D9-B9+1,1),"OD")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COUNTIF(OFFSET('000169335_raw'!A2,0,0,D9-B9+1,1),"PA")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COUNTIF(OFFSET('000169335_raw'!A2,0,0,D9-B9+1,1),"PB")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COUNTIF(OFFSET('000169335_raw'!A2,0,0,D9-B9+1,1),"PD")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COUNTIF(OFFSET('000169335_raw'!A2,0,0,D9-B9+1,1),"PF")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COUNTIF(OFFSET('000169335_raw'!A2,0,0,D9-B9+1,1),"PP")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COUNTIF(OFFSET('000169335_raw'!A2,0,0,D9-B9+1,1),"SC")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COUNTIF(OFFSET('000169335_raw'!A2,0,0,D9-B9+1,1),"SL")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COUNTIF(OFFSET('000169335_raw'!A2,0,0,D9-B9+1,1),"SR")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COUNTIF(OFFSET('000169335_raw'!A2,0,0,D9-B9+1,1),"SS")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COUNTIF(OFFSET('000169335_raw'!A2,0,0,D9-B9+1,1),"SB")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COUNTIF(OFFSET('000169335_raw'!A2,0,0,D9-B9+1,1),"SH")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COUNTIF(OFFSET('000169335_raw'!A2,0,0,D9-B9+1,1),"SM")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COUNTIF(OFFSET('000169335_raw'!A2,0,0,D9-B9+1,1),"TA")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COUNTIF(OFFSET('000169335_raw'!A2,0,0,D9-B9+1,1),"BRI")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COUNTIF(OFFSET('000169335_raw'!A2,0,0,D9-B9+1,1),"ERY")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COUNTIF(OFFSET('000169335_raw'!A2,0,0,D9-B9+1,1),"EUN")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COUNTIF(OFFSET('000169335_raw'!A2,0,0,D9-B9+1,1),"GORG")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COUNTIF(OFFSET('000169335_raw'!A2,0,0,D9-B9+1,1),"ICIL")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COUNTIF(OFFSET('000169335_raw'!A2,0,0,D9-B9+1,1),"MUR")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COUNTIF(OFFSET('000169335_raw'!A2,0,0,D9-B9+1,1),"MOPS")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COUNTIF(OFFSET('000169335_raw'!A2,0,0,D9-B9+1,1),"PAURA")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COUNTIF(OFFSET('000169335_raw'!A2,0,0,D9-B9+1,1),"PRELA")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COUNTIF(OFFSET('000169335_raw'!A2,0,0,D9-B9+1,1),"PSDP")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COUNTIF(OFFSET('000169335_raw'!A2,0,0,D9-B9+1,1),"PSPT")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COUNTIF(OFFSET('000169335_raw'!A2,0,0,D9-B9+1,1),"PTER")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COUNTIF(OFFSET('000169335_raw'!A2,0,0,D9-B9+1,1),"SPO")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COUNTIF(OFFSET('000169335_raw'!A2,0,0,D9-B9+1,1),"PAL")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COUNTIF(OFFSET('000169335_raw'!A2,0,0,D9-B9+1,1),"ZO")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COUNTIF(OFFSET('000169335_raw'!A2,0,0,D9-B9+1,1),"AMP")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COUNTIF(OFFSET('000169335_raw'!A2,0,0,D9-B9+1,1),"DICT")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COUNTIF(OFFSET('000169335_raw'!A2,0,0,D9-B9+1,1),"HALI")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COUNTIF(OFFSET('000169335_raw'!A2,0,0,D9-B9+1,1),"LIAG")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COUNTIF(OFFSET('000169335_raw'!A2,0,0,D9-B9+1,1),"LOBO")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COUNTIF(OFFSET('000169335_raw'!A2,0,0,D9-B9+1,1),"MACA")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COUNTIF(OFFSET('000169335_raw'!A2,0,0,D9-B9+1,1),"PAD")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COUNTIF(OFFSET('000169335_raw'!A2,0,0,D9-B9+1,1),"POR")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COUNTIF(OFFSET('000169335_raw'!A2,0,0,D9-B9+1,1),"SARG")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COUNTIF(OFFSET('000169335_raw'!A2,0,0,D9-B9+1,1),"SCHIZ")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COUNTIF(OFFSET('000169335_raw'!A2,0,0,D9-B9+1,1),"STY")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COUNTIF(OFFSET('000169335_raw'!A2,0,0,D9-B9+1,1),"TURB")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COUNTIF(OFFSET('000169335_raw'!A2,0,0,D9-B9+1,1),"TURF")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COUNTIF(OFFSET('000169335_raw'!A2,0,0,D9-B9+1,1),"WRAN")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COUNTIF(OFFSET('000169335_raw'!A2,0,0,D9-B9+1,1),"CTB")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COUNTIF(OFFSET('000169335_raw'!A2,0,0,D9-B9+1,1),"ASC")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COUNTIF(OFFSET('000169335_raw'!A2,0,0,D9-B9+1,1),"O")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COUNTIF(OFFSET('000169335_raw'!A2,0,0,D9-B9+1,1),"DCA")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COUNTIF(OFFSET('000169335_raw'!A2,0,0,D9-B9+1,1),"DG")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COUNTIF(OFFSET('000169335_raw'!A2,0,0,D9-B9+1,1),"ODC")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COUNTIF(OFFSET('000169335_raw'!A2,0,0,D9-B9+1,1),"RDC")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COUNTIF(OFFSET('000169335_raw'!A2,0,0,D9-B9+1,1),"CALG")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COUNTIF(OFFSET('000169335_raw'!A2,0,0,D9-B9+1,1),"DCOR")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COUNTIF(OFFSET('000169335_raw'!A2,0,0,D9-B9+1,1),"P")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COUNTIF(OFFSET('000169335_raw'!A2,0,0,D9-B9+1,1),"R")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COUNTIF(OFFSET('000169335_raw'!A2,0,0,D9-B9+1,1),"S")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COUNTIF(OFFSET('000169335_raw'!A2,0,0,D9-B9+1,1),"UNK")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COUNTIF(OFFSET('000169335_raw'!A2,0,0,D9-B9+1,1),"SHAD")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COUNTIF(OFFSET('000169335_raw'!A2,0,0,D9-B9+1,1),"TAPE")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COUNTIF(OFFSET('000169335_raw'!A2,0,0,D9-B9+1,1),"WAND")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COUNTA(OFFSET('000172338_raw'!A2,0,0,D9-B9+1,1))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COUNTIF(OFFSET('000172338_raw'!C2,0,0,D9-B9+1,1),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COUNTIF(OFFSET('000172338_raw'!C2,0,0,D9-B9+1,1),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COUNTIF(OFFSET('000172338_raw'!A2,0,0,D9-B9+1,1),"AC")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COUNTIF(OFFSET('000172338_raw'!C2,0,0,D9-B9+1,1),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COUNTIF(OFFSET('000172338_raw'!A2,0,0,D9-B9+1,1),"AP")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COUNTIF(OFFSET('000172338_raw'!C2,0,0,D9-B9+1,1),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COUNTIF(OFFSET('000172338_raw'!A2,0,0,D9-B9+1,1),"APR")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COUNTIF(OFFSET('000172338_raw'!C2,0,0,D9-B9+1,1),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COUNTIF(OFFSET('000172338_raw'!A2,0,0,D9-B9+1,1),"AA")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COUNTIF(OFFSET('000172338_raw'!C2,0,0,D9-B9+1,1),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COUNTIF(OFFSET('000172338_raw'!A2,0,0,D9-B9+1,1),"AF")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COUNTIF(OFFSET('000172338_raw'!C2,0,0,D9-B9+1,1),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COUNTIF(OFFSET('000172338_raw'!A2,0,0,D9-B9+1,1),"AG")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COUNTIF(OFFSET('000172338_raw'!C2,0,0,D9-B9+1,1),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COUNTIF(OFFSET('000172338_raw'!A2,0,0,D9-B9+1,1),"AL")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COUNTIF(OFFSET('000172338_raw'!C2,0,0,D9-B9+1,1),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COUNTIF(OFFSET('000172338_raw'!A2,0,0,D9-B9+1,1),"AT")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COUNTIF(OFFSET('000172338_raw'!C2,0,0,D9-B9+1,1),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COUNTIF(OFFSET('000172338_raw'!A2,0,0,D9-B9+1,1),"AU")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COUNTIF(OFFSET('000172338_raw'!C2,0,0,D9-B9+1,1),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COUNTIF(OFFSET('000172338_raw'!A2,0,0,D9-B9+1,1),"CB")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COUNTIF(OFFSET('000172338_raw'!C2,0,0,D9-B9+1,1),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COUNTIF(OFFSET('000172338_raw'!A2,0,0,D9-B9+1,1),"CN")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COUNTIF(OFFSET('000172338_raw'!C2,0,0,D9-B9+1,1),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COUNTIF(OFFSET('000172338_raw'!A2,0,0,D9-B9+1,1),"CORAL")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COUNTIF(OFFSET('000172338_raw'!A2,0,0,D9-B9+1,1),"CORJU")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COUNTIF(OFFSET('000172338_raw'!A2,0,0,D9-B9+1,1),"DCY")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COUNTIF(OFFSET('000172338_raw'!A2,0,0,D9-B9+1,1),"DST")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SUM((OFFSET('000172338_raw'!B2,0,0,D9-B9+1,1)="ASP") * (OFFSET('000172338_raw'!C2,0,0,D9-B9+1,1)&lt;&gt;"TWS"))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COUNTIF(OFFSET('000172338_raw'!A2,0,0,D9-B9+1,1),"DSO")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SUM((OFFSET('000172338_raw'!B2,0,0,D9-B9+1,1)="BBD") * (OFFSET('000172338_raw'!C2,0,0,D9-B9+1,1)&lt;&gt;"TWS"))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COUNTIF(OFFSET('000172338_raw'!A2,0,0,D9-B9+1,1),"DC")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SUM((OFFSET('000172338_raw'!B2,0,0,D9-B9+1,1)="BL") * (OFFSET('000172338_raw'!C2,0,0,D9-B9+1,1)&lt;&gt;"TWS"))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COUNTIF(OFFSET('000172338_raw'!A2,0,0,D9-B9+1,1),"DL")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SUM((OFFSET('000172338_raw'!B2,0,0,D9-B9+1,1)="OD") * (OFFSET('000172338_raw'!C2,0,0,D9-B9+1,1)&lt;&gt;"TWS"))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COUNTIF(OFFSET('000172338_raw'!A2,0,0,D9-B9+1,1),"DS")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SUM((OFFSET('000172338_raw'!B2,0,0,D9-B9+1,1)="PLA") * (OFFSET('000172338_raw'!C2,0,0,D9-B9+1,1)&lt;&gt;"TWS"))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COUNTIF(OFFSET('000172338_raw'!A2,0,0,D9-B9+1,1),"EF")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SUM((OFFSET('000172338_raw'!B2,0,0,D9-B9+1,1)="WBD") * (OFFSET('000172338_raw'!C2,0,0,D9-B9+1,1)&lt;&gt;"TWS"))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COUNTIF(OFFSET('000172338_raw'!A2,0,0,D9-B9+1,1),"FF")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SUM((OFFSET('000172338_raw'!B2,0,0,D9-B9+1,1)="YBD") * (OFFSET('000172338_raw'!C2,0,0,D9-B9+1,1)&lt;&gt;"TWS"))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COUNTIF(OFFSET('000172338_raw'!A2,0,0,D9-B9+1,1),"IS")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COUNTIF(OFFSET('000172338_raw'!A2,0,0,D9-B9+1,1),"LC")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(OFFSET('000172338_raw'!B2,0,0,D9-B9+1,1)="ASP")*( OFFSET('000172338_raw'!C2,0,0,D9-B9+1,1)="C"))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COUNTIF(OFFSET('000172338_raw'!A2,0,0,D9-B9+1,1),"MD")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(OFFSET('000172338_raw'!B2,0,0,D9-B9+1,1)="BBD")*( OFFSET('000172338_raw'!C2,0,0,D9-B9+1,1)="C"))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COUNTIF(OFFSET('000172338_raw'!A2,0,0,D9-B9+1,1),"MM")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(OFFSET('000172338_raw'!B2,0,0,D9-B9+1,1)="BL")*( OFFSET('000172338_raw'!C2,0,0,D9-B9+1,1)="C"))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COUNTIF(OFFSET('000172338_raw'!A2,0,0,D9-B9+1,1),"MAR")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(OFFSET('000172338_raw'!B2,0,0,D9-B9+1,1)="OD")*( OFFSET('000172338_raw'!C2,0,0,D9-B9+1,1)="C"))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COUNTIF(OFFSET('000172338_raw'!A2,0,0,D9-B9+1,1),"MME")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(OFFSET('000172338_raw'!B2,0,0,D9-B9+1,1)="PLA")*( OFFSET('000172338_raw'!C2,0,0,D9-B9+1,1)="C"))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COUNTIF(OFFSET('000172338_raw'!A2,0,0,D9-B9+1,1),"MILA")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(OFFSET('000172338_raw'!B2,0,0,D9-B9+1,1)="WBD")*( OFFSET('000172338_raw'!C2,0,0,D9-B9+1,1)="C"))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COUNTIF(OFFSET('000172338_raw'!A2,0,0,D9-B9+1,1),"MILC")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(OFFSET('000172338_raw'!B2,0,0,D9-B9+1,1)="YBD")*( OFFSET('000172338_raw'!C2,0,0,D9-B9+1,1)="C"))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COUNTIF(OFFSET('000172338_raw'!A2,0,0,D9-B9+1,1),"MILS")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COUNTIF(OFFSET('000172338_raw'!A2,0,0,D9-B9+1,1),"MA")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COUNTIF(OFFSET('000172338_raw'!A2,0,0,D9-B9+1,1),"MC")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COUNTIF(OFFSET('000172338_raw'!A2,0,0,D9-B9+1,1),"MFAV")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COUNTIF(OFFSET('000172338_raw'!A2,0,0,D9-B9+1,1),"MFRN")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COUNTIF(OFFSET('000172338_raw'!A2,0,0,D9-B9+1,1),"MAN")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COUNTIF(OFFSET('000172338_raw'!A2,0,0,D9-B9+1,1),"MAL")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COUNTIF(OFFSET('000172338_raw'!A2,0,0,D9-B9+1,1),"MDA")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COUNTIF(OFFSET('000172338_raw'!A2,0,0,D9-B9+1,1),"MF")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COUNTIF(OFFSET('000172338_raw'!A2,0,0,D9-B9+1,1),"ML")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COUNTIF(OFFSET('000172338_raw'!A2,0,0,D9-B9+1,1),"OD")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COUNTIF(OFFSET('000172338_raw'!A2,0,0,D9-B9+1,1),"PA")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COUNTIF(OFFSET('000172338_raw'!A2,0,0,D9-B9+1,1),"PB")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COUNTIF(OFFSET('000172338_raw'!A2,0,0,D9-B9+1,1),"PD")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COUNTIF(OFFSET('000172338_raw'!A2,0,0,D9-B9+1,1),"PF")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COUNTIF(OFFSET('000172338_raw'!A2,0,0,D9-B9+1,1),"PP")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COUNTIF(OFFSET('000172338_raw'!A2,0,0,D9-B9+1,1),"SC")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COUNTIF(OFFSET('000172338_raw'!A2,0,0,D9-B9+1,1),"SL")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COUNTIF(OFFSET('000172338_raw'!A2,0,0,D9-B9+1,1),"SR")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COUNTIF(OFFSET('000172338_raw'!A2,0,0,D9-B9+1,1),"SS")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COUNTIF(OFFSET('000172338_raw'!A2,0,0,D9-B9+1,1),"SB")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COUNTIF(OFFSET('000172338_raw'!A2,0,0,D9-B9+1,1),"SH")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COUNTIF(OFFSET('000172338_raw'!A2,0,0,D9-B9+1,1),"SM")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COUNTIF(OFFSET('000172338_raw'!A2,0,0,D9-B9+1,1),"TA")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COUNTIF(OFFSET('000172338_raw'!A2,0,0,D9-B9+1,1),"BRI")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COUNTIF(OFFSET('000172338_raw'!A2,0,0,D9-B9+1,1),"ERY")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COUNTIF(OFFSET('000172338_raw'!A2,0,0,D9-B9+1,1),"EUN")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COUNTIF(OFFSET('000172338_raw'!A2,0,0,D9-B9+1,1),"GORG")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COUNTIF(OFFSET('000172338_raw'!A2,0,0,D9-B9+1,1),"ICIL")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COUNTIF(OFFSET('000172338_raw'!A2,0,0,D9-B9+1,1),"MUR")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COUNTIF(OFFSET('000172338_raw'!A2,0,0,D9-B9+1,1),"MOPS")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COUNTIF(OFFSET('000172338_raw'!A2,0,0,D9-B9+1,1),"PAURA")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COUNTIF(OFFSET('000172338_raw'!A2,0,0,D9-B9+1,1),"PRELA")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COUNTIF(OFFSET('000172338_raw'!A2,0,0,D9-B9+1,1),"PSDP")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COUNTIF(OFFSET('000172338_raw'!A2,0,0,D9-B9+1,1),"PSPT")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COUNTIF(OFFSET('000172338_raw'!A2,0,0,D9-B9+1,1),"PTER")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COUNTIF(OFFSET('000172338_raw'!A2,0,0,D9-B9+1,1),"SPO")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COUNTIF(OFFSET('000172338_raw'!A2,0,0,D9-B9+1,1),"PAL")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COUNTIF(OFFSET('000172338_raw'!A2,0,0,D9-B9+1,1),"ZO")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COUNTIF(OFFSET('000172338_raw'!A2,0,0,D9-B9+1,1),"AMP")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COUNTIF(OFFSET('000172338_raw'!A2,0,0,D9-B9+1,1),"DICT")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COUNTIF(OFFSET('000172338_raw'!A2,0,0,D9-B9+1,1),"HALI")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COUNTIF(OFFSET('000172338_raw'!A2,0,0,D9-B9+1,1),"LIAG")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COUNTIF(OFFSET('000172338_raw'!A2,0,0,D9-B9+1,1),"LOBO")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COUNTIF(OFFSET('000172338_raw'!A2,0,0,D9-B9+1,1),"MACA")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COUNTIF(OFFSET('000172338_raw'!A2,0,0,D9-B9+1,1),"PAD")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COUNTIF(OFFSET('000172338_raw'!A2,0,0,D9-B9+1,1),"POR")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COUNTIF(OFFSET('000172338_raw'!A2,0,0,D9-B9+1,1),"SARG")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COUNTIF(OFFSET('000172338_raw'!A2,0,0,D9-B9+1,1),"SCHIZ")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COUNTIF(OFFSET('000172338_raw'!A2,0,0,D9-B9+1,1),"STY")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COUNTIF(OFFSET('000172338_raw'!A2,0,0,D9-B9+1,1),"TURB")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COUNTIF(OFFSET('000172338_raw'!A2,0,0,D9-B9+1,1),"TURF")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COUNTIF(OFFSET('000172338_raw'!A2,0,0,D9-B9+1,1),"WRAN")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COUNTIF(OFFSET('000172338_raw'!A2,0,0,D9-B9+1,1),"CTB")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COUNTIF(OFFSET('000172338_raw'!A2,0,0,D9-B9+1,1),"ASC")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COUNTIF(OFFSET('000172338_raw'!A2,0,0,D9-B9+1,1),"O")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COUNTIF(OFFSET('000172338_raw'!A2,0,0,D9-B9+1,1),"DCA")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COUNTIF(OFFSET('000172338_raw'!A2,0,0,D9-B9+1,1),"DG")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COUNTIF(OFFSET('000172338_raw'!A2,0,0,D9-B9+1,1),"ODC")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COUNTIF(OFFSET('000172338_raw'!A2,0,0,D9-B9+1,1),"RDC")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COUNTIF(OFFSET('000172338_raw'!A2,0,0,D9-B9+1,1),"CALG")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COUNTIF(OFFSET('000172338_raw'!A2,0,0,D9-B9+1,1),"DCOR")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COUNTIF(OFFSET('000172338_raw'!A2,0,0,D9-B9+1,1),"P")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COUNTIF(OFFSET('000172338_raw'!A2,0,0,D9-B9+1,1),"R")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COUNTIF(OFFSET('000172338_raw'!A2,0,0,D9-B9+1,1),"S")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COUNTIF(OFFSET('000172338_raw'!A2,0,0,D9-B9+1,1),"UNK")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COUNTIF(OFFSET('000172338_raw'!A2,0,0,D9-B9+1,1),"SHAD")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COUNTIF(OFFSET('000172338_raw'!A2,0,0,D9-B9+1,1),"TAPE")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COUNTIF(OFFSET('000172338_raw'!A2,0,0,D9-B9+1,1),"WAND")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COUNTA(OFFSET('000175341_raw'!A2,0,0,D9-B9+1,1))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COUNTIF(OFFSET('000175341_raw'!C2,0,0,D9-B9+1,1),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COUNTIF(OFFSET('000175341_raw'!C2,0,0,D9-B9+1,1),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COUNTIF(OFFSET('000175341_raw'!A2,0,0,D9-B9+1,1),"AC")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COUNTIF(OFFSET('000175341_raw'!C2,0,0,D9-B9+1,1),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COUNTIF(OFFSET('000175341_raw'!A2,0,0,D9-B9+1,1),"AP")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COUNTIF(OFFSET('000175341_raw'!C2,0,0,D9-B9+1,1),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COUNTIF(OFFSET('000175341_raw'!A2,0,0,D9-B9+1,1),"APR")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COUNTIF(OFFSET('000175341_raw'!C2,0,0,D9-B9+1,1),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COUNTIF(OFFSET('000175341_raw'!A2,0,0,D9-B9+1,1),"AA")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COUNTIF(OFFSET('000175341_raw'!C2,0,0,D9-B9+1,1),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COUNTIF(OFFSET('000175341_raw'!A2,0,0,D9-B9+1,1),"AF")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COUNTIF(OFFSET('000175341_raw'!C2,0,0,D9-B9+1,1),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COUNTIF(OFFSET('000175341_raw'!A2,0,0,D9-B9+1,1),"AG")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COUNTIF(OFFSET('000175341_raw'!C2,0,0,D9-B9+1,1),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COUNTIF(OFFSET('000175341_raw'!A2,0,0,D9-B9+1,1),"AL")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COUNTIF(OFFSET('000175341_raw'!C2,0,0,D9-B9+1,1),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COUNTIF(OFFSET('000175341_raw'!A2,0,0,D9-B9+1,1),"AT")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COUNTIF(OFFSET('000175341_raw'!C2,0,0,D9-B9+1,1),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COUNTIF(OFFSET('000175341_raw'!A2,0,0,D9-B9+1,1),"AU")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COUNTIF(OFFSET('000175341_raw'!C2,0,0,D9-B9+1,1),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COUNTIF(OFFSET('000175341_raw'!A2,0,0,D9-B9+1,1),"CB")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COUNTIF(OFFSET('000175341_raw'!C2,0,0,D9-B9+1,1),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COUNTIF(OFFSET('000175341_raw'!A2,0,0,D9-B9+1,1),"CN")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COUNTIF(OFFSET('000175341_raw'!C2,0,0,D9-B9+1,1),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COUNTIF(OFFSET('000175341_raw'!A2,0,0,D9-B9+1,1),"CORAL")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COUNTIF(OFFSET('000175341_raw'!A2,0,0,D9-B9+1,1),"CORJU")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COUNTIF(OFFSET('000175341_raw'!A2,0,0,D9-B9+1,1),"DCY")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COUNTIF(OFFSET('000175341_raw'!A2,0,0,D9-B9+1,1),"DST")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SUM((OFFSET('000175341_raw'!B2,0,0,D9-B9+1,1)="ASP") * (OFFSET('000175341_raw'!C2,0,0,D9-B9+1,1)&lt;&gt;"TWS"))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COUNTIF(OFFSET('000175341_raw'!A2,0,0,D9-B9+1,1),"DSO")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SUM((OFFSET('000175341_raw'!B2,0,0,D9-B9+1,1)="BBD") * (OFFSET('000175341_raw'!C2,0,0,D9-B9+1,1)&lt;&gt;"TWS"))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COUNTIF(OFFSET('000175341_raw'!A2,0,0,D9-B9+1,1),"DC")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SUM((OFFSET('000175341_raw'!B2,0,0,D9-B9+1,1)="BL") * (OFFSET('000175341_raw'!C2,0,0,D9-B9+1,1)&lt;&gt;"TWS"))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COUNTIF(OFFSET('000175341_raw'!A2,0,0,D9-B9+1,1),"DL")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SUM((OFFSET('000175341_raw'!B2,0,0,D9-B9+1,1)="OD") * (OFFSET('000175341_raw'!C2,0,0,D9-B9+1,1)&lt;&gt;"TWS"))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COUNTIF(OFFSET('000175341_raw'!A2,0,0,D9-B9+1,1),"DS")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SUM((OFFSET('000175341_raw'!B2,0,0,D9-B9+1,1)="PLA") * (OFFSET('000175341_raw'!C2,0,0,D9-B9+1,1)&lt;&gt;"TWS"))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COUNTIF(OFFSET('000175341_raw'!A2,0,0,D9-B9+1,1),"EF")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SUM((OFFSET('000175341_raw'!B2,0,0,D9-B9+1,1)="WBD") * (OFFSET('000175341_raw'!C2,0,0,D9-B9+1,1)&lt;&gt;"TWS"))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COUNTIF(OFFSET('000175341_raw'!A2,0,0,D9-B9+1,1),"FF")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SUM((OFFSET('000175341_raw'!B2,0,0,D9-B9+1,1)="YBD") * (OFFSET('000175341_raw'!C2,0,0,D9-B9+1,1)&lt;&gt;"TWS"))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COUNTIF(OFFSET('000175341_raw'!A2,0,0,D9-B9+1,1),"IS")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COUNTIF(OFFSET('000175341_raw'!A2,0,0,D9-B9+1,1),"LC")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(OFFSET('000175341_raw'!B2,0,0,D9-B9+1,1)="ASP")*( OFFSET('000175341_raw'!C2,0,0,D9-B9+1,1)="C"))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COUNTIF(OFFSET('000175341_raw'!A2,0,0,D9-B9+1,1),"MD")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(OFFSET('000175341_raw'!B2,0,0,D9-B9+1,1)="BBD")*( OFFSET('000175341_raw'!C2,0,0,D9-B9+1,1)="C"))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COUNTIF(OFFSET('000175341_raw'!A2,0,0,D9-B9+1,1),"MM")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(OFFSET('000175341_raw'!B2,0,0,D9-B9+1,1)="BL")*( OFFSET('000175341_raw'!C2,0,0,D9-B9+1,1)="C"))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COUNTIF(OFFSET('000175341_raw'!A2,0,0,D9-B9+1,1),"MAR")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(OFFSET('000175341_raw'!B2,0,0,D9-B9+1,1)="OD")*( OFFSET('000175341_raw'!C2,0,0,D9-B9+1,1)="C"))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COUNTIF(OFFSET('000175341_raw'!A2,0,0,D9-B9+1,1),"MME")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(OFFSET('000175341_raw'!B2,0,0,D9-B9+1,1)="PLA")*( OFFSET('000175341_raw'!C2,0,0,D9-B9+1,1)="C"))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COUNTIF(OFFSET('000175341_raw'!A2,0,0,D9-B9+1,1),"MILA")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(OFFSET('000175341_raw'!B2,0,0,D9-B9+1,1)="WBD")*( OFFSET('000175341_raw'!C2,0,0,D9-B9+1,1)="C"))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COUNTIF(OFFSET('000175341_raw'!A2,0,0,D9-B9+1,1),"MILC")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(OFFSET('000175341_raw'!B2,0,0,D9-B9+1,1)="YBD")*( OFFSET('000175341_raw'!C2,0,0,D9-B9+1,1)="C"))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COUNTIF(OFFSET('000175341_raw'!A2,0,0,D9-B9+1,1),"MILS")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COUNTIF(OFFSET('000175341_raw'!A2,0,0,D9-B9+1,1),"MA")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COUNTIF(OFFSET('000175341_raw'!A2,0,0,D9-B9+1,1),"MC")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COUNTIF(OFFSET('000175341_raw'!A2,0,0,D9-B9+1,1),"MFAV")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COUNTIF(OFFSET('000175341_raw'!A2,0,0,D9-B9+1,1),"MFRN")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COUNTIF(OFFSET('000175341_raw'!A2,0,0,D9-B9+1,1),"MAN")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COUNTIF(OFFSET('000175341_raw'!A2,0,0,D9-B9+1,1),"MAL")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COUNTIF(OFFSET('000175341_raw'!A2,0,0,D9-B9+1,1),"MDA")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COUNTIF(OFFSET('000175341_raw'!A2,0,0,D9-B9+1,1),"MF")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COUNTIF(OFFSET('000175341_raw'!A2,0,0,D9-B9+1,1),"ML")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COUNTIF(OFFSET('000175341_raw'!A2,0,0,D9-B9+1,1),"OD")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COUNTIF(OFFSET('000175341_raw'!A2,0,0,D9-B9+1,1),"PA")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COUNTIF(OFFSET('000175341_raw'!A2,0,0,D9-B9+1,1),"PB")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COUNTIF(OFFSET('000175341_raw'!A2,0,0,D9-B9+1,1),"PD")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COUNTIF(OFFSET('000175341_raw'!A2,0,0,D9-B9+1,1),"PF")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COUNTIF(OFFSET('000175341_raw'!A2,0,0,D9-B9+1,1),"PP")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COUNTIF(OFFSET('000175341_raw'!A2,0,0,D9-B9+1,1),"SC")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COUNTIF(OFFSET('000175341_raw'!A2,0,0,D9-B9+1,1),"SL")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COUNTIF(OFFSET('000175341_raw'!A2,0,0,D9-B9+1,1),"SR")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COUNTIF(OFFSET('000175341_raw'!A2,0,0,D9-B9+1,1),"SS")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COUNTIF(OFFSET('000175341_raw'!A2,0,0,D9-B9+1,1),"SB")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COUNTIF(OFFSET('000175341_raw'!A2,0,0,D9-B9+1,1),"SH")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COUNTIF(OFFSET('000175341_raw'!A2,0,0,D9-B9+1,1),"SM")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COUNTIF(OFFSET('000175341_raw'!A2,0,0,D9-B9+1,1),"TA")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COUNTIF(OFFSET('000175341_raw'!A2,0,0,D9-B9+1,1),"BRI")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COUNTIF(OFFSET('000175341_raw'!A2,0,0,D9-B9+1,1),"ERY")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COUNTIF(OFFSET('000175341_raw'!A2,0,0,D9-B9+1,1),"EUN")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COUNTIF(OFFSET('000175341_raw'!A2,0,0,D9-B9+1,1),"GORG")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COUNTIF(OFFSET('000175341_raw'!A2,0,0,D9-B9+1,1),"ICIL")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COUNTIF(OFFSET('000175341_raw'!A2,0,0,D9-B9+1,1),"MUR")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COUNTIF(OFFSET('000175341_raw'!A2,0,0,D9-B9+1,1),"MOPS")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COUNTIF(OFFSET('000175341_raw'!A2,0,0,D9-B9+1,1),"PAURA")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COUNTIF(OFFSET('000175341_raw'!A2,0,0,D9-B9+1,1),"PRELA")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COUNTIF(OFFSET('000175341_raw'!A2,0,0,D9-B9+1,1),"PSDP")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COUNTIF(OFFSET('000175341_raw'!A2,0,0,D9-B9+1,1),"PSPT")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COUNTIF(OFFSET('000175341_raw'!A2,0,0,D9-B9+1,1),"PTER")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COUNTIF(OFFSET('000175341_raw'!A2,0,0,D9-B9+1,1),"SPO")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COUNTIF(OFFSET('000175341_raw'!A2,0,0,D9-B9+1,1),"PAL")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COUNTIF(OFFSET('000175341_raw'!A2,0,0,D9-B9+1,1),"ZO")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COUNTIF(OFFSET('000175341_raw'!A2,0,0,D9-B9+1,1),"AMP")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COUNTIF(OFFSET('000175341_raw'!A2,0,0,D9-B9+1,1),"DICT")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COUNTIF(OFFSET('000175341_raw'!A2,0,0,D9-B9+1,1),"HALI")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COUNTIF(OFFSET('000175341_raw'!A2,0,0,D9-B9+1,1),"LIAG")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COUNTIF(OFFSET('000175341_raw'!A2,0,0,D9-B9+1,1),"LOBO")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COUNTIF(OFFSET('000175341_raw'!A2,0,0,D9-B9+1,1),"MACA")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COUNTIF(OFFSET('000175341_raw'!A2,0,0,D9-B9+1,1),"PAD")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COUNTIF(OFFSET('000175341_raw'!A2,0,0,D9-B9+1,1),"POR")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COUNTIF(OFFSET('000175341_raw'!A2,0,0,D9-B9+1,1),"SARG")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COUNTIF(OFFSET('000175341_raw'!A2,0,0,D9-B9+1,1),"SCHIZ")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COUNTIF(OFFSET('000175341_raw'!A2,0,0,D9-B9+1,1),"STY")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COUNTIF(OFFSET('000175341_raw'!A2,0,0,D9-B9+1,1),"TURB")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COUNTIF(OFFSET('000175341_raw'!A2,0,0,D9-B9+1,1),"TURF")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COUNTIF(OFFSET('000175341_raw'!A2,0,0,D9-B9+1,1),"WRAN")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COUNTIF(OFFSET('000175341_raw'!A2,0,0,D9-B9+1,1),"CTB")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COUNTIF(OFFSET('000175341_raw'!A2,0,0,D9-B9+1,1),"ASC")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COUNTIF(OFFSET('000175341_raw'!A2,0,0,D9-B9+1,1),"O")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COUNTIF(OFFSET('000175341_raw'!A2,0,0,D9-B9+1,1),"DCA")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COUNTIF(OFFSET('000175341_raw'!A2,0,0,D9-B9+1,1),"DG")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COUNTIF(OFFSET('000175341_raw'!A2,0,0,D9-B9+1,1),"ODC")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COUNTIF(OFFSET('000175341_raw'!A2,0,0,D9-B9+1,1),"RDC")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COUNTIF(OFFSET('000175341_raw'!A2,0,0,D9-B9+1,1),"CALG")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COUNTIF(OFFSET('000175341_raw'!A2,0,0,D9-B9+1,1),"DCOR")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COUNTIF(OFFSET('000175341_raw'!A2,0,0,D9-B9+1,1),"P")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COUNTIF(OFFSET('000175341_raw'!A2,0,0,D9-B9+1,1),"R")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COUNTIF(OFFSET('000175341_raw'!A2,0,0,D9-B9+1,1),"S")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COUNTIF(OFFSET('000175341_raw'!A2,0,0,D9-B9+1,1),"UNK")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COUNTIF(OFFSET('000175341_raw'!A2,0,0,D9-B9+1,1),"SHAD")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COUNTIF(OFFSET('000175341_raw'!A2,0,0,D9-B9+1,1),"TAPE")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COUNTIF(OFFSET('000175341_raw'!A2,0,0,D9-B9+1,1),"WAND")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COUNTA(OFFSET('000178344_raw'!A2,0,0,D9-B9+1,1))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COUNTIF(OFFSET('000178344_raw'!C2,0,0,D9-B9+1,1),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COUNTIF(OFFSET('000178344_raw'!C2,0,0,D9-B9+1,1),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COUNTIF(OFFSET('000178344_raw'!A2,0,0,D9-B9+1,1),"AC")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COUNTIF(OFFSET('000178344_raw'!C2,0,0,D9-B9+1,1),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COUNTIF(OFFSET('000178344_raw'!A2,0,0,D9-B9+1,1),"AP")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COUNTIF(OFFSET('000178344_raw'!C2,0,0,D9-B9+1,1),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COUNTIF(OFFSET('000178344_raw'!A2,0,0,D9-B9+1,1),"APR")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COUNTIF(OFFSET('000178344_raw'!C2,0,0,D9-B9+1,1),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COUNTIF(OFFSET('000178344_raw'!A2,0,0,D9-B9+1,1),"AA")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COUNTIF(OFFSET('000178344_raw'!C2,0,0,D9-B9+1,1),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COUNTIF(OFFSET('000178344_raw'!A2,0,0,D9-B9+1,1),"AF")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COUNTIF(OFFSET('000178344_raw'!C2,0,0,D9-B9+1,1),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COUNTIF(OFFSET('000178344_raw'!A2,0,0,D9-B9+1,1),"AG")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COUNTIF(OFFSET('000178344_raw'!C2,0,0,D9-B9+1,1),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COUNTIF(OFFSET('000178344_raw'!A2,0,0,D9-B9+1,1),"AL")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COUNTIF(OFFSET('000178344_raw'!C2,0,0,D9-B9+1,1),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COUNTIF(OFFSET('000178344_raw'!A2,0,0,D9-B9+1,1),"AT")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COUNTIF(OFFSET('000178344_raw'!C2,0,0,D9-B9+1,1),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COUNTIF(OFFSET('000178344_raw'!A2,0,0,D9-B9+1,1),"AU")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COUNTIF(OFFSET('000178344_raw'!C2,0,0,D9-B9+1,1),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COUNTIF(OFFSET('000178344_raw'!A2,0,0,D9-B9+1,1),"CB")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COUNTIF(OFFSET('000178344_raw'!C2,0,0,D9-B9+1,1),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COUNTIF(OFFSET('000178344_raw'!A2,0,0,D9-B9+1,1),"CN")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COUNTIF(OFFSET('000178344_raw'!C2,0,0,D9-B9+1,1),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COUNTIF(OFFSET('000178344_raw'!A2,0,0,D9-B9+1,1),"CORAL")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COUNTIF(OFFSET('000178344_raw'!A2,0,0,D9-B9+1,1),"CORJU")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COUNTIF(OFFSET('000178344_raw'!A2,0,0,D9-B9+1,1),"DCY")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COUNTIF(OFFSET('000178344_raw'!A2,0,0,D9-B9+1,1),"DST")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SUM((OFFSET('000178344_raw'!B2,0,0,D9-B9+1,1)="ASP") * (OFFSET('000178344_raw'!C2,0,0,D9-B9+1,1)&lt;&gt;"TWS"))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COUNTIF(OFFSET('000178344_raw'!A2,0,0,D9-B9+1,1),"DSO")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SUM((OFFSET('000178344_raw'!B2,0,0,D9-B9+1,1)="BBD") * (OFFSET('000178344_raw'!C2,0,0,D9-B9+1,1)&lt;&gt;"TWS"))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COUNTIF(OFFSET('000178344_raw'!A2,0,0,D9-B9+1,1),"DC")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SUM((OFFSET('000178344_raw'!B2,0,0,D9-B9+1,1)="BL") * (OFFSET('000178344_raw'!C2,0,0,D9-B9+1,1)&lt;&gt;"TWS"))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COUNTIF(OFFSET('000178344_raw'!A2,0,0,D9-B9+1,1),"DL")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SUM((OFFSET('000178344_raw'!B2,0,0,D9-B9+1,1)="OD") * (OFFSET('000178344_raw'!C2,0,0,D9-B9+1,1)&lt;&gt;"TWS"))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COUNTIF(OFFSET('000178344_raw'!A2,0,0,D9-B9+1,1),"DS")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SUM((OFFSET('000178344_raw'!B2,0,0,D9-B9+1,1)="PLA") * (OFFSET('000178344_raw'!C2,0,0,D9-B9+1,1)&lt;&gt;"TWS"))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COUNTIF(OFFSET('000178344_raw'!A2,0,0,D9-B9+1,1),"EF")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SUM((OFFSET('000178344_raw'!B2,0,0,D9-B9+1,1)="WBD") * (OFFSET('000178344_raw'!C2,0,0,D9-B9+1,1)&lt;&gt;"TWS"))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COUNTIF(OFFSET('000178344_raw'!A2,0,0,D9-B9+1,1),"FF")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SUM((OFFSET('000178344_raw'!B2,0,0,D9-B9+1,1)="YBD") * (OFFSET('000178344_raw'!C2,0,0,D9-B9+1,1)&lt;&gt;"TWS"))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COUNTIF(OFFSET('000178344_raw'!A2,0,0,D9-B9+1,1),"IS")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COUNTIF(OFFSET('000178344_raw'!A2,0,0,D9-B9+1,1),"LC")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(OFFSET('000178344_raw'!B2,0,0,D9-B9+1,1)="ASP")*( OFFSET('000178344_raw'!C2,0,0,D9-B9+1,1)="C"))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COUNTIF(OFFSET('000178344_raw'!A2,0,0,D9-B9+1,1),"MD")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(OFFSET('000178344_raw'!B2,0,0,D9-B9+1,1)="BBD")*( OFFSET('000178344_raw'!C2,0,0,D9-B9+1,1)="C"))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COUNTIF(OFFSET('000178344_raw'!A2,0,0,D9-B9+1,1),"MM")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(OFFSET('000178344_raw'!B2,0,0,D9-B9+1,1)="BL")*( OFFSET('000178344_raw'!C2,0,0,D9-B9+1,1)="C"))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COUNTIF(OFFSET('000178344_raw'!A2,0,0,D9-B9+1,1),"MAR")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(OFFSET('000178344_raw'!B2,0,0,D9-B9+1,1)="OD")*( OFFSET('000178344_raw'!C2,0,0,D9-B9+1,1)="C"))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COUNTIF(OFFSET('000178344_raw'!A2,0,0,D9-B9+1,1),"MME")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(OFFSET('000178344_raw'!B2,0,0,D9-B9+1,1)="PLA")*( OFFSET('000178344_raw'!C2,0,0,D9-B9+1,1)="C"))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COUNTIF(OFFSET('000178344_raw'!A2,0,0,D9-B9+1,1),"MILA")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(OFFSET('000178344_raw'!B2,0,0,D9-B9+1,1)="WBD")*( OFFSET('000178344_raw'!C2,0,0,D9-B9+1,1)="C"))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COUNTIF(OFFSET('000178344_raw'!A2,0,0,D9-B9+1,1),"MILC")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(OFFSET('000178344_raw'!B2,0,0,D9-B9+1,1)="YBD")*( OFFSET('000178344_raw'!C2,0,0,D9-B9+1,1)="C"))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COUNTIF(OFFSET('000178344_raw'!A2,0,0,D9-B9+1,1),"MILS")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COUNTIF(OFFSET('000178344_raw'!A2,0,0,D9-B9+1,1),"MA")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COUNTIF(OFFSET('000178344_raw'!A2,0,0,D9-B9+1,1),"MC")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COUNTIF(OFFSET('000178344_raw'!A2,0,0,D9-B9+1,1),"MFAV")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COUNTIF(OFFSET('000178344_raw'!A2,0,0,D9-B9+1,1),"MFRN")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COUNTIF(OFFSET('000178344_raw'!A2,0,0,D9-B9+1,1),"MAN")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COUNTIF(OFFSET('000178344_raw'!A2,0,0,D9-B9+1,1),"MAL")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COUNTIF(OFFSET('000178344_raw'!A2,0,0,D9-B9+1,1),"MDA")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COUNTIF(OFFSET('000178344_raw'!A2,0,0,D9-B9+1,1),"MF")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COUNTIF(OFFSET('000178344_raw'!A2,0,0,D9-B9+1,1),"ML")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COUNTIF(OFFSET('000178344_raw'!A2,0,0,D9-B9+1,1),"OD")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COUNTIF(OFFSET('000178344_raw'!A2,0,0,D9-B9+1,1),"PA")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COUNTIF(OFFSET('000178344_raw'!A2,0,0,D9-B9+1,1),"PB")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COUNTIF(OFFSET('000178344_raw'!A2,0,0,D9-B9+1,1),"PD")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COUNTIF(OFFSET('000178344_raw'!A2,0,0,D9-B9+1,1),"PF")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COUNTIF(OFFSET('000178344_raw'!A2,0,0,D9-B9+1,1),"PP")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COUNTIF(OFFSET('000178344_raw'!A2,0,0,D9-B9+1,1),"SC")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COUNTIF(OFFSET('000178344_raw'!A2,0,0,D9-B9+1,1),"SL")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COUNTIF(OFFSET('000178344_raw'!A2,0,0,D9-B9+1,1),"SR")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COUNTIF(OFFSET('000178344_raw'!A2,0,0,D9-B9+1,1),"SS")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COUNTIF(OFFSET('000178344_raw'!A2,0,0,D9-B9+1,1),"SB")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COUNTIF(OFFSET('000178344_raw'!A2,0,0,D9-B9+1,1),"SH")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COUNTIF(OFFSET('000178344_raw'!A2,0,0,D9-B9+1,1),"SM")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COUNTIF(OFFSET('000178344_raw'!A2,0,0,D9-B9+1,1),"TA")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COUNTIF(OFFSET('000178344_raw'!A2,0,0,D9-B9+1,1),"BRI")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COUNTIF(OFFSET('000178344_raw'!A2,0,0,D9-B9+1,1),"ERY")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COUNTIF(OFFSET('000178344_raw'!A2,0,0,D9-B9+1,1),"EUN")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COUNTIF(OFFSET('000178344_raw'!A2,0,0,D9-B9+1,1),"GORG")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COUNTIF(OFFSET('000178344_raw'!A2,0,0,D9-B9+1,1),"ICIL")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COUNTIF(OFFSET('000178344_raw'!A2,0,0,D9-B9+1,1),"MUR")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COUNTIF(OFFSET('000178344_raw'!A2,0,0,D9-B9+1,1),"MOPS")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COUNTIF(OFFSET('000178344_raw'!A2,0,0,D9-B9+1,1),"PAURA")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COUNTIF(OFFSET('000178344_raw'!A2,0,0,D9-B9+1,1),"PRELA")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COUNTIF(OFFSET('000178344_raw'!A2,0,0,D9-B9+1,1),"PSDP")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COUNTIF(OFFSET('000178344_raw'!A2,0,0,D9-B9+1,1),"PSPT")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COUNTIF(OFFSET('000178344_raw'!A2,0,0,D9-B9+1,1),"PTER")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COUNTIF(OFFSET('000178344_raw'!A2,0,0,D9-B9+1,1),"SPO")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COUNTIF(OFFSET('000178344_raw'!A2,0,0,D9-B9+1,1),"PAL")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COUNTIF(OFFSET('000178344_raw'!A2,0,0,D9-B9+1,1),"ZO")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COUNTIF(OFFSET('000178344_raw'!A2,0,0,D9-B9+1,1),"AMP")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COUNTIF(OFFSET('000178344_raw'!A2,0,0,D9-B9+1,1),"DICT")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COUNTIF(OFFSET('000178344_raw'!A2,0,0,D9-B9+1,1),"HALI")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COUNTIF(OFFSET('000178344_raw'!A2,0,0,D9-B9+1,1),"LIAG")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COUNTIF(OFFSET('000178344_raw'!A2,0,0,D9-B9+1,1),"LOBO")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COUNTIF(OFFSET('000178344_raw'!A2,0,0,D9-B9+1,1),"MACA")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COUNTIF(OFFSET('000178344_raw'!A2,0,0,D9-B9+1,1),"PAD")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COUNTIF(OFFSET('000178344_raw'!A2,0,0,D9-B9+1,1),"POR")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COUNTIF(OFFSET('000178344_raw'!A2,0,0,D9-B9+1,1),"SARG")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COUNTIF(OFFSET('000178344_raw'!A2,0,0,D9-B9+1,1),"SCHIZ")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COUNTIF(OFFSET('000178344_raw'!A2,0,0,D9-B9+1,1),"STY")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COUNTIF(OFFSET('000178344_raw'!A2,0,0,D9-B9+1,1),"TURB")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COUNTIF(OFFSET('000178344_raw'!A2,0,0,D9-B9+1,1),"TURF")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COUNTIF(OFFSET('000178344_raw'!A2,0,0,D9-B9+1,1),"WRAN")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COUNTIF(OFFSET('000178344_raw'!A2,0,0,D9-B9+1,1),"CTB")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COUNTIF(OFFSET('000178344_raw'!A2,0,0,D9-B9+1,1),"ASC")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COUNTIF(OFFSET('000178344_raw'!A2,0,0,D9-B9+1,1),"O")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COUNTIF(OFFSET('000178344_raw'!A2,0,0,D9-B9+1,1),"DCA")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COUNTIF(OFFSET('000178344_raw'!A2,0,0,D9-B9+1,1),"DG")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COUNTIF(OFFSET('000178344_raw'!A2,0,0,D9-B9+1,1),"ODC")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COUNTIF(OFFSET('000178344_raw'!A2,0,0,D9-B9+1,1),"RDC")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COUNTIF(OFFSET('000178344_raw'!A2,0,0,D9-B9+1,1),"CALG")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COUNTIF(OFFSET('000178344_raw'!A2,0,0,D9-B9+1,1),"DCOR")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COUNTIF(OFFSET('000178344_raw'!A2,0,0,D9-B9+1,1),"P")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COUNTIF(OFFSET('000178344_raw'!A2,0,0,D9-B9+1,1),"R")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COUNTIF(OFFSET('000178344_raw'!A2,0,0,D9-B9+1,1),"S")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COUNTIF(OFFSET('000178344_raw'!A2,0,0,D9-B9+1,1),"UNK")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COUNTIF(OFFSET('000178344_raw'!A2,0,0,D9-B9+1,1),"SHAD")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COUNTIF(OFFSET('000178344_raw'!A2,0,0,D9-B9+1,1),"TAPE")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COUNTIF(OFFSET('000178344_raw'!A2,0,0,D9-B9+1,1),"WAND")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COUNTA(OFFSET('000181347_raw'!A2,0,0,D9-B9+1,1))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COUNTIF(OFFSET('000181347_raw'!C2,0,0,D9-B9+1,1),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COUNTIF(OFFSET('000181347_raw'!C2,0,0,D9-B9+1,1),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COUNTIF(OFFSET('000181347_raw'!A2,0,0,D9-B9+1,1),"AC")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COUNTIF(OFFSET('000181347_raw'!C2,0,0,D9-B9+1,1),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COUNTIF(OFFSET('000181347_raw'!A2,0,0,D9-B9+1,1),"AP")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COUNTIF(OFFSET('000181347_raw'!C2,0,0,D9-B9+1,1),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COUNTIF(OFFSET('000181347_raw'!A2,0,0,D9-B9+1,1),"APR")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COUNTIF(OFFSET('000181347_raw'!C2,0,0,D9-B9+1,1),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COUNTIF(OFFSET('000181347_raw'!A2,0,0,D9-B9+1,1),"AA")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COUNTIF(OFFSET('000181347_raw'!C2,0,0,D9-B9+1,1), "CTB")</f>
        <v>1</v>
      </c>
      <c r="C21" s="4">
        <f ca="1">(B21/H127)*100</f>
        <v>12.5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COUNTIF(OFFSET('000181347_raw'!A2,0,0,D9-B9+1,1),"AF")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COUNTIF(OFFSET('000181347_raw'!C2,0,0,D9-B9+1,1),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COUNTIF(OFFSET('000181347_raw'!A2,0,0,D9-B9+1,1),"AG")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COUNTIF(OFFSET('000181347_raw'!C2,0,0,D9-B9+1,1),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COUNTIF(OFFSET('000181347_raw'!A2,0,0,D9-B9+1,1),"AL")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COUNTIF(OFFSET('000181347_raw'!C2,0,0,D9-B9+1,1),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COUNTIF(OFFSET('000181347_raw'!A2,0,0,D9-B9+1,1),"AT")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COUNTIF(OFFSET('000181347_raw'!C2,0,0,D9-B9+1,1),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COUNTIF(OFFSET('000181347_raw'!A2,0,0,D9-B9+1,1),"AU")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COUNTIF(OFFSET('000181347_raw'!C2,0,0,D9-B9+1,1), "SPR")</f>
        <v>7</v>
      </c>
      <c r="C26" s="8">
        <f ca="1">(B26/H127)*100</f>
        <v>87.5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COUNTIF(OFFSET('000181347_raw'!A2,0,0,D9-B9+1,1),"CB")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COUNTIF(OFFSET('000181347_raw'!C2,0,0,D9-B9+1,1),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COUNTIF(OFFSET('000181347_raw'!A2,0,0,D9-B9+1,1),"CN")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COUNTIF(OFFSET('000181347_raw'!C2,0,0,D9-B9+1,1),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COUNTIF(OFFSET('000181347_raw'!A2,0,0,D9-B9+1,1),"CORAL")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COUNTIF(OFFSET('000181347_raw'!A2,0,0,D9-B9+1,1),"CORJU")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COUNTIF(OFFSET('000181347_raw'!A2,0,0,D9-B9+1,1),"DCY")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COUNTIF(OFFSET('000181347_raw'!A2,0,0,D9-B9+1,1),"DST")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SUM((OFFSET('000181347_raw'!B2,0,0,D9-B9+1,1)="ASP") * (OFFSET('000181347_raw'!C2,0,0,D9-B9+1,1)&lt;&gt;"TWS"))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COUNTIF(OFFSET('000181347_raw'!A2,0,0,D9-B9+1,1),"DSO")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SUM((OFFSET('000181347_raw'!B2,0,0,D9-B9+1,1)="BBD") * (OFFSET('000181347_raw'!C2,0,0,D9-B9+1,1)&lt;&gt;"TWS"))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COUNTIF(OFFSET('000181347_raw'!A2,0,0,D9-B9+1,1),"DC")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SUM((OFFSET('000181347_raw'!B2,0,0,D9-B9+1,1)="BL") * (OFFSET('000181347_raw'!C2,0,0,D9-B9+1,1)&lt;&gt;"TWS"))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COUNTIF(OFFSET('000181347_raw'!A2,0,0,D9-B9+1,1),"DL")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SUM((OFFSET('000181347_raw'!B2,0,0,D9-B9+1,1)="OD") * (OFFSET('000181347_raw'!C2,0,0,D9-B9+1,1)&lt;&gt;"TWS"))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COUNTIF(OFFSET('000181347_raw'!A2,0,0,D9-B9+1,1),"DS")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SUM((OFFSET('000181347_raw'!B2,0,0,D9-B9+1,1)="PLA") * (OFFSET('000181347_raw'!C2,0,0,D9-B9+1,1)&lt;&gt;"TWS"))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COUNTIF(OFFSET('000181347_raw'!A2,0,0,D9-B9+1,1),"EF")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SUM((OFFSET('000181347_raw'!B2,0,0,D9-B9+1,1)="WBD") * (OFFSET('000181347_raw'!C2,0,0,D9-B9+1,1)&lt;&gt;"TWS"))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COUNTIF(OFFSET('000181347_raw'!A2,0,0,D9-B9+1,1),"FF")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SUM((OFFSET('000181347_raw'!B2,0,0,D9-B9+1,1)="YBD") * (OFFSET('000181347_raw'!C2,0,0,D9-B9+1,1)&lt;&gt;"TWS"))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COUNTIF(OFFSET('000181347_raw'!A2,0,0,D9-B9+1,1),"IS")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COUNTIF(OFFSET('000181347_raw'!A2,0,0,D9-B9+1,1),"LC")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(OFFSET('000181347_raw'!B2,0,0,D9-B9+1,1)="ASP")*( OFFSET('000181347_raw'!C2,0,0,D9-B9+1,1)="C"))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COUNTIF(OFFSET('000181347_raw'!A2,0,0,D9-B9+1,1),"MD")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(OFFSET('000181347_raw'!B2,0,0,D9-B9+1,1)="BBD")*( OFFSET('000181347_raw'!C2,0,0,D9-B9+1,1)="C"))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COUNTIF(OFFSET('000181347_raw'!A2,0,0,D9-B9+1,1),"MM")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(OFFSET('000181347_raw'!B2,0,0,D9-B9+1,1)="BL")*( OFFSET('000181347_raw'!C2,0,0,D9-B9+1,1)="C"))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COUNTIF(OFFSET('000181347_raw'!A2,0,0,D9-B9+1,1),"MAR")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(OFFSET('000181347_raw'!B2,0,0,D9-B9+1,1)="OD")*( OFFSET('000181347_raw'!C2,0,0,D9-B9+1,1)="C"))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COUNTIF(OFFSET('000181347_raw'!A2,0,0,D9-B9+1,1),"MME")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(OFFSET('000181347_raw'!B2,0,0,D9-B9+1,1)="PLA")*( OFFSET('000181347_raw'!C2,0,0,D9-B9+1,1)="C"))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COUNTIF(OFFSET('000181347_raw'!A2,0,0,D9-B9+1,1),"MILA")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(OFFSET('000181347_raw'!B2,0,0,D9-B9+1,1)="WBD")*( OFFSET('000181347_raw'!C2,0,0,D9-B9+1,1)="C"))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COUNTIF(OFFSET('000181347_raw'!A2,0,0,D9-B9+1,1),"MILC")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(OFFSET('000181347_raw'!B2,0,0,D9-B9+1,1)="YBD")*( OFFSET('000181347_raw'!C2,0,0,D9-B9+1,1)="C"))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COUNTIF(OFFSET('000181347_raw'!A2,0,0,D9-B9+1,1),"MILS")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COUNTIF(OFFSET('000181347_raw'!A2,0,0,D9-B9+1,1),"MA")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COUNTIF(OFFSET('000181347_raw'!A2,0,0,D9-B9+1,1),"MC")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COUNTIF(OFFSET('000181347_raw'!A2,0,0,D9-B9+1,1),"MFAV")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COUNTIF(OFFSET('000181347_raw'!A2,0,0,D9-B9+1,1),"MFRN")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COUNTIF(OFFSET('000181347_raw'!A2,0,0,D9-B9+1,1),"MAN")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COUNTIF(OFFSET('000181347_raw'!A2,0,0,D9-B9+1,1),"MAL")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COUNTIF(OFFSET('000181347_raw'!A2,0,0,D9-B9+1,1),"MDA")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COUNTIF(OFFSET('000181347_raw'!A2,0,0,D9-B9+1,1),"MF")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COUNTIF(OFFSET('000181347_raw'!A2,0,0,D9-B9+1,1),"ML")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COUNTIF(OFFSET('000181347_raw'!A2,0,0,D9-B9+1,1),"OD")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COUNTIF(OFFSET('000181347_raw'!A2,0,0,D9-B9+1,1),"PA")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COUNTIF(OFFSET('000181347_raw'!A2,0,0,D9-B9+1,1),"PB")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COUNTIF(OFFSET('000181347_raw'!A2,0,0,D9-B9+1,1),"PD")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COUNTIF(OFFSET('000181347_raw'!A2,0,0,D9-B9+1,1),"PF")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COUNTIF(OFFSET('000181347_raw'!A2,0,0,D9-B9+1,1),"PP")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COUNTIF(OFFSET('000181347_raw'!A2,0,0,D9-B9+1,1),"SC")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COUNTIF(OFFSET('000181347_raw'!A2,0,0,D9-B9+1,1),"SL")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COUNTIF(OFFSET('000181347_raw'!A2,0,0,D9-B9+1,1),"SR")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COUNTIF(OFFSET('000181347_raw'!A2,0,0,D9-B9+1,1),"SS")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COUNTIF(OFFSET('000181347_raw'!A2,0,0,D9-B9+1,1),"SB")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COUNTIF(OFFSET('000181347_raw'!A2,0,0,D9-B9+1,1),"SH")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COUNTIF(OFFSET('000181347_raw'!A2,0,0,D9-B9+1,1),"SM")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COUNTIF(OFFSET('000181347_raw'!A2,0,0,D9-B9+1,1),"TA")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COUNTIF(OFFSET('000181347_raw'!A2,0,0,D9-B9+1,1),"BRI")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COUNTIF(OFFSET('000181347_raw'!A2,0,0,D9-B9+1,1),"ERY")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COUNTIF(OFFSET('000181347_raw'!A2,0,0,D9-B9+1,1),"EUN")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COUNTIF(OFFSET('000181347_raw'!A2,0,0,D9-B9+1,1),"GORG")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COUNTIF(OFFSET('000181347_raw'!A2,0,0,D9-B9+1,1),"ICIL")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COUNTIF(OFFSET('000181347_raw'!A2,0,0,D9-B9+1,1),"MUR")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COUNTIF(OFFSET('000181347_raw'!A2,0,0,D9-B9+1,1),"MOPS")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COUNTIF(OFFSET('000181347_raw'!A2,0,0,D9-B9+1,1),"PAURA")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COUNTIF(OFFSET('000181347_raw'!A2,0,0,D9-B9+1,1),"PRELA")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COUNTIF(OFFSET('000181347_raw'!A2,0,0,D9-B9+1,1),"PSDP")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COUNTIF(OFFSET('000181347_raw'!A2,0,0,D9-B9+1,1),"PSPT")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COUNTIF(OFFSET('000181347_raw'!A2,0,0,D9-B9+1,1),"PTER")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COUNTIF(OFFSET('000181347_raw'!A2,0,0,D9-B9+1,1),"SPO")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COUNTIF(OFFSET('000181347_raw'!A2,0,0,D9-B9+1,1),"PAL")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COUNTIF(OFFSET('000181347_raw'!A2,0,0,D9-B9+1,1),"ZO")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COUNTIF(OFFSET('000181347_raw'!A2,0,0,D9-B9+1,1),"AMP")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COUNTIF(OFFSET('000181347_raw'!A2,0,0,D9-B9+1,1),"DICT")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COUNTIF(OFFSET('000181347_raw'!A2,0,0,D9-B9+1,1),"HALI")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COUNTIF(OFFSET('000181347_raw'!A2,0,0,D9-B9+1,1),"LIAG")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COUNTIF(OFFSET('000181347_raw'!A2,0,0,D9-B9+1,1),"LOBO")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COUNTIF(OFFSET('000181347_raw'!A2,0,0,D9-B9+1,1),"MACA")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COUNTIF(OFFSET('000181347_raw'!A2,0,0,D9-B9+1,1),"PAD")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COUNTIF(OFFSET('000181347_raw'!A2,0,0,D9-B9+1,1),"POR")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COUNTIF(OFFSET('000181347_raw'!A2,0,0,D9-B9+1,1),"SARG")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COUNTIF(OFFSET('000181347_raw'!A2,0,0,D9-B9+1,1),"SCHIZ")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COUNTIF(OFFSET('000181347_raw'!A2,0,0,D9-B9+1,1),"STY")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COUNTIF(OFFSET('000181347_raw'!A2,0,0,D9-B9+1,1),"TURB")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COUNTIF(OFFSET('000181347_raw'!A2,0,0,D9-B9+1,1),"TURF")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COUNTIF(OFFSET('000181347_raw'!A2,0,0,D9-B9+1,1),"WRAN")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COUNTIF(OFFSET('000181347_raw'!A2,0,0,D9-B9+1,1),"CTB")</f>
        <v>1</v>
      </c>
      <c r="I104" s="4">
        <f ca="1">(H104/H127)*100</f>
        <v>12.5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COUNTIF(OFFSET('000181347_raw'!A2,0,0,D9-B9+1,1),"ASC")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COUNTIF(OFFSET('000181347_raw'!A2,0,0,D9-B9+1,1),"O")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COUNTIF(OFFSET('000181347_raw'!A2,0,0,D9-B9+1,1),"DCA")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COUNTIF(OFFSET('000181347_raw'!A2,0,0,D9-B9+1,1),"DG")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COUNTIF(OFFSET('000181347_raw'!A2,0,0,D9-B9+1,1),"ODC")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COUNTIF(OFFSET('000181347_raw'!A2,0,0,D9-B9+1,1),"RDC")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COUNTIF(OFFSET('000181347_raw'!A2,0,0,D9-B9+1,1),"CALG")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COUNTIF(OFFSET('000181347_raw'!A2,0,0,D9-B9+1,1),"DCOR")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COUNTIF(OFFSET('000181347_raw'!A2,0,0,D9-B9+1,1),"P")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COUNTIF(OFFSET('000181347_raw'!A2,0,0,D9-B9+1,1),"R")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COUNTIF(OFFSET('000181347_raw'!A2,0,0,D9-B9+1,1),"S")</f>
        <v>7</v>
      </c>
      <c r="I120" s="4">
        <f ca="1">(H120/H127)*100</f>
        <v>87.5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COUNTIF(OFFSET('000181347_raw'!A2,0,0,D9-B9+1,1),"UNK")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COUNTIF(OFFSET('000181347_raw'!A2,0,0,D9-B9+1,1),"SHAD")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COUNTIF(OFFSET('000181347_raw'!A2,0,0,D9-B9+1,1),"TAPE")</f>
        <v>1</v>
      </c>
      <c r="I125" s="4">
        <f ca="1">(H125/SUM(H15:H126))*100</f>
        <v>10</v>
      </c>
      <c r="J125" s="4"/>
      <c r="K125" s="20">
        <f ca="1">IF(H125=0,0,((H125/B28)^2))</f>
        <v>0.25</v>
      </c>
    </row>
    <row r="126" spans="7:11" x14ac:dyDescent="0.25">
      <c r="G126" s="15" t="s">
        <v>133</v>
      </c>
      <c r="H126">
        <f ca="1">COUNTIF(OFFSET('000181347_raw'!A2,0,0,D9-B9+1,1),"WAND")</f>
        <v>1</v>
      </c>
      <c r="I126" s="4">
        <f ca="1">(H126/SUM(H15:H126))*100</f>
        <v>10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COUNTA(OFFSET('000184350_raw'!A2,0,0,D9-B9+1,1))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COUNTIF(OFFSET('000184350_raw'!C2,0,0,D9-B9+1,1),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COUNTIF(OFFSET('000184350_raw'!C2,0,0,D9-B9+1,1),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COUNTIF(OFFSET('000184350_raw'!A2,0,0,D9-B9+1,1),"AC")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COUNTIF(OFFSET('000184350_raw'!C2,0,0,D9-B9+1,1),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COUNTIF(OFFSET('000184350_raw'!A2,0,0,D9-B9+1,1),"AP")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COUNTIF(OFFSET('000184350_raw'!C2,0,0,D9-B9+1,1),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COUNTIF(OFFSET('000184350_raw'!A2,0,0,D9-B9+1,1),"APR")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COUNTIF(OFFSET('000184350_raw'!C2,0,0,D9-B9+1,1),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COUNTIF(OFFSET('000184350_raw'!A2,0,0,D9-B9+1,1),"AA")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COUNTIF(OFFSET('000184350_raw'!C2,0,0,D9-B9+1,1),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COUNTIF(OFFSET('000184350_raw'!A2,0,0,D9-B9+1,1),"AF")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COUNTIF(OFFSET('000184350_raw'!C2,0,0,D9-B9+1,1),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COUNTIF(OFFSET('000184350_raw'!A2,0,0,D9-B9+1,1),"AG")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COUNTIF(OFFSET('000184350_raw'!C2,0,0,D9-B9+1,1),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COUNTIF(OFFSET('000184350_raw'!A2,0,0,D9-B9+1,1),"AL")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COUNTIF(OFFSET('000184350_raw'!C2,0,0,D9-B9+1,1),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COUNTIF(OFFSET('000184350_raw'!A2,0,0,D9-B9+1,1),"AT")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COUNTIF(OFFSET('000184350_raw'!C2,0,0,D9-B9+1,1),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COUNTIF(OFFSET('000184350_raw'!A2,0,0,D9-B9+1,1),"AU")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COUNTIF(OFFSET('000184350_raw'!C2,0,0,D9-B9+1,1),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COUNTIF(OFFSET('000184350_raw'!A2,0,0,D9-B9+1,1),"CB")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COUNTIF(OFFSET('000184350_raw'!C2,0,0,D9-B9+1,1),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COUNTIF(OFFSET('000184350_raw'!A2,0,0,D9-B9+1,1),"CN")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COUNTIF(OFFSET('000184350_raw'!C2,0,0,D9-B9+1,1),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COUNTIF(OFFSET('000184350_raw'!A2,0,0,D9-B9+1,1),"CORAL")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COUNTIF(OFFSET('000184350_raw'!A2,0,0,D9-B9+1,1),"CORJU")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COUNTIF(OFFSET('000184350_raw'!A2,0,0,D9-B9+1,1),"DCY")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COUNTIF(OFFSET('000184350_raw'!A2,0,0,D9-B9+1,1),"DST")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SUM((OFFSET('000184350_raw'!B2,0,0,D9-B9+1,1)="ASP") * (OFFSET('000184350_raw'!C2,0,0,D9-B9+1,1)&lt;&gt;"TWS"))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COUNTIF(OFFSET('000184350_raw'!A2,0,0,D9-B9+1,1),"DSO")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SUM((OFFSET('000184350_raw'!B2,0,0,D9-B9+1,1)="BBD") * (OFFSET('000184350_raw'!C2,0,0,D9-B9+1,1)&lt;&gt;"TWS"))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COUNTIF(OFFSET('000184350_raw'!A2,0,0,D9-B9+1,1),"DC")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SUM((OFFSET('000184350_raw'!B2,0,0,D9-B9+1,1)="BL") * (OFFSET('000184350_raw'!C2,0,0,D9-B9+1,1)&lt;&gt;"TWS"))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COUNTIF(OFFSET('000184350_raw'!A2,0,0,D9-B9+1,1),"DL")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SUM((OFFSET('000184350_raw'!B2,0,0,D9-B9+1,1)="OD") * (OFFSET('000184350_raw'!C2,0,0,D9-B9+1,1)&lt;&gt;"TWS"))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COUNTIF(OFFSET('000184350_raw'!A2,0,0,D9-B9+1,1),"DS")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SUM((OFFSET('000184350_raw'!B2,0,0,D9-B9+1,1)="PLA") * (OFFSET('000184350_raw'!C2,0,0,D9-B9+1,1)&lt;&gt;"TWS"))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COUNTIF(OFFSET('000184350_raw'!A2,0,0,D9-B9+1,1),"EF")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SUM((OFFSET('000184350_raw'!B2,0,0,D9-B9+1,1)="WBD") * (OFFSET('000184350_raw'!C2,0,0,D9-B9+1,1)&lt;&gt;"TWS"))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COUNTIF(OFFSET('000184350_raw'!A2,0,0,D9-B9+1,1),"FF")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SUM((OFFSET('000184350_raw'!B2,0,0,D9-B9+1,1)="YBD") * (OFFSET('000184350_raw'!C2,0,0,D9-B9+1,1)&lt;&gt;"TWS"))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COUNTIF(OFFSET('000184350_raw'!A2,0,0,D9-B9+1,1),"IS")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COUNTIF(OFFSET('000184350_raw'!A2,0,0,D9-B9+1,1),"LC")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(OFFSET('000184350_raw'!B2,0,0,D9-B9+1,1)="ASP")*( OFFSET('000184350_raw'!C2,0,0,D9-B9+1,1)="C"))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COUNTIF(OFFSET('000184350_raw'!A2,0,0,D9-B9+1,1),"MD")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(OFFSET('000184350_raw'!B2,0,0,D9-B9+1,1)="BBD")*( OFFSET('000184350_raw'!C2,0,0,D9-B9+1,1)="C"))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COUNTIF(OFFSET('000184350_raw'!A2,0,0,D9-B9+1,1),"MM")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(OFFSET('000184350_raw'!B2,0,0,D9-B9+1,1)="BL")*( OFFSET('000184350_raw'!C2,0,0,D9-B9+1,1)="C"))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COUNTIF(OFFSET('000184350_raw'!A2,0,0,D9-B9+1,1),"MAR")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(OFFSET('000184350_raw'!B2,0,0,D9-B9+1,1)="OD")*( OFFSET('000184350_raw'!C2,0,0,D9-B9+1,1)="C"))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COUNTIF(OFFSET('000184350_raw'!A2,0,0,D9-B9+1,1),"MME")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(OFFSET('000184350_raw'!B2,0,0,D9-B9+1,1)="PLA")*( OFFSET('000184350_raw'!C2,0,0,D9-B9+1,1)="C"))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COUNTIF(OFFSET('000184350_raw'!A2,0,0,D9-B9+1,1),"MILA")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(OFFSET('000184350_raw'!B2,0,0,D9-B9+1,1)="WBD")*( OFFSET('000184350_raw'!C2,0,0,D9-B9+1,1)="C"))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COUNTIF(OFFSET('000184350_raw'!A2,0,0,D9-B9+1,1),"MILC")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(OFFSET('000184350_raw'!B2,0,0,D9-B9+1,1)="YBD")*( OFFSET('000184350_raw'!C2,0,0,D9-B9+1,1)="C"))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COUNTIF(OFFSET('000184350_raw'!A2,0,0,D9-B9+1,1),"MILS")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COUNTIF(OFFSET('000184350_raw'!A2,0,0,D9-B9+1,1),"MA")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COUNTIF(OFFSET('000184350_raw'!A2,0,0,D9-B9+1,1),"MC")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COUNTIF(OFFSET('000184350_raw'!A2,0,0,D9-B9+1,1),"MFAV")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COUNTIF(OFFSET('000184350_raw'!A2,0,0,D9-B9+1,1),"MFRN")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COUNTIF(OFFSET('000184350_raw'!A2,0,0,D9-B9+1,1),"MAN")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COUNTIF(OFFSET('000184350_raw'!A2,0,0,D9-B9+1,1),"MAL")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COUNTIF(OFFSET('000184350_raw'!A2,0,0,D9-B9+1,1),"MDA")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COUNTIF(OFFSET('000184350_raw'!A2,0,0,D9-B9+1,1),"MF")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COUNTIF(OFFSET('000184350_raw'!A2,0,0,D9-B9+1,1),"ML")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COUNTIF(OFFSET('000184350_raw'!A2,0,0,D9-B9+1,1),"OD")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COUNTIF(OFFSET('000184350_raw'!A2,0,0,D9-B9+1,1),"PA")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COUNTIF(OFFSET('000184350_raw'!A2,0,0,D9-B9+1,1),"PB")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COUNTIF(OFFSET('000184350_raw'!A2,0,0,D9-B9+1,1),"PD")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COUNTIF(OFFSET('000184350_raw'!A2,0,0,D9-B9+1,1),"PF")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COUNTIF(OFFSET('000184350_raw'!A2,0,0,D9-B9+1,1),"PP")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COUNTIF(OFFSET('000184350_raw'!A2,0,0,D9-B9+1,1),"SC")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COUNTIF(OFFSET('000184350_raw'!A2,0,0,D9-B9+1,1),"SL")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COUNTIF(OFFSET('000184350_raw'!A2,0,0,D9-B9+1,1),"SR")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COUNTIF(OFFSET('000184350_raw'!A2,0,0,D9-B9+1,1),"SS")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COUNTIF(OFFSET('000184350_raw'!A2,0,0,D9-B9+1,1),"SB")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COUNTIF(OFFSET('000184350_raw'!A2,0,0,D9-B9+1,1),"SH")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COUNTIF(OFFSET('000184350_raw'!A2,0,0,D9-B9+1,1),"SM")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COUNTIF(OFFSET('000184350_raw'!A2,0,0,D9-B9+1,1),"TA")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COUNTIF(OFFSET('000184350_raw'!A2,0,0,D9-B9+1,1),"BRI")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COUNTIF(OFFSET('000184350_raw'!A2,0,0,D9-B9+1,1),"ERY")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COUNTIF(OFFSET('000184350_raw'!A2,0,0,D9-B9+1,1),"EUN")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COUNTIF(OFFSET('000184350_raw'!A2,0,0,D9-B9+1,1),"GORG")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COUNTIF(OFFSET('000184350_raw'!A2,0,0,D9-B9+1,1),"ICIL")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COUNTIF(OFFSET('000184350_raw'!A2,0,0,D9-B9+1,1),"MUR")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COUNTIF(OFFSET('000184350_raw'!A2,0,0,D9-B9+1,1),"MOPS")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COUNTIF(OFFSET('000184350_raw'!A2,0,0,D9-B9+1,1),"PAURA")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COUNTIF(OFFSET('000184350_raw'!A2,0,0,D9-B9+1,1),"PRELA")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COUNTIF(OFFSET('000184350_raw'!A2,0,0,D9-B9+1,1),"PSDP")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COUNTIF(OFFSET('000184350_raw'!A2,0,0,D9-B9+1,1),"PSPT")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COUNTIF(OFFSET('000184350_raw'!A2,0,0,D9-B9+1,1),"PTER")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COUNTIF(OFFSET('000184350_raw'!A2,0,0,D9-B9+1,1),"SPO")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COUNTIF(OFFSET('000184350_raw'!A2,0,0,D9-B9+1,1),"PAL")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COUNTIF(OFFSET('000184350_raw'!A2,0,0,D9-B9+1,1),"ZO")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COUNTIF(OFFSET('000184350_raw'!A2,0,0,D9-B9+1,1),"AMP")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COUNTIF(OFFSET('000184350_raw'!A2,0,0,D9-B9+1,1),"DICT")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COUNTIF(OFFSET('000184350_raw'!A2,0,0,D9-B9+1,1),"HALI")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COUNTIF(OFFSET('000184350_raw'!A2,0,0,D9-B9+1,1),"LIAG")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COUNTIF(OFFSET('000184350_raw'!A2,0,0,D9-B9+1,1),"LOBO")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COUNTIF(OFFSET('000184350_raw'!A2,0,0,D9-B9+1,1),"MACA")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COUNTIF(OFFSET('000184350_raw'!A2,0,0,D9-B9+1,1),"PAD")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COUNTIF(OFFSET('000184350_raw'!A2,0,0,D9-B9+1,1),"POR")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COUNTIF(OFFSET('000184350_raw'!A2,0,0,D9-B9+1,1),"SARG")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COUNTIF(OFFSET('000184350_raw'!A2,0,0,D9-B9+1,1),"SCHIZ")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COUNTIF(OFFSET('000184350_raw'!A2,0,0,D9-B9+1,1),"STY")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COUNTIF(OFFSET('000184350_raw'!A2,0,0,D9-B9+1,1),"TURB")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COUNTIF(OFFSET('000184350_raw'!A2,0,0,D9-B9+1,1),"TURF")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COUNTIF(OFFSET('000184350_raw'!A2,0,0,D9-B9+1,1),"WRAN")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COUNTIF(OFFSET('000184350_raw'!A2,0,0,D9-B9+1,1),"CTB")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COUNTIF(OFFSET('000184350_raw'!A2,0,0,D9-B9+1,1),"ASC")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COUNTIF(OFFSET('000184350_raw'!A2,0,0,D9-B9+1,1),"O")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COUNTIF(OFFSET('000184350_raw'!A2,0,0,D9-B9+1,1),"DCA")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COUNTIF(OFFSET('000184350_raw'!A2,0,0,D9-B9+1,1),"DG")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COUNTIF(OFFSET('000184350_raw'!A2,0,0,D9-B9+1,1),"ODC")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COUNTIF(OFFSET('000184350_raw'!A2,0,0,D9-B9+1,1),"RDC")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COUNTIF(OFFSET('000184350_raw'!A2,0,0,D9-B9+1,1),"CALG")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COUNTIF(OFFSET('000184350_raw'!A2,0,0,D9-B9+1,1),"DCOR")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COUNTIF(OFFSET('000184350_raw'!A2,0,0,D9-B9+1,1),"P")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COUNTIF(OFFSET('000184350_raw'!A2,0,0,D9-B9+1,1),"R")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COUNTIF(OFFSET('000184350_raw'!A2,0,0,D9-B9+1,1),"S")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COUNTIF(OFFSET('000184350_raw'!A2,0,0,D9-B9+1,1),"UNK")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COUNTIF(OFFSET('000184350_raw'!A2,0,0,D9-B9+1,1),"SHAD")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COUNTIF(OFFSET('000184350_raw'!A2,0,0,D9-B9+1,1),"TAPE")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COUNTIF(OFFSET('000184350_raw'!A2,0,0,D9-B9+1,1),"WAND")</f>
        <v>3</v>
      </c>
      <c r="I126" s="4">
        <f ca="1">(H126/SUM(H15:H126))*100</f>
        <v>30</v>
      </c>
      <c r="J126" s="4"/>
      <c r="K126" s="20">
        <f ca="1">IF(H126=0,0,((H126/B28)^2))</f>
        <v>0.5625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COUNTA(OFFSET('000187353_raw'!A2,0,0,D9-B9+1,1))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COUNTIF(OFFSET('000187353_raw'!C2,0,0,D9-B9+1,1),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COUNTIF(OFFSET('000187353_raw'!C2,0,0,D9-B9+1,1),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COUNTIF(OFFSET('000187353_raw'!A2,0,0,D9-B9+1,1),"AC")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COUNTIF(OFFSET('000187353_raw'!C2,0,0,D9-B9+1,1),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COUNTIF(OFFSET('000187353_raw'!A2,0,0,D9-B9+1,1),"AP")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COUNTIF(OFFSET('000187353_raw'!C2,0,0,D9-B9+1,1),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COUNTIF(OFFSET('000187353_raw'!A2,0,0,D9-B9+1,1),"APR")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COUNTIF(OFFSET('000187353_raw'!C2,0,0,D9-B9+1,1),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COUNTIF(OFFSET('000187353_raw'!A2,0,0,D9-B9+1,1),"AA")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COUNTIF(OFFSET('000187353_raw'!C2,0,0,D9-B9+1,1),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COUNTIF(OFFSET('000187353_raw'!A2,0,0,D9-B9+1,1),"AF")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COUNTIF(OFFSET('000187353_raw'!C2,0,0,D9-B9+1,1),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COUNTIF(OFFSET('000187353_raw'!A2,0,0,D9-B9+1,1),"AG")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COUNTIF(OFFSET('000187353_raw'!C2,0,0,D9-B9+1,1),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COUNTIF(OFFSET('000187353_raw'!A2,0,0,D9-B9+1,1),"AL")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COUNTIF(OFFSET('000187353_raw'!C2,0,0,D9-B9+1,1),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COUNTIF(OFFSET('000187353_raw'!A2,0,0,D9-B9+1,1),"AT")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COUNTIF(OFFSET('000187353_raw'!C2,0,0,D9-B9+1,1),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COUNTIF(OFFSET('000187353_raw'!A2,0,0,D9-B9+1,1),"AU")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COUNTIF(OFFSET('000187353_raw'!C2,0,0,D9-B9+1,1), "SPR")</f>
        <v>9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COUNTIF(OFFSET('000187353_raw'!A2,0,0,D9-B9+1,1),"CB")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COUNTIF(OFFSET('000187353_raw'!C2,0,0,D9-B9+1,1),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COUNTIF(OFFSET('000187353_raw'!A2,0,0,D9-B9+1,1),"CN")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COUNTIF(OFFSET('000187353_raw'!C2,0,0,D9-B9+1,1),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COUNTIF(OFFSET('000187353_raw'!A2,0,0,D9-B9+1,1),"CORAL")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COUNTIF(OFFSET('000187353_raw'!A2,0,0,D9-B9+1,1),"CORJU")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COUNTIF(OFFSET('000187353_raw'!A2,0,0,D9-B9+1,1),"DCY")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COUNTIF(OFFSET('000187353_raw'!A2,0,0,D9-B9+1,1),"DST")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SUM((OFFSET('000187353_raw'!B2,0,0,D9-B9+1,1)="ASP") * (OFFSET('000187353_raw'!C2,0,0,D9-B9+1,1)&lt;&gt;"TWS"))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COUNTIF(OFFSET('000187353_raw'!A2,0,0,D9-B9+1,1),"DSO")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SUM((OFFSET('000187353_raw'!B2,0,0,D9-B9+1,1)="BBD") * (OFFSET('000187353_raw'!C2,0,0,D9-B9+1,1)&lt;&gt;"TWS"))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COUNTIF(OFFSET('000187353_raw'!A2,0,0,D9-B9+1,1),"DC")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SUM((OFFSET('000187353_raw'!B2,0,0,D9-B9+1,1)="BL") * (OFFSET('000187353_raw'!C2,0,0,D9-B9+1,1)&lt;&gt;"TWS"))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COUNTIF(OFFSET('000187353_raw'!A2,0,0,D9-B9+1,1),"DL")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SUM((OFFSET('000187353_raw'!B2,0,0,D9-B9+1,1)="OD") * (OFFSET('000187353_raw'!C2,0,0,D9-B9+1,1)&lt;&gt;"TWS"))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COUNTIF(OFFSET('000187353_raw'!A2,0,0,D9-B9+1,1),"DS")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SUM((OFFSET('000187353_raw'!B2,0,0,D9-B9+1,1)="PLA") * (OFFSET('000187353_raw'!C2,0,0,D9-B9+1,1)&lt;&gt;"TWS"))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COUNTIF(OFFSET('000187353_raw'!A2,0,0,D9-B9+1,1),"EF")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SUM((OFFSET('000187353_raw'!B2,0,0,D9-B9+1,1)="WBD") * (OFFSET('000187353_raw'!C2,0,0,D9-B9+1,1)&lt;&gt;"TWS"))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COUNTIF(OFFSET('000187353_raw'!A2,0,0,D9-B9+1,1),"FF")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SUM((OFFSET('000187353_raw'!B2,0,0,D9-B9+1,1)="YBD") * (OFFSET('000187353_raw'!C2,0,0,D9-B9+1,1)&lt;&gt;"TWS"))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COUNTIF(OFFSET('000187353_raw'!A2,0,0,D9-B9+1,1),"IS")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COUNTIF(OFFSET('000187353_raw'!A2,0,0,D9-B9+1,1),"LC")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(OFFSET('000187353_raw'!B2,0,0,D9-B9+1,1)="ASP")*( OFFSET('000187353_raw'!C2,0,0,D9-B9+1,1)="C"))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COUNTIF(OFFSET('000187353_raw'!A2,0,0,D9-B9+1,1),"MD")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(OFFSET('000187353_raw'!B2,0,0,D9-B9+1,1)="BBD")*( OFFSET('000187353_raw'!C2,0,0,D9-B9+1,1)="C"))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COUNTIF(OFFSET('000187353_raw'!A2,0,0,D9-B9+1,1),"MM")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(OFFSET('000187353_raw'!B2,0,0,D9-B9+1,1)="BL")*( OFFSET('000187353_raw'!C2,0,0,D9-B9+1,1)="C"))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COUNTIF(OFFSET('000187353_raw'!A2,0,0,D9-B9+1,1),"MAR")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(OFFSET('000187353_raw'!B2,0,0,D9-B9+1,1)="OD")*( OFFSET('000187353_raw'!C2,0,0,D9-B9+1,1)="C"))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COUNTIF(OFFSET('000187353_raw'!A2,0,0,D9-B9+1,1),"MME")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(OFFSET('000187353_raw'!B2,0,0,D9-B9+1,1)="PLA")*( OFFSET('000187353_raw'!C2,0,0,D9-B9+1,1)="C"))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COUNTIF(OFFSET('000187353_raw'!A2,0,0,D9-B9+1,1),"MILA")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(OFFSET('000187353_raw'!B2,0,0,D9-B9+1,1)="WBD")*( OFFSET('000187353_raw'!C2,0,0,D9-B9+1,1)="C"))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COUNTIF(OFFSET('000187353_raw'!A2,0,0,D9-B9+1,1),"MILC")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(OFFSET('000187353_raw'!B2,0,0,D9-B9+1,1)="YBD")*( OFFSET('000187353_raw'!C2,0,0,D9-B9+1,1)="C"))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COUNTIF(OFFSET('000187353_raw'!A2,0,0,D9-B9+1,1),"MILS")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COUNTIF(OFFSET('000187353_raw'!A2,0,0,D9-B9+1,1),"MA")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COUNTIF(OFFSET('000187353_raw'!A2,0,0,D9-B9+1,1),"MC")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COUNTIF(OFFSET('000187353_raw'!A2,0,0,D9-B9+1,1),"MFAV")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COUNTIF(OFFSET('000187353_raw'!A2,0,0,D9-B9+1,1),"MFRN")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COUNTIF(OFFSET('000187353_raw'!A2,0,0,D9-B9+1,1),"MAN")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COUNTIF(OFFSET('000187353_raw'!A2,0,0,D9-B9+1,1),"MAL")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COUNTIF(OFFSET('000187353_raw'!A2,0,0,D9-B9+1,1),"MDA")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COUNTIF(OFFSET('000187353_raw'!A2,0,0,D9-B9+1,1),"MF")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COUNTIF(OFFSET('000187353_raw'!A2,0,0,D9-B9+1,1),"ML")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COUNTIF(OFFSET('000187353_raw'!A2,0,0,D9-B9+1,1),"OD")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COUNTIF(OFFSET('000187353_raw'!A2,0,0,D9-B9+1,1),"PA")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COUNTIF(OFFSET('000187353_raw'!A2,0,0,D9-B9+1,1),"PB")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COUNTIF(OFFSET('000187353_raw'!A2,0,0,D9-B9+1,1),"PD")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COUNTIF(OFFSET('000187353_raw'!A2,0,0,D9-B9+1,1),"PF")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COUNTIF(OFFSET('000187353_raw'!A2,0,0,D9-B9+1,1),"PP")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COUNTIF(OFFSET('000187353_raw'!A2,0,0,D9-B9+1,1),"SC")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COUNTIF(OFFSET('000187353_raw'!A2,0,0,D9-B9+1,1),"SL")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COUNTIF(OFFSET('000187353_raw'!A2,0,0,D9-B9+1,1),"SR")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COUNTIF(OFFSET('000187353_raw'!A2,0,0,D9-B9+1,1),"SS")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COUNTIF(OFFSET('000187353_raw'!A2,0,0,D9-B9+1,1),"SB")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COUNTIF(OFFSET('000187353_raw'!A2,0,0,D9-B9+1,1),"SH")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COUNTIF(OFFSET('000187353_raw'!A2,0,0,D9-B9+1,1),"SM")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COUNTIF(OFFSET('000187353_raw'!A2,0,0,D9-B9+1,1),"TA")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COUNTIF(OFFSET('000187353_raw'!A2,0,0,D9-B9+1,1),"BRI")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COUNTIF(OFFSET('000187353_raw'!A2,0,0,D9-B9+1,1),"ERY")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COUNTIF(OFFSET('000187353_raw'!A2,0,0,D9-B9+1,1),"EUN")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COUNTIF(OFFSET('000187353_raw'!A2,0,0,D9-B9+1,1),"GORG")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COUNTIF(OFFSET('000187353_raw'!A2,0,0,D9-B9+1,1),"ICIL")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COUNTIF(OFFSET('000187353_raw'!A2,0,0,D9-B9+1,1),"MUR")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COUNTIF(OFFSET('000187353_raw'!A2,0,0,D9-B9+1,1),"MOPS")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COUNTIF(OFFSET('000187353_raw'!A2,0,0,D9-B9+1,1),"PAURA")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COUNTIF(OFFSET('000187353_raw'!A2,0,0,D9-B9+1,1),"PRELA")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COUNTIF(OFFSET('000187353_raw'!A2,0,0,D9-B9+1,1),"PSDP")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COUNTIF(OFFSET('000187353_raw'!A2,0,0,D9-B9+1,1),"PSPT")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COUNTIF(OFFSET('000187353_raw'!A2,0,0,D9-B9+1,1),"PTER")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COUNTIF(OFFSET('000187353_raw'!A2,0,0,D9-B9+1,1),"SPO")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COUNTIF(OFFSET('000187353_raw'!A2,0,0,D9-B9+1,1),"PAL")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COUNTIF(OFFSET('000187353_raw'!A2,0,0,D9-B9+1,1),"ZO")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COUNTIF(OFFSET('000187353_raw'!A2,0,0,D9-B9+1,1),"AMP")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COUNTIF(OFFSET('000187353_raw'!A2,0,0,D9-B9+1,1),"DICT")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COUNTIF(OFFSET('000187353_raw'!A2,0,0,D9-B9+1,1),"HALI")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COUNTIF(OFFSET('000187353_raw'!A2,0,0,D9-B9+1,1),"LIAG")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COUNTIF(OFFSET('000187353_raw'!A2,0,0,D9-B9+1,1),"LOBO")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COUNTIF(OFFSET('000187353_raw'!A2,0,0,D9-B9+1,1),"MACA")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COUNTIF(OFFSET('000187353_raw'!A2,0,0,D9-B9+1,1),"PAD")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COUNTIF(OFFSET('000187353_raw'!A2,0,0,D9-B9+1,1),"POR")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COUNTIF(OFFSET('000187353_raw'!A2,0,0,D9-B9+1,1),"SARG")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COUNTIF(OFFSET('000187353_raw'!A2,0,0,D9-B9+1,1),"SCHIZ")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COUNTIF(OFFSET('000187353_raw'!A2,0,0,D9-B9+1,1),"STY")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COUNTIF(OFFSET('000187353_raw'!A2,0,0,D9-B9+1,1),"TURB")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COUNTIF(OFFSET('000187353_raw'!A2,0,0,D9-B9+1,1),"TURF")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COUNTIF(OFFSET('000187353_raw'!A2,0,0,D9-B9+1,1),"WRAN")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COUNTIF(OFFSET('000187353_raw'!A2,0,0,D9-B9+1,1),"CTB")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COUNTIF(OFFSET('000187353_raw'!A2,0,0,D9-B9+1,1),"ASC")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COUNTIF(OFFSET('000187353_raw'!A2,0,0,D9-B9+1,1),"O")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COUNTIF(OFFSET('000187353_raw'!A2,0,0,D9-B9+1,1),"DCA")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COUNTIF(OFFSET('000187353_raw'!A2,0,0,D9-B9+1,1),"DG")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COUNTIF(OFFSET('000187353_raw'!A2,0,0,D9-B9+1,1),"ODC")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COUNTIF(OFFSET('000187353_raw'!A2,0,0,D9-B9+1,1),"RDC")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COUNTIF(OFFSET('000187353_raw'!A2,0,0,D9-B9+1,1),"CALG")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COUNTIF(OFFSET('000187353_raw'!A2,0,0,D9-B9+1,1),"DCOR")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COUNTIF(OFFSET('000187353_raw'!A2,0,0,D9-B9+1,1),"P")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COUNTIF(OFFSET('000187353_raw'!A2,0,0,D9-B9+1,1),"R")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COUNTIF(OFFSET('000187353_raw'!A2,0,0,D9-B9+1,1),"S")</f>
        <v>9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COUNTIF(OFFSET('000187353_raw'!A2,0,0,D9-B9+1,1),"UNK")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COUNTIF(OFFSET('000187353_raw'!A2,0,0,D9-B9+1,1),"SHAD")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COUNTIF(OFFSET('000187353_raw'!A2,0,0,D9-B9+1,1),"TAPE")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COUNTIF(OFFSET('000187353_raw'!A2,0,0,D9-B9+1,1),"WAND")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COUNTA(OFFSET('000190356_raw'!A2,0,0,D9-B9+1,1))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COUNTIF(OFFSET('000190356_raw'!C2,0,0,D9-B9+1,1),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COUNTIF(OFFSET('000190356_raw'!C2,0,0,D9-B9+1,1),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COUNTIF(OFFSET('000190356_raw'!A2,0,0,D9-B9+1,1),"AC")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COUNTIF(OFFSET('000190356_raw'!C2,0,0,D9-B9+1,1),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COUNTIF(OFFSET('000190356_raw'!A2,0,0,D9-B9+1,1),"AP")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COUNTIF(OFFSET('000190356_raw'!C2,0,0,D9-B9+1,1),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COUNTIF(OFFSET('000190356_raw'!A2,0,0,D9-B9+1,1),"APR")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COUNTIF(OFFSET('000190356_raw'!C2,0,0,D9-B9+1,1),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COUNTIF(OFFSET('000190356_raw'!A2,0,0,D9-B9+1,1),"AA")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COUNTIF(OFFSET('000190356_raw'!C2,0,0,D9-B9+1,1),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COUNTIF(OFFSET('000190356_raw'!A2,0,0,D9-B9+1,1),"AF")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COUNTIF(OFFSET('000190356_raw'!C2,0,0,D9-B9+1,1),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COUNTIF(OFFSET('000190356_raw'!A2,0,0,D9-B9+1,1),"AG")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COUNTIF(OFFSET('000190356_raw'!C2,0,0,D9-B9+1,1),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COUNTIF(OFFSET('000190356_raw'!A2,0,0,D9-B9+1,1),"AL")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COUNTIF(OFFSET('000190356_raw'!C2,0,0,D9-B9+1,1),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COUNTIF(OFFSET('000190356_raw'!A2,0,0,D9-B9+1,1),"AT")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COUNTIF(OFFSET('000190356_raw'!C2,0,0,D9-B9+1,1),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COUNTIF(OFFSET('000190356_raw'!A2,0,0,D9-B9+1,1),"AU")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COUNTIF(OFFSET('000190356_raw'!C2,0,0,D9-B9+1,1), "SPR")</f>
        <v>8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COUNTIF(OFFSET('000190356_raw'!A2,0,0,D9-B9+1,1),"CB")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COUNTIF(OFFSET('000190356_raw'!C2,0,0,D9-B9+1,1),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COUNTIF(OFFSET('000190356_raw'!A2,0,0,D9-B9+1,1),"CN")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COUNTIF(OFFSET('000190356_raw'!C2,0,0,D9-B9+1,1), "TWS")</f>
        <v>2</v>
      </c>
      <c r="C28" s="8">
        <f ca="1">(B28/B29)*100</f>
        <v>20</v>
      </c>
      <c r="D28" s="7"/>
      <c r="E28" s="21"/>
      <c r="G28" s="15" t="s">
        <v>35</v>
      </c>
      <c r="H28">
        <f ca="1">COUNTIF(OFFSET('000190356_raw'!A2,0,0,D9-B9+1,1),"CORAL")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COUNTIF(OFFSET('000190356_raw'!A2,0,0,D9-B9+1,1),"CORJU")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COUNTIF(OFFSET('000190356_raw'!A2,0,0,D9-B9+1,1),"DCY")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COUNTIF(OFFSET('000190356_raw'!A2,0,0,D9-B9+1,1),"DST")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SUM((OFFSET('000190356_raw'!B2,0,0,D9-B9+1,1)="ASP") * (OFFSET('000190356_raw'!C2,0,0,D9-B9+1,1)&lt;&gt;"TWS"))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COUNTIF(OFFSET('000190356_raw'!A2,0,0,D9-B9+1,1),"DSO")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SUM((OFFSET('000190356_raw'!B2,0,0,D9-B9+1,1)="BBD") * (OFFSET('000190356_raw'!C2,0,0,D9-B9+1,1)&lt;&gt;"TWS"))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COUNTIF(OFFSET('000190356_raw'!A2,0,0,D9-B9+1,1),"DC")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SUM((OFFSET('000190356_raw'!B2,0,0,D9-B9+1,1)="BL") * (OFFSET('000190356_raw'!C2,0,0,D9-B9+1,1)&lt;&gt;"TWS"))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COUNTIF(OFFSET('000190356_raw'!A2,0,0,D9-B9+1,1),"DL")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SUM((OFFSET('000190356_raw'!B2,0,0,D9-B9+1,1)="OD") * (OFFSET('000190356_raw'!C2,0,0,D9-B9+1,1)&lt;&gt;"TWS"))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COUNTIF(OFFSET('000190356_raw'!A2,0,0,D9-B9+1,1),"DS")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SUM((OFFSET('000190356_raw'!B2,0,0,D9-B9+1,1)="PLA") * (OFFSET('000190356_raw'!C2,0,0,D9-B9+1,1)&lt;&gt;"TWS"))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COUNTIF(OFFSET('000190356_raw'!A2,0,0,D9-B9+1,1),"EF")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SUM((OFFSET('000190356_raw'!B2,0,0,D9-B9+1,1)="WBD") * (OFFSET('000190356_raw'!C2,0,0,D9-B9+1,1)&lt;&gt;"TWS"))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COUNTIF(OFFSET('000190356_raw'!A2,0,0,D9-B9+1,1),"FF")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SUM((OFFSET('000190356_raw'!B2,0,0,D9-B9+1,1)="YBD") * (OFFSET('000190356_raw'!C2,0,0,D9-B9+1,1)&lt;&gt;"TWS"))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COUNTIF(OFFSET('000190356_raw'!A2,0,0,D9-B9+1,1),"IS")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COUNTIF(OFFSET('000190356_raw'!A2,0,0,D9-B9+1,1),"LC")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(OFFSET('000190356_raw'!B2,0,0,D9-B9+1,1)="ASP")*( OFFSET('000190356_raw'!C2,0,0,D9-B9+1,1)="C"))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COUNTIF(OFFSET('000190356_raw'!A2,0,0,D9-B9+1,1),"MD")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(OFFSET('000190356_raw'!B2,0,0,D9-B9+1,1)="BBD")*( OFFSET('000190356_raw'!C2,0,0,D9-B9+1,1)="C"))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COUNTIF(OFFSET('000190356_raw'!A2,0,0,D9-B9+1,1),"MM")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(OFFSET('000190356_raw'!B2,0,0,D9-B9+1,1)="BL")*( OFFSET('000190356_raw'!C2,0,0,D9-B9+1,1)="C"))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COUNTIF(OFFSET('000190356_raw'!A2,0,0,D9-B9+1,1),"MAR")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(OFFSET('000190356_raw'!B2,0,0,D9-B9+1,1)="OD")*( OFFSET('000190356_raw'!C2,0,0,D9-B9+1,1)="C"))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COUNTIF(OFFSET('000190356_raw'!A2,0,0,D9-B9+1,1),"MME")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(OFFSET('000190356_raw'!B2,0,0,D9-B9+1,1)="PLA")*( OFFSET('000190356_raw'!C2,0,0,D9-B9+1,1)="C"))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COUNTIF(OFFSET('000190356_raw'!A2,0,0,D9-B9+1,1),"MILA")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(OFFSET('000190356_raw'!B2,0,0,D9-B9+1,1)="WBD")*( OFFSET('000190356_raw'!C2,0,0,D9-B9+1,1)="C"))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COUNTIF(OFFSET('000190356_raw'!A2,0,0,D9-B9+1,1),"MILC")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(OFFSET('000190356_raw'!B2,0,0,D9-B9+1,1)="YBD")*( OFFSET('000190356_raw'!C2,0,0,D9-B9+1,1)="C"))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COUNTIF(OFFSET('000190356_raw'!A2,0,0,D9-B9+1,1),"MILS")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COUNTIF(OFFSET('000190356_raw'!A2,0,0,D9-B9+1,1),"MA")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COUNTIF(OFFSET('000190356_raw'!A2,0,0,D9-B9+1,1),"MC")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COUNTIF(OFFSET('000190356_raw'!A2,0,0,D9-B9+1,1),"MFAV")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COUNTIF(OFFSET('000190356_raw'!A2,0,0,D9-B9+1,1),"MFRN")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COUNTIF(OFFSET('000190356_raw'!A2,0,0,D9-B9+1,1),"MAN")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COUNTIF(OFFSET('000190356_raw'!A2,0,0,D9-B9+1,1),"MAL")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COUNTIF(OFFSET('000190356_raw'!A2,0,0,D9-B9+1,1),"MDA")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COUNTIF(OFFSET('000190356_raw'!A2,0,0,D9-B9+1,1),"MF")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COUNTIF(OFFSET('000190356_raw'!A2,0,0,D9-B9+1,1),"ML")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COUNTIF(OFFSET('000190356_raw'!A2,0,0,D9-B9+1,1),"OD")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COUNTIF(OFFSET('000190356_raw'!A2,0,0,D9-B9+1,1),"PA")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COUNTIF(OFFSET('000190356_raw'!A2,0,0,D9-B9+1,1),"PB")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COUNTIF(OFFSET('000190356_raw'!A2,0,0,D9-B9+1,1),"PD")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COUNTIF(OFFSET('000190356_raw'!A2,0,0,D9-B9+1,1),"PF")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COUNTIF(OFFSET('000190356_raw'!A2,0,0,D9-B9+1,1),"PP")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COUNTIF(OFFSET('000190356_raw'!A2,0,0,D9-B9+1,1),"SC")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COUNTIF(OFFSET('000190356_raw'!A2,0,0,D9-B9+1,1),"SL")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COUNTIF(OFFSET('000190356_raw'!A2,0,0,D9-B9+1,1),"SR")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COUNTIF(OFFSET('000190356_raw'!A2,0,0,D9-B9+1,1),"SS")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COUNTIF(OFFSET('000190356_raw'!A2,0,0,D9-B9+1,1),"SB")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COUNTIF(OFFSET('000190356_raw'!A2,0,0,D9-B9+1,1),"SH")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COUNTIF(OFFSET('000190356_raw'!A2,0,0,D9-B9+1,1),"SM")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COUNTIF(OFFSET('000190356_raw'!A2,0,0,D9-B9+1,1),"TA")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COUNTIF(OFFSET('000190356_raw'!A2,0,0,D9-B9+1,1),"BRI")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COUNTIF(OFFSET('000190356_raw'!A2,0,0,D9-B9+1,1),"ERY")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COUNTIF(OFFSET('000190356_raw'!A2,0,0,D9-B9+1,1),"EUN")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COUNTIF(OFFSET('000190356_raw'!A2,0,0,D9-B9+1,1),"GORG")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COUNTIF(OFFSET('000190356_raw'!A2,0,0,D9-B9+1,1),"ICIL")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COUNTIF(OFFSET('000190356_raw'!A2,0,0,D9-B9+1,1),"MUR")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COUNTIF(OFFSET('000190356_raw'!A2,0,0,D9-B9+1,1),"MOPS")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COUNTIF(OFFSET('000190356_raw'!A2,0,0,D9-B9+1,1),"PAURA")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COUNTIF(OFFSET('000190356_raw'!A2,0,0,D9-B9+1,1),"PRELA")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COUNTIF(OFFSET('000190356_raw'!A2,0,0,D9-B9+1,1),"PSDP")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COUNTIF(OFFSET('000190356_raw'!A2,0,0,D9-B9+1,1),"PSPT")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COUNTIF(OFFSET('000190356_raw'!A2,0,0,D9-B9+1,1),"PTER")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COUNTIF(OFFSET('000190356_raw'!A2,0,0,D9-B9+1,1),"SPO")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COUNTIF(OFFSET('000190356_raw'!A2,0,0,D9-B9+1,1),"PAL")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COUNTIF(OFFSET('000190356_raw'!A2,0,0,D9-B9+1,1),"ZO")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COUNTIF(OFFSET('000190356_raw'!A2,0,0,D9-B9+1,1),"AMP")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COUNTIF(OFFSET('000190356_raw'!A2,0,0,D9-B9+1,1),"DICT")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COUNTIF(OFFSET('000190356_raw'!A2,0,0,D9-B9+1,1),"HALI")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COUNTIF(OFFSET('000190356_raw'!A2,0,0,D9-B9+1,1),"LIAG")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COUNTIF(OFFSET('000190356_raw'!A2,0,0,D9-B9+1,1),"LOBO")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COUNTIF(OFFSET('000190356_raw'!A2,0,0,D9-B9+1,1),"MACA")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COUNTIF(OFFSET('000190356_raw'!A2,0,0,D9-B9+1,1),"PAD")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COUNTIF(OFFSET('000190356_raw'!A2,0,0,D9-B9+1,1),"POR")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COUNTIF(OFFSET('000190356_raw'!A2,0,0,D9-B9+1,1),"SARG")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COUNTIF(OFFSET('000190356_raw'!A2,0,0,D9-B9+1,1),"SCHIZ")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COUNTIF(OFFSET('000190356_raw'!A2,0,0,D9-B9+1,1),"STY")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COUNTIF(OFFSET('000190356_raw'!A2,0,0,D9-B9+1,1),"TURB")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COUNTIF(OFFSET('000190356_raw'!A2,0,0,D9-B9+1,1),"TURF")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COUNTIF(OFFSET('000190356_raw'!A2,0,0,D9-B9+1,1),"WRAN")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COUNTIF(OFFSET('000190356_raw'!A2,0,0,D9-B9+1,1),"CTB")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COUNTIF(OFFSET('000190356_raw'!A2,0,0,D9-B9+1,1),"ASC")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COUNTIF(OFFSET('000190356_raw'!A2,0,0,D9-B9+1,1),"O")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COUNTIF(OFFSET('000190356_raw'!A2,0,0,D9-B9+1,1),"DCA")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COUNTIF(OFFSET('000190356_raw'!A2,0,0,D9-B9+1,1),"DG")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COUNTIF(OFFSET('000190356_raw'!A2,0,0,D9-B9+1,1),"ODC")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COUNTIF(OFFSET('000190356_raw'!A2,0,0,D9-B9+1,1),"RDC")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COUNTIF(OFFSET('000190356_raw'!A2,0,0,D9-B9+1,1),"CALG")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COUNTIF(OFFSET('000190356_raw'!A2,0,0,D9-B9+1,1),"DCOR")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COUNTIF(OFFSET('000190356_raw'!A2,0,0,D9-B9+1,1),"P")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COUNTIF(OFFSET('000190356_raw'!A2,0,0,D9-B9+1,1),"R")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COUNTIF(OFFSET('000190356_raw'!A2,0,0,D9-B9+1,1),"S")</f>
        <v>8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COUNTIF(OFFSET('000190356_raw'!A2,0,0,D9-B9+1,1),"UNK")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COUNTIF(OFFSET('000190356_raw'!A2,0,0,D9-B9+1,1),"SHAD")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COUNTIF(OFFSET('000190356_raw'!A2,0,0,D9-B9+1,1),"TAPE")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COUNTIF(OFFSET('000190356_raw'!A2,0,0,D9-B9+1,1),"WAND")</f>
        <v>2</v>
      </c>
      <c r="I126" s="4">
        <f ca="1">(H126/SUM(H15:H126))*100</f>
        <v>20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8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COUNTA(OFFSET('000193359_raw'!A2,0,0,D9-B9+1,1))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COUNTIF(OFFSET('000193359_raw'!C2,0,0,D9-B9+1,1),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COUNTIF(OFFSET('000193359_raw'!C2,0,0,D9-B9+1,1),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COUNTIF(OFFSET('000193359_raw'!A2,0,0,D9-B9+1,1),"AC")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COUNTIF(OFFSET('000193359_raw'!C2,0,0,D9-B9+1,1),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COUNTIF(OFFSET('000193359_raw'!A2,0,0,D9-B9+1,1),"AP")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COUNTIF(OFFSET('000193359_raw'!C2,0,0,D9-B9+1,1),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COUNTIF(OFFSET('000193359_raw'!A2,0,0,D9-B9+1,1),"APR")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COUNTIF(OFFSET('000193359_raw'!C2,0,0,D9-B9+1,1),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COUNTIF(OFFSET('000193359_raw'!A2,0,0,D9-B9+1,1),"AA")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COUNTIF(OFFSET('000193359_raw'!C2,0,0,D9-B9+1,1),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COUNTIF(OFFSET('000193359_raw'!A2,0,0,D9-B9+1,1),"AF")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COUNTIF(OFFSET('000193359_raw'!C2,0,0,D9-B9+1,1),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COUNTIF(OFFSET('000193359_raw'!A2,0,0,D9-B9+1,1),"AG")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COUNTIF(OFFSET('000193359_raw'!C2,0,0,D9-B9+1,1),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COUNTIF(OFFSET('000193359_raw'!A2,0,0,D9-B9+1,1),"AL")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COUNTIF(OFFSET('000193359_raw'!C2,0,0,D9-B9+1,1),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COUNTIF(OFFSET('000193359_raw'!A2,0,0,D9-B9+1,1),"AT")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COUNTIF(OFFSET('000193359_raw'!C2,0,0,D9-B9+1,1),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COUNTIF(OFFSET('000193359_raw'!A2,0,0,D9-B9+1,1),"AU")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COUNTIF(OFFSET('000193359_raw'!C2,0,0,D9-B9+1,1), "SPR")</f>
        <v>7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COUNTIF(OFFSET('000193359_raw'!A2,0,0,D9-B9+1,1),"CB")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COUNTIF(OFFSET('000193359_raw'!C2,0,0,D9-B9+1,1),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COUNTIF(OFFSET('000193359_raw'!A2,0,0,D9-B9+1,1),"CN")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COUNTIF(OFFSET('000193359_raw'!C2,0,0,D9-B9+1,1),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COUNTIF(OFFSET('000193359_raw'!A2,0,0,D9-B9+1,1),"CORAL")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COUNTIF(OFFSET('000193359_raw'!A2,0,0,D9-B9+1,1),"CORJU")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COUNTIF(OFFSET('000193359_raw'!A2,0,0,D9-B9+1,1),"DCY")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COUNTIF(OFFSET('000193359_raw'!A2,0,0,D9-B9+1,1),"DST")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SUM((OFFSET('000193359_raw'!B2,0,0,D9-B9+1,1)="ASP") * (OFFSET('000193359_raw'!C2,0,0,D9-B9+1,1)&lt;&gt;"TWS"))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COUNTIF(OFFSET('000193359_raw'!A2,0,0,D9-B9+1,1),"DSO")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SUM((OFFSET('000193359_raw'!B2,0,0,D9-B9+1,1)="BBD") * (OFFSET('000193359_raw'!C2,0,0,D9-B9+1,1)&lt;&gt;"TWS"))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COUNTIF(OFFSET('000193359_raw'!A2,0,0,D9-B9+1,1),"DC")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SUM((OFFSET('000193359_raw'!B2,0,0,D9-B9+1,1)="BL") * (OFFSET('000193359_raw'!C2,0,0,D9-B9+1,1)&lt;&gt;"TWS"))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COUNTIF(OFFSET('000193359_raw'!A2,0,0,D9-B9+1,1),"DL")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SUM((OFFSET('000193359_raw'!B2,0,0,D9-B9+1,1)="OD") * (OFFSET('000193359_raw'!C2,0,0,D9-B9+1,1)&lt;&gt;"TWS"))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COUNTIF(OFFSET('000193359_raw'!A2,0,0,D9-B9+1,1),"DS")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SUM((OFFSET('000193359_raw'!B2,0,0,D9-B9+1,1)="PLA") * (OFFSET('000193359_raw'!C2,0,0,D9-B9+1,1)&lt;&gt;"TWS"))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COUNTIF(OFFSET('000193359_raw'!A2,0,0,D9-B9+1,1),"EF")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SUM((OFFSET('000193359_raw'!B2,0,0,D9-B9+1,1)="WBD") * (OFFSET('000193359_raw'!C2,0,0,D9-B9+1,1)&lt;&gt;"TWS"))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COUNTIF(OFFSET('000193359_raw'!A2,0,0,D9-B9+1,1),"FF")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SUM((OFFSET('000193359_raw'!B2,0,0,D9-B9+1,1)="YBD") * (OFFSET('000193359_raw'!C2,0,0,D9-B9+1,1)&lt;&gt;"TWS"))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COUNTIF(OFFSET('000193359_raw'!A2,0,0,D9-B9+1,1),"IS")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COUNTIF(OFFSET('000193359_raw'!A2,0,0,D9-B9+1,1),"LC")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(OFFSET('000193359_raw'!B2,0,0,D9-B9+1,1)="ASP")*( OFFSET('000193359_raw'!C2,0,0,D9-B9+1,1)="C"))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COUNTIF(OFFSET('000193359_raw'!A2,0,0,D9-B9+1,1),"MD")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(OFFSET('000193359_raw'!B2,0,0,D9-B9+1,1)="BBD")*( OFFSET('000193359_raw'!C2,0,0,D9-B9+1,1)="C"))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COUNTIF(OFFSET('000193359_raw'!A2,0,0,D9-B9+1,1),"MM")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(OFFSET('000193359_raw'!B2,0,0,D9-B9+1,1)="BL")*( OFFSET('000193359_raw'!C2,0,0,D9-B9+1,1)="C"))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COUNTIF(OFFSET('000193359_raw'!A2,0,0,D9-B9+1,1),"MAR")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(OFFSET('000193359_raw'!B2,0,0,D9-B9+1,1)="OD")*( OFFSET('000193359_raw'!C2,0,0,D9-B9+1,1)="C"))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COUNTIF(OFFSET('000193359_raw'!A2,0,0,D9-B9+1,1),"MME")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(OFFSET('000193359_raw'!B2,0,0,D9-B9+1,1)="PLA")*( OFFSET('000193359_raw'!C2,0,0,D9-B9+1,1)="C"))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COUNTIF(OFFSET('000193359_raw'!A2,0,0,D9-B9+1,1),"MILA")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(OFFSET('000193359_raw'!B2,0,0,D9-B9+1,1)="WBD")*( OFFSET('000193359_raw'!C2,0,0,D9-B9+1,1)="C"))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COUNTIF(OFFSET('000193359_raw'!A2,0,0,D9-B9+1,1),"MILC")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(OFFSET('000193359_raw'!B2,0,0,D9-B9+1,1)="YBD")*( OFFSET('000193359_raw'!C2,0,0,D9-B9+1,1)="C"))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COUNTIF(OFFSET('000193359_raw'!A2,0,0,D9-B9+1,1),"MILS")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COUNTIF(OFFSET('000193359_raw'!A2,0,0,D9-B9+1,1),"MA")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COUNTIF(OFFSET('000193359_raw'!A2,0,0,D9-B9+1,1),"MC")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COUNTIF(OFFSET('000193359_raw'!A2,0,0,D9-B9+1,1),"MFAV")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COUNTIF(OFFSET('000193359_raw'!A2,0,0,D9-B9+1,1),"MFRN")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COUNTIF(OFFSET('000193359_raw'!A2,0,0,D9-B9+1,1),"MAN")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COUNTIF(OFFSET('000193359_raw'!A2,0,0,D9-B9+1,1),"MAL")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COUNTIF(OFFSET('000193359_raw'!A2,0,0,D9-B9+1,1),"MDA")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COUNTIF(OFFSET('000193359_raw'!A2,0,0,D9-B9+1,1),"MF")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COUNTIF(OFFSET('000193359_raw'!A2,0,0,D9-B9+1,1),"ML")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COUNTIF(OFFSET('000193359_raw'!A2,0,0,D9-B9+1,1),"OD")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COUNTIF(OFFSET('000193359_raw'!A2,0,0,D9-B9+1,1),"PA")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COUNTIF(OFFSET('000193359_raw'!A2,0,0,D9-B9+1,1),"PB")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COUNTIF(OFFSET('000193359_raw'!A2,0,0,D9-B9+1,1),"PD")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COUNTIF(OFFSET('000193359_raw'!A2,0,0,D9-B9+1,1),"PF")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COUNTIF(OFFSET('000193359_raw'!A2,0,0,D9-B9+1,1),"PP")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COUNTIF(OFFSET('000193359_raw'!A2,0,0,D9-B9+1,1),"SC")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COUNTIF(OFFSET('000193359_raw'!A2,0,0,D9-B9+1,1),"SL")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COUNTIF(OFFSET('000193359_raw'!A2,0,0,D9-B9+1,1),"SR")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COUNTIF(OFFSET('000193359_raw'!A2,0,0,D9-B9+1,1),"SS")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COUNTIF(OFFSET('000193359_raw'!A2,0,0,D9-B9+1,1),"SB")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COUNTIF(OFFSET('000193359_raw'!A2,0,0,D9-B9+1,1),"SH")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COUNTIF(OFFSET('000193359_raw'!A2,0,0,D9-B9+1,1),"SM")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COUNTIF(OFFSET('000193359_raw'!A2,0,0,D9-B9+1,1),"TA")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COUNTIF(OFFSET('000193359_raw'!A2,0,0,D9-B9+1,1),"BRI")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COUNTIF(OFFSET('000193359_raw'!A2,0,0,D9-B9+1,1),"ERY")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COUNTIF(OFFSET('000193359_raw'!A2,0,0,D9-B9+1,1),"EUN")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COUNTIF(OFFSET('000193359_raw'!A2,0,0,D9-B9+1,1),"GORG")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COUNTIF(OFFSET('000193359_raw'!A2,0,0,D9-B9+1,1),"ICIL")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COUNTIF(OFFSET('000193359_raw'!A2,0,0,D9-B9+1,1),"MUR")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COUNTIF(OFFSET('000193359_raw'!A2,0,0,D9-B9+1,1),"MOPS")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COUNTIF(OFFSET('000193359_raw'!A2,0,0,D9-B9+1,1),"PAURA")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COUNTIF(OFFSET('000193359_raw'!A2,0,0,D9-B9+1,1),"PRELA")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COUNTIF(OFFSET('000193359_raw'!A2,0,0,D9-B9+1,1),"PSDP")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COUNTIF(OFFSET('000193359_raw'!A2,0,0,D9-B9+1,1),"PSPT")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COUNTIF(OFFSET('000193359_raw'!A2,0,0,D9-B9+1,1),"PTER")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COUNTIF(OFFSET('000193359_raw'!A2,0,0,D9-B9+1,1),"SPO")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COUNTIF(OFFSET('000193359_raw'!A2,0,0,D9-B9+1,1),"PAL")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COUNTIF(OFFSET('000193359_raw'!A2,0,0,D9-B9+1,1),"ZO")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COUNTIF(OFFSET('000193359_raw'!A2,0,0,D9-B9+1,1),"AMP")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COUNTIF(OFFSET('000193359_raw'!A2,0,0,D9-B9+1,1),"DICT")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COUNTIF(OFFSET('000193359_raw'!A2,0,0,D9-B9+1,1),"HALI")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COUNTIF(OFFSET('000193359_raw'!A2,0,0,D9-B9+1,1),"LIAG")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COUNTIF(OFFSET('000193359_raw'!A2,0,0,D9-B9+1,1),"LOBO")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COUNTIF(OFFSET('000193359_raw'!A2,0,0,D9-B9+1,1),"MACA")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COUNTIF(OFFSET('000193359_raw'!A2,0,0,D9-B9+1,1),"PAD")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COUNTIF(OFFSET('000193359_raw'!A2,0,0,D9-B9+1,1),"POR")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COUNTIF(OFFSET('000193359_raw'!A2,0,0,D9-B9+1,1),"SARG")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COUNTIF(OFFSET('000193359_raw'!A2,0,0,D9-B9+1,1),"SCHIZ")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COUNTIF(OFFSET('000193359_raw'!A2,0,0,D9-B9+1,1),"STY")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COUNTIF(OFFSET('000193359_raw'!A2,0,0,D9-B9+1,1),"TURB")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COUNTIF(OFFSET('000193359_raw'!A2,0,0,D9-B9+1,1),"TURF")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COUNTIF(OFFSET('000193359_raw'!A2,0,0,D9-B9+1,1),"WRAN")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COUNTIF(OFFSET('000193359_raw'!A2,0,0,D9-B9+1,1),"CTB")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COUNTIF(OFFSET('000193359_raw'!A2,0,0,D9-B9+1,1),"ASC")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COUNTIF(OFFSET('000193359_raw'!A2,0,0,D9-B9+1,1),"O")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COUNTIF(OFFSET('000193359_raw'!A2,0,0,D9-B9+1,1),"DCA")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COUNTIF(OFFSET('000193359_raw'!A2,0,0,D9-B9+1,1),"DG")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COUNTIF(OFFSET('000193359_raw'!A2,0,0,D9-B9+1,1),"ODC")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COUNTIF(OFFSET('000193359_raw'!A2,0,0,D9-B9+1,1),"RDC")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COUNTIF(OFFSET('000193359_raw'!A2,0,0,D9-B9+1,1),"CALG")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COUNTIF(OFFSET('000193359_raw'!A2,0,0,D9-B9+1,1),"DCOR")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COUNTIF(OFFSET('000193359_raw'!A2,0,0,D9-B9+1,1),"P")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COUNTIF(OFFSET('000193359_raw'!A2,0,0,D9-B9+1,1),"R")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COUNTIF(OFFSET('000193359_raw'!A2,0,0,D9-B9+1,1),"S")</f>
        <v>7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COUNTIF(OFFSET('000193359_raw'!A2,0,0,D9-B9+1,1),"UNK")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COUNTIF(OFFSET('000193359_raw'!A2,0,0,D9-B9+1,1),"SHAD")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COUNTIF(OFFSET('000193359_raw'!A2,0,0,D9-B9+1,1),"TAPE")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COUNTIF(OFFSET('000193359_raw'!A2,0,0,D9-B9+1,1),"WAND")</f>
        <v>3</v>
      </c>
      <c r="I126" s="4">
        <f ca="1">(H126/SUM(H15:H126))*100</f>
        <v>30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COUNTA(OFFSET('000196362_raw'!A2,0,0,D9-B9+1,1))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COUNTIF(OFFSET('000196362_raw'!C2,0,0,D9-B9+1,1),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COUNTIF(OFFSET('000196362_raw'!C2,0,0,D9-B9+1,1),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COUNTIF(OFFSET('000196362_raw'!A2,0,0,D9-B9+1,1),"AC")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COUNTIF(OFFSET('000196362_raw'!C2,0,0,D9-B9+1,1),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COUNTIF(OFFSET('000196362_raw'!A2,0,0,D9-B9+1,1),"AP")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COUNTIF(OFFSET('000196362_raw'!C2,0,0,D9-B9+1,1),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COUNTIF(OFFSET('000196362_raw'!A2,0,0,D9-B9+1,1),"APR")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COUNTIF(OFFSET('000196362_raw'!C2,0,0,D9-B9+1,1),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COUNTIF(OFFSET('000196362_raw'!A2,0,0,D9-B9+1,1),"AA")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COUNTIF(OFFSET('000196362_raw'!C2,0,0,D9-B9+1,1), "CTB")</f>
        <v>1</v>
      </c>
      <c r="C21" s="4">
        <f ca="1">(B21/H127)*100</f>
        <v>14.285714285714285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COUNTIF(OFFSET('000196362_raw'!A2,0,0,D9-B9+1,1),"AF")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COUNTIF(OFFSET('000196362_raw'!C2,0,0,D9-B9+1,1),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COUNTIF(OFFSET('000196362_raw'!A2,0,0,D9-B9+1,1),"AG")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COUNTIF(OFFSET('000196362_raw'!C2,0,0,D9-B9+1,1),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COUNTIF(OFFSET('000196362_raw'!A2,0,0,D9-B9+1,1),"AL")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COUNTIF(OFFSET('000196362_raw'!C2,0,0,D9-B9+1,1),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COUNTIF(OFFSET('000196362_raw'!A2,0,0,D9-B9+1,1),"AT")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COUNTIF(OFFSET('000196362_raw'!C2,0,0,D9-B9+1,1),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COUNTIF(OFFSET('000196362_raw'!A2,0,0,D9-B9+1,1),"AU")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COUNTIF(OFFSET('000196362_raw'!C2,0,0,D9-B9+1,1), "SPR")</f>
        <v>6</v>
      </c>
      <c r="C26" s="8">
        <f ca="1">(B26/H127)*100</f>
        <v>85.714285714285708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COUNTIF(OFFSET('000196362_raw'!A2,0,0,D9-B9+1,1),"CB")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COUNTIF(OFFSET('000196362_raw'!C2,0,0,D9-B9+1,1),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COUNTIF(OFFSET('000196362_raw'!A2,0,0,D9-B9+1,1),"CN")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COUNTIF(OFFSET('000196362_raw'!C2,0,0,D9-B9+1,1), "TWS")</f>
        <v>3</v>
      </c>
      <c r="C28" s="8">
        <f ca="1">(B28/B29)*100</f>
        <v>30</v>
      </c>
      <c r="D28" s="7"/>
      <c r="E28" s="21"/>
      <c r="G28" s="15" t="s">
        <v>35</v>
      </c>
      <c r="H28">
        <f ca="1">COUNTIF(OFFSET('000196362_raw'!A2,0,0,D9-B9+1,1),"CORAL")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COUNTIF(OFFSET('000196362_raw'!A2,0,0,D9-B9+1,1),"CORJU")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COUNTIF(OFFSET('000196362_raw'!A2,0,0,D9-B9+1,1),"DCY")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COUNTIF(OFFSET('000196362_raw'!A2,0,0,D9-B9+1,1),"DST")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SUM((OFFSET('000196362_raw'!B2,0,0,D9-B9+1,1)="ASP") * (OFFSET('000196362_raw'!C2,0,0,D9-B9+1,1)&lt;&gt;"TWS"))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COUNTIF(OFFSET('000196362_raw'!A2,0,0,D9-B9+1,1),"DSO")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SUM((OFFSET('000196362_raw'!B2,0,0,D9-B9+1,1)="BBD") * (OFFSET('000196362_raw'!C2,0,0,D9-B9+1,1)&lt;&gt;"TWS"))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COUNTIF(OFFSET('000196362_raw'!A2,0,0,D9-B9+1,1),"DC")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SUM((OFFSET('000196362_raw'!B2,0,0,D9-B9+1,1)="BL") * (OFFSET('000196362_raw'!C2,0,0,D9-B9+1,1)&lt;&gt;"TWS"))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COUNTIF(OFFSET('000196362_raw'!A2,0,0,D9-B9+1,1),"DL")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SUM((OFFSET('000196362_raw'!B2,0,0,D9-B9+1,1)="OD") * (OFFSET('000196362_raw'!C2,0,0,D9-B9+1,1)&lt;&gt;"TWS"))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COUNTIF(OFFSET('000196362_raw'!A2,0,0,D9-B9+1,1),"DS")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SUM((OFFSET('000196362_raw'!B2,0,0,D9-B9+1,1)="PLA") * (OFFSET('000196362_raw'!C2,0,0,D9-B9+1,1)&lt;&gt;"TWS"))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COUNTIF(OFFSET('000196362_raw'!A2,0,0,D9-B9+1,1),"EF")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SUM((OFFSET('000196362_raw'!B2,0,0,D9-B9+1,1)="WBD") * (OFFSET('000196362_raw'!C2,0,0,D9-B9+1,1)&lt;&gt;"TWS"))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COUNTIF(OFFSET('000196362_raw'!A2,0,0,D9-B9+1,1),"FF")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SUM((OFFSET('000196362_raw'!B2,0,0,D9-B9+1,1)="YBD") * (OFFSET('000196362_raw'!C2,0,0,D9-B9+1,1)&lt;&gt;"TWS"))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COUNTIF(OFFSET('000196362_raw'!A2,0,0,D9-B9+1,1),"IS")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COUNTIF(OFFSET('000196362_raw'!A2,0,0,D9-B9+1,1),"LC")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(OFFSET('000196362_raw'!B2,0,0,D9-B9+1,1)="ASP")*( OFFSET('000196362_raw'!C2,0,0,D9-B9+1,1)="C"))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COUNTIF(OFFSET('000196362_raw'!A2,0,0,D9-B9+1,1),"MD")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(OFFSET('000196362_raw'!B2,0,0,D9-B9+1,1)="BBD")*( OFFSET('000196362_raw'!C2,0,0,D9-B9+1,1)="C"))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COUNTIF(OFFSET('000196362_raw'!A2,0,0,D9-B9+1,1),"MM")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(OFFSET('000196362_raw'!B2,0,0,D9-B9+1,1)="BL")*( OFFSET('000196362_raw'!C2,0,0,D9-B9+1,1)="C"))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COUNTIF(OFFSET('000196362_raw'!A2,0,0,D9-B9+1,1),"MAR")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(OFFSET('000196362_raw'!B2,0,0,D9-B9+1,1)="OD")*( OFFSET('000196362_raw'!C2,0,0,D9-B9+1,1)="C"))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COUNTIF(OFFSET('000196362_raw'!A2,0,0,D9-B9+1,1),"MME")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(OFFSET('000196362_raw'!B2,0,0,D9-B9+1,1)="PLA")*( OFFSET('000196362_raw'!C2,0,0,D9-B9+1,1)="C"))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COUNTIF(OFFSET('000196362_raw'!A2,0,0,D9-B9+1,1),"MILA")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(OFFSET('000196362_raw'!B2,0,0,D9-B9+1,1)="WBD")*( OFFSET('000196362_raw'!C2,0,0,D9-B9+1,1)="C"))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COUNTIF(OFFSET('000196362_raw'!A2,0,0,D9-B9+1,1),"MILC")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(OFFSET('000196362_raw'!B2,0,0,D9-B9+1,1)="YBD")*( OFFSET('000196362_raw'!C2,0,0,D9-B9+1,1)="C"))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COUNTIF(OFFSET('000196362_raw'!A2,0,0,D9-B9+1,1),"MILS")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COUNTIF(OFFSET('000196362_raw'!A2,0,0,D9-B9+1,1),"MA")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COUNTIF(OFFSET('000196362_raw'!A2,0,0,D9-B9+1,1),"MC")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COUNTIF(OFFSET('000196362_raw'!A2,0,0,D9-B9+1,1),"MFAV")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COUNTIF(OFFSET('000196362_raw'!A2,0,0,D9-B9+1,1),"MFRN")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COUNTIF(OFFSET('000196362_raw'!A2,0,0,D9-B9+1,1),"MAN")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COUNTIF(OFFSET('000196362_raw'!A2,0,0,D9-B9+1,1),"MAL")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COUNTIF(OFFSET('000196362_raw'!A2,0,0,D9-B9+1,1),"MDA")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COUNTIF(OFFSET('000196362_raw'!A2,0,0,D9-B9+1,1),"MF")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COUNTIF(OFFSET('000196362_raw'!A2,0,0,D9-B9+1,1),"ML")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COUNTIF(OFFSET('000196362_raw'!A2,0,0,D9-B9+1,1),"OD")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COUNTIF(OFFSET('000196362_raw'!A2,0,0,D9-B9+1,1),"PA")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COUNTIF(OFFSET('000196362_raw'!A2,0,0,D9-B9+1,1),"PB")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COUNTIF(OFFSET('000196362_raw'!A2,0,0,D9-B9+1,1),"PD")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COUNTIF(OFFSET('000196362_raw'!A2,0,0,D9-B9+1,1),"PF")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COUNTIF(OFFSET('000196362_raw'!A2,0,0,D9-B9+1,1),"PP")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COUNTIF(OFFSET('000196362_raw'!A2,0,0,D9-B9+1,1),"SC")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COUNTIF(OFFSET('000196362_raw'!A2,0,0,D9-B9+1,1),"SL")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COUNTIF(OFFSET('000196362_raw'!A2,0,0,D9-B9+1,1),"SR")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COUNTIF(OFFSET('000196362_raw'!A2,0,0,D9-B9+1,1),"SS")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COUNTIF(OFFSET('000196362_raw'!A2,0,0,D9-B9+1,1),"SB")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COUNTIF(OFFSET('000196362_raw'!A2,0,0,D9-B9+1,1),"SH")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COUNTIF(OFFSET('000196362_raw'!A2,0,0,D9-B9+1,1),"SM")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COUNTIF(OFFSET('000196362_raw'!A2,0,0,D9-B9+1,1),"TA")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COUNTIF(OFFSET('000196362_raw'!A2,0,0,D9-B9+1,1),"BRI")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COUNTIF(OFFSET('000196362_raw'!A2,0,0,D9-B9+1,1),"ERY")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COUNTIF(OFFSET('000196362_raw'!A2,0,0,D9-B9+1,1),"EUN")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COUNTIF(OFFSET('000196362_raw'!A2,0,0,D9-B9+1,1),"GORG")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COUNTIF(OFFSET('000196362_raw'!A2,0,0,D9-B9+1,1),"ICIL")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COUNTIF(OFFSET('000196362_raw'!A2,0,0,D9-B9+1,1),"MUR")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COUNTIF(OFFSET('000196362_raw'!A2,0,0,D9-B9+1,1),"MOPS")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COUNTIF(OFFSET('000196362_raw'!A2,0,0,D9-B9+1,1),"PAURA")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COUNTIF(OFFSET('000196362_raw'!A2,0,0,D9-B9+1,1),"PRELA")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COUNTIF(OFFSET('000196362_raw'!A2,0,0,D9-B9+1,1),"PSDP")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COUNTIF(OFFSET('000196362_raw'!A2,0,0,D9-B9+1,1),"PSPT")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COUNTIF(OFFSET('000196362_raw'!A2,0,0,D9-B9+1,1),"PTER")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COUNTIF(OFFSET('000196362_raw'!A2,0,0,D9-B9+1,1),"SPO")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COUNTIF(OFFSET('000196362_raw'!A2,0,0,D9-B9+1,1),"PAL")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COUNTIF(OFFSET('000196362_raw'!A2,0,0,D9-B9+1,1),"ZO")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COUNTIF(OFFSET('000196362_raw'!A2,0,0,D9-B9+1,1),"AMP")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COUNTIF(OFFSET('000196362_raw'!A2,0,0,D9-B9+1,1),"DICT")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COUNTIF(OFFSET('000196362_raw'!A2,0,0,D9-B9+1,1),"HALI")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COUNTIF(OFFSET('000196362_raw'!A2,0,0,D9-B9+1,1),"LIAG")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COUNTIF(OFFSET('000196362_raw'!A2,0,0,D9-B9+1,1),"LOBO")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COUNTIF(OFFSET('000196362_raw'!A2,0,0,D9-B9+1,1),"MACA")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COUNTIF(OFFSET('000196362_raw'!A2,0,0,D9-B9+1,1),"PAD")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COUNTIF(OFFSET('000196362_raw'!A2,0,0,D9-B9+1,1),"POR")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COUNTIF(OFFSET('000196362_raw'!A2,0,0,D9-B9+1,1),"SARG")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COUNTIF(OFFSET('000196362_raw'!A2,0,0,D9-B9+1,1),"SCHIZ")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COUNTIF(OFFSET('000196362_raw'!A2,0,0,D9-B9+1,1),"STY")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COUNTIF(OFFSET('000196362_raw'!A2,0,0,D9-B9+1,1),"TURB")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COUNTIF(OFFSET('000196362_raw'!A2,0,0,D9-B9+1,1),"TURF")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COUNTIF(OFFSET('000196362_raw'!A2,0,0,D9-B9+1,1),"WRAN")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COUNTIF(OFFSET('000196362_raw'!A2,0,0,D9-B9+1,1),"CTB")</f>
        <v>1</v>
      </c>
      <c r="I104" s="4">
        <f ca="1">(H104/H127)*100</f>
        <v>14.285714285714285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COUNTIF(OFFSET('000196362_raw'!A2,0,0,D9-B9+1,1),"ASC")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COUNTIF(OFFSET('000196362_raw'!A2,0,0,D9-B9+1,1),"O")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COUNTIF(OFFSET('000196362_raw'!A2,0,0,D9-B9+1,1),"DCA")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COUNTIF(OFFSET('000196362_raw'!A2,0,0,D9-B9+1,1),"DG")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COUNTIF(OFFSET('000196362_raw'!A2,0,0,D9-B9+1,1),"ODC")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COUNTIF(OFFSET('000196362_raw'!A2,0,0,D9-B9+1,1),"RDC")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COUNTIF(OFFSET('000196362_raw'!A2,0,0,D9-B9+1,1),"CALG")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COUNTIF(OFFSET('000196362_raw'!A2,0,0,D9-B9+1,1),"DCOR")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COUNTIF(OFFSET('000196362_raw'!A2,0,0,D9-B9+1,1),"P")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COUNTIF(OFFSET('000196362_raw'!A2,0,0,D9-B9+1,1),"R")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COUNTIF(OFFSET('000196362_raw'!A2,0,0,D9-B9+1,1),"S")</f>
        <v>6</v>
      </c>
      <c r="I120" s="4">
        <f ca="1">(H120/H127)*100</f>
        <v>85.714285714285708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COUNTIF(OFFSET('000196362_raw'!A2,0,0,D9-B9+1,1),"UNK")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COUNTIF(OFFSET('000196362_raw'!A2,0,0,D9-B9+1,1),"SHAD")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COUNTIF(OFFSET('000196362_raw'!A2,0,0,D9-B9+1,1),"TAPE")</f>
        <v>3</v>
      </c>
      <c r="I125" s="4">
        <f ca="1">(H125/SUM(H15:H126))*100</f>
        <v>30</v>
      </c>
      <c r="J125" s="4"/>
      <c r="K125" s="20">
        <f ca="1">IF(H125=0,0,((H125/B28)^2))</f>
        <v>1</v>
      </c>
    </row>
    <row r="126" spans="7:11" x14ac:dyDescent="0.25">
      <c r="G126" s="15" t="s">
        <v>133</v>
      </c>
      <c r="H126">
        <f ca="1">COUNTIF(OFFSET('000196362_raw'!A2,0,0,D9-B9+1,1),"WAND")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7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COUNTA(OFFSET('000199365_raw'!A2,0,0,D9-B9+1,1))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COUNTIF(OFFSET('000199365_raw'!C2,0,0,D9-B9+1,1),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COUNTIF(OFFSET('000199365_raw'!C2,0,0,D9-B9+1,1),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COUNTIF(OFFSET('000199365_raw'!A2,0,0,D9-B9+1,1),"AC")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COUNTIF(OFFSET('000199365_raw'!C2,0,0,D9-B9+1,1),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COUNTIF(OFFSET('000199365_raw'!A2,0,0,D9-B9+1,1),"AP")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COUNTIF(OFFSET('000199365_raw'!C2,0,0,D9-B9+1,1),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COUNTIF(OFFSET('000199365_raw'!A2,0,0,D9-B9+1,1),"APR")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COUNTIF(OFFSET('000199365_raw'!C2,0,0,D9-B9+1,1),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COUNTIF(OFFSET('000199365_raw'!A2,0,0,D9-B9+1,1),"AA")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COUNTIF(OFFSET('000199365_raw'!C2,0,0,D9-B9+1,1),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COUNTIF(OFFSET('000199365_raw'!A2,0,0,D9-B9+1,1),"AF")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COUNTIF(OFFSET('000199365_raw'!C2,0,0,D9-B9+1,1),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COUNTIF(OFFSET('000199365_raw'!A2,0,0,D9-B9+1,1),"AG")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COUNTIF(OFFSET('000199365_raw'!C2,0,0,D9-B9+1,1),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COUNTIF(OFFSET('000199365_raw'!A2,0,0,D9-B9+1,1),"AL")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COUNTIF(OFFSET('000199365_raw'!C2,0,0,D9-B9+1,1),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COUNTIF(OFFSET('000199365_raw'!A2,0,0,D9-B9+1,1),"AT")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COUNTIF(OFFSET('000199365_raw'!C2,0,0,D9-B9+1,1),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COUNTIF(OFFSET('000199365_raw'!A2,0,0,D9-B9+1,1),"AU")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COUNTIF(OFFSET('000199365_raw'!C2,0,0,D9-B9+1,1), "SPR")</f>
        <v>6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COUNTIF(OFFSET('000199365_raw'!A2,0,0,D9-B9+1,1),"CB")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COUNTIF(OFFSET('000199365_raw'!C2,0,0,D9-B9+1,1),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COUNTIF(OFFSET('000199365_raw'!A2,0,0,D9-B9+1,1),"CN")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COUNTIF(OFFSET('000199365_raw'!C2,0,0,D9-B9+1,1), "TWS")</f>
        <v>4</v>
      </c>
      <c r="C28" s="8">
        <f ca="1">(B28/B29)*100</f>
        <v>40</v>
      </c>
      <c r="D28" s="7"/>
      <c r="E28" s="21"/>
      <c r="G28" s="15" t="s">
        <v>35</v>
      </c>
      <c r="H28">
        <f ca="1">COUNTIF(OFFSET('000199365_raw'!A2,0,0,D9-B9+1,1),"CORAL")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COUNTIF(OFFSET('000199365_raw'!A2,0,0,D9-B9+1,1),"CORJU")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COUNTIF(OFFSET('000199365_raw'!A2,0,0,D9-B9+1,1),"DCY")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COUNTIF(OFFSET('000199365_raw'!A2,0,0,D9-B9+1,1),"DST")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SUM((OFFSET('000199365_raw'!B2,0,0,D9-B9+1,1)="ASP") * (OFFSET('000199365_raw'!C2,0,0,D9-B9+1,1)&lt;&gt;"TWS"))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COUNTIF(OFFSET('000199365_raw'!A2,0,0,D9-B9+1,1),"DSO")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SUM((OFFSET('000199365_raw'!B2,0,0,D9-B9+1,1)="BBD") * (OFFSET('000199365_raw'!C2,0,0,D9-B9+1,1)&lt;&gt;"TWS"))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COUNTIF(OFFSET('000199365_raw'!A2,0,0,D9-B9+1,1),"DC")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SUM((OFFSET('000199365_raw'!B2,0,0,D9-B9+1,1)="BL") * (OFFSET('000199365_raw'!C2,0,0,D9-B9+1,1)&lt;&gt;"TWS"))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COUNTIF(OFFSET('000199365_raw'!A2,0,0,D9-B9+1,1),"DL")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SUM((OFFSET('000199365_raw'!B2,0,0,D9-B9+1,1)="OD") * (OFFSET('000199365_raw'!C2,0,0,D9-B9+1,1)&lt;&gt;"TWS"))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COUNTIF(OFFSET('000199365_raw'!A2,0,0,D9-B9+1,1),"DS")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SUM((OFFSET('000199365_raw'!B2,0,0,D9-B9+1,1)="PLA") * (OFFSET('000199365_raw'!C2,0,0,D9-B9+1,1)&lt;&gt;"TWS"))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COUNTIF(OFFSET('000199365_raw'!A2,0,0,D9-B9+1,1),"EF")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SUM((OFFSET('000199365_raw'!B2,0,0,D9-B9+1,1)="WBD") * (OFFSET('000199365_raw'!C2,0,0,D9-B9+1,1)&lt;&gt;"TWS"))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COUNTIF(OFFSET('000199365_raw'!A2,0,0,D9-B9+1,1),"FF")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SUM((OFFSET('000199365_raw'!B2,0,0,D9-B9+1,1)="YBD") * (OFFSET('000199365_raw'!C2,0,0,D9-B9+1,1)&lt;&gt;"TWS"))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COUNTIF(OFFSET('000199365_raw'!A2,0,0,D9-B9+1,1),"IS")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COUNTIF(OFFSET('000199365_raw'!A2,0,0,D9-B9+1,1),"LC")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(OFFSET('000199365_raw'!B2,0,0,D9-B9+1,1)="ASP")*( OFFSET('000199365_raw'!C2,0,0,D9-B9+1,1)="C"))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COUNTIF(OFFSET('000199365_raw'!A2,0,0,D9-B9+1,1),"MD")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(OFFSET('000199365_raw'!B2,0,0,D9-B9+1,1)="BBD")*( OFFSET('000199365_raw'!C2,0,0,D9-B9+1,1)="C"))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COUNTIF(OFFSET('000199365_raw'!A2,0,0,D9-B9+1,1),"MM")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(OFFSET('000199365_raw'!B2,0,0,D9-B9+1,1)="BL")*( OFFSET('000199365_raw'!C2,0,0,D9-B9+1,1)="C"))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COUNTIF(OFFSET('000199365_raw'!A2,0,0,D9-B9+1,1),"MAR")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(OFFSET('000199365_raw'!B2,0,0,D9-B9+1,1)="OD")*( OFFSET('000199365_raw'!C2,0,0,D9-B9+1,1)="C"))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COUNTIF(OFFSET('000199365_raw'!A2,0,0,D9-B9+1,1),"MME")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(OFFSET('000199365_raw'!B2,0,0,D9-B9+1,1)="PLA")*( OFFSET('000199365_raw'!C2,0,0,D9-B9+1,1)="C"))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COUNTIF(OFFSET('000199365_raw'!A2,0,0,D9-B9+1,1),"MILA")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(OFFSET('000199365_raw'!B2,0,0,D9-B9+1,1)="WBD")*( OFFSET('000199365_raw'!C2,0,0,D9-B9+1,1)="C"))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COUNTIF(OFFSET('000199365_raw'!A2,0,0,D9-B9+1,1),"MILC")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(OFFSET('000199365_raw'!B2,0,0,D9-B9+1,1)="YBD")*( OFFSET('000199365_raw'!C2,0,0,D9-B9+1,1)="C"))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COUNTIF(OFFSET('000199365_raw'!A2,0,0,D9-B9+1,1),"MILS")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COUNTIF(OFFSET('000199365_raw'!A2,0,0,D9-B9+1,1),"MA")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COUNTIF(OFFSET('000199365_raw'!A2,0,0,D9-B9+1,1),"MC")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COUNTIF(OFFSET('000199365_raw'!A2,0,0,D9-B9+1,1),"MFAV")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COUNTIF(OFFSET('000199365_raw'!A2,0,0,D9-B9+1,1),"MFRN")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COUNTIF(OFFSET('000199365_raw'!A2,0,0,D9-B9+1,1),"MAN")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COUNTIF(OFFSET('000199365_raw'!A2,0,0,D9-B9+1,1),"MAL")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COUNTIF(OFFSET('000199365_raw'!A2,0,0,D9-B9+1,1),"MDA")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COUNTIF(OFFSET('000199365_raw'!A2,0,0,D9-B9+1,1),"MF")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COUNTIF(OFFSET('000199365_raw'!A2,0,0,D9-B9+1,1),"ML")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COUNTIF(OFFSET('000199365_raw'!A2,0,0,D9-B9+1,1),"OD")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COUNTIF(OFFSET('000199365_raw'!A2,0,0,D9-B9+1,1),"PA")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COUNTIF(OFFSET('000199365_raw'!A2,0,0,D9-B9+1,1),"PB")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COUNTIF(OFFSET('000199365_raw'!A2,0,0,D9-B9+1,1),"PD")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COUNTIF(OFFSET('000199365_raw'!A2,0,0,D9-B9+1,1),"PF")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COUNTIF(OFFSET('000199365_raw'!A2,0,0,D9-B9+1,1),"PP")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COUNTIF(OFFSET('000199365_raw'!A2,0,0,D9-B9+1,1),"SC")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COUNTIF(OFFSET('000199365_raw'!A2,0,0,D9-B9+1,1),"SL")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COUNTIF(OFFSET('000199365_raw'!A2,0,0,D9-B9+1,1),"SR")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COUNTIF(OFFSET('000199365_raw'!A2,0,0,D9-B9+1,1),"SS")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COUNTIF(OFFSET('000199365_raw'!A2,0,0,D9-B9+1,1),"SB")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COUNTIF(OFFSET('000199365_raw'!A2,0,0,D9-B9+1,1),"SH")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COUNTIF(OFFSET('000199365_raw'!A2,0,0,D9-B9+1,1),"SM")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COUNTIF(OFFSET('000199365_raw'!A2,0,0,D9-B9+1,1),"TA")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COUNTIF(OFFSET('000199365_raw'!A2,0,0,D9-B9+1,1),"BRI")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COUNTIF(OFFSET('000199365_raw'!A2,0,0,D9-B9+1,1),"ERY")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COUNTIF(OFFSET('000199365_raw'!A2,0,0,D9-B9+1,1),"EUN")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COUNTIF(OFFSET('000199365_raw'!A2,0,0,D9-B9+1,1),"GORG")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COUNTIF(OFFSET('000199365_raw'!A2,0,0,D9-B9+1,1),"ICIL")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COUNTIF(OFFSET('000199365_raw'!A2,0,0,D9-B9+1,1),"MUR")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COUNTIF(OFFSET('000199365_raw'!A2,0,0,D9-B9+1,1),"MOPS")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COUNTIF(OFFSET('000199365_raw'!A2,0,0,D9-B9+1,1),"PAURA")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COUNTIF(OFFSET('000199365_raw'!A2,0,0,D9-B9+1,1),"PRELA")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COUNTIF(OFFSET('000199365_raw'!A2,0,0,D9-B9+1,1),"PSDP")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COUNTIF(OFFSET('000199365_raw'!A2,0,0,D9-B9+1,1),"PSPT")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COUNTIF(OFFSET('000199365_raw'!A2,0,0,D9-B9+1,1),"PTER")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COUNTIF(OFFSET('000199365_raw'!A2,0,0,D9-B9+1,1),"SPO")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COUNTIF(OFFSET('000199365_raw'!A2,0,0,D9-B9+1,1),"PAL")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COUNTIF(OFFSET('000199365_raw'!A2,0,0,D9-B9+1,1),"ZO")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COUNTIF(OFFSET('000199365_raw'!A2,0,0,D9-B9+1,1),"AMP")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COUNTIF(OFFSET('000199365_raw'!A2,0,0,D9-B9+1,1),"DICT")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COUNTIF(OFFSET('000199365_raw'!A2,0,0,D9-B9+1,1),"HALI")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COUNTIF(OFFSET('000199365_raw'!A2,0,0,D9-B9+1,1),"LIAG")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COUNTIF(OFFSET('000199365_raw'!A2,0,0,D9-B9+1,1),"LOBO")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COUNTIF(OFFSET('000199365_raw'!A2,0,0,D9-B9+1,1),"MACA")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COUNTIF(OFFSET('000199365_raw'!A2,0,0,D9-B9+1,1),"PAD")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COUNTIF(OFFSET('000199365_raw'!A2,0,0,D9-B9+1,1),"POR")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COUNTIF(OFFSET('000199365_raw'!A2,0,0,D9-B9+1,1),"SARG")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COUNTIF(OFFSET('000199365_raw'!A2,0,0,D9-B9+1,1),"SCHIZ")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COUNTIF(OFFSET('000199365_raw'!A2,0,0,D9-B9+1,1),"STY")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COUNTIF(OFFSET('000199365_raw'!A2,0,0,D9-B9+1,1),"TURB")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COUNTIF(OFFSET('000199365_raw'!A2,0,0,D9-B9+1,1),"TURF")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COUNTIF(OFFSET('000199365_raw'!A2,0,0,D9-B9+1,1),"WRAN")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COUNTIF(OFFSET('000199365_raw'!A2,0,0,D9-B9+1,1),"CTB")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COUNTIF(OFFSET('000199365_raw'!A2,0,0,D9-B9+1,1),"ASC")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COUNTIF(OFFSET('000199365_raw'!A2,0,0,D9-B9+1,1),"O")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COUNTIF(OFFSET('000199365_raw'!A2,0,0,D9-B9+1,1),"DCA")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COUNTIF(OFFSET('000199365_raw'!A2,0,0,D9-B9+1,1),"DG")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COUNTIF(OFFSET('000199365_raw'!A2,0,0,D9-B9+1,1),"ODC")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COUNTIF(OFFSET('000199365_raw'!A2,0,0,D9-B9+1,1),"RDC")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COUNTIF(OFFSET('000199365_raw'!A2,0,0,D9-B9+1,1),"CALG")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COUNTIF(OFFSET('000199365_raw'!A2,0,0,D9-B9+1,1),"DCOR")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COUNTIF(OFFSET('000199365_raw'!A2,0,0,D9-B9+1,1),"P")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COUNTIF(OFFSET('000199365_raw'!A2,0,0,D9-B9+1,1),"R")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COUNTIF(OFFSET('000199365_raw'!A2,0,0,D9-B9+1,1),"S")</f>
        <v>6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COUNTIF(OFFSET('000199365_raw'!A2,0,0,D9-B9+1,1),"UNK")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COUNTIF(OFFSET('000199365_raw'!A2,0,0,D9-B9+1,1),"SHAD")</f>
        <v>1</v>
      </c>
      <c r="I124" s="4">
        <f ca="1">(H124/SUM(H15:H126))*100</f>
        <v>10</v>
      </c>
      <c r="J124" s="4"/>
      <c r="K124" s="20">
        <f ca="1">IF(H124=0,0,((H124/B28)^2))</f>
        <v>6.25E-2</v>
      </c>
    </row>
    <row r="125" spans="7:11" x14ac:dyDescent="0.25">
      <c r="G125" s="15" t="s">
        <v>132</v>
      </c>
      <c r="H125">
        <f ca="1">COUNTIF(OFFSET('000199365_raw'!A2,0,0,D9-B9+1,1),"TAPE")</f>
        <v>1</v>
      </c>
      <c r="I125" s="4">
        <f ca="1">(H125/SUM(H15:H126))*100</f>
        <v>10</v>
      </c>
      <c r="J125" s="4"/>
      <c r="K125" s="20">
        <f ca="1">IF(H125=0,0,((H125/B28)^2))</f>
        <v>6.25E-2</v>
      </c>
    </row>
    <row r="126" spans="7:11" x14ac:dyDescent="0.25">
      <c r="G126" s="15" t="s">
        <v>133</v>
      </c>
      <c r="H126">
        <f ca="1">COUNTIF(OFFSET('000199365_raw'!A2,0,0,D9-B9+1,1),"WAND")</f>
        <v>2</v>
      </c>
      <c r="I126" s="4">
        <f ca="1">(H126/SUM(H15:H126))*100</f>
        <v>20</v>
      </c>
      <c r="J126" s="4"/>
      <c r="K126" s="20">
        <f ca="1">IF(H126=0,0,((H126/B28)^2))</f>
        <v>0.25</v>
      </c>
    </row>
    <row r="127" spans="7:11" ht="15.75" thickBot="1" x14ac:dyDescent="0.3">
      <c r="G127" s="26" t="s">
        <v>134</v>
      </c>
      <c r="H127" s="25">
        <f ca="1">SUM(H16:H122)</f>
        <v>6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COUNTA(OFFSET('000202368_raw'!A2,0,0,D9-B9+1,1))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COUNTIF(OFFSET('000202368_raw'!C2,0,0,D9-B9+1,1),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COUNTIF(OFFSET('000202368_raw'!C2,0,0,D9-B9+1,1),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COUNTIF(OFFSET('000202368_raw'!A2,0,0,D9-B9+1,1),"AC")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COUNTIF(OFFSET('000202368_raw'!C2,0,0,D9-B9+1,1), "S")</f>
        <v>1</v>
      </c>
      <c r="C18" s="8">
        <f ca="1">(B18/H127)*100</f>
        <v>10</v>
      </c>
      <c r="D18" s="8">
        <f ca="1">SUM(J84:J84)</f>
        <v>0</v>
      </c>
      <c r="E18" s="19">
        <f ca="1">1-SUM(K84:K84)</f>
        <v>0</v>
      </c>
      <c r="G18" s="15" t="s">
        <v>25</v>
      </c>
      <c r="H18">
        <f ca="1">COUNTIF(OFFSET('000202368_raw'!A2,0,0,D9-B9+1,1),"AP")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COUNTIF(OFFSET('000202368_raw'!C2,0,0,D9-B9+1,1),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COUNTIF(OFFSET('000202368_raw'!A2,0,0,D9-B9+1,1),"APR")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COUNTIF(OFFSET('000202368_raw'!C2,0,0,D9-B9+1,1),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COUNTIF(OFFSET('000202368_raw'!A2,0,0,D9-B9+1,1),"AA")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COUNTIF(OFFSET('000202368_raw'!C2,0,0,D9-B9+1,1), "CTB")</f>
        <v>4</v>
      </c>
      <c r="C21" s="4">
        <f ca="1">(B21/H127)*100</f>
        <v>40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COUNTIF(OFFSET('000202368_raw'!A2,0,0,D9-B9+1,1),"AF")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COUNTIF(OFFSET('000202368_raw'!C2,0,0,D9-B9+1,1),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COUNTIF(OFFSET('000202368_raw'!A2,0,0,D9-B9+1,1),"AG")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COUNTIF(OFFSET('000202368_raw'!C2,0,0,D9-B9+1,1),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COUNTIF(OFFSET('000202368_raw'!A2,0,0,D9-B9+1,1),"AL")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COUNTIF(OFFSET('000202368_raw'!C2,0,0,D9-B9+1,1),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COUNTIF(OFFSET('000202368_raw'!A2,0,0,D9-B9+1,1),"AT")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COUNTIF(OFFSET('000202368_raw'!C2,0,0,D9-B9+1,1),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COUNTIF(OFFSET('000202368_raw'!A2,0,0,D9-B9+1,1),"AU")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COUNTIF(OFFSET('000202368_raw'!C2,0,0,D9-B9+1,1), "SPR")</f>
        <v>5</v>
      </c>
      <c r="C26" s="8">
        <f ca="1">(B26/H127)*100</f>
        <v>50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COUNTIF(OFFSET('000202368_raw'!A2,0,0,D9-B9+1,1),"CB")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COUNTIF(OFFSET('000202368_raw'!C2,0,0,D9-B9+1,1),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COUNTIF(OFFSET('000202368_raw'!A2,0,0,D9-B9+1,1),"CN")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COUNTIF(OFFSET('000202368_raw'!C2,0,0,D9-B9+1,1),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COUNTIF(OFFSET('000202368_raw'!A2,0,0,D9-B9+1,1),"CORAL")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COUNTIF(OFFSET('000202368_raw'!A2,0,0,D9-B9+1,1),"CORJU")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COUNTIF(OFFSET('000202368_raw'!A2,0,0,D9-B9+1,1),"DCY")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COUNTIF(OFFSET('000202368_raw'!A2,0,0,D9-B9+1,1),"DST")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SUM((OFFSET('000202368_raw'!B2,0,0,D9-B9+1,1)="ASP") * (OFFSET('000202368_raw'!C2,0,0,D9-B9+1,1)&lt;&gt;"TWS"))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COUNTIF(OFFSET('000202368_raw'!A2,0,0,D9-B9+1,1),"DSO")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SUM((OFFSET('000202368_raw'!B2,0,0,D9-B9+1,1)="BBD") * (OFFSET('000202368_raw'!C2,0,0,D9-B9+1,1)&lt;&gt;"TWS"))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COUNTIF(OFFSET('000202368_raw'!A2,0,0,D9-B9+1,1),"DC")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SUM((OFFSET('000202368_raw'!B2,0,0,D9-B9+1,1)="BL") * (OFFSET('000202368_raw'!C2,0,0,D9-B9+1,1)&lt;&gt;"TWS"))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COUNTIF(OFFSET('000202368_raw'!A2,0,0,D9-B9+1,1),"DL")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SUM((OFFSET('000202368_raw'!B2,0,0,D9-B9+1,1)="OD") * (OFFSET('000202368_raw'!C2,0,0,D9-B9+1,1)&lt;&gt;"TWS"))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COUNTIF(OFFSET('000202368_raw'!A2,0,0,D9-B9+1,1),"DS")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SUM((OFFSET('000202368_raw'!B2,0,0,D9-B9+1,1)="PLA") * (OFFSET('000202368_raw'!C2,0,0,D9-B9+1,1)&lt;&gt;"TWS"))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COUNTIF(OFFSET('000202368_raw'!A2,0,0,D9-B9+1,1),"EF")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SUM((OFFSET('000202368_raw'!B2,0,0,D9-B9+1,1)="WBD") * (OFFSET('000202368_raw'!C2,0,0,D9-B9+1,1)&lt;&gt;"TWS"))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COUNTIF(OFFSET('000202368_raw'!A2,0,0,D9-B9+1,1),"FF")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SUM((OFFSET('000202368_raw'!B2,0,0,D9-B9+1,1)="YBD") * (OFFSET('000202368_raw'!C2,0,0,D9-B9+1,1)&lt;&gt;"TWS"))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COUNTIF(OFFSET('000202368_raw'!A2,0,0,D9-B9+1,1),"IS")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COUNTIF(OFFSET('000202368_raw'!A2,0,0,D9-B9+1,1),"LC")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(OFFSET('000202368_raw'!B2,0,0,D9-B9+1,1)="ASP")*( OFFSET('000202368_raw'!C2,0,0,D9-B9+1,1)="C"))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COUNTIF(OFFSET('000202368_raw'!A2,0,0,D9-B9+1,1),"MD")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(OFFSET('000202368_raw'!B2,0,0,D9-B9+1,1)="BBD")*( OFFSET('000202368_raw'!C2,0,0,D9-B9+1,1)="C"))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COUNTIF(OFFSET('000202368_raw'!A2,0,0,D9-B9+1,1),"MM")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(OFFSET('000202368_raw'!B2,0,0,D9-B9+1,1)="BL")*( OFFSET('000202368_raw'!C2,0,0,D9-B9+1,1)="C"))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COUNTIF(OFFSET('000202368_raw'!A2,0,0,D9-B9+1,1),"MAR")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(OFFSET('000202368_raw'!B2,0,0,D9-B9+1,1)="OD")*( OFFSET('000202368_raw'!C2,0,0,D9-B9+1,1)="C"))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COUNTIF(OFFSET('000202368_raw'!A2,0,0,D9-B9+1,1),"MME")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(OFFSET('000202368_raw'!B2,0,0,D9-B9+1,1)="PLA")*( OFFSET('000202368_raw'!C2,0,0,D9-B9+1,1)="C"))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COUNTIF(OFFSET('000202368_raw'!A2,0,0,D9-B9+1,1),"MILA")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(OFFSET('000202368_raw'!B2,0,0,D9-B9+1,1)="WBD")*( OFFSET('000202368_raw'!C2,0,0,D9-B9+1,1)="C"))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COUNTIF(OFFSET('000202368_raw'!A2,0,0,D9-B9+1,1),"MILC")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(OFFSET('000202368_raw'!B2,0,0,D9-B9+1,1)="YBD")*( OFFSET('000202368_raw'!C2,0,0,D9-B9+1,1)="C"))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COUNTIF(OFFSET('000202368_raw'!A2,0,0,D9-B9+1,1),"MILS")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COUNTIF(OFFSET('000202368_raw'!A2,0,0,D9-B9+1,1),"MA")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COUNTIF(OFFSET('000202368_raw'!A2,0,0,D9-B9+1,1),"MC")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COUNTIF(OFFSET('000202368_raw'!A2,0,0,D9-B9+1,1),"MFAV")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COUNTIF(OFFSET('000202368_raw'!A2,0,0,D9-B9+1,1),"MFRN")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COUNTIF(OFFSET('000202368_raw'!A2,0,0,D9-B9+1,1),"MAN")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COUNTIF(OFFSET('000202368_raw'!A2,0,0,D9-B9+1,1),"MAL")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COUNTIF(OFFSET('000202368_raw'!A2,0,0,D9-B9+1,1),"MDA")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COUNTIF(OFFSET('000202368_raw'!A2,0,0,D9-B9+1,1),"MF")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COUNTIF(OFFSET('000202368_raw'!A2,0,0,D9-B9+1,1),"ML")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COUNTIF(OFFSET('000202368_raw'!A2,0,0,D9-B9+1,1),"OD")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COUNTIF(OFFSET('000202368_raw'!A2,0,0,D9-B9+1,1),"PA")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COUNTIF(OFFSET('000202368_raw'!A2,0,0,D9-B9+1,1),"PB")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COUNTIF(OFFSET('000202368_raw'!A2,0,0,D9-B9+1,1),"PD")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COUNTIF(OFFSET('000202368_raw'!A2,0,0,D9-B9+1,1),"PF")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COUNTIF(OFFSET('000202368_raw'!A2,0,0,D9-B9+1,1),"PP")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COUNTIF(OFFSET('000202368_raw'!A2,0,0,D9-B9+1,1),"SC")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COUNTIF(OFFSET('000202368_raw'!A2,0,0,D9-B9+1,1),"SL")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COUNTIF(OFFSET('000202368_raw'!A2,0,0,D9-B9+1,1),"SR")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COUNTIF(OFFSET('000202368_raw'!A2,0,0,D9-B9+1,1),"SS")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COUNTIF(OFFSET('000202368_raw'!A2,0,0,D9-B9+1,1),"SB")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COUNTIF(OFFSET('000202368_raw'!A2,0,0,D9-B9+1,1),"SH")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COUNTIF(OFFSET('000202368_raw'!A2,0,0,D9-B9+1,1),"SM")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COUNTIF(OFFSET('000202368_raw'!A2,0,0,D9-B9+1,1),"TA")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COUNTIF(OFFSET('000202368_raw'!A2,0,0,D9-B9+1,1),"BRI")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COUNTIF(OFFSET('000202368_raw'!A2,0,0,D9-B9+1,1),"ERY")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COUNTIF(OFFSET('000202368_raw'!A2,0,0,D9-B9+1,1),"EUN")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COUNTIF(OFFSET('000202368_raw'!A2,0,0,D9-B9+1,1),"GORG")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COUNTIF(OFFSET('000202368_raw'!A2,0,0,D9-B9+1,1),"ICIL")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COUNTIF(OFFSET('000202368_raw'!A2,0,0,D9-B9+1,1),"MUR")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COUNTIF(OFFSET('000202368_raw'!A2,0,0,D9-B9+1,1),"MOPS")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COUNTIF(OFFSET('000202368_raw'!A2,0,0,D9-B9+1,1),"PAURA")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COUNTIF(OFFSET('000202368_raw'!A2,0,0,D9-B9+1,1),"PRELA")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COUNTIF(OFFSET('000202368_raw'!A2,0,0,D9-B9+1,1),"PSDP")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COUNTIF(OFFSET('000202368_raw'!A2,0,0,D9-B9+1,1),"PSPT")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COUNTIF(OFFSET('000202368_raw'!A2,0,0,D9-B9+1,1),"PTER")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COUNTIF(OFFSET('000202368_raw'!A2,0,0,D9-B9+1,1),"SPO")</f>
        <v>1</v>
      </c>
      <c r="I84" s="4">
        <f ca="1">(H84/H127)*100</f>
        <v>10</v>
      </c>
      <c r="J84" s="4">
        <f ca="1">IF(H84=0,0,-1*((H84/B18)*(LN(H84/B18))))</f>
        <v>0</v>
      </c>
      <c r="K84" s="20">
        <f ca="1">IF(H84=0,0,((H84/B18)^2))</f>
        <v>1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COUNTIF(OFFSET('000202368_raw'!A2,0,0,D9-B9+1,1),"PAL")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COUNTIF(OFFSET('000202368_raw'!A2,0,0,D9-B9+1,1),"ZO")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COUNTIF(OFFSET('000202368_raw'!A2,0,0,D9-B9+1,1),"AMP")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COUNTIF(OFFSET('000202368_raw'!A2,0,0,D9-B9+1,1),"DICT")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COUNTIF(OFFSET('000202368_raw'!A2,0,0,D9-B9+1,1),"HALI")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COUNTIF(OFFSET('000202368_raw'!A2,0,0,D9-B9+1,1),"LIAG")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COUNTIF(OFFSET('000202368_raw'!A2,0,0,D9-B9+1,1),"LOBO")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COUNTIF(OFFSET('000202368_raw'!A2,0,0,D9-B9+1,1),"MACA")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COUNTIF(OFFSET('000202368_raw'!A2,0,0,D9-B9+1,1),"PAD")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COUNTIF(OFFSET('000202368_raw'!A2,0,0,D9-B9+1,1),"POR")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COUNTIF(OFFSET('000202368_raw'!A2,0,0,D9-B9+1,1),"SARG")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COUNTIF(OFFSET('000202368_raw'!A2,0,0,D9-B9+1,1),"SCHIZ")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COUNTIF(OFFSET('000202368_raw'!A2,0,0,D9-B9+1,1),"STY")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COUNTIF(OFFSET('000202368_raw'!A2,0,0,D9-B9+1,1),"TURB")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COUNTIF(OFFSET('000202368_raw'!A2,0,0,D9-B9+1,1),"TURF")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COUNTIF(OFFSET('000202368_raw'!A2,0,0,D9-B9+1,1),"WRAN")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COUNTIF(OFFSET('000202368_raw'!A2,0,0,D9-B9+1,1),"CTB")</f>
        <v>4</v>
      </c>
      <c r="I104" s="4">
        <f ca="1">(H104/H127)*100</f>
        <v>40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COUNTIF(OFFSET('000202368_raw'!A2,0,0,D9-B9+1,1),"ASC")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COUNTIF(OFFSET('000202368_raw'!A2,0,0,D9-B9+1,1),"O")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COUNTIF(OFFSET('000202368_raw'!A2,0,0,D9-B9+1,1),"DCA")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COUNTIF(OFFSET('000202368_raw'!A2,0,0,D9-B9+1,1),"DG")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COUNTIF(OFFSET('000202368_raw'!A2,0,0,D9-B9+1,1),"ODC")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COUNTIF(OFFSET('000202368_raw'!A2,0,0,D9-B9+1,1),"RDC")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COUNTIF(OFFSET('000202368_raw'!A2,0,0,D9-B9+1,1),"CALG")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COUNTIF(OFFSET('000202368_raw'!A2,0,0,D9-B9+1,1),"DCOR")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COUNTIF(OFFSET('000202368_raw'!A2,0,0,D9-B9+1,1),"P")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COUNTIF(OFFSET('000202368_raw'!A2,0,0,D9-B9+1,1),"R")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COUNTIF(OFFSET('000202368_raw'!A2,0,0,D9-B9+1,1),"S")</f>
        <v>5</v>
      </c>
      <c r="I120" s="4">
        <f ca="1">(H120/H127)*100</f>
        <v>50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COUNTIF(OFFSET('000202368_raw'!A2,0,0,D9-B9+1,1),"UNK")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COUNTIF(OFFSET('000202368_raw'!A2,0,0,D9-B9+1,1),"SHAD")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COUNTIF(OFFSET('000202368_raw'!A2,0,0,D9-B9+1,1),"TAPE")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COUNTIF(OFFSET('000202368_raw'!A2,0,0,D9-B9+1,1),"WAND")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COUNTA(OFFSET('000205371_raw'!A2,0,0,D9-B9+1,1))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COUNTIF(OFFSET('000205371_raw'!C2,0,0,D9-B9+1,1),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COUNTIF(OFFSET('000205371_raw'!C2,0,0,D9-B9+1,1),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COUNTIF(OFFSET('000205371_raw'!A2,0,0,D9-B9+1,1),"AC")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COUNTIF(OFFSET('000205371_raw'!C2,0,0,D9-B9+1,1),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COUNTIF(OFFSET('000205371_raw'!A2,0,0,D9-B9+1,1),"AP")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COUNTIF(OFFSET('000205371_raw'!C2,0,0,D9-B9+1,1),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COUNTIF(OFFSET('000205371_raw'!A2,0,0,D9-B9+1,1),"APR")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COUNTIF(OFFSET('000205371_raw'!C2,0,0,D9-B9+1,1),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COUNTIF(OFFSET('000205371_raw'!A2,0,0,D9-B9+1,1),"AA")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COUNTIF(OFFSET('000205371_raw'!C2,0,0,D9-B9+1,1), "CTB")</f>
        <v>0</v>
      </c>
      <c r="C21" s="4">
        <f ca="1">(B21/H127)*100</f>
        <v>0</v>
      </c>
      <c r="D21" s="4">
        <f ca="1">SUM(J104:J104)</f>
        <v>0</v>
      </c>
      <c r="E21" s="20">
        <f ca="1">1-SUM(K104:K104)</f>
        <v>1</v>
      </c>
      <c r="G21" s="15" t="s">
        <v>28</v>
      </c>
      <c r="H21">
        <f ca="1">COUNTIF(OFFSET('000205371_raw'!A2,0,0,D9-B9+1,1),"AF")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COUNTIF(OFFSET('000205371_raw'!C2,0,0,D9-B9+1,1),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COUNTIF(OFFSET('000205371_raw'!A2,0,0,D9-B9+1,1),"AG")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COUNTIF(OFFSET('000205371_raw'!C2,0,0,D9-B9+1,1),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COUNTIF(OFFSET('000205371_raw'!A2,0,0,D9-B9+1,1),"AL")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COUNTIF(OFFSET('000205371_raw'!C2,0,0,D9-B9+1,1),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COUNTIF(OFFSET('000205371_raw'!A2,0,0,D9-B9+1,1),"AT")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COUNTIF(OFFSET('000205371_raw'!C2,0,0,D9-B9+1,1),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COUNTIF(OFFSET('000205371_raw'!A2,0,0,D9-B9+1,1),"AU")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COUNTIF(OFFSET('000205371_raw'!C2,0,0,D9-B9+1,1), "SPR")</f>
        <v>10</v>
      </c>
      <c r="C26" s="8">
        <f ca="1">(B26/H127)*100</f>
        <v>100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COUNTIF(OFFSET('000205371_raw'!A2,0,0,D9-B9+1,1),"CB")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COUNTIF(OFFSET('000205371_raw'!C2,0,0,D9-B9+1,1),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COUNTIF(OFFSET('000205371_raw'!A2,0,0,D9-B9+1,1),"CN")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COUNTIF(OFFSET('000205371_raw'!C2,0,0,D9-B9+1,1), "TWS")</f>
        <v>0</v>
      </c>
      <c r="C28" s="8">
        <f ca="1">(B28/B29)*100</f>
        <v>0</v>
      </c>
      <c r="D28" s="7"/>
      <c r="E28" s="21"/>
      <c r="G28" s="15" t="s">
        <v>35</v>
      </c>
      <c r="H28">
        <f ca="1">COUNTIF(OFFSET('000205371_raw'!A2,0,0,D9-B9+1,1),"CORAL")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COUNTIF(OFFSET('000205371_raw'!A2,0,0,D9-B9+1,1),"CORJU")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COUNTIF(OFFSET('000205371_raw'!A2,0,0,D9-B9+1,1),"DCY")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COUNTIF(OFFSET('000205371_raw'!A2,0,0,D9-B9+1,1),"DST")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SUM((OFFSET('000205371_raw'!B2,0,0,D9-B9+1,1)="ASP") * (OFFSET('000205371_raw'!C2,0,0,D9-B9+1,1)&lt;&gt;"TWS"))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COUNTIF(OFFSET('000205371_raw'!A2,0,0,D9-B9+1,1),"DSO")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SUM((OFFSET('000205371_raw'!B2,0,0,D9-B9+1,1)="BBD") * (OFFSET('000205371_raw'!C2,0,0,D9-B9+1,1)&lt;&gt;"TWS"))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COUNTIF(OFFSET('000205371_raw'!A2,0,0,D9-B9+1,1),"DC")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SUM((OFFSET('000205371_raw'!B2,0,0,D9-B9+1,1)="BL") * (OFFSET('000205371_raw'!C2,0,0,D9-B9+1,1)&lt;&gt;"TWS"))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COUNTIF(OFFSET('000205371_raw'!A2,0,0,D9-B9+1,1),"DL")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SUM((OFFSET('000205371_raw'!B2,0,0,D9-B9+1,1)="OD") * (OFFSET('000205371_raw'!C2,0,0,D9-B9+1,1)&lt;&gt;"TWS"))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COUNTIF(OFFSET('000205371_raw'!A2,0,0,D9-B9+1,1),"DS")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SUM((OFFSET('000205371_raw'!B2,0,0,D9-B9+1,1)="PLA") * (OFFSET('000205371_raw'!C2,0,0,D9-B9+1,1)&lt;&gt;"TWS"))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COUNTIF(OFFSET('000205371_raw'!A2,0,0,D9-B9+1,1),"EF")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SUM((OFFSET('000205371_raw'!B2,0,0,D9-B9+1,1)="WBD") * (OFFSET('000205371_raw'!C2,0,0,D9-B9+1,1)&lt;&gt;"TWS"))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COUNTIF(OFFSET('000205371_raw'!A2,0,0,D9-B9+1,1),"FF")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SUM((OFFSET('000205371_raw'!B2,0,0,D9-B9+1,1)="YBD") * (OFFSET('000205371_raw'!C2,0,0,D9-B9+1,1)&lt;&gt;"TWS"))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COUNTIF(OFFSET('000205371_raw'!A2,0,0,D9-B9+1,1),"IS")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COUNTIF(OFFSET('000205371_raw'!A2,0,0,D9-B9+1,1),"LC")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(OFFSET('000205371_raw'!B2,0,0,D9-B9+1,1)="ASP")*( OFFSET('000205371_raw'!C2,0,0,D9-B9+1,1)="C"))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COUNTIF(OFFSET('000205371_raw'!A2,0,0,D9-B9+1,1),"MD")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(OFFSET('000205371_raw'!B2,0,0,D9-B9+1,1)="BBD")*( OFFSET('000205371_raw'!C2,0,0,D9-B9+1,1)="C"))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COUNTIF(OFFSET('000205371_raw'!A2,0,0,D9-B9+1,1),"MM")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(OFFSET('000205371_raw'!B2,0,0,D9-B9+1,1)="BL")*( OFFSET('000205371_raw'!C2,0,0,D9-B9+1,1)="C"))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COUNTIF(OFFSET('000205371_raw'!A2,0,0,D9-B9+1,1),"MAR")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(OFFSET('000205371_raw'!B2,0,0,D9-B9+1,1)="OD")*( OFFSET('000205371_raw'!C2,0,0,D9-B9+1,1)="C"))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COUNTIF(OFFSET('000205371_raw'!A2,0,0,D9-B9+1,1),"MME")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(OFFSET('000205371_raw'!B2,0,0,D9-B9+1,1)="PLA")*( OFFSET('000205371_raw'!C2,0,0,D9-B9+1,1)="C"))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COUNTIF(OFFSET('000205371_raw'!A2,0,0,D9-B9+1,1),"MILA")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(OFFSET('000205371_raw'!B2,0,0,D9-B9+1,1)="WBD")*( OFFSET('000205371_raw'!C2,0,0,D9-B9+1,1)="C"))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COUNTIF(OFFSET('000205371_raw'!A2,0,0,D9-B9+1,1),"MILC")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(OFFSET('000205371_raw'!B2,0,0,D9-B9+1,1)="YBD")*( OFFSET('000205371_raw'!C2,0,0,D9-B9+1,1)="C"))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COUNTIF(OFFSET('000205371_raw'!A2,0,0,D9-B9+1,1),"MILS")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COUNTIF(OFFSET('000205371_raw'!A2,0,0,D9-B9+1,1),"MA")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COUNTIF(OFFSET('000205371_raw'!A2,0,0,D9-B9+1,1),"MC")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COUNTIF(OFFSET('000205371_raw'!A2,0,0,D9-B9+1,1),"MFAV")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COUNTIF(OFFSET('000205371_raw'!A2,0,0,D9-B9+1,1),"MFRN")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COUNTIF(OFFSET('000205371_raw'!A2,0,0,D9-B9+1,1),"MAN")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COUNTIF(OFFSET('000205371_raw'!A2,0,0,D9-B9+1,1),"MAL")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COUNTIF(OFFSET('000205371_raw'!A2,0,0,D9-B9+1,1),"MDA")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COUNTIF(OFFSET('000205371_raw'!A2,0,0,D9-B9+1,1),"MF")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COUNTIF(OFFSET('000205371_raw'!A2,0,0,D9-B9+1,1),"ML")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COUNTIF(OFFSET('000205371_raw'!A2,0,0,D9-B9+1,1),"OD")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COUNTIF(OFFSET('000205371_raw'!A2,0,0,D9-B9+1,1),"PA")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COUNTIF(OFFSET('000205371_raw'!A2,0,0,D9-B9+1,1),"PB")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COUNTIF(OFFSET('000205371_raw'!A2,0,0,D9-B9+1,1),"PD")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COUNTIF(OFFSET('000205371_raw'!A2,0,0,D9-B9+1,1),"PF")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COUNTIF(OFFSET('000205371_raw'!A2,0,0,D9-B9+1,1),"PP")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COUNTIF(OFFSET('000205371_raw'!A2,0,0,D9-B9+1,1),"SC")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COUNTIF(OFFSET('000205371_raw'!A2,0,0,D9-B9+1,1),"SL")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COUNTIF(OFFSET('000205371_raw'!A2,0,0,D9-B9+1,1),"SR")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COUNTIF(OFFSET('000205371_raw'!A2,0,0,D9-B9+1,1),"SS")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COUNTIF(OFFSET('000205371_raw'!A2,0,0,D9-B9+1,1),"SB")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COUNTIF(OFFSET('000205371_raw'!A2,0,0,D9-B9+1,1),"SH")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COUNTIF(OFFSET('000205371_raw'!A2,0,0,D9-B9+1,1),"SM")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COUNTIF(OFFSET('000205371_raw'!A2,0,0,D9-B9+1,1),"TA")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COUNTIF(OFFSET('000205371_raw'!A2,0,0,D9-B9+1,1),"BRI")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COUNTIF(OFFSET('000205371_raw'!A2,0,0,D9-B9+1,1),"ERY")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COUNTIF(OFFSET('000205371_raw'!A2,0,0,D9-B9+1,1),"EUN")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COUNTIF(OFFSET('000205371_raw'!A2,0,0,D9-B9+1,1),"GORG")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COUNTIF(OFFSET('000205371_raw'!A2,0,0,D9-B9+1,1),"ICIL")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COUNTIF(OFFSET('000205371_raw'!A2,0,0,D9-B9+1,1),"MUR")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COUNTIF(OFFSET('000205371_raw'!A2,0,0,D9-B9+1,1),"MOPS")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COUNTIF(OFFSET('000205371_raw'!A2,0,0,D9-B9+1,1),"PAURA")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COUNTIF(OFFSET('000205371_raw'!A2,0,0,D9-B9+1,1),"PRELA")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COUNTIF(OFFSET('000205371_raw'!A2,0,0,D9-B9+1,1),"PSDP")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COUNTIF(OFFSET('000205371_raw'!A2,0,0,D9-B9+1,1),"PSPT")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COUNTIF(OFFSET('000205371_raw'!A2,0,0,D9-B9+1,1),"PTER")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COUNTIF(OFFSET('000205371_raw'!A2,0,0,D9-B9+1,1),"SPO")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COUNTIF(OFFSET('000205371_raw'!A2,0,0,D9-B9+1,1),"PAL")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COUNTIF(OFFSET('000205371_raw'!A2,0,0,D9-B9+1,1),"ZO")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COUNTIF(OFFSET('000205371_raw'!A2,0,0,D9-B9+1,1),"AMP")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COUNTIF(OFFSET('000205371_raw'!A2,0,0,D9-B9+1,1),"DICT")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COUNTIF(OFFSET('000205371_raw'!A2,0,0,D9-B9+1,1),"HALI")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COUNTIF(OFFSET('000205371_raw'!A2,0,0,D9-B9+1,1),"LIAG")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COUNTIF(OFFSET('000205371_raw'!A2,0,0,D9-B9+1,1),"LOBO")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COUNTIF(OFFSET('000205371_raw'!A2,0,0,D9-B9+1,1),"MACA")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COUNTIF(OFFSET('000205371_raw'!A2,0,0,D9-B9+1,1),"PAD")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COUNTIF(OFFSET('000205371_raw'!A2,0,0,D9-B9+1,1),"POR")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COUNTIF(OFFSET('000205371_raw'!A2,0,0,D9-B9+1,1),"SARG")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COUNTIF(OFFSET('000205371_raw'!A2,0,0,D9-B9+1,1),"SCHIZ")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COUNTIF(OFFSET('000205371_raw'!A2,0,0,D9-B9+1,1),"STY")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COUNTIF(OFFSET('000205371_raw'!A2,0,0,D9-B9+1,1),"TURB")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COUNTIF(OFFSET('000205371_raw'!A2,0,0,D9-B9+1,1),"TURF")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COUNTIF(OFFSET('000205371_raw'!A2,0,0,D9-B9+1,1),"WRAN")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COUNTIF(OFFSET('000205371_raw'!A2,0,0,D9-B9+1,1),"CTB")</f>
        <v>0</v>
      </c>
      <c r="I104" s="4">
        <f ca="1">(H104/H127)*100</f>
        <v>0</v>
      </c>
      <c r="J104" s="4">
        <f ca="1">IF(H104=0,0,-1*((H104/B21)*(LN(H104/B21))))</f>
        <v>0</v>
      </c>
      <c r="K104" s="20">
        <f ca="1">IF(H104=0,0,((H104/B21)^2))</f>
        <v>0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COUNTIF(OFFSET('000205371_raw'!A2,0,0,D9-B9+1,1),"ASC")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COUNTIF(OFFSET('000205371_raw'!A2,0,0,D9-B9+1,1),"O")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COUNTIF(OFFSET('000205371_raw'!A2,0,0,D9-B9+1,1),"DCA")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COUNTIF(OFFSET('000205371_raw'!A2,0,0,D9-B9+1,1),"DG")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COUNTIF(OFFSET('000205371_raw'!A2,0,0,D9-B9+1,1),"ODC")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COUNTIF(OFFSET('000205371_raw'!A2,0,0,D9-B9+1,1),"RDC")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COUNTIF(OFFSET('000205371_raw'!A2,0,0,D9-B9+1,1),"CALG")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COUNTIF(OFFSET('000205371_raw'!A2,0,0,D9-B9+1,1),"DCOR")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COUNTIF(OFFSET('000205371_raw'!A2,0,0,D9-B9+1,1),"P")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COUNTIF(OFFSET('000205371_raw'!A2,0,0,D9-B9+1,1),"R")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COUNTIF(OFFSET('000205371_raw'!A2,0,0,D9-B9+1,1),"S")</f>
        <v>10</v>
      </c>
      <c r="I120" s="4">
        <f ca="1">(H120/H127)*100</f>
        <v>100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COUNTIF(OFFSET('000205371_raw'!A2,0,0,D9-B9+1,1),"UNK")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COUNTIF(OFFSET('000205371_raw'!A2,0,0,D9-B9+1,1),"SHAD")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COUNTIF(OFFSET('000205371_raw'!A2,0,0,D9-B9+1,1),"TAPE")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COUNTIF(OFFSET('000205371_raw'!A2,0,0,D9-B9+1,1),"WAND")</f>
        <v>0</v>
      </c>
      <c r="I126" s="4">
        <f ca="1">(H126/SUM(H15:H126))*100</f>
        <v>0</v>
      </c>
      <c r="J126" s="4"/>
      <c r="K126" s="20">
        <f ca="1">IF(H126=0,0,((H126/B28)^2))</f>
        <v>0</v>
      </c>
    </row>
    <row r="127" spans="7:11" ht="15.75" thickBot="1" x14ac:dyDescent="0.3">
      <c r="G127" s="26" t="s">
        <v>134</v>
      </c>
      <c r="H127" s="25">
        <f ca="1">SUM(H16:H122)</f>
        <v>10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8"/>
  <sheetViews>
    <sheetView workbookViewId="0"/>
  </sheetViews>
  <sheetFormatPr defaultRowHeight="15" x14ac:dyDescent="0.25"/>
  <cols>
    <col min="1" max="1" width="40.5703125" bestFit="1" customWidth="1"/>
    <col min="2" max="2" width="8" customWidth="1"/>
    <col min="3" max="3" width="7.7109375" customWidth="1"/>
    <col min="4" max="4" width="9.42578125" bestFit="1" customWidth="1"/>
    <col min="5" max="5" width="13.5703125" bestFit="1" customWidth="1"/>
    <col min="7" max="7" width="36" bestFit="1" customWidth="1"/>
    <col min="8" max="8" width="8" customWidth="1"/>
    <col min="9" max="9" width="7.7109375" customWidth="1"/>
    <col min="10" max="10" width="9.42578125" bestFit="1" customWidth="1"/>
    <col min="11" max="11" width="13.5703125" bestFit="1" customWidth="1"/>
    <col min="14" max="14" width="0" hidden="1" customWidth="1"/>
  </cols>
  <sheetData>
    <row r="1" spans="1:14" x14ac:dyDescent="0.25">
      <c r="A1" t="s">
        <v>0</v>
      </c>
      <c r="N1">
        <v>9</v>
      </c>
    </row>
    <row r="2" spans="1:14" x14ac:dyDescent="0.25">
      <c r="A2" t="s">
        <v>1</v>
      </c>
      <c r="C2" t="s">
        <v>2</v>
      </c>
      <c r="D2" t="s">
        <v>3</v>
      </c>
      <c r="N2">
        <v>10</v>
      </c>
    </row>
    <row r="3" spans="1:14" x14ac:dyDescent="0.25">
      <c r="A3" t="s">
        <v>4</v>
      </c>
      <c r="N3">
        <v>0</v>
      </c>
    </row>
    <row r="4" spans="1:14" x14ac:dyDescent="0.25">
      <c r="A4" t="s">
        <v>5</v>
      </c>
      <c r="N4">
        <v>0</v>
      </c>
    </row>
    <row r="5" spans="1:14" x14ac:dyDescent="0.25">
      <c r="A5" t="s">
        <v>6</v>
      </c>
      <c r="N5">
        <v>0</v>
      </c>
    </row>
    <row r="6" spans="1:14" x14ac:dyDescent="0.25">
      <c r="A6" t="s">
        <v>7</v>
      </c>
      <c r="N6">
        <v>127</v>
      </c>
    </row>
    <row r="7" spans="1:14" x14ac:dyDescent="0.25">
      <c r="A7" t="s">
        <v>8</v>
      </c>
      <c r="B7">
        <v>10</v>
      </c>
      <c r="D7" s="1" t="s">
        <v>9</v>
      </c>
      <c r="E7" t="s">
        <v>10</v>
      </c>
      <c r="N7">
        <v>16</v>
      </c>
    </row>
    <row r="8" spans="1:14" x14ac:dyDescent="0.25">
      <c r="A8" t="s">
        <v>11</v>
      </c>
      <c r="B8">
        <v>1</v>
      </c>
      <c r="N8">
        <v>28</v>
      </c>
    </row>
    <row r="9" spans="1:14" x14ac:dyDescent="0.25">
      <c r="A9" t="s">
        <v>12</v>
      </c>
      <c r="B9">
        <v>2</v>
      </c>
      <c r="C9" t="s">
        <v>13</v>
      </c>
      <c r="D9">
        <v>11</v>
      </c>
      <c r="N9">
        <v>46</v>
      </c>
    </row>
    <row r="10" spans="1:14" x14ac:dyDescent="0.25">
      <c r="A10" s="2" t="s">
        <v>14</v>
      </c>
      <c r="B10" s="2">
        <f ca="1">COUNTA(OFFSET('000208374_raw'!A2,0,0,D9-B9+1,1))</f>
        <v>10</v>
      </c>
      <c r="N10">
        <v>40</v>
      </c>
    </row>
    <row r="11" spans="1:14" x14ac:dyDescent="0.25">
      <c r="A11" t="s">
        <v>15</v>
      </c>
      <c r="N11">
        <v>46</v>
      </c>
    </row>
    <row r="12" spans="1:14" x14ac:dyDescent="0.25">
      <c r="A12" t="s">
        <v>16</v>
      </c>
      <c r="N12">
        <v>32</v>
      </c>
    </row>
    <row r="13" spans="1:14" x14ac:dyDescent="0.25">
      <c r="A13" t="s">
        <v>17</v>
      </c>
      <c r="B13" t="s">
        <v>395</v>
      </c>
      <c r="N13">
        <v>38</v>
      </c>
    </row>
    <row r="14" spans="1:14" ht="15.75" thickBot="1" x14ac:dyDescent="0.3">
      <c r="N14">
        <v>8</v>
      </c>
    </row>
    <row r="15" spans="1:14" ht="15.75" thickTop="1" x14ac:dyDescent="0.25">
      <c r="A15" s="13" t="s">
        <v>169</v>
      </c>
      <c r="B15" s="5" t="s">
        <v>19</v>
      </c>
      <c r="C15" s="5" t="s">
        <v>20</v>
      </c>
      <c r="D15" s="5" t="s">
        <v>21</v>
      </c>
      <c r="E15" s="18" t="s">
        <v>22</v>
      </c>
      <c r="G15" s="13" t="s">
        <v>18</v>
      </c>
      <c r="H15" s="5" t="s">
        <v>19</v>
      </c>
      <c r="I15" s="5" t="s">
        <v>20</v>
      </c>
      <c r="J15" s="5" t="s">
        <v>21</v>
      </c>
      <c r="K15" s="18" t="s">
        <v>22</v>
      </c>
      <c r="N15">
        <v>16</v>
      </c>
    </row>
    <row r="16" spans="1:14" x14ac:dyDescent="0.25">
      <c r="A16" s="14" t="s">
        <v>170</v>
      </c>
      <c r="B16" s="7">
        <f ca="1">COUNTIF(OFFSET('000208374_raw'!C2,0,0,D9-B9+1,1), "C")</f>
        <v>0</v>
      </c>
      <c r="C16" s="8">
        <f ca="1">(B16/H127)*100</f>
        <v>0</v>
      </c>
      <c r="D16" s="8">
        <f ca="1">SUM(J17:J69)</f>
        <v>0</v>
      </c>
      <c r="E16" s="19">
        <f ca="1">1-SUM(K17:K69)</f>
        <v>1</v>
      </c>
      <c r="G16" s="16" t="s">
        <v>23</v>
      </c>
      <c r="K16" s="22"/>
      <c r="N16">
        <v>127</v>
      </c>
    </row>
    <row r="17" spans="1:14" x14ac:dyDescent="0.25">
      <c r="A17" s="15" t="s">
        <v>171</v>
      </c>
      <c r="B17">
        <f ca="1">COUNTIF(OFFSET('000208374_raw'!C2,0,0,D9-B9+1,1), "G")</f>
        <v>0</v>
      </c>
      <c r="C17" s="4">
        <f ca="1">(B17/H127)*100</f>
        <v>0</v>
      </c>
      <c r="D17" s="4">
        <f ca="1">SUM(J71:J82)</f>
        <v>0</v>
      </c>
      <c r="E17" s="20">
        <f ca="1">1-SUM(K71:K82)</f>
        <v>1</v>
      </c>
      <c r="G17" s="15" t="s">
        <v>24</v>
      </c>
      <c r="H17">
        <f ca="1">COUNTIF(OFFSET('000208374_raw'!A2,0,0,D9-B9+1,1),"AC")</f>
        <v>0</v>
      </c>
      <c r="I17" s="4">
        <f ca="1">(H17/H127)*100</f>
        <v>0</v>
      </c>
      <c r="J17" s="4">
        <f ca="1">IF(H17=0,0,-1*((H17/B16)*(LN(H17/B16))))</f>
        <v>0</v>
      </c>
      <c r="K17" s="20">
        <f ca="1">IF(H17=0,0,((H17/B16)^2))</f>
        <v>0</v>
      </c>
      <c r="N17">
        <v>7</v>
      </c>
    </row>
    <row r="18" spans="1:14" x14ac:dyDescent="0.25">
      <c r="A18" s="14" t="s">
        <v>172</v>
      </c>
      <c r="B18" s="7">
        <f ca="1">COUNTIF(OFFSET('000208374_raw'!C2,0,0,D9-B9+1,1), "S")</f>
        <v>0</v>
      </c>
      <c r="C18" s="8">
        <f ca="1">(B18/H127)*100</f>
        <v>0</v>
      </c>
      <c r="D18" s="8">
        <f ca="1">SUM(J84:J84)</f>
        <v>0</v>
      </c>
      <c r="E18" s="19">
        <f ca="1">1-SUM(K84:K84)</f>
        <v>1</v>
      </c>
      <c r="G18" s="15" t="s">
        <v>25</v>
      </c>
      <c r="H18">
        <f ca="1">COUNTIF(OFFSET('000208374_raw'!A2,0,0,D9-B9+1,1),"AP")</f>
        <v>0</v>
      </c>
      <c r="I18" s="4">
        <f ca="1">(H18/H127)*100</f>
        <v>0</v>
      </c>
      <c r="J18" s="4">
        <f ca="1">IF(H18=0,0,-1*((H18/B16)*(LN(H18/B16))))</f>
        <v>0</v>
      </c>
      <c r="K18" s="20">
        <f ca="1">IF(H18=0,0,((H18/B16)^2))</f>
        <v>0</v>
      </c>
    </row>
    <row r="19" spans="1:14" x14ac:dyDescent="0.25">
      <c r="A19" s="15" t="s">
        <v>173</v>
      </c>
      <c r="B19">
        <f ca="1">COUNTIF(OFFSET('000208374_raw'!C2,0,0,D9-B9+1,1), "Z")</f>
        <v>0</v>
      </c>
      <c r="C19" s="4">
        <f ca="1">(B19/H127)*100</f>
        <v>0</v>
      </c>
      <c r="D19" s="4">
        <f ca="1">SUM(J86:J87)</f>
        <v>0</v>
      </c>
      <c r="E19" s="20">
        <f ca="1">1-SUM(K86:K87)</f>
        <v>1</v>
      </c>
      <c r="G19" s="15" t="s">
        <v>26</v>
      </c>
      <c r="H19">
        <f ca="1">COUNTIF(OFFSET('000208374_raw'!A2,0,0,D9-B9+1,1),"APR")</f>
        <v>0</v>
      </c>
      <c r="I19" s="4">
        <f ca="1">(H19/H127)*100</f>
        <v>0</v>
      </c>
      <c r="J19" s="4">
        <f ca="1">IF(H19=0,0,-1*((H19/B16)*(LN(H19/B16))))</f>
        <v>0</v>
      </c>
      <c r="K19" s="20">
        <f ca="1">IF(H19=0,0,((H19/B16)^2))</f>
        <v>0</v>
      </c>
    </row>
    <row r="20" spans="1:14" x14ac:dyDescent="0.25">
      <c r="A20" s="14" t="s">
        <v>174</v>
      </c>
      <c r="B20" s="7">
        <f ca="1">COUNTIF(OFFSET('000208374_raw'!C2,0,0,D9-B9+1,1), "MA")</f>
        <v>0</v>
      </c>
      <c r="C20" s="8">
        <f ca="1">(B20/H127)*100</f>
        <v>0</v>
      </c>
      <c r="D20" s="8">
        <f ca="1">SUM(J89:J102)</f>
        <v>0</v>
      </c>
      <c r="E20" s="19">
        <f ca="1">1-SUM(K89:K102)</f>
        <v>1</v>
      </c>
      <c r="G20" s="15" t="s">
        <v>27</v>
      </c>
      <c r="H20">
        <f ca="1">COUNTIF(OFFSET('000208374_raw'!A2,0,0,D9-B9+1,1),"AA")</f>
        <v>0</v>
      </c>
      <c r="I20" s="4">
        <f ca="1">(H20/H127)*100</f>
        <v>0</v>
      </c>
      <c r="J20" s="4">
        <f ca="1">IF(H20=0,0,-1*((H20/B16)*(LN(H20/B16))))</f>
        <v>0</v>
      </c>
      <c r="K20" s="20">
        <f ca="1">IF(H20=0,0,((H20/B16)^2))</f>
        <v>0</v>
      </c>
    </row>
    <row r="21" spans="1:14" x14ac:dyDescent="0.25">
      <c r="A21" s="15" t="s">
        <v>175</v>
      </c>
      <c r="B21">
        <f ca="1">COUNTIF(OFFSET('000208374_raw'!C2,0,0,D9-B9+1,1), "CTB")</f>
        <v>1</v>
      </c>
      <c r="C21" s="4">
        <f ca="1">(B21/H127)*100</f>
        <v>11.111111111111111</v>
      </c>
      <c r="D21" s="4">
        <f ca="1">SUM(J104:J104)</f>
        <v>0</v>
      </c>
      <c r="E21" s="20">
        <f ca="1">1-SUM(K104:K104)</f>
        <v>0</v>
      </c>
      <c r="G21" s="15" t="s">
        <v>28</v>
      </c>
      <c r="H21">
        <f ca="1">COUNTIF(OFFSET('000208374_raw'!A2,0,0,D9-B9+1,1),"AF")</f>
        <v>0</v>
      </c>
      <c r="I21" s="4">
        <f ca="1">(H21/H127)*100</f>
        <v>0</v>
      </c>
      <c r="J21" s="4">
        <f ca="1">IF(H21=0,0,-1*((H21/B16)*(LN(H21/B16))))</f>
        <v>0</v>
      </c>
      <c r="K21" s="20">
        <f ca="1">IF(H21=0,0,((H21/B16)^2))</f>
        <v>0</v>
      </c>
    </row>
    <row r="22" spans="1:14" x14ac:dyDescent="0.25">
      <c r="A22" s="14" t="s">
        <v>176</v>
      </c>
      <c r="B22" s="7">
        <f ca="1">COUNTIF(OFFSET('000208374_raw'!C2,0,0,D9-B9+1,1), "OL")</f>
        <v>0</v>
      </c>
      <c r="C22" s="8">
        <f ca="1">(B22/H127)*100</f>
        <v>0</v>
      </c>
      <c r="D22" s="8">
        <f ca="1">SUM(J106:J107)</f>
        <v>0</v>
      </c>
      <c r="E22" s="19">
        <f ca="1">1-SUM(K106:K107)</f>
        <v>1</v>
      </c>
      <c r="G22" s="15" t="s">
        <v>29</v>
      </c>
      <c r="H22">
        <f ca="1">COUNTIF(OFFSET('000208374_raw'!A2,0,0,D9-B9+1,1),"AG")</f>
        <v>0</v>
      </c>
      <c r="I22" s="4">
        <f ca="1">(H22/H127)*100</f>
        <v>0</v>
      </c>
      <c r="J22" s="4">
        <f ca="1">IF(H22=0,0,-1*((H22/B16)*(LN(H22/B16))))</f>
        <v>0</v>
      </c>
      <c r="K22" s="20">
        <f ca="1">IF(H22=0,0,((H22/B16)^2))</f>
        <v>0</v>
      </c>
    </row>
    <row r="23" spans="1:14" x14ac:dyDescent="0.25">
      <c r="A23" s="15" t="s">
        <v>177</v>
      </c>
      <c r="B23">
        <f ca="1">COUNTIF(OFFSET('000208374_raw'!C2,0,0,D9-B9+1,1), "DCA")</f>
        <v>0</v>
      </c>
      <c r="C23" s="4">
        <f ca="1">(B23/H127)*100</f>
        <v>0</v>
      </c>
      <c r="D23" s="4">
        <f ca="1">SUM(J109:J112)</f>
        <v>0</v>
      </c>
      <c r="E23" s="20">
        <f ca="1">1-SUM(K109:K112)</f>
        <v>1</v>
      </c>
      <c r="G23" s="15" t="s">
        <v>30</v>
      </c>
      <c r="H23">
        <f ca="1">COUNTIF(OFFSET('000208374_raw'!A2,0,0,D9-B9+1,1),"AL")</f>
        <v>0</v>
      </c>
      <c r="I23" s="4">
        <f ca="1">(H23/H127)*100</f>
        <v>0</v>
      </c>
      <c r="J23" s="4">
        <f ca="1">IF(H23=0,0,-1*((H23/B16)*(LN(H23/B16))))</f>
        <v>0</v>
      </c>
      <c r="K23" s="20">
        <f ca="1">IF(H23=0,0,((H23/B16)^2))</f>
        <v>0</v>
      </c>
    </row>
    <row r="24" spans="1:14" x14ac:dyDescent="0.25">
      <c r="A24" s="14" t="s">
        <v>178</v>
      </c>
      <c r="B24" s="7">
        <f ca="1">COUNTIF(OFFSET('000208374_raw'!C2,0,0,D9-B9+1,1), "CA")</f>
        <v>0</v>
      </c>
      <c r="C24" s="8">
        <f ca="1">(B24/H127)*100</f>
        <v>0</v>
      </c>
      <c r="D24" s="8">
        <f ca="1">SUM(J114:J114)</f>
        <v>0</v>
      </c>
      <c r="E24" s="19">
        <f ca="1">1-SUM(K114:K114)</f>
        <v>1</v>
      </c>
      <c r="G24" s="15" t="s">
        <v>31</v>
      </c>
      <c r="H24">
        <f ca="1">COUNTIF(OFFSET('000208374_raw'!A2,0,0,D9-B9+1,1),"AT")</f>
        <v>0</v>
      </c>
      <c r="I24" s="4">
        <f ca="1">(H24/H127)*100</f>
        <v>0</v>
      </c>
      <c r="J24" s="4">
        <f ca="1">IF(H24=0,0,-1*((H24/B16)*(LN(H24/B16))))</f>
        <v>0</v>
      </c>
      <c r="K24" s="20">
        <f ca="1">IF(H24=0,0,((H24/B16)^2))</f>
        <v>0</v>
      </c>
    </row>
    <row r="25" spans="1:14" x14ac:dyDescent="0.25">
      <c r="A25" s="15" t="s">
        <v>179</v>
      </c>
      <c r="B25">
        <f ca="1">COUNTIF(OFFSET('000208374_raw'!C2,0,0,D9-B9+1,1), "DC")</f>
        <v>0</v>
      </c>
      <c r="C25" s="4">
        <f ca="1">(B25/H127)*100</f>
        <v>0</v>
      </c>
      <c r="D25" s="4">
        <f ca="1">SUM(J116:J116)</f>
        <v>0</v>
      </c>
      <c r="E25" s="20">
        <f ca="1">1-SUM(K116:K116)</f>
        <v>1</v>
      </c>
      <c r="G25" s="15" t="s">
        <v>32</v>
      </c>
      <c r="H25">
        <f ca="1">COUNTIF(OFFSET('000208374_raw'!A2,0,0,D9-B9+1,1),"AU")</f>
        <v>0</v>
      </c>
      <c r="I25" s="4">
        <f ca="1">(H25/H127)*100</f>
        <v>0</v>
      </c>
      <c r="J25" s="4">
        <f ca="1">IF(H25=0,0,-1*((H25/B16)*(LN(H25/B16))))</f>
        <v>0</v>
      </c>
      <c r="K25" s="20">
        <f ca="1">IF(H25=0,0,((H25/B16)^2))</f>
        <v>0</v>
      </c>
    </row>
    <row r="26" spans="1:14" x14ac:dyDescent="0.25">
      <c r="A26" s="14" t="s">
        <v>180</v>
      </c>
      <c r="B26" s="7">
        <f ca="1">COUNTIF(OFFSET('000208374_raw'!C2,0,0,D9-B9+1,1), "SPR")</f>
        <v>8</v>
      </c>
      <c r="C26" s="8">
        <f ca="1">(B26/H127)*100</f>
        <v>88.888888888888886</v>
      </c>
      <c r="D26" s="8">
        <f ca="1">SUM(J118:J120)</f>
        <v>0</v>
      </c>
      <c r="E26" s="19">
        <f ca="1">1-SUM(K118:K120)</f>
        <v>0</v>
      </c>
      <c r="G26" s="15" t="s">
        <v>33</v>
      </c>
      <c r="H26">
        <f ca="1">COUNTIF(OFFSET('000208374_raw'!A2,0,0,D9-B9+1,1),"CB")</f>
        <v>0</v>
      </c>
      <c r="I26" s="4">
        <f ca="1">(H26/H127)*100</f>
        <v>0</v>
      </c>
      <c r="J26" s="4">
        <f ca="1">IF(H26=0,0,-1*((H26/B16)*(LN(H26/B16))))</f>
        <v>0</v>
      </c>
      <c r="K26" s="20">
        <f ca="1">IF(H26=0,0,((H26/B16)^2))</f>
        <v>0</v>
      </c>
    </row>
    <row r="27" spans="1:14" x14ac:dyDescent="0.25">
      <c r="A27" s="15" t="s">
        <v>181</v>
      </c>
      <c r="B27">
        <f ca="1">COUNTIF(OFFSET('000208374_raw'!C2,0,0,D9-B9+1,1), "U")</f>
        <v>0</v>
      </c>
      <c r="C27" s="4">
        <f ca="1">(B27/H127)*100</f>
        <v>0</v>
      </c>
      <c r="D27" s="4">
        <f ca="1">SUM(J122:J122)</f>
        <v>0</v>
      </c>
      <c r="E27" s="20">
        <f ca="1">1-SUM(K122:K122)</f>
        <v>1</v>
      </c>
      <c r="G27" s="15" t="s">
        <v>34</v>
      </c>
      <c r="H27">
        <f ca="1">COUNTIF(OFFSET('000208374_raw'!A2,0,0,D9-B9+1,1),"CN")</f>
        <v>0</v>
      </c>
      <c r="I27" s="4">
        <f ca="1">(H27/H127)*100</f>
        <v>0</v>
      </c>
      <c r="J27" s="4">
        <f ca="1">IF(H27=0,0,-1*((H27/B16)*(LN(H27/B16))))</f>
        <v>0</v>
      </c>
      <c r="K27" s="20">
        <f ca="1">IF(H27=0,0,((H27/B16)^2))</f>
        <v>0</v>
      </c>
    </row>
    <row r="28" spans="1:14" x14ac:dyDescent="0.25">
      <c r="A28" s="14" t="s">
        <v>182</v>
      </c>
      <c r="B28" s="7">
        <f ca="1">COUNTIF(OFFSET('000208374_raw'!C2,0,0,D9-B9+1,1), "TWS")</f>
        <v>1</v>
      </c>
      <c r="C28" s="8">
        <f ca="1">(B28/B29)*100</f>
        <v>10</v>
      </c>
      <c r="D28" s="7"/>
      <c r="E28" s="21"/>
      <c r="G28" s="15" t="s">
        <v>35</v>
      </c>
      <c r="H28">
        <f ca="1">COUNTIF(OFFSET('000208374_raw'!A2,0,0,D9-B9+1,1),"CORAL")</f>
        <v>0</v>
      </c>
      <c r="I28" s="4">
        <f ca="1">(H28/H127)*100</f>
        <v>0</v>
      </c>
      <c r="J28" s="4">
        <f ca="1">IF(H28=0,0,-1*((H28/B16)*(LN(H28/B16))))</f>
        <v>0</v>
      </c>
      <c r="K28" s="20">
        <f ca="1">IF(H28=0,0,((H28/B16)^2))</f>
        <v>0</v>
      </c>
    </row>
    <row r="29" spans="1:14" x14ac:dyDescent="0.25">
      <c r="A29" s="16" t="s">
        <v>183</v>
      </c>
      <c r="B29" s="2">
        <f ca="1">SUM(B16:B28)</f>
        <v>10</v>
      </c>
      <c r="C29" s="9">
        <f ca="1">SUM(C16:C28)-C28</f>
        <v>100</v>
      </c>
      <c r="E29" s="22"/>
      <c r="G29" s="15" t="s">
        <v>36</v>
      </c>
      <c r="H29">
        <f ca="1">COUNTIF(OFFSET('000208374_raw'!A2,0,0,D9-B9+1,1),"CORJU")</f>
        <v>0</v>
      </c>
      <c r="I29" s="4">
        <f ca="1">(H29/H127)*100</f>
        <v>0</v>
      </c>
      <c r="J29" s="4">
        <f ca="1">IF(H29=0,0,-1*((H29/B16)*(LN(H29/B16))))</f>
        <v>0</v>
      </c>
      <c r="K29" s="20">
        <f ca="1">IF(H29=0,0,((H29/B16)^2))</f>
        <v>0</v>
      </c>
    </row>
    <row r="30" spans="1:14" x14ac:dyDescent="0.25">
      <c r="A30" s="15"/>
      <c r="E30" s="22"/>
      <c r="G30" s="15" t="s">
        <v>37</v>
      </c>
      <c r="H30">
        <f ca="1">COUNTIF(OFFSET('000208374_raw'!A2,0,0,D9-B9+1,1),"DCY")</f>
        <v>0</v>
      </c>
      <c r="I30" s="4">
        <f ca="1">(H30/H127)*100</f>
        <v>0</v>
      </c>
      <c r="J30" s="4">
        <f ca="1">IF(H30=0,0,-1*((H30/B16)*(LN(H30/B16))))</f>
        <v>0</v>
      </c>
      <c r="K30" s="20">
        <f ca="1">IF(H30=0,0,((H30/B16)^2))</f>
        <v>0</v>
      </c>
    </row>
    <row r="31" spans="1:14" x14ac:dyDescent="0.25">
      <c r="A31" s="16" t="s">
        <v>184</v>
      </c>
      <c r="E31" s="22"/>
      <c r="G31" s="15" t="s">
        <v>38</v>
      </c>
      <c r="H31">
        <f ca="1">COUNTIF(OFFSET('000208374_raw'!A2,0,0,D9-B9+1,1),"DST")</f>
        <v>0</v>
      </c>
      <c r="I31" s="4">
        <f ca="1">(H31/H127)*100</f>
        <v>0</v>
      </c>
      <c r="J31" s="4">
        <f ca="1">IF(H31=0,0,-1*((H31/B16)*(LN(H31/B16))))</f>
        <v>0</v>
      </c>
      <c r="K31" s="20">
        <f ca="1">IF(H31=0,0,((H31/B16)^2))</f>
        <v>0</v>
      </c>
    </row>
    <row r="32" spans="1:14" x14ac:dyDescent="0.25">
      <c r="A32" s="14" t="s">
        <v>185</v>
      </c>
      <c r="B32" s="7">
        <f t="array" aca="1" ref="B32" ca="1">SUM((OFFSET('000208374_raw'!B2,0,0,D9-B9+1,1)="ASP") * (OFFSET('000208374_raw'!C2,0,0,D9-B9+1,1)&lt;&gt;"TWS"))</f>
        <v>0</v>
      </c>
      <c r="C32" s="8">
        <f ca="1">(B32/H127)*100</f>
        <v>0</v>
      </c>
      <c r="D32" s="7"/>
      <c r="E32" s="21"/>
      <c r="G32" s="15" t="s">
        <v>39</v>
      </c>
      <c r="H32">
        <f ca="1">COUNTIF(OFFSET('000208374_raw'!A2,0,0,D9-B9+1,1),"DSO")</f>
        <v>0</v>
      </c>
      <c r="I32" s="4">
        <f ca="1">(H32/H127)*100</f>
        <v>0</v>
      </c>
      <c r="J32" s="4">
        <f ca="1">IF(H32=0,0,-1*((H32/B16)*(LN(H32/B16))))</f>
        <v>0</v>
      </c>
      <c r="K32" s="20">
        <f ca="1">IF(H32=0,0,((H32/B16)^2))</f>
        <v>0</v>
      </c>
    </row>
    <row r="33" spans="1:11" x14ac:dyDescent="0.25">
      <c r="A33" s="15" t="s">
        <v>186</v>
      </c>
      <c r="B33">
        <f t="array" aca="1" ref="B33" ca="1">SUM((OFFSET('000208374_raw'!B2,0,0,D9-B9+1,1)="BBD") * (OFFSET('000208374_raw'!C2,0,0,D9-B9+1,1)&lt;&gt;"TWS"))</f>
        <v>0</v>
      </c>
      <c r="C33" s="4">
        <f ca="1">(B33/H127)*100</f>
        <v>0</v>
      </c>
      <c r="E33" s="22"/>
      <c r="G33" s="15" t="s">
        <v>40</v>
      </c>
      <c r="H33">
        <f ca="1">COUNTIF(OFFSET('000208374_raw'!A2,0,0,D9-B9+1,1),"DC")</f>
        <v>0</v>
      </c>
      <c r="I33" s="4">
        <f ca="1">(H33/H127)*100</f>
        <v>0</v>
      </c>
      <c r="J33" s="4">
        <f ca="1">IF(H33=0,0,-1*((H33/B16)*(LN(H33/B16))))</f>
        <v>0</v>
      </c>
      <c r="K33" s="20">
        <f ca="1">IF(H33=0,0,((H33/B16)^2))</f>
        <v>0</v>
      </c>
    </row>
    <row r="34" spans="1:11" x14ac:dyDescent="0.25">
      <c r="A34" s="14" t="s">
        <v>187</v>
      </c>
      <c r="B34" s="7">
        <f t="array" aca="1" ref="B34" ca="1">SUM((OFFSET('000208374_raw'!B2,0,0,D9-B9+1,1)="BL") * (OFFSET('000208374_raw'!C2,0,0,D9-B9+1,1)&lt;&gt;"TWS"))</f>
        <v>0</v>
      </c>
      <c r="C34" s="8">
        <f ca="1">(B34/H127)*100</f>
        <v>0</v>
      </c>
      <c r="D34" s="7"/>
      <c r="E34" s="21"/>
      <c r="G34" s="15" t="s">
        <v>41</v>
      </c>
      <c r="H34">
        <f ca="1">COUNTIF(OFFSET('000208374_raw'!A2,0,0,D9-B9+1,1),"DL")</f>
        <v>0</v>
      </c>
      <c r="I34" s="4">
        <f ca="1">(H34/H127)*100</f>
        <v>0</v>
      </c>
      <c r="J34" s="4">
        <f ca="1">IF(H34=0,0,-1*((H34/B16)*(LN(H34/B16))))</f>
        <v>0</v>
      </c>
      <c r="K34" s="20">
        <f ca="1">IF(H34=0,0,((H34/B16)^2))</f>
        <v>0</v>
      </c>
    </row>
    <row r="35" spans="1:11" x14ac:dyDescent="0.25">
      <c r="A35" s="15" t="s">
        <v>188</v>
      </c>
      <c r="B35">
        <f t="array" aca="1" ref="B35" ca="1">SUM((OFFSET('000208374_raw'!B2,0,0,D9-B9+1,1)="OD") * (OFFSET('000208374_raw'!C2,0,0,D9-B9+1,1)&lt;&gt;"TWS"))</f>
        <v>0</v>
      </c>
      <c r="C35" s="4">
        <f ca="1">(B35/H127)*100</f>
        <v>0</v>
      </c>
      <c r="E35" s="22"/>
      <c r="G35" s="15" t="s">
        <v>42</v>
      </c>
      <c r="H35">
        <f ca="1">COUNTIF(OFFSET('000208374_raw'!A2,0,0,D9-B9+1,1),"DS")</f>
        <v>0</v>
      </c>
      <c r="I35" s="4">
        <f ca="1">(H35/H127)*100</f>
        <v>0</v>
      </c>
      <c r="J35" s="4">
        <f ca="1">IF(H35=0,0,-1*((H35/B16)*(LN(H35/B16))))</f>
        <v>0</v>
      </c>
      <c r="K35" s="20">
        <f ca="1">IF(H35=0,0,((H35/B16)^2))</f>
        <v>0</v>
      </c>
    </row>
    <row r="36" spans="1:11" x14ac:dyDescent="0.25">
      <c r="A36" s="14" t="s">
        <v>189</v>
      </c>
      <c r="B36" s="7">
        <f t="array" aca="1" ref="B36" ca="1">SUM((OFFSET('000208374_raw'!B2,0,0,D9-B9+1,1)="PLA") * (OFFSET('000208374_raw'!C2,0,0,D9-B9+1,1)&lt;&gt;"TWS"))</f>
        <v>0</v>
      </c>
      <c r="C36" s="8">
        <f ca="1">(B36/H127)*100</f>
        <v>0</v>
      </c>
      <c r="D36" s="7"/>
      <c r="E36" s="21"/>
      <c r="G36" s="15" t="s">
        <v>43</v>
      </c>
      <c r="H36">
        <f ca="1">COUNTIF(OFFSET('000208374_raw'!A2,0,0,D9-B9+1,1),"EF")</f>
        <v>0</v>
      </c>
      <c r="I36" s="4">
        <f ca="1">(H36/H127)*100</f>
        <v>0</v>
      </c>
      <c r="J36" s="4">
        <f ca="1">IF(H36=0,0,-1*((H36/B16)*(LN(H36/B16))))</f>
        <v>0</v>
      </c>
      <c r="K36" s="20">
        <f ca="1">IF(H36=0,0,((H36/B16)^2))</f>
        <v>0</v>
      </c>
    </row>
    <row r="37" spans="1:11" x14ac:dyDescent="0.25">
      <c r="A37" s="15" t="s">
        <v>190</v>
      </c>
      <c r="B37">
        <f t="array" aca="1" ref="B37" ca="1">SUM((OFFSET('000208374_raw'!B2,0,0,D9-B9+1,1)="WBD") * (OFFSET('000208374_raw'!C2,0,0,D9-B9+1,1)&lt;&gt;"TWS"))</f>
        <v>0</v>
      </c>
      <c r="C37" s="4">
        <f ca="1">(B37/H127)*100</f>
        <v>0</v>
      </c>
      <c r="E37" s="22"/>
      <c r="G37" s="15" t="s">
        <v>44</v>
      </c>
      <c r="H37">
        <f ca="1">COUNTIF(OFFSET('000208374_raw'!A2,0,0,D9-B9+1,1),"FF")</f>
        <v>0</v>
      </c>
      <c r="I37" s="4">
        <f ca="1">(H37/H127)*100</f>
        <v>0</v>
      </c>
      <c r="J37" s="4">
        <f ca="1">IF(H37=0,0,-1*((H37/B16)*(LN(H37/B16))))</f>
        <v>0</v>
      </c>
      <c r="K37" s="20">
        <f ca="1">IF(H37=0,0,((H37/B16)^2))</f>
        <v>0</v>
      </c>
    </row>
    <row r="38" spans="1:11" x14ac:dyDescent="0.25">
      <c r="A38" s="14" t="s">
        <v>191</v>
      </c>
      <c r="B38" s="7">
        <f t="array" aca="1" ref="B38" ca="1">SUM((OFFSET('000208374_raw'!B2,0,0,D9-B9+1,1)="YBD") * (OFFSET('000208374_raw'!C2,0,0,D9-B9+1,1)&lt;&gt;"TWS"))</f>
        <v>0</v>
      </c>
      <c r="C38" s="8">
        <f ca="1">(B38/H127)*100</f>
        <v>0</v>
      </c>
      <c r="D38" s="7"/>
      <c r="E38" s="21"/>
      <c r="G38" s="15" t="s">
        <v>45</v>
      </c>
      <c r="H38">
        <f ca="1">COUNTIF(OFFSET('000208374_raw'!A2,0,0,D9-B9+1,1),"IS")</f>
        <v>0</v>
      </c>
      <c r="I38" s="4">
        <f ca="1">(H38/H127)*100</f>
        <v>0</v>
      </c>
      <c r="J38" s="4">
        <f ca="1">IF(H38=0,0,-1*((H38/B16)*(LN(H38/B16))))</f>
        <v>0</v>
      </c>
      <c r="K38" s="20">
        <f ca="1">IF(H38=0,0,((H38/B16)^2))</f>
        <v>0</v>
      </c>
    </row>
    <row r="39" spans="1:11" x14ac:dyDescent="0.25">
      <c r="A39" s="16" t="s">
        <v>192</v>
      </c>
      <c r="E39" s="22"/>
      <c r="G39" s="15" t="s">
        <v>46</v>
      </c>
      <c r="H39">
        <f ca="1">COUNTIF(OFFSET('000208374_raw'!A2,0,0,D9-B9+1,1),"LC")</f>
        <v>0</v>
      </c>
      <c r="I39" s="4">
        <f ca="1">(H39/H127)*100</f>
        <v>0</v>
      </c>
      <c r="J39" s="4">
        <f ca="1">IF(H39=0,0,-1*((H39/B16)*(LN(H39/B16))))</f>
        <v>0</v>
      </c>
      <c r="K39" s="20">
        <f ca="1">IF(H39=0,0,((H39/B16)^2))</f>
        <v>0</v>
      </c>
    </row>
    <row r="40" spans="1:11" x14ac:dyDescent="0.25">
      <c r="A40" s="14" t="s">
        <v>185</v>
      </c>
      <c r="B40" s="7">
        <f ca="1">SUMPRODUCT( (OFFSET('000208374_raw'!B2,0,0,D9-B9+1,1)="ASP")*( OFFSET('000208374_raw'!C2,0,0,D9-B9+1,1)="C"))</f>
        <v>0</v>
      </c>
      <c r="C40" s="8">
        <f ca="1">IF(B16=0,0,(B40/B16)*100)</f>
        <v>0</v>
      </c>
      <c r="D40" s="7"/>
      <c r="E40" s="21"/>
      <c r="G40" s="15" t="s">
        <v>47</v>
      </c>
      <c r="H40">
        <f ca="1">COUNTIF(OFFSET('000208374_raw'!A2,0,0,D9-B9+1,1),"MD")</f>
        <v>0</v>
      </c>
      <c r="I40" s="4">
        <f ca="1">(H40/H127)*100</f>
        <v>0</v>
      </c>
      <c r="J40" s="4">
        <f ca="1">IF(H40=0,0,-1*((H40/B16)*(LN(H40/B16))))</f>
        <v>0</v>
      </c>
      <c r="K40" s="20">
        <f ca="1">IF(H40=0,0,((H40/B16)^2))</f>
        <v>0</v>
      </c>
    </row>
    <row r="41" spans="1:11" x14ac:dyDescent="0.25">
      <c r="A41" s="15" t="s">
        <v>186</v>
      </c>
      <c r="B41">
        <f ca="1">SUMPRODUCT( (OFFSET('000208374_raw'!B2,0,0,D9-B9+1,1)="BBD")*( OFFSET('000208374_raw'!C2,0,0,D9-B9+1,1)="C"))</f>
        <v>0</v>
      </c>
      <c r="C41" s="4">
        <f ca="1">IF(B16=0,0,(B41/B16)*100)</f>
        <v>0</v>
      </c>
      <c r="E41" s="22"/>
      <c r="G41" s="15" t="s">
        <v>48</v>
      </c>
      <c r="H41">
        <f ca="1">COUNTIF(OFFSET('000208374_raw'!A2,0,0,D9-B9+1,1),"MM")</f>
        <v>0</v>
      </c>
      <c r="I41" s="4">
        <f ca="1">(H41/H127)*100</f>
        <v>0</v>
      </c>
      <c r="J41" s="4">
        <f ca="1">IF(H41=0,0,-1*((H41/B16)*(LN(H41/B16))))</f>
        <v>0</v>
      </c>
      <c r="K41" s="20">
        <f ca="1">IF(H41=0,0,((H41/B16)^2))</f>
        <v>0</v>
      </c>
    </row>
    <row r="42" spans="1:11" x14ac:dyDescent="0.25">
      <c r="A42" s="14" t="s">
        <v>187</v>
      </c>
      <c r="B42" s="7">
        <f ca="1">SUMPRODUCT( (OFFSET('000208374_raw'!B2,0,0,D9-B9+1,1)="BL")*( OFFSET('000208374_raw'!C2,0,0,D9-B9+1,1)="C"))</f>
        <v>0</v>
      </c>
      <c r="C42" s="8">
        <f ca="1">IF(B16=0,0,(B42/B16)*100)</f>
        <v>0</v>
      </c>
      <c r="D42" s="7"/>
      <c r="E42" s="21"/>
      <c r="G42" s="15" t="s">
        <v>49</v>
      </c>
      <c r="H42">
        <f ca="1">COUNTIF(OFFSET('000208374_raw'!A2,0,0,D9-B9+1,1),"MAR")</f>
        <v>0</v>
      </c>
      <c r="I42" s="4">
        <f ca="1">(H42/H127)*100</f>
        <v>0</v>
      </c>
      <c r="J42" s="4">
        <f ca="1">IF(H42=0,0,-1*((H42/B16)*(LN(H42/B16))))</f>
        <v>0</v>
      </c>
      <c r="K42" s="20">
        <f ca="1">IF(H42=0,0,((H42/B16)^2))</f>
        <v>0</v>
      </c>
    </row>
    <row r="43" spans="1:11" x14ac:dyDescent="0.25">
      <c r="A43" s="15" t="s">
        <v>188</v>
      </c>
      <c r="B43">
        <f ca="1">SUMPRODUCT( (OFFSET('000208374_raw'!B2,0,0,D9-B9+1,1)="OD")*( OFFSET('000208374_raw'!C2,0,0,D9-B9+1,1)="C"))</f>
        <v>0</v>
      </c>
      <c r="C43" s="4">
        <f ca="1">IF(B16=0,0,(B43/B16)*100)</f>
        <v>0</v>
      </c>
      <c r="E43" s="22"/>
      <c r="G43" s="15" t="s">
        <v>50</v>
      </c>
      <c r="H43">
        <f ca="1">COUNTIF(OFFSET('000208374_raw'!A2,0,0,D9-B9+1,1),"MME")</f>
        <v>0</v>
      </c>
      <c r="I43" s="4">
        <f ca="1">(H43/H127)*100</f>
        <v>0</v>
      </c>
      <c r="J43" s="4">
        <f ca="1">IF(H43=0,0,-1*((H43/B16)*(LN(H43/B16))))</f>
        <v>0</v>
      </c>
      <c r="K43" s="20">
        <f ca="1">IF(H43=0,0,((H43/B16)^2))</f>
        <v>0</v>
      </c>
    </row>
    <row r="44" spans="1:11" x14ac:dyDescent="0.25">
      <c r="A44" s="14" t="s">
        <v>189</v>
      </c>
      <c r="B44" s="7">
        <f ca="1">SUMPRODUCT( (OFFSET('000208374_raw'!B2,0,0,D9-B9+1,1)="PLA")*( OFFSET('000208374_raw'!C2,0,0,D9-B9+1,1)="C"))</f>
        <v>0</v>
      </c>
      <c r="C44" s="8">
        <f ca="1">IF(B16=0,0,(B44/B16)*100)</f>
        <v>0</v>
      </c>
      <c r="D44" s="7"/>
      <c r="E44" s="21"/>
      <c r="G44" s="15" t="s">
        <v>51</v>
      </c>
      <c r="H44">
        <f ca="1">COUNTIF(OFFSET('000208374_raw'!A2,0,0,D9-B9+1,1),"MILA")</f>
        <v>0</v>
      </c>
      <c r="I44" s="4">
        <f ca="1">(H44/H127)*100</f>
        <v>0</v>
      </c>
      <c r="J44" s="4">
        <f ca="1">IF(H44=0,0,-1*((H44/B16)*(LN(H44/B16))))</f>
        <v>0</v>
      </c>
      <c r="K44" s="20">
        <f ca="1">IF(H44=0,0,((H44/B16)^2))</f>
        <v>0</v>
      </c>
    </row>
    <row r="45" spans="1:11" x14ac:dyDescent="0.25">
      <c r="A45" s="15" t="s">
        <v>190</v>
      </c>
      <c r="B45">
        <f ca="1">SUMPRODUCT( (OFFSET('000208374_raw'!B2,0,0,D9-B9+1,1)="WBD")*( OFFSET('000208374_raw'!C2,0,0,D9-B9+1,1)="C"))</f>
        <v>0</v>
      </c>
      <c r="C45" s="4">
        <f ca="1">IF(B16=0,0,(B45/B16)*100)</f>
        <v>0</v>
      </c>
      <c r="E45" s="22"/>
      <c r="G45" s="15" t="s">
        <v>52</v>
      </c>
      <c r="H45">
        <f ca="1">COUNTIF(OFFSET('000208374_raw'!A2,0,0,D9-B9+1,1),"MILC")</f>
        <v>0</v>
      </c>
      <c r="I45" s="4">
        <f ca="1">(H45/H127)*100</f>
        <v>0</v>
      </c>
      <c r="J45" s="4">
        <f ca="1">IF(H45=0,0,-1*((H45/B16)*(LN(H45/B16))))</f>
        <v>0</v>
      </c>
      <c r="K45" s="20">
        <f ca="1">IF(H45=0,0,((H45/B16)^2))</f>
        <v>0</v>
      </c>
    </row>
    <row r="46" spans="1:11" ht="15.75" thickBot="1" x14ac:dyDescent="0.3">
      <c r="A46" s="17" t="s">
        <v>191</v>
      </c>
      <c r="B46" s="11">
        <f ca="1">SUMPRODUCT( (OFFSET('000208374_raw'!B2,0,0,D9-B9+1,1)="YBD")*( OFFSET('000208374_raw'!C2,0,0,D9-B9+1,1)="C"))</f>
        <v>0</v>
      </c>
      <c r="C46" s="12">
        <f ca="1">IF(B16=0,0,(B46/B16)*100)</f>
        <v>0</v>
      </c>
      <c r="D46" s="11"/>
      <c r="E46" s="23"/>
      <c r="G46" s="15" t="s">
        <v>53</v>
      </c>
      <c r="H46">
        <f ca="1">COUNTIF(OFFSET('000208374_raw'!A2,0,0,D9-B9+1,1),"MILS")</f>
        <v>0</v>
      </c>
      <c r="I46" s="4">
        <f ca="1">(H46/H127)*100</f>
        <v>0</v>
      </c>
      <c r="J46" s="4">
        <f ca="1">IF(H46=0,0,-1*((H46/B16)*(LN(H46/B16))))</f>
        <v>0</v>
      </c>
      <c r="K46" s="20">
        <f ca="1">IF(H46=0,0,((H46/B16)^2))</f>
        <v>0</v>
      </c>
    </row>
    <row r="47" spans="1:11" ht="15.75" thickTop="1" x14ac:dyDescent="0.25">
      <c r="G47" s="15" t="s">
        <v>54</v>
      </c>
      <c r="H47">
        <f ca="1">COUNTIF(OFFSET('000208374_raw'!A2,0,0,D9-B9+1,1),"MA")</f>
        <v>0</v>
      </c>
      <c r="I47" s="4">
        <f ca="1">(H47/H127)*100</f>
        <v>0</v>
      </c>
      <c r="J47" s="4">
        <f ca="1">IF(H47=0,0,-1*((H47/B16)*(LN(H47/B16))))</f>
        <v>0</v>
      </c>
      <c r="K47" s="20">
        <f ca="1">IF(H47=0,0,((H47/B16)^2))</f>
        <v>0</v>
      </c>
    </row>
    <row r="48" spans="1:11" x14ac:dyDescent="0.25">
      <c r="G48" s="15" t="s">
        <v>55</v>
      </c>
      <c r="H48">
        <f ca="1">COUNTIF(OFFSET('000208374_raw'!A2,0,0,D9-B9+1,1),"MC")</f>
        <v>0</v>
      </c>
      <c r="I48" s="4">
        <f ca="1">(H48/H127)*100</f>
        <v>0</v>
      </c>
      <c r="J48" s="4">
        <f ca="1">IF(H48=0,0,-1*((H48/B16)*(LN(H48/B16))))</f>
        <v>0</v>
      </c>
      <c r="K48" s="20">
        <f ca="1">IF(H48=0,0,((H48/B16)^2))</f>
        <v>0</v>
      </c>
    </row>
    <row r="49" spans="7:11" x14ac:dyDescent="0.25">
      <c r="G49" s="15" t="s">
        <v>56</v>
      </c>
      <c r="H49">
        <f ca="1">COUNTIF(OFFSET('000208374_raw'!A2,0,0,D9-B9+1,1),"MFAV")</f>
        <v>0</v>
      </c>
      <c r="I49" s="4">
        <f ca="1">(H49/H127)*100</f>
        <v>0</v>
      </c>
      <c r="J49" s="4">
        <f ca="1">IF(H49=0,0,-1*((H49/B16)*(LN(H49/B16))))</f>
        <v>0</v>
      </c>
      <c r="K49" s="20">
        <f ca="1">IF(H49=0,0,((H49/B16)^2))</f>
        <v>0</v>
      </c>
    </row>
    <row r="50" spans="7:11" x14ac:dyDescent="0.25">
      <c r="G50" s="15" t="s">
        <v>57</v>
      </c>
      <c r="H50">
        <f ca="1">COUNTIF(OFFSET('000208374_raw'!A2,0,0,D9-B9+1,1),"MFRN")</f>
        <v>0</v>
      </c>
      <c r="I50" s="4">
        <f ca="1">(H50/H127)*100</f>
        <v>0</v>
      </c>
      <c r="J50" s="4">
        <f ca="1">IF(H50=0,0,-1*((H50/B16)*(LN(H50/B16))))</f>
        <v>0</v>
      </c>
      <c r="K50" s="20">
        <f ca="1">IF(H50=0,0,((H50/B16)^2))</f>
        <v>0</v>
      </c>
    </row>
    <row r="51" spans="7:11" x14ac:dyDescent="0.25">
      <c r="G51" s="15" t="s">
        <v>58</v>
      </c>
      <c r="H51">
        <f ca="1">COUNTIF(OFFSET('000208374_raw'!A2,0,0,D9-B9+1,1),"MAN")</f>
        <v>0</v>
      </c>
      <c r="I51" s="4">
        <f ca="1">(H51/H127)*100</f>
        <v>0</v>
      </c>
      <c r="J51" s="4">
        <f ca="1">IF(H51=0,0,-1*((H51/B16)*(LN(H51/B16))))</f>
        <v>0</v>
      </c>
      <c r="K51" s="20">
        <f ca="1">IF(H51=0,0,((H51/B16)^2))</f>
        <v>0</v>
      </c>
    </row>
    <row r="52" spans="7:11" x14ac:dyDescent="0.25">
      <c r="G52" s="15" t="s">
        <v>59</v>
      </c>
      <c r="H52">
        <f ca="1">COUNTIF(OFFSET('000208374_raw'!A2,0,0,D9-B9+1,1),"MAL")</f>
        <v>0</v>
      </c>
      <c r="I52" s="4">
        <f ca="1">(H52/H127)*100</f>
        <v>0</v>
      </c>
      <c r="J52" s="4">
        <f ca="1">IF(H52=0,0,-1*((H52/B16)*(LN(H52/B16))))</f>
        <v>0</v>
      </c>
      <c r="K52" s="20">
        <f ca="1">IF(H52=0,0,((H52/B16)^2))</f>
        <v>0</v>
      </c>
    </row>
    <row r="53" spans="7:11" x14ac:dyDescent="0.25">
      <c r="G53" s="15" t="s">
        <v>60</v>
      </c>
      <c r="H53">
        <f ca="1">COUNTIF(OFFSET('000208374_raw'!A2,0,0,D9-B9+1,1),"MDA")</f>
        <v>0</v>
      </c>
      <c r="I53" s="4">
        <f ca="1">(H53/H127)*100</f>
        <v>0</v>
      </c>
      <c r="J53" s="4">
        <f ca="1">IF(H53=0,0,-1*((H53/B16)*(LN(H53/B16))))</f>
        <v>0</v>
      </c>
      <c r="K53" s="20">
        <f ca="1">IF(H53=0,0,((H53/B16)^2))</f>
        <v>0</v>
      </c>
    </row>
    <row r="54" spans="7:11" x14ac:dyDescent="0.25">
      <c r="G54" s="15" t="s">
        <v>61</v>
      </c>
      <c r="H54">
        <f ca="1">COUNTIF(OFFSET('000208374_raw'!A2,0,0,D9-B9+1,1),"MF")</f>
        <v>0</v>
      </c>
      <c r="I54" s="4">
        <f ca="1">(H54/H127)*100</f>
        <v>0</v>
      </c>
      <c r="J54" s="4">
        <f ca="1">IF(H54=0,0,-1*((H54/B16)*(LN(H54/B16))))</f>
        <v>0</v>
      </c>
      <c r="K54" s="20">
        <f ca="1">IF(H54=0,0,((H54/B16)^2))</f>
        <v>0</v>
      </c>
    </row>
    <row r="55" spans="7:11" x14ac:dyDescent="0.25">
      <c r="G55" s="15" t="s">
        <v>62</v>
      </c>
      <c r="H55">
        <f ca="1">COUNTIF(OFFSET('000208374_raw'!A2,0,0,D9-B9+1,1),"ML")</f>
        <v>0</v>
      </c>
      <c r="I55" s="4">
        <f ca="1">(H55/H127)*100</f>
        <v>0</v>
      </c>
      <c r="J55" s="4">
        <f ca="1">IF(H55=0,0,-1*((H55/B16)*(LN(H55/B16))))</f>
        <v>0</v>
      </c>
      <c r="K55" s="20">
        <f ca="1">IF(H55=0,0,((H55/B16)^2))</f>
        <v>0</v>
      </c>
    </row>
    <row r="56" spans="7:11" x14ac:dyDescent="0.25">
      <c r="G56" s="15" t="s">
        <v>63</v>
      </c>
      <c r="H56">
        <f ca="1">COUNTIF(OFFSET('000208374_raw'!A2,0,0,D9-B9+1,1),"OD")</f>
        <v>0</v>
      </c>
      <c r="I56" s="4">
        <f ca="1">(H56/H127)*100</f>
        <v>0</v>
      </c>
      <c r="J56" s="4">
        <f ca="1">IF(H56=0,0,-1*((H56/B16)*(LN(H56/B16))))</f>
        <v>0</v>
      </c>
      <c r="K56" s="20">
        <f ca="1">IF(H56=0,0,((H56/B16)^2))</f>
        <v>0</v>
      </c>
    </row>
    <row r="57" spans="7:11" x14ac:dyDescent="0.25">
      <c r="G57" s="15" t="s">
        <v>64</v>
      </c>
      <c r="H57">
        <f ca="1">COUNTIF(OFFSET('000208374_raw'!A2,0,0,D9-B9+1,1),"PA")</f>
        <v>0</v>
      </c>
      <c r="I57" s="4">
        <f ca="1">(H57/H127)*100</f>
        <v>0</v>
      </c>
      <c r="J57" s="4">
        <f ca="1">IF(H57=0,0,-1*((H57/B16)*(LN(H57/B16))))</f>
        <v>0</v>
      </c>
      <c r="K57" s="20">
        <f ca="1">IF(H57=0,0,((H57/B16)^2))</f>
        <v>0</v>
      </c>
    </row>
    <row r="58" spans="7:11" x14ac:dyDescent="0.25">
      <c r="G58" s="15" t="s">
        <v>65</v>
      </c>
      <c r="H58">
        <f ca="1">COUNTIF(OFFSET('000208374_raw'!A2,0,0,D9-B9+1,1),"PB")</f>
        <v>0</v>
      </c>
      <c r="I58" s="4">
        <f ca="1">(H58/H127)*100</f>
        <v>0</v>
      </c>
      <c r="J58" s="4">
        <f ca="1">IF(H58=0,0,-1*((H58/B16)*(LN(H58/B16))))</f>
        <v>0</v>
      </c>
      <c r="K58" s="20">
        <f ca="1">IF(H58=0,0,((H58/B16)^2))</f>
        <v>0</v>
      </c>
    </row>
    <row r="59" spans="7:11" x14ac:dyDescent="0.25">
      <c r="G59" s="15" t="s">
        <v>66</v>
      </c>
      <c r="H59">
        <f ca="1">COUNTIF(OFFSET('000208374_raw'!A2,0,0,D9-B9+1,1),"PD")</f>
        <v>0</v>
      </c>
      <c r="I59" s="4">
        <f ca="1">(H59/H127)*100</f>
        <v>0</v>
      </c>
      <c r="J59" s="4">
        <f ca="1">IF(H59=0,0,-1*((H59/B16)*(LN(H59/B16))))</f>
        <v>0</v>
      </c>
      <c r="K59" s="20">
        <f ca="1">IF(H59=0,0,((H59/B16)^2))</f>
        <v>0</v>
      </c>
    </row>
    <row r="60" spans="7:11" x14ac:dyDescent="0.25">
      <c r="G60" s="15" t="s">
        <v>67</v>
      </c>
      <c r="H60">
        <f ca="1">COUNTIF(OFFSET('000208374_raw'!A2,0,0,D9-B9+1,1),"PF")</f>
        <v>0</v>
      </c>
      <c r="I60" s="4">
        <f ca="1">(H60/H127)*100</f>
        <v>0</v>
      </c>
      <c r="J60" s="4">
        <f ca="1">IF(H60=0,0,-1*((H60/B16)*(LN(H60/B16))))</f>
        <v>0</v>
      </c>
      <c r="K60" s="20">
        <f ca="1">IF(H60=0,0,((H60/B16)^2))</f>
        <v>0</v>
      </c>
    </row>
    <row r="61" spans="7:11" x14ac:dyDescent="0.25">
      <c r="G61" s="15" t="s">
        <v>68</v>
      </c>
      <c r="H61">
        <f ca="1">COUNTIF(OFFSET('000208374_raw'!A2,0,0,D9-B9+1,1),"PP")</f>
        <v>0</v>
      </c>
      <c r="I61" s="4">
        <f ca="1">(H61/H127)*100</f>
        <v>0</v>
      </c>
      <c r="J61" s="4">
        <f ca="1">IF(H61=0,0,-1*((H61/B16)*(LN(H61/B16))))</f>
        <v>0</v>
      </c>
      <c r="K61" s="20">
        <f ca="1">IF(H61=0,0,((H61/B16)^2))</f>
        <v>0</v>
      </c>
    </row>
    <row r="62" spans="7:11" x14ac:dyDescent="0.25">
      <c r="G62" s="15" t="s">
        <v>69</v>
      </c>
      <c r="H62">
        <f ca="1">COUNTIF(OFFSET('000208374_raw'!A2,0,0,D9-B9+1,1),"SC")</f>
        <v>0</v>
      </c>
      <c r="I62" s="4">
        <f ca="1">(H62/H127)*100</f>
        <v>0</v>
      </c>
      <c r="J62" s="4">
        <f ca="1">IF(H62=0,0,-1*((H62/B16)*(LN(H62/B16))))</f>
        <v>0</v>
      </c>
      <c r="K62" s="20">
        <f ca="1">IF(H62=0,0,((H62/B16)^2))</f>
        <v>0</v>
      </c>
    </row>
    <row r="63" spans="7:11" x14ac:dyDescent="0.25">
      <c r="G63" s="15" t="s">
        <v>70</v>
      </c>
      <c r="H63">
        <f ca="1">COUNTIF(OFFSET('000208374_raw'!A2,0,0,D9-B9+1,1),"SL")</f>
        <v>0</v>
      </c>
      <c r="I63" s="4">
        <f ca="1">(H63/H127)*100</f>
        <v>0</v>
      </c>
      <c r="J63" s="4">
        <f ca="1">IF(H63=0,0,-1*((H63/B16)*(LN(H63/B16))))</f>
        <v>0</v>
      </c>
      <c r="K63" s="20">
        <f ca="1">IF(H63=0,0,((H63/B16)^2))</f>
        <v>0</v>
      </c>
    </row>
    <row r="64" spans="7:11" x14ac:dyDescent="0.25">
      <c r="G64" s="15" t="s">
        <v>71</v>
      </c>
      <c r="H64">
        <f ca="1">COUNTIF(OFFSET('000208374_raw'!A2,0,0,D9-B9+1,1),"SR")</f>
        <v>0</v>
      </c>
      <c r="I64" s="4">
        <f ca="1">(H64/H127)*100</f>
        <v>0</v>
      </c>
      <c r="J64" s="4">
        <f ca="1">IF(H64=0,0,-1*((H64/B16)*(LN(H64/B16))))</f>
        <v>0</v>
      </c>
      <c r="K64" s="20">
        <f ca="1">IF(H64=0,0,((H64/B16)^2))</f>
        <v>0</v>
      </c>
    </row>
    <row r="65" spans="7:11" x14ac:dyDescent="0.25">
      <c r="G65" s="15" t="s">
        <v>72</v>
      </c>
      <c r="H65">
        <f ca="1">COUNTIF(OFFSET('000208374_raw'!A2,0,0,D9-B9+1,1),"SS")</f>
        <v>0</v>
      </c>
      <c r="I65" s="4">
        <f ca="1">(H65/H127)*100</f>
        <v>0</v>
      </c>
      <c r="J65" s="4">
        <f ca="1">IF(H65=0,0,-1*((H65/B16)*(LN(H65/B16))))</f>
        <v>0</v>
      </c>
      <c r="K65" s="20">
        <f ca="1">IF(H65=0,0,((H65/B16)^2))</f>
        <v>0</v>
      </c>
    </row>
    <row r="66" spans="7:11" x14ac:dyDescent="0.25">
      <c r="G66" s="15" t="s">
        <v>73</v>
      </c>
      <c r="H66">
        <f ca="1">COUNTIF(OFFSET('000208374_raw'!A2,0,0,D9-B9+1,1),"SB")</f>
        <v>0</v>
      </c>
      <c r="I66" s="4">
        <f ca="1">(H66/H127)*100</f>
        <v>0</v>
      </c>
      <c r="J66" s="4">
        <f ca="1">IF(H66=0,0,-1*((H66/B16)*(LN(H66/B16))))</f>
        <v>0</v>
      </c>
      <c r="K66" s="20">
        <f ca="1">IF(H66=0,0,((H66/B16)^2))</f>
        <v>0</v>
      </c>
    </row>
    <row r="67" spans="7:11" x14ac:dyDescent="0.25">
      <c r="G67" s="15" t="s">
        <v>74</v>
      </c>
      <c r="H67">
        <f ca="1">COUNTIF(OFFSET('000208374_raw'!A2,0,0,D9-B9+1,1),"SH")</f>
        <v>0</v>
      </c>
      <c r="I67" s="4">
        <f ca="1">(H67/H127)*100</f>
        <v>0</v>
      </c>
      <c r="J67" s="4">
        <f ca="1">IF(H67=0,0,-1*((H67/B16)*(LN(H67/B16))))</f>
        <v>0</v>
      </c>
      <c r="K67" s="20">
        <f ca="1">IF(H67=0,0,((H67/B16)^2))</f>
        <v>0</v>
      </c>
    </row>
    <row r="68" spans="7:11" x14ac:dyDescent="0.25">
      <c r="G68" s="15" t="s">
        <v>75</v>
      </c>
      <c r="H68">
        <f ca="1">COUNTIF(OFFSET('000208374_raw'!A2,0,0,D9-B9+1,1),"SM")</f>
        <v>0</v>
      </c>
      <c r="I68" s="4">
        <f ca="1">(H68/H127)*100</f>
        <v>0</v>
      </c>
      <c r="J68" s="4">
        <f ca="1">IF(H68=0,0,-1*((H68/B16)*(LN(H68/B16))))</f>
        <v>0</v>
      </c>
      <c r="K68" s="20">
        <f ca="1">IF(H68=0,0,((H68/B16)^2))</f>
        <v>0</v>
      </c>
    </row>
    <row r="69" spans="7:11" x14ac:dyDescent="0.25">
      <c r="G69" s="15" t="s">
        <v>76</v>
      </c>
      <c r="H69">
        <f ca="1">COUNTIF(OFFSET('000208374_raw'!A2,0,0,D9-B9+1,1),"TA")</f>
        <v>0</v>
      </c>
      <c r="I69" s="4">
        <f ca="1">(H69/H127)*100</f>
        <v>0</v>
      </c>
      <c r="J69" s="4">
        <f ca="1">IF(H69=0,0,-1*((H69/B16)*(LN(H69/B16))))</f>
        <v>0</v>
      </c>
      <c r="K69" s="20">
        <f ca="1">IF(H69=0,0,((H69/B16)^2))</f>
        <v>0</v>
      </c>
    </row>
    <row r="70" spans="7:11" x14ac:dyDescent="0.25">
      <c r="G70" s="16" t="s">
        <v>77</v>
      </c>
      <c r="K70" s="22"/>
    </row>
    <row r="71" spans="7:11" x14ac:dyDescent="0.25">
      <c r="G71" s="15" t="s">
        <v>78</v>
      </c>
      <c r="H71">
        <f ca="1">COUNTIF(OFFSET('000208374_raw'!A2,0,0,D9-B9+1,1),"BRI")</f>
        <v>0</v>
      </c>
      <c r="I71" s="4">
        <f ca="1">(H71/H127)*100</f>
        <v>0</v>
      </c>
      <c r="J71" s="4">
        <f ca="1">IF(H71=0,0,-1*((H71/B17)*(LN(H71/B17))))</f>
        <v>0</v>
      </c>
      <c r="K71" s="20">
        <f ca="1">IF(H71=0,0,((H71/B17)^2))</f>
        <v>0</v>
      </c>
    </row>
    <row r="72" spans="7:11" x14ac:dyDescent="0.25">
      <c r="G72" s="15" t="s">
        <v>79</v>
      </c>
      <c r="H72">
        <f ca="1">COUNTIF(OFFSET('000208374_raw'!A2,0,0,D9-B9+1,1),"ERY")</f>
        <v>0</v>
      </c>
      <c r="I72" s="4">
        <f ca="1">(H72/H127)*100</f>
        <v>0</v>
      </c>
      <c r="J72" s="4">
        <f ca="1">IF(H72=0,0,-1*((H72/B17)*(LN(H72/B17))))</f>
        <v>0</v>
      </c>
      <c r="K72" s="20">
        <f ca="1">IF(H72=0,0,((H72/B17)^2))</f>
        <v>0</v>
      </c>
    </row>
    <row r="73" spans="7:11" x14ac:dyDescent="0.25">
      <c r="G73" s="15" t="s">
        <v>80</v>
      </c>
      <c r="H73">
        <f ca="1">COUNTIF(OFFSET('000208374_raw'!A2,0,0,D9-B9+1,1),"EUN")</f>
        <v>0</v>
      </c>
      <c r="I73" s="4">
        <f ca="1">(H73/H127)*100</f>
        <v>0</v>
      </c>
      <c r="J73" s="4">
        <f ca="1">IF(H73=0,0,-1*((H73/B17)*(LN(H73/B17))))</f>
        <v>0</v>
      </c>
      <c r="K73" s="20">
        <f ca="1">IF(H73=0,0,((H73/B17)^2))</f>
        <v>0</v>
      </c>
    </row>
    <row r="74" spans="7:11" x14ac:dyDescent="0.25">
      <c r="G74" s="15" t="s">
        <v>81</v>
      </c>
      <c r="H74">
        <f ca="1">COUNTIF(OFFSET('000208374_raw'!A2,0,0,D9-B9+1,1),"GORG")</f>
        <v>0</v>
      </c>
      <c r="I74" s="4">
        <f ca="1">(H74/H127)*100</f>
        <v>0</v>
      </c>
      <c r="J74" s="4">
        <f ca="1">IF(H74=0,0,-1*((H74/B17)*(LN(H74/B17))))</f>
        <v>0</v>
      </c>
      <c r="K74" s="20">
        <f ca="1">IF(H74=0,0,((H74/B17)^2))</f>
        <v>0</v>
      </c>
    </row>
    <row r="75" spans="7:11" x14ac:dyDescent="0.25">
      <c r="G75" s="15" t="s">
        <v>82</v>
      </c>
      <c r="H75">
        <f ca="1">COUNTIF(OFFSET('000208374_raw'!A2,0,0,D9-B9+1,1),"ICIL")</f>
        <v>0</v>
      </c>
      <c r="I75" s="4">
        <f ca="1">(H75/H127)*100</f>
        <v>0</v>
      </c>
      <c r="J75" s="4">
        <f ca="1">IF(H75=0,0,-1*((H75/B17)*(LN(H75/B17))))</f>
        <v>0</v>
      </c>
      <c r="K75" s="20">
        <f ca="1">IF(H75=0,0,((H75/B17)^2))</f>
        <v>0</v>
      </c>
    </row>
    <row r="76" spans="7:11" x14ac:dyDescent="0.25">
      <c r="G76" s="15" t="s">
        <v>83</v>
      </c>
      <c r="H76">
        <f ca="1">COUNTIF(OFFSET('000208374_raw'!A2,0,0,D9-B9+1,1),"MUR")</f>
        <v>0</v>
      </c>
      <c r="I76" s="4">
        <f ca="1">(H76/H127)*100</f>
        <v>0</v>
      </c>
      <c r="J76" s="4">
        <f ca="1">IF(H76=0,0,-1*((H76/B17)*(LN(H76/B17))))</f>
        <v>0</v>
      </c>
      <c r="K76" s="20">
        <f ca="1">IF(H76=0,0,((H76/B17)^2))</f>
        <v>0</v>
      </c>
    </row>
    <row r="77" spans="7:11" x14ac:dyDescent="0.25">
      <c r="G77" s="15" t="s">
        <v>84</v>
      </c>
      <c r="H77">
        <f ca="1">COUNTIF(OFFSET('000208374_raw'!A2,0,0,D9-B9+1,1),"MOPS")</f>
        <v>0</v>
      </c>
      <c r="I77" s="4">
        <f ca="1">(H77/H127)*100</f>
        <v>0</v>
      </c>
      <c r="J77" s="4">
        <f ca="1">IF(H77=0,0,-1*((H77/B17)*(LN(H77/B17))))</f>
        <v>0</v>
      </c>
      <c r="K77" s="20">
        <f ca="1">IF(H77=0,0,((H77/B17)^2))</f>
        <v>0</v>
      </c>
    </row>
    <row r="78" spans="7:11" x14ac:dyDescent="0.25">
      <c r="G78" s="15" t="s">
        <v>85</v>
      </c>
      <c r="H78">
        <f ca="1">COUNTIF(OFFSET('000208374_raw'!A2,0,0,D9-B9+1,1),"PAURA")</f>
        <v>0</v>
      </c>
      <c r="I78" s="4">
        <f ca="1">(H78/H127)*100</f>
        <v>0</v>
      </c>
      <c r="J78" s="4">
        <f ca="1">IF(H78=0,0,-1*((H78/B17)*(LN(H78/B17))))</f>
        <v>0</v>
      </c>
      <c r="K78" s="20">
        <f ca="1">IF(H78=0,0,((H78/B17)^2))</f>
        <v>0</v>
      </c>
    </row>
    <row r="79" spans="7:11" x14ac:dyDescent="0.25">
      <c r="G79" s="15" t="s">
        <v>86</v>
      </c>
      <c r="H79">
        <f ca="1">COUNTIF(OFFSET('000208374_raw'!A2,0,0,D9-B9+1,1),"PRELA")</f>
        <v>0</v>
      </c>
      <c r="I79" s="4">
        <f ca="1">(H79/H127)*100</f>
        <v>0</v>
      </c>
      <c r="J79" s="4">
        <f ca="1">IF(H79=0,0,-1*((H79/B17)*(LN(H79/B17))))</f>
        <v>0</v>
      </c>
      <c r="K79" s="20">
        <f ca="1">IF(H79=0,0,((H79/B17)^2))</f>
        <v>0</v>
      </c>
    </row>
    <row r="80" spans="7:11" x14ac:dyDescent="0.25">
      <c r="G80" s="15" t="s">
        <v>87</v>
      </c>
      <c r="H80">
        <f ca="1">COUNTIF(OFFSET('000208374_raw'!A2,0,0,D9-B9+1,1),"PSDP")</f>
        <v>0</v>
      </c>
      <c r="I80" s="4">
        <f ca="1">(H80/H127)*100</f>
        <v>0</v>
      </c>
      <c r="J80" s="4">
        <f ca="1">IF(H80=0,0,-1*((H80/B17)*(LN(H80/B17))))</f>
        <v>0</v>
      </c>
      <c r="K80" s="20">
        <f ca="1">IF(H80=0,0,((H80/B17)^2))</f>
        <v>0</v>
      </c>
    </row>
    <row r="81" spans="7:11" x14ac:dyDescent="0.25">
      <c r="G81" s="15" t="s">
        <v>88</v>
      </c>
      <c r="H81">
        <f ca="1">COUNTIF(OFFSET('000208374_raw'!A2,0,0,D9-B9+1,1),"PSPT")</f>
        <v>0</v>
      </c>
      <c r="I81" s="4">
        <f ca="1">(H81/H127)*100</f>
        <v>0</v>
      </c>
      <c r="J81" s="4">
        <f ca="1">IF(H81=0,0,-1*((H81/B17)*(LN(H81/B17))))</f>
        <v>0</v>
      </c>
      <c r="K81" s="20">
        <f ca="1">IF(H81=0,0,((H81/B17)^2))</f>
        <v>0</v>
      </c>
    </row>
    <row r="82" spans="7:11" x14ac:dyDescent="0.25">
      <c r="G82" s="15" t="s">
        <v>89</v>
      </c>
      <c r="H82">
        <f ca="1">COUNTIF(OFFSET('000208374_raw'!A2,0,0,D9-B9+1,1),"PTER")</f>
        <v>0</v>
      </c>
      <c r="I82" s="4">
        <f ca="1">(H82/H127)*100</f>
        <v>0</v>
      </c>
      <c r="J82" s="4">
        <f ca="1">IF(H82=0,0,-1*((H82/B17)*(LN(H82/B17))))</f>
        <v>0</v>
      </c>
      <c r="K82" s="20">
        <f ca="1">IF(H82=0,0,((H82/B17)^2))</f>
        <v>0</v>
      </c>
    </row>
    <row r="83" spans="7:11" x14ac:dyDescent="0.25">
      <c r="G83" s="16" t="s">
        <v>90</v>
      </c>
      <c r="K83" s="22"/>
    </row>
    <row r="84" spans="7:11" x14ac:dyDescent="0.25">
      <c r="G84" s="15" t="s">
        <v>91</v>
      </c>
      <c r="H84">
        <f ca="1">COUNTIF(OFFSET('000208374_raw'!A2,0,0,D9-B9+1,1),"SPO")</f>
        <v>0</v>
      </c>
      <c r="I84" s="4">
        <f ca="1">(H84/H127)*100</f>
        <v>0</v>
      </c>
      <c r="J84" s="4">
        <f ca="1">IF(H84=0,0,-1*((H84/B18)*(LN(H84/B18))))</f>
        <v>0</v>
      </c>
      <c r="K84" s="20">
        <f ca="1">IF(H84=0,0,((H84/B18)^2))</f>
        <v>0</v>
      </c>
    </row>
    <row r="85" spans="7:11" x14ac:dyDescent="0.25">
      <c r="G85" s="16" t="s">
        <v>92</v>
      </c>
      <c r="K85" s="22"/>
    </row>
    <row r="86" spans="7:11" x14ac:dyDescent="0.25">
      <c r="G86" s="15" t="s">
        <v>93</v>
      </c>
      <c r="H86">
        <f ca="1">COUNTIF(OFFSET('000208374_raw'!A2,0,0,D9-B9+1,1),"PAL")</f>
        <v>0</v>
      </c>
      <c r="I86" s="4">
        <f ca="1">(H86/H127)*100</f>
        <v>0</v>
      </c>
      <c r="J86" s="4">
        <f ca="1">IF(H86=0,0,-1*((H86/B19)*(LN(H86/B19))))</f>
        <v>0</v>
      </c>
      <c r="K86" s="20">
        <f ca="1">IF(H86=0,0,((H86/B19)^2))</f>
        <v>0</v>
      </c>
    </row>
    <row r="87" spans="7:11" x14ac:dyDescent="0.25">
      <c r="G87" s="15" t="s">
        <v>94</v>
      </c>
      <c r="H87">
        <f ca="1">COUNTIF(OFFSET('000208374_raw'!A2,0,0,D9-B9+1,1),"ZO")</f>
        <v>0</v>
      </c>
      <c r="I87" s="4">
        <f ca="1">(H87/H127)*100</f>
        <v>0</v>
      </c>
      <c r="J87" s="4">
        <f ca="1">IF(H87=0,0,-1*((H87/B19)*(LN(H87/B19))))</f>
        <v>0</v>
      </c>
      <c r="K87" s="20">
        <f ca="1">IF(H87=0,0,((H87/B19)^2))</f>
        <v>0</v>
      </c>
    </row>
    <row r="88" spans="7:11" x14ac:dyDescent="0.25">
      <c r="G88" s="16" t="s">
        <v>95</v>
      </c>
      <c r="K88" s="22"/>
    </row>
    <row r="89" spans="7:11" x14ac:dyDescent="0.25">
      <c r="G89" s="15" t="s">
        <v>96</v>
      </c>
      <c r="H89">
        <f ca="1">COUNTIF(OFFSET('000208374_raw'!A2,0,0,D9-B9+1,1),"AMP")</f>
        <v>0</v>
      </c>
      <c r="I89" s="4">
        <f ca="1">(H89/H127)*100</f>
        <v>0</v>
      </c>
      <c r="J89" s="4">
        <f ca="1">IF(H89=0,0,-1*((H89/B20)*(LN(H89/B20))))</f>
        <v>0</v>
      </c>
      <c r="K89" s="20">
        <f ca="1">IF(H89=0,0,((H89/B20)^2))</f>
        <v>0</v>
      </c>
    </row>
    <row r="90" spans="7:11" x14ac:dyDescent="0.25">
      <c r="G90" s="15" t="s">
        <v>97</v>
      </c>
      <c r="H90">
        <f ca="1">COUNTIF(OFFSET('000208374_raw'!A2,0,0,D9-B9+1,1),"DICT")</f>
        <v>0</v>
      </c>
      <c r="I90" s="4">
        <f ca="1">(H90/H127)*100</f>
        <v>0</v>
      </c>
      <c r="J90" s="4">
        <f ca="1">IF(H90=0,0,-1*((H90/B20)*(LN(H90/B20))))</f>
        <v>0</v>
      </c>
      <c r="K90" s="20">
        <f ca="1">IF(H90=0,0,((H90/B20)^2))</f>
        <v>0</v>
      </c>
    </row>
    <row r="91" spans="7:11" x14ac:dyDescent="0.25">
      <c r="G91" s="15" t="s">
        <v>98</v>
      </c>
      <c r="H91">
        <f ca="1">COUNTIF(OFFSET('000208374_raw'!A2,0,0,D9-B9+1,1),"HALI")</f>
        <v>0</v>
      </c>
      <c r="I91" s="4">
        <f ca="1">(H91/H127)*100</f>
        <v>0</v>
      </c>
      <c r="J91" s="4">
        <f ca="1">IF(H91=0,0,-1*((H91/B20)*(LN(H91/B20))))</f>
        <v>0</v>
      </c>
      <c r="K91" s="20">
        <f ca="1">IF(H91=0,0,((H91/B20)^2))</f>
        <v>0</v>
      </c>
    </row>
    <row r="92" spans="7:11" x14ac:dyDescent="0.25">
      <c r="G92" s="15" t="s">
        <v>99</v>
      </c>
      <c r="H92">
        <f ca="1">COUNTIF(OFFSET('000208374_raw'!A2,0,0,D9-B9+1,1),"LIAG")</f>
        <v>0</v>
      </c>
      <c r="I92" s="4">
        <f ca="1">(H92/H127)*100</f>
        <v>0</v>
      </c>
      <c r="J92" s="4">
        <f ca="1">IF(H92=0,0,-1*((H92/B20)*(LN(H92/B20))))</f>
        <v>0</v>
      </c>
      <c r="K92" s="20">
        <f ca="1">IF(H92=0,0,((H92/B20)^2))</f>
        <v>0</v>
      </c>
    </row>
    <row r="93" spans="7:11" x14ac:dyDescent="0.25">
      <c r="G93" s="15" t="s">
        <v>100</v>
      </c>
      <c r="H93">
        <f ca="1">COUNTIF(OFFSET('000208374_raw'!A2,0,0,D9-B9+1,1),"LOBO")</f>
        <v>0</v>
      </c>
      <c r="I93" s="4">
        <f ca="1">(H93/H127)*100</f>
        <v>0</v>
      </c>
      <c r="J93" s="4">
        <f ca="1">IF(H93=0,0,-1*((H93/B20)*(LN(H93/B20))))</f>
        <v>0</v>
      </c>
      <c r="K93" s="20">
        <f ca="1">IF(H93=0,0,((H93/B20)^2))</f>
        <v>0</v>
      </c>
    </row>
    <row r="94" spans="7:11" x14ac:dyDescent="0.25">
      <c r="G94" s="15" t="s">
        <v>101</v>
      </c>
      <c r="H94">
        <f ca="1">COUNTIF(OFFSET('000208374_raw'!A2,0,0,D9-B9+1,1),"MACA")</f>
        <v>0</v>
      </c>
      <c r="I94" s="4">
        <f ca="1">(H94/H127)*100</f>
        <v>0</v>
      </c>
      <c r="J94" s="4">
        <f ca="1">IF(H94=0,0,-1*((H94/B20)*(LN(H94/B20))))</f>
        <v>0</v>
      </c>
      <c r="K94" s="20">
        <f ca="1">IF(H94=0,0,((H94/B20)^2))</f>
        <v>0</v>
      </c>
    </row>
    <row r="95" spans="7:11" x14ac:dyDescent="0.25">
      <c r="G95" s="15" t="s">
        <v>102</v>
      </c>
      <c r="H95">
        <f ca="1">COUNTIF(OFFSET('000208374_raw'!A2,0,0,D9-B9+1,1),"PAD")</f>
        <v>0</v>
      </c>
      <c r="I95" s="4">
        <f ca="1">(H95/H127)*100</f>
        <v>0</v>
      </c>
      <c r="J95" s="4">
        <f ca="1">IF(H95=0,0,-1*((H95/B20)*(LN(H95/B20))))</f>
        <v>0</v>
      </c>
      <c r="K95" s="20">
        <f ca="1">IF(H95=0,0,((H95/B20)^2))</f>
        <v>0</v>
      </c>
    </row>
    <row r="96" spans="7:11" x14ac:dyDescent="0.25">
      <c r="G96" s="15" t="s">
        <v>103</v>
      </c>
      <c r="H96">
        <f ca="1">COUNTIF(OFFSET('000208374_raw'!A2,0,0,D9-B9+1,1),"POR")</f>
        <v>0</v>
      </c>
      <c r="I96" s="4">
        <f ca="1">(H96/H127)*100</f>
        <v>0</v>
      </c>
      <c r="J96" s="4">
        <f ca="1">IF(H96=0,0,-1*((H96/B20)*(LN(H96/B20))))</f>
        <v>0</v>
      </c>
      <c r="K96" s="20">
        <f ca="1">IF(H96=0,0,((H96/B20)^2))</f>
        <v>0</v>
      </c>
    </row>
    <row r="97" spans="7:11" x14ac:dyDescent="0.25">
      <c r="G97" s="15" t="s">
        <v>104</v>
      </c>
      <c r="H97">
        <f ca="1">COUNTIF(OFFSET('000208374_raw'!A2,0,0,D9-B9+1,1),"SARG")</f>
        <v>0</v>
      </c>
      <c r="I97" s="4">
        <f ca="1">(H97/H127)*100</f>
        <v>0</v>
      </c>
      <c r="J97" s="4">
        <f ca="1">IF(H97=0,0,-1*((H97/B20)*(LN(H97/B20))))</f>
        <v>0</v>
      </c>
      <c r="K97" s="20">
        <f ca="1">IF(H97=0,0,((H97/B20)^2))</f>
        <v>0</v>
      </c>
    </row>
    <row r="98" spans="7:11" x14ac:dyDescent="0.25">
      <c r="G98" s="15" t="s">
        <v>105</v>
      </c>
      <c r="H98">
        <f ca="1">COUNTIF(OFFSET('000208374_raw'!A2,0,0,D9-B9+1,1),"SCHIZ")</f>
        <v>0</v>
      </c>
      <c r="I98" s="4">
        <f ca="1">(H98/H127)*100</f>
        <v>0</v>
      </c>
      <c r="J98" s="4">
        <f ca="1">IF(H98=0,0,-1*((H98/B20)*(LN(H98/B20))))</f>
        <v>0</v>
      </c>
      <c r="K98" s="20">
        <f ca="1">IF(H98=0,0,((H98/B20)^2))</f>
        <v>0</v>
      </c>
    </row>
    <row r="99" spans="7:11" x14ac:dyDescent="0.25">
      <c r="G99" s="15" t="s">
        <v>106</v>
      </c>
      <c r="H99">
        <f ca="1">COUNTIF(OFFSET('000208374_raw'!A2,0,0,D9-B9+1,1),"STY")</f>
        <v>0</v>
      </c>
      <c r="I99" s="4">
        <f ca="1">(H99/H127)*100</f>
        <v>0</v>
      </c>
      <c r="J99" s="4">
        <f ca="1">IF(H99=0,0,-1*((H99/B20)*(LN(H99/B20))))</f>
        <v>0</v>
      </c>
      <c r="K99" s="20">
        <f ca="1">IF(H99=0,0,((H99/B20)^2))</f>
        <v>0</v>
      </c>
    </row>
    <row r="100" spans="7:11" x14ac:dyDescent="0.25">
      <c r="G100" s="15" t="s">
        <v>107</v>
      </c>
      <c r="H100">
        <f ca="1">COUNTIF(OFFSET('000208374_raw'!A2,0,0,D9-B9+1,1),"TURB")</f>
        <v>0</v>
      </c>
      <c r="I100" s="4">
        <f ca="1">(H100/H127)*100</f>
        <v>0</v>
      </c>
      <c r="J100" s="4">
        <f ca="1">IF(H100=0,0,-1*((H100/B20)*(LN(H100/B20))))</f>
        <v>0</v>
      </c>
      <c r="K100" s="20">
        <f ca="1">IF(H100=0,0,((H100/B20)^2))</f>
        <v>0</v>
      </c>
    </row>
    <row r="101" spans="7:11" x14ac:dyDescent="0.25">
      <c r="G101" s="15" t="s">
        <v>108</v>
      </c>
      <c r="H101">
        <f ca="1">COUNTIF(OFFSET('000208374_raw'!A2,0,0,D9-B9+1,1),"TURF")</f>
        <v>0</v>
      </c>
      <c r="I101" s="4">
        <f ca="1">(H101/H127)*100</f>
        <v>0</v>
      </c>
      <c r="J101" s="4">
        <f ca="1">IF(H101=0,0,-1*((H101/B20)*(LN(H101/B20))))</f>
        <v>0</v>
      </c>
      <c r="K101" s="20">
        <f ca="1">IF(H101=0,0,((H101/B20)^2))</f>
        <v>0</v>
      </c>
    </row>
    <row r="102" spans="7:11" x14ac:dyDescent="0.25">
      <c r="G102" s="15" t="s">
        <v>109</v>
      </c>
      <c r="H102">
        <f ca="1">COUNTIF(OFFSET('000208374_raw'!A2,0,0,D9-B9+1,1),"WRAN")</f>
        <v>0</v>
      </c>
      <c r="I102" s="4">
        <f ca="1">(H102/H127)*100</f>
        <v>0</v>
      </c>
      <c r="J102" s="4">
        <f ca="1">IF(H102=0,0,-1*((H102/B20)*(LN(H102/B20))))</f>
        <v>0</v>
      </c>
      <c r="K102" s="20">
        <f ca="1">IF(H102=0,0,((H102/B20)^2))</f>
        <v>0</v>
      </c>
    </row>
    <row r="103" spans="7:11" x14ac:dyDescent="0.25">
      <c r="G103" s="16" t="s">
        <v>110</v>
      </c>
      <c r="K103" s="22"/>
    </row>
    <row r="104" spans="7:11" x14ac:dyDescent="0.25">
      <c r="G104" s="15" t="s">
        <v>111</v>
      </c>
      <c r="H104">
        <f ca="1">COUNTIF(OFFSET('000208374_raw'!A2,0,0,D9-B9+1,1),"CTB")</f>
        <v>1</v>
      </c>
      <c r="I104" s="4">
        <f ca="1">(H104/H127)*100</f>
        <v>11.111111111111111</v>
      </c>
      <c r="J104" s="4">
        <f ca="1">IF(H104=0,0,-1*((H104/B21)*(LN(H104/B21))))</f>
        <v>0</v>
      </c>
      <c r="K104" s="20">
        <f ca="1">IF(H104=0,0,((H104/B21)^2))</f>
        <v>1</v>
      </c>
    </row>
    <row r="105" spans="7:11" x14ac:dyDescent="0.25">
      <c r="G105" s="16" t="s">
        <v>112</v>
      </c>
      <c r="K105" s="22"/>
    </row>
    <row r="106" spans="7:11" x14ac:dyDescent="0.25">
      <c r="G106" s="15" t="s">
        <v>113</v>
      </c>
      <c r="H106">
        <f ca="1">COUNTIF(OFFSET('000208374_raw'!A2,0,0,D9-B9+1,1),"ASC")</f>
        <v>0</v>
      </c>
      <c r="I106" s="4">
        <f ca="1">(H106/H127)*100</f>
        <v>0</v>
      </c>
      <c r="J106" s="4">
        <f ca="1">IF(H106=0,0,-1*((H106/B22)*(LN(H106/B22))))</f>
        <v>0</v>
      </c>
      <c r="K106" s="20">
        <f ca="1">IF(H106=0,0,((H106/B22)^2))</f>
        <v>0</v>
      </c>
    </row>
    <row r="107" spans="7:11" x14ac:dyDescent="0.25">
      <c r="G107" s="15" t="s">
        <v>114</v>
      </c>
      <c r="H107">
        <f ca="1">COUNTIF(OFFSET('000208374_raw'!A2,0,0,D9-B9+1,1),"O")</f>
        <v>0</v>
      </c>
      <c r="I107" s="4">
        <f ca="1">(H107/H127)*100</f>
        <v>0</v>
      </c>
      <c r="J107" s="4">
        <f ca="1">IF(H107=0,0,-1*((H107/B22)*(LN(H107/B22))))</f>
        <v>0</v>
      </c>
      <c r="K107" s="20">
        <f ca="1">IF(H107=0,0,((H107/B22)^2))</f>
        <v>0</v>
      </c>
    </row>
    <row r="108" spans="7:11" x14ac:dyDescent="0.25">
      <c r="G108" s="16" t="s">
        <v>115</v>
      </c>
      <c r="K108" s="22"/>
    </row>
    <row r="109" spans="7:11" x14ac:dyDescent="0.25">
      <c r="G109" s="15" t="s">
        <v>116</v>
      </c>
      <c r="H109">
        <f ca="1">COUNTIF(OFFSET('000208374_raw'!A2,0,0,D9-B9+1,1),"DCA")</f>
        <v>0</v>
      </c>
      <c r="I109" s="4">
        <f ca="1">(H109/H127)*100</f>
        <v>0</v>
      </c>
      <c r="J109" s="4">
        <f ca="1">IF(H109=0,0,-1*((H109/B23)*(LN(H109/B23))))</f>
        <v>0</v>
      </c>
      <c r="K109" s="20">
        <f ca="1">IF(H109=0,0,((H109/B23)^2))</f>
        <v>0</v>
      </c>
    </row>
    <row r="110" spans="7:11" x14ac:dyDescent="0.25">
      <c r="G110" s="15" t="s">
        <v>117</v>
      </c>
      <c r="H110">
        <f ca="1">COUNTIF(OFFSET('000208374_raw'!A2,0,0,D9-B9+1,1),"DG")</f>
        <v>0</v>
      </c>
      <c r="I110" s="4">
        <f ca="1">(H110/H127)*100</f>
        <v>0</v>
      </c>
      <c r="J110" s="4">
        <f ca="1">IF(H110=0,0,-1*((H110/B23)*(LN(H110/B23))))</f>
        <v>0</v>
      </c>
      <c r="K110" s="20">
        <f ca="1">IF(H110=0,0,((H110/B23)^2))</f>
        <v>0</v>
      </c>
    </row>
    <row r="111" spans="7:11" x14ac:dyDescent="0.25">
      <c r="G111" s="15" t="s">
        <v>118</v>
      </c>
      <c r="H111">
        <f ca="1">COUNTIF(OFFSET('000208374_raw'!A2,0,0,D9-B9+1,1),"ODC")</f>
        <v>0</v>
      </c>
      <c r="I111" s="4">
        <f ca="1">(H111/H127)*100</f>
        <v>0</v>
      </c>
      <c r="J111" s="4">
        <f ca="1">IF(H111=0,0,-1*((H111/B23)*(LN(H111/B23))))</f>
        <v>0</v>
      </c>
      <c r="K111" s="20">
        <f ca="1">IF(H111=0,0,((H111/B23)^2))</f>
        <v>0</v>
      </c>
    </row>
    <row r="112" spans="7:11" x14ac:dyDescent="0.25">
      <c r="G112" s="15" t="s">
        <v>119</v>
      </c>
      <c r="H112">
        <f ca="1">COUNTIF(OFFSET('000208374_raw'!A2,0,0,D9-B9+1,1),"RDC")</f>
        <v>0</v>
      </c>
      <c r="I112" s="4">
        <f ca="1">(H112/H127)*100</f>
        <v>0</v>
      </c>
      <c r="J112" s="4">
        <f ca="1">IF(H112=0,0,-1*((H112/B23)*(LN(H112/B23))))</f>
        <v>0</v>
      </c>
      <c r="K112" s="20">
        <f ca="1">IF(H112=0,0,((H112/B23)^2))</f>
        <v>0</v>
      </c>
    </row>
    <row r="113" spans="7:11" x14ac:dyDescent="0.25">
      <c r="G113" s="16" t="s">
        <v>120</v>
      </c>
      <c r="K113" s="22"/>
    </row>
    <row r="114" spans="7:11" x14ac:dyDescent="0.25">
      <c r="G114" s="15" t="s">
        <v>121</v>
      </c>
      <c r="H114">
        <f ca="1">COUNTIF(OFFSET('000208374_raw'!A2,0,0,D9-B9+1,1),"CALG")</f>
        <v>0</v>
      </c>
      <c r="I114" s="4">
        <f ca="1">(H114/H127)*100</f>
        <v>0</v>
      </c>
      <c r="J114" s="4">
        <f ca="1">IF(H114=0,0,-1*((H114/B24)*(LN(H114/B24))))</f>
        <v>0</v>
      </c>
      <c r="K114" s="20">
        <f ca="1">IF(H114=0,0,((H114/B24)^2))</f>
        <v>0</v>
      </c>
    </row>
    <row r="115" spans="7:11" x14ac:dyDescent="0.25">
      <c r="G115" s="16" t="s">
        <v>122</v>
      </c>
      <c r="K115" s="22"/>
    </row>
    <row r="116" spans="7:11" x14ac:dyDescent="0.25">
      <c r="G116" s="15" t="s">
        <v>123</v>
      </c>
      <c r="H116">
        <f ca="1">COUNTIF(OFFSET('000208374_raw'!A2,0,0,D9-B9+1,1),"DCOR")</f>
        <v>0</v>
      </c>
      <c r="I116" s="4">
        <f ca="1">(H116/H127)*100</f>
        <v>0</v>
      </c>
      <c r="J116" s="4">
        <f ca="1">IF(H116=0,0,-1*((H116/B25)*(LN(H116/B25))))</f>
        <v>0</v>
      </c>
      <c r="K116" s="20">
        <f ca="1">IF(H116=0,0,((H116/B25)^2))</f>
        <v>0</v>
      </c>
    </row>
    <row r="117" spans="7:11" x14ac:dyDescent="0.25">
      <c r="G117" s="16" t="s">
        <v>124</v>
      </c>
      <c r="K117" s="22"/>
    </row>
    <row r="118" spans="7:11" x14ac:dyDescent="0.25">
      <c r="G118" s="15" t="s">
        <v>125</v>
      </c>
      <c r="H118">
        <f ca="1">COUNTIF(OFFSET('000208374_raw'!A2,0,0,D9-B9+1,1),"P")</f>
        <v>0</v>
      </c>
      <c r="I118" s="4">
        <f ca="1">(H118/H127)*100</f>
        <v>0</v>
      </c>
      <c r="J118" s="4">
        <f ca="1">IF(H118=0,0,-1*((H118/B26)*(LN(H118/B26))))</f>
        <v>0</v>
      </c>
      <c r="K118" s="20">
        <f ca="1">IF(H118=0,0,((H118/B26)^2))</f>
        <v>0</v>
      </c>
    </row>
    <row r="119" spans="7:11" x14ac:dyDescent="0.25">
      <c r="G119" s="15" t="s">
        <v>126</v>
      </c>
      <c r="H119">
        <f ca="1">COUNTIF(OFFSET('000208374_raw'!A2,0,0,D9-B9+1,1),"R")</f>
        <v>0</v>
      </c>
      <c r="I119" s="4">
        <f ca="1">(H119/H127)*100</f>
        <v>0</v>
      </c>
      <c r="J119" s="4">
        <f ca="1">IF(H119=0,0,-1*((H119/B26)*(LN(H119/B26))))</f>
        <v>0</v>
      </c>
      <c r="K119" s="20">
        <f ca="1">IF(H119=0,0,((H119/B26)^2))</f>
        <v>0</v>
      </c>
    </row>
    <row r="120" spans="7:11" x14ac:dyDescent="0.25">
      <c r="G120" s="15" t="s">
        <v>127</v>
      </c>
      <c r="H120">
        <f ca="1">COUNTIF(OFFSET('000208374_raw'!A2,0,0,D9-B9+1,1),"S")</f>
        <v>8</v>
      </c>
      <c r="I120" s="4">
        <f ca="1">(H120/H127)*100</f>
        <v>88.888888888888886</v>
      </c>
      <c r="J120" s="4">
        <f ca="1">IF(H120=0,0,-1*((H120/B26)*(LN(H120/B26))))</f>
        <v>0</v>
      </c>
      <c r="K120" s="20">
        <f ca="1">IF(H120=0,0,((H120/B26)^2))</f>
        <v>1</v>
      </c>
    </row>
    <row r="121" spans="7:11" x14ac:dyDescent="0.25">
      <c r="G121" s="16" t="s">
        <v>128</v>
      </c>
      <c r="K121" s="22"/>
    </row>
    <row r="122" spans="7:11" x14ac:dyDescent="0.25">
      <c r="G122" s="15" t="s">
        <v>129</v>
      </c>
      <c r="H122">
        <f ca="1">COUNTIF(OFFSET('000208374_raw'!A2,0,0,D9-B9+1,1),"UNK")</f>
        <v>0</v>
      </c>
      <c r="I122" s="4">
        <f ca="1">(H122/H127)*100</f>
        <v>0</v>
      </c>
      <c r="J122" s="4">
        <f ca="1">IF(H122=0,0,-1*((H122/B27)*(LN(H122/B27))))</f>
        <v>0</v>
      </c>
      <c r="K122" s="20">
        <f ca="1">IF(H122=0,0,((H122/B27)^2))</f>
        <v>0</v>
      </c>
    </row>
    <row r="123" spans="7:11" x14ac:dyDescent="0.25">
      <c r="G123" s="16" t="s">
        <v>130</v>
      </c>
      <c r="K123" s="22"/>
    </row>
    <row r="124" spans="7:11" x14ac:dyDescent="0.25">
      <c r="G124" s="15" t="s">
        <v>131</v>
      </c>
      <c r="H124">
        <f ca="1">COUNTIF(OFFSET('000208374_raw'!A2,0,0,D9-B9+1,1),"SHAD")</f>
        <v>0</v>
      </c>
      <c r="I124" s="4">
        <f ca="1">(H124/SUM(H15:H126))*100</f>
        <v>0</v>
      </c>
      <c r="J124" s="4"/>
      <c r="K124" s="20">
        <f ca="1">IF(H124=0,0,((H124/B28)^2))</f>
        <v>0</v>
      </c>
    </row>
    <row r="125" spans="7:11" x14ac:dyDescent="0.25">
      <c r="G125" s="15" t="s">
        <v>132</v>
      </c>
      <c r="H125">
        <f ca="1">COUNTIF(OFFSET('000208374_raw'!A2,0,0,D9-B9+1,1),"TAPE")</f>
        <v>0</v>
      </c>
      <c r="I125" s="4">
        <f ca="1">(H125/SUM(H15:H126))*100</f>
        <v>0</v>
      </c>
      <c r="J125" s="4"/>
      <c r="K125" s="20">
        <f ca="1">IF(H125=0,0,((H125/B28)^2))</f>
        <v>0</v>
      </c>
    </row>
    <row r="126" spans="7:11" x14ac:dyDescent="0.25">
      <c r="G126" s="15" t="s">
        <v>133</v>
      </c>
      <c r="H126">
        <f ca="1">COUNTIF(OFFSET('000208374_raw'!A2,0,0,D9-B9+1,1),"WAND")</f>
        <v>1</v>
      </c>
      <c r="I126" s="4">
        <f ca="1">(H126/SUM(H15:H126))*100</f>
        <v>10</v>
      </c>
      <c r="J126" s="4"/>
      <c r="K126" s="20">
        <f ca="1">IF(H126=0,0,((H126/B28)^2))</f>
        <v>1</v>
      </c>
    </row>
    <row r="127" spans="7:11" ht="15.75" thickBot="1" x14ac:dyDescent="0.3">
      <c r="G127" s="26" t="s">
        <v>134</v>
      </c>
      <c r="H127" s="25">
        <f ca="1">SUM(H16:H122)</f>
        <v>9</v>
      </c>
      <c r="I127" s="25">
        <f ca="1">SUM(I16:I122)</f>
        <v>100</v>
      </c>
      <c r="J127" s="24"/>
      <c r="K127" s="27"/>
    </row>
    <row r="128" spans="7:11" ht="15.75" thickTop="1" x14ac:dyDescent="0.25"/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196</v>
      </c>
      <c r="AD2" t="s">
        <v>195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125</v>
      </c>
      <c r="AN2">
        <v>825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196</v>
      </c>
      <c r="AD3" t="s">
        <v>195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1125</v>
      </c>
      <c r="AN3">
        <v>234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196</v>
      </c>
      <c r="AD4" t="s">
        <v>195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1324</v>
      </c>
      <c r="AN4">
        <v>885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196</v>
      </c>
      <c r="AD5" t="s">
        <v>195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1047</v>
      </c>
      <c r="AN5">
        <v>729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196</v>
      </c>
      <c r="AD6" t="s">
        <v>195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97</v>
      </c>
      <c r="AN6">
        <v>754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196</v>
      </c>
      <c r="AD7" t="s">
        <v>195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959</v>
      </c>
      <c r="AN7">
        <v>957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196</v>
      </c>
      <c r="AD8" t="s">
        <v>195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398</v>
      </c>
      <c r="AN8">
        <v>403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196</v>
      </c>
      <c r="AD9" t="s">
        <v>195</v>
      </c>
      <c r="AE9">
        <v>10</v>
      </c>
      <c r="AF9">
        <v>8</v>
      </c>
      <c r="AH9" t="s">
        <v>225</v>
      </c>
      <c r="AJ9" t="s">
        <v>200</v>
      </c>
      <c r="AK9" t="s">
        <v>130</v>
      </c>
      <c r="AM9">
        <v>1041</v>
      </c>
      <c r="AN9">
        <v>965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196</v>
      </c>
      <c r="AD10" t="s">
        <v>195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223</v>
      </c>
      <c r="AN10">
        <v>677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196</v>
      </c>
      <c r="AD11" t="s">
        <v>195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283</v>
      </c>
      <c r="AN11">
        <v>453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227</v>
      </c>
      <c r="AD2" t="s">
        <v>226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1119</v>
      </c>
      <c r="AN2">
        <v>1077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227</v>
      </c>
      <c r="AD3" t="s">
        <v>226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696</v>
      </c>
      <c r="AN3">
        <v>580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227</v>
      </c>
      <c r="AD4" t="s">
        <v>226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381</v>
      </c>
      <c r="AN4">
        <v>215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227</v>
      </c>
      <c r="AD5" t="s">
        <v>226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529</v>
      </c>
      <c r="AN5">
        <v>938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227</v>
      </c>
      <c r="AD6" t="s">
        <v>226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61</v>
      </c>
      <c r="AN6">
        <v>672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227</v>
      </c>
      <c r="AD7" t="s">
        <v>226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558</v>
      </c>
      <c r="AN7">
        <v>815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227</v>
      </c>
      <c r="AD8" t="s">
        <v>226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76</v>
      </c>
      <c r="AN8">
        <v>1011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227</v>
      </c>
      <c r="AD9" t="s">
        <v>226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1029</v>
      </c>
      <c r="AN9">
        <v>972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227</v>
      </c>
      <c r="AD10" t="s">
        <v>226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736</v>
      </c>
      <c r="AN10">
        <v>224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227</v>
      </c>
      <c r="AD11" t="s">
        <v>226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736</v>
      </c>
      <c r="AN11">
        <v>735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229</v>
      </c>
      <c r="AD2" t="s">
        <v>228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548</v>
      </c>
      <c r="AN2">
        <v>1046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229</v>
      </c>
      <c r="AD3" t="s">
        <v>228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258</v>
      </c>
      <c r="AN3">
        <v>729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229</v>
      </c>
      <c r="AD4" t="s">
        <v>228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332</v>
      </c>
      <c r="AN4">
        <v>958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229</v>
      </c>
      <c r="AD5" t="s">
        <v>228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1425</v>
      </c>
      <c r="AN5">
        <v>98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229</v>
      </c>
      <c r="AD6" t="s">
        <v>228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702</v>
      </c>
      <c r="AN6">
        <v>748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229</v>
      </c>
      <c r="AD7" t="s">
        <v>228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38</v>
      </c>
      <c r="AN7">
        <v>389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229</v>
      </c>
      <c r="AD8" t="s">
        <v>228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89</v>
      </c>
      <c r="AN8">
        <v>655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229</v>
      </c>
      <c r="AD9" t="s">
        <v>228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1158</v>
      </c>
      <c r="AN9">
        <v>847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229</v>
      </c>
      <c r="AD10" t="s">
        <v>228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1180</v>
      </c>
      <c r="AN10">
        <v>837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229</v>
      </c>
      <c r="AD11" t="s">
        <v>228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436</v>
      </c>
      <c r="AN11">
        <v>971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231</v>
      </c>
      <c r="AD2" t="s">
        <v>230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994</v>
      </c>
      <c r="AN2">
        <v>908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231</v>
      </c>
      <c r="AD3" t="s">
        <v>230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954</v>
      </c>
      <c r="AN3">
        <v>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231</v>
      </c>
      <c r="AD4" t="s">
        <v>230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493</v>
      </c>
      <c r="AN4">
        <v>659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231</v>
      </c>
      <c r="AD5" t="s">
        <v>230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678</v>
      </c>
      <c r="AN5">
        <v>764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231</v>
      </c>
      <c r="AD6" t="s">
        <v>230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1117</v>
      </c>
      <c r="AN6">
        <v>20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231</v>
      </c>
      <c r="AD7" t="s">
        <v>230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313</v>
      </c>
      <c r="AN7">
        <v>186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231</v>
      </c>
      <c r="AD8" t="s">
        <v>230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476</v>
      </c>
      <c r="AN8">
        <v>136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231</v>
      </c>
      <c r="AD9" t="s">
        <v>230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564</v>
      </c>
      <c r="AN9">
        <v>978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231</v>
      </c>
      <c r="AD10" t="s">
        <v>230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1226</v>
      </c>
      <c r="AN10">
        <v>856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231</v>
      </c>
      <c r="AD11" t="s">
        <v>230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711</v>
      </c>
      <c r="AN11">
        <v>490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233</v>
      </c>
      <c r="AD2" t="s">
        <v>232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1138</v>
      </c>
      <c r="AN2">
        <v>327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233</v>
      </c>
      <c r="AD3" t="s">
        <v>232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1276</v>
      </c>
      <c r="AN3">
        <v>529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233</v>
      </c>
      <c r="AD4" t="s">
        <v>232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652</v>
      </c>
      <c r="AN4">
        <v>717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233</v>
      </c>
      <c r="AD5" t="s">
        <v>232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1206</v>
      </c>
      <c r="AN5">
        <v>674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233</v>
      </c>
      <c r="AD6" t="s">
        <v>232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768</v>
      </c>
      <c r="AN6">
        <v>161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233</v>
      </c>
      <c r="AD7" t="s">
        <v>232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1326</v>
      </c>
      <c r="AN7">
        <v>501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233</v>
      </c>
      <c r="AD8" t="s">
        <v>232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823</v>
      </c>
      <c r="AN8">
        <v>752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233</v>
      </c>
      <c r="AD9" t="s">
        <v>232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1173</v>
      </c>
      <c r="AN9">
        <v>1016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233</v>
      </c>
      <c r="AD10" t="s">
        <v>232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1380</v>
      </c>
      <c r="AN10">
        <v>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233</v>
      </c>
      <c r="AD11" t="s">
        <v>232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664</v>
      </c>
      <c r="AN11">
        <v>33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235</v>
      </c>
      <c r="AD2" t="s">
        <v>234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688</v>
      </c>
      <c r="AN2">
        <v>617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235</v>
      </c>
      <c r="AD3" t="s">
        <v>234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1019</v>
      </c>
      <c r="AN3">
        <v>600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235</v>
      </c>
      <c r="AD4" t="s">
        <v>234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1141</v>
      </c>
      <c r="AN4">
        <v>596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235</v>
      </c>
      <c r="AD5" t="s">
        <v>234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1310</v>
      </c>
      <c r="AN5">
        <v>549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235</v>
      </c>
      <c r="AD6" t="s">
        <v>234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1297</v>
      </c>
      <c r="AN6">
        <v>148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235</v>
      </c>
      <c r="AD7" t="s">
        <v>234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1116</v>
      </c>
      <c r="AN7">
        <v>352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235</v>
      </c>
      <c r="AD8" t="s">
        <v>234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952</v>
      </c>
      <c r="AN8">
        <v>877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235</v>
      </c>
      <c r="AD9" t="s">
        <v>234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215</v>
      </c>
      <c r="AN9">
        <v>824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235</v>
      </c>
      <c r="AD10" t="s">
        <v>234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789</v>
      </c>
      <c r="AN10">
        <v>354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235</v>
      </c>
      <c r="AD11" t="s">
        <v>234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667</v>
      </c>
      <c r="AN11">
        <v>421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237</v>
      </c>
      <c r="AD2" t="s">
        <v>236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259</v>
      </c>
      <c r="AN2">
        <v>1002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237</v>
      </c>
      <c r="AD3" t="s">
        <v>236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696</v>
      </c>
      <c r="AN3">
        <v>721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237</v>
      </c>
      <c r="AD4" t="s">
        <v>236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1083</v>
      </c>
      <c r="AN4">
        <v>674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237</v>
      </c>
      <c r="AD5" t="s">
        <v>236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1151</v>
      </c>
      <c r="AN5">
        <v>724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237</v>
      </c>
      <c r="AD6" t="s">
        <v>236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680</v>
      </c>
      <c r="AN6">
        <v>1011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237</v>
      </c>
      <c r="AD7" t="s">
        <v>236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432</v>
      </c>
      <c r="AN7">
        <v>800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237</v>
      </c>
      <c r="AD8" t="s">
        <v>236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37</v>
      </c>
      <c r="AN8">
        <v>29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237</v>
      </c>
      <c r="AD9" t="s">
        <v>236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1313</v>
      </c>
      <c r="AN9">
        <v>800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237</v>
      </c>
      <c r="AD10" t="s">
        <v>236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1164</v>
      </c>
      <c r="AN10">
        <v>546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237</v>
      </c>
      <c r="AD11" t="s">
        <v>236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1058</v>
      </c>
      <c r="AN11">
        <v>432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239</v>
      </c>
      <c r="AD2" t="s">
        <v>238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1300</v>
      </c>
      <c r="AN2">
        <v>300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239</v>
      </c>
      <c r="AD3" t="s">
        <v>238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1147</v>
      </c>
      <c r="AN3">
        <v>297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239</v>
      </c>
      <c r="AD4" t="s">
        <v>238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144</v>
      </c>
      <c r="AN4">
        <v>258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239</v>
      </c>
      <c r="AD5" t="s">
        <v>238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1077</v>
      </c>
      <c r="AN5">
        <v>1073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239</v>
      </c>
      <c r="AD6" t="s">
        <v>238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103</v>
      </c>
      <c r="AN6">
        <v>335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239</v>
      </c>
      <c r="AD7" t="s">
        <v>238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1024</v>
      </c>
      <c r="AN7">
        <v>502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239</v>
      </c>
      <c r="AD8" t="s">
        <v>238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51</v>
      </c>
      <c r="AN8">
        <v>418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239</v>
      </c>
      <c r="AD9" t="s">
        <v>238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327</v>
      </c>
      <c r="AN9">
        <v>951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239</v>
      </c>
      <c r="AD10" t="s">
        <v>238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606</v>
      </c>
      <c r="AN10">
        <v>720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239</v>
      </c>
      <c r="AD11" t="s">
        <v>238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1051</v>
      </c>
      <c r="AN11">
        <v>906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241</v>
      </c>
      <c r="AD2" t="s">
        <v>240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1006</v>
      </c>
      <c r="AN2">
        <v>934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241</v>
      </c>
      <c r="AD3" t="s">
        <v>240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513</v>
      </c>
      <c r="AN3">
        <v>313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241</v>
      </c>
      <c r="AD4" t="s">
        <v>240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950</v>
      </c>
      <c r="AN4">
        <v>944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241</v>
      </c>
      <c r="AD5" t="s">
        <v>240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962</v>
      </c>
      <c r="AN5">
        <v>176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241</v>
      </c>
      <c r="AD6" t="s">
        <v>240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547</v>
      </c>
      <c r="AN6">
        <v>213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241</v>
      </c>
      <c r="AD7" t="s">
        <v>240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766</v>
      </c>
      <c r="AN7">
        <v>347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241</v>
      </c>
      <c r="AD8" t="s">
        <v>240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1276</v>
      </c>
      <c r="AN8">
        <v>911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241</v>
      </c>
      <c r="AD9" t="s">
        <v>240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822</v>
      </c>
      <c r="AN9">
        <v>908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241</v>
      </c>
      <c r="AD10" t="s">
        <v>240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1301</v>
      </c>
      <c r="AN10">
        <v>295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241</v>
      </c>
      <c r="AD11" t="s">
        <v>240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1150</v>
      </c>
      <c r="AN11">
        <v>419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243</v>
      </c>
      <c r="AD2" t="s">
        <v>242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710</v>
      </c>
      <c r="AN2">
        <v>688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243</v>
      </c>
      <c r="AD3" t="s">
        <v>242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1070</v>
      </c>
      <c r="AN3">
        <v>346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243</v>
      </c>
      <c r="AD4" t="s">
        <v>242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368</v>
      </c>
      <c r="AN4">
        <v>146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243</v>
      </c>
      <c r="AD5" t="s">
        <v>242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504</v>
      </c>
      <c r="AN5">
        <v>267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243</v>
      </c>
      <c r="AD6" t="s">
        <v>242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1370</v>
      </c>
      <c r="AN6">
        <v>348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243</v>
      </c>
      <c r="AD7" t="s">
        <v>242</v>
      </c>
      <c r="AE7">
        <v>10</v>
      </c>
      <c r="AF7">
        <v>6</v>
      </c>
      <c r="AH7" t="s">
        <v>225</v>
      </c>
      <c r="AJ7" t="s">
        <v>200</v>
      </c>
      <c r="AK7" t="s">
        <v>130</v>
      </c>
      <c r="AM7">
        <v>1171</v>
      </c>
      <c r="AN7">
        <v>135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243</v>
      </c>
      <c r="AD8" t="s">
        <v>242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927</v>
      </c>
      <c r="AN8">
        <v>1078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243</v>
      </c>
      <c r="AD9" t="s">
        <v>242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895</v>
      </c>
      <c r="AN9">
        <v>675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243</v>
      </c>
      <c r="AD10" t="s">
        <v>242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560</v>
      </c>
      <c r="AN10">
        <v>218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243</v>
      </c>
      <c r="AD11" t="s">
        <v>242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879</v>
      </c>
      <c r="AN11">
        <v>1040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245</v>
      </c>
      <c r="AD2" t="s">
        <v>244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525</v>
      </c>
      <c r="AN2">
        <v>811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245</v>
      </c>
      <c r="AD3" t="s">
        <v>244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168</v>
      </c>
      <c r="AN3">
        <v>172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245</v>
      </c>
      <c r="AD4" t="s">
        <v>244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313</v>
      </c>
      <c r="AN4">
        <v>293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245</v>
      </c>
      <c r="AD5" t="s">
        <v>244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809</v>
      </c>
      <c r="AN5">
        <v>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245</v>
      </c>
      <c r="AD6" t="s">
        <v>244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271</v>
      </c>
      <c r="AN6">
        <v>447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245</v>
      </c>
      <c r="AD7" t="s">
        <v>244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168</v>
      </c>
      <c r="AN7">
        <v>1012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245</v>
      </c>
      <c r="AD8" t="s">
        <v>244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973</v>
      </c>
      <c r="AN8">
        <v>421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245</v>
      </c>
      <c r="AD9" t="s">
        <v>244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186</v>
      </c>
      <c r="AN9">
        <v>182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245</v>
      </c>
      <c r="AD10" t="s">
        <v>244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442</v>
      </c>
      <c r="AN10">
        <v>176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245</v>
      </c>
      <c r="AD11" t="s">
        <v>244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1226</v>
      </c>
      <c r="AN11">
        <v>327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247</v>
      </c>
      <c r="AD2" t="s">
        <v>246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556</v>
      </c>
      <c r="AN2">
        <v>961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247</v>
      </c>
      <c r="AD3" t="s">
        <v>246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1007</v>
      </c>
      <c r="AN3">
        <v>863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247</v>
      </c>
      <c r="AD4" t="s">
        <v>246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417</v>
      </c>
      <c r="AN4">
        <v>71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247</v>
      </c>
      <c r="AD5" t="s">
        <v>246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1410</v>
      </c>
      <c r="AN5">
        <v>363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247</v>
      </c>
      <c r="AD6" t="s">
        <v>246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261</v>
      </c>
      <c r="AN6">
        <v>898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247</v>
      </c>
      <c r="AD7" t="s">
        <v>246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1068</v>
      </c>
      <c r="AN7">
        <v>442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247</v>
      </c>
      <c r="AD8" t="s">
        <v>246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1126</v>
      </c>
      <c r="AN8">
        <v>880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247</v>
      </c>
      <c r="AD9" t="s">
        <v>246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35</v>
      </c>
      <c r="AN9">
        <v>543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247</v>
      </c>
      <c r="AD10" t="s">
        <v>246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66</v>
      </c>
      <c r="AN10">
        <v>947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247</v>
      </c>
      <c r="AD11" t="s">
        <v>246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303</v>
      </c>
      <c r="AN11">
        <v>369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249</v>
      </c>
      <c r="AD2" t="s">
        <v>248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507</v>
      </c>
      <c r="AN2">
        <v>1063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249</v>
      </c>
      <c r="AD3" t="s">
        <v>248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407</v>
      </c>
      <c r="AN3">
        <v>810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249</v>
      </c>
      <c r="AD4" t="s">
        <v>248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43</v>
      </c>
      <c r="AN4">
        <v>516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249</v>
      </c>
      <c r="AD5" t="s">
        <v>248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250</v>
      </c>
      <c r="AN5">
        <v>586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249</v>
      </c>
      <c r="AD6" t="s">
        <v>248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274</v>
      </c>
      <c r="AN6">
        <v>459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249</v>
      </c>
      <c r="AD7" t="s">
        <v>248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92</v>
      </c>
      <c r="AN7">
        <v>343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249</v>
      </c>
      <c r="AD8" t="s">
        <v>248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993</v>
      </c>
      <c r="AN8">
        <v>768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249</v>
      </c>
      <c r="AD9" t="s">
        <v>248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669</v>
      </c>
      <c r="AN9">
        <v>401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249</v>
      </c>
      <c r="AD10" t="s">
        <v>248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867</v>
      </c>
      <c r="AN10">
        <v>66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249</v>
      </c>
      <c r="AD11" t="s">
        <v>248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1260</v>
      </c>
      <c r="AN11">
        <v>451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251</v>
      </c>
      <c r="AD2" t="s">
        <v>250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1210</v>
      </c>
      <c r="AN2">
        <v>128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251</v>
      </c>
      <c r="AD3" t="s">
        <v>250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476</v>
      </c>
      <c r="AN3">
        <v>463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251</v>
      </c>
      <c r="AD4" t="s">
        <v>250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214</v>
      </c>
      <c r="AN4">
        <v>543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251</v>
      </c>
      <c r="AD5" t="s">
        <v>250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1235</v>
      </c>
      <c r="AN5">
        <v>384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251</v>
      </c>
      <c r="AD6" t="s">
        <v>250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1219</v>
      </c>
      <c r="AN6">
        <v>529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251</v>
      </c>
      <c r="AD7" t="s">
        <v>250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227</v>
      </c>
      <c r="AN7">
        <v>1064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251</v>
      </c>
      <c r="AD8" t="s">
        <v>250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107</v>
      </c>
      <c r="AN8">
        <v>545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251</v>
      </c>
      <c r="AD9" t="s">
        <v>250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517</v>
      </c>
      <c r="AN9">
        <v>478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251</v>
      </c>
      <c r="AD10" t="s">
        <v>250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963</v>
      </c>
      <c r="AN10">
        <v>864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251</v>
      </c>
      <c r="AD11" t="s">
        <v>250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1321</v>
      </c>
      <c r="AN11">
        <v>281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253</v>
      </c>
      <c r="AD2" t="s">
        <v>252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1398</v>
      </c>
      <c r="AN2">
        <v>627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253</v>
      </c>
      <c r="AD3" t="s">
        <v>252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301</v>
      </c>
      <c r="AN3">
        <v>290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253</v>
      </c>
      <c r="AD4" t="s">
        <v>252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1428</v>
      </c>
      <c r="AN4">
        <v>123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253</v>
      </c>
      <c r="AD5" t="s">
        <v>252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151</v>
      </c>
      <c r="AN5">
        <v>848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253</v>
      </c>
      <c r="AD6" t="s">
        <v>252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937</v>
      </c>
      <c r="AN6">
        <v>257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253</v>
      </c>
      <c r="AD7" t="s">
        <v>252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244</v>
      </c>
      <c r="AN7">
        <v>91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253</v>
      </c>
      <c r="AD8" t="s">
        <v>252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692</v>
      </c>
      <c r="AN8">
        <v>337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253</v>
      </c>
      <c r="AD9" t="s">
        <v>252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1135</v>
      </c>
      <c r="AN9">
        <v>723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253</v>
      </c>
      <c r="AD10" t="s">
        <v>252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324</v>
      </c>
      <c r="AN10">
        <v>527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253</v>
      </c>
      <c r="AD11" t="s">
        <v>252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1355</v>
      </c>
      <c r="AN11">
        <v>909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255</v>
      </c>
      <c r="AD2" t="s">
        <v>254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938</v>
      </c>
      <c r="AN2">
        <v>358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255</v>
      </c>
      <c r="AD3" t="s">
        <v>254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1131</v>
      </c>
      <c r="AN3">
        <v>747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255</v>
      </c>
      <c r="AD4" t="s">
        <v>254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1104</v>
      </c>
      <c r="AN4">
        <v>608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255</v>
      </c>
      <c r="AD5" t="s">
        <v>254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463</v>
      </c>
      <c r="AN5">
        <v>456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255</v>
      </c>
      <c r="AD6" t="s">
        <v>254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248</v>
      </c>
      <c r="AN6">
        <v>506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255</v>
      </c>
      <c r="AD7" t="s">
        <v>254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1223</v>
      </c>
      <c r="AN7">
        <v>566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255</v>
      </c>
      <c r="AD8" t="s">
        <v>254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1151</v>
      </c>
      <c r="AN8">
        <v>395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255</v>
      </c>
      <c r="AD9" t="s">
        <v>254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203</v>
      </c>
      <c r="AN9">
        <v>605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255</v>
      </c>
      <c r="AD10" t="s">
        <v>254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555</v>
      </c>
      <c r="AN10">
        <v>472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255</v>
      </c>
      <c r="AD11" t="s">
        <v>254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1252</v>
      </c>
      <c r="AN11">
        <v>664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257</v>
      </c>
      <c r="AD2" t="s">
        <v>256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1202</v>
      </c>
      <c r="AN2">
        <v>180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257</v>
      </c>
      <c r="AD3" t="s">
        <v>256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297</v>
      </c>
      <c r="AN3">
        <v>167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257</v>
      </c>
      <c r="AD4" t="s">
        <v>256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712</v>
      </c>
      <c r="AN4">
        <v>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257</v>
      </c>
      <c r="AD5" t="s">
        <v>256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767</v>
      </c>
      <c r="AN5">
        <v>230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257</v>
      </c>
      <c r="AD6" t="s">
        <v>256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354</v>
      </c>
      <c r="AN6">
        <v>297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257</v>
      </c>
      <c r="AD7" t="s">
        <v>256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1403</v>
      </c>
      <c r="AN7">
        <v>100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257</v>
      </c>
      <c r="AD8" t="s">
        <v>256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154</v>
      </c>
      <c r="AN8">
        <v>1016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257</v>
      </c>
      <c r="AD9" t="s">
        <v>256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1109</v>
      </c>
      <c r="AN9">
        <v>1077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257</v>
      </c>
      <c r="AD10" t="s">
        <v>256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462</v>
      </c>
      <c r="AN10">
        <v>823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257</v>
      </c>
      <c r="AD11" t="s">
        <v>256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789</v>
      </c>
      <c r="AN11">
        <v>812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259</v>
      </c>
      <c r="AD2" t="s">
        <v>258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1072</v>
      </c>
      <c r="AN2">
        <v>269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259</v>
      </c>
      <c r="AD3" t="s">
        <v>258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1107</v>
      </c>
      <c r="AN3">
        <v>417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259</v>
      </c>
      <c r="AD4" t="s">
        <v>258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1022</v>
      </c>
      <c r="AN4">
        <v>465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259</v>
      </c>
      <c r="AD5" t="s">
        <v>258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158</v>
      </c>
      <c r="AN5">
        <v>490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259</v>
      </c>
      <c r="AD6" t="s">
        <v>258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334</v>
      </c>
      <c r="AN6">
        <v>34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259</v>
      </c>
      <c r="AD7" t="s">
        <v>258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1004</v>
      </c>
      <c r="AN7">
        <v>801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259</v>
      </c>
      <c r="AD8" t="s">
        <v>258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540</v>
      </c>
      <c r="AN8">
        <v>893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259</v>
      </c>
      <c r="AD9" t="s">
        <v>258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1319</v>
      </c>
      <c r="AN9">
        <v>925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259</v>
      </c>
      <c r="AD10" t="s">
        <v>258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104</v>
      </c>
      <c r="AN10">
        <v>568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259</v>
      </c>
      <c r="AD11" t="s">
        <v>258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489</v>
      </c>
      <c r="AN11">
        <v>329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261</v>
      </c>
      <c r="AD2" t="s">
        <v>260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1202</v>
      </c>
      <c r="AN2">
        <v>222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261</v>
      </c>
      <c r="AD3" t="s">
        <v>260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203</v>
      </c>
      <c r="AN3">
        <v>660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261</v>
      </c>
      <c r="AD4" t="s">
        <v>260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1301</v>
      </c>
      <c r="AN4">
        <v>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261</v>
      </c>
      <c r="AD5" t="s">
        <v>260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363</v>
      </c>
      <c r="AN5">
        <v>969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261</v>
      </c>
      <c r="AD6" t="s">
        <v>260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1336</v>
      </c>
      <c r="AN6">
        <v>386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261</v>
      </c>
      <c r="AD7" t="s">
        <v>260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783</v>
      </c>
      <c r="AN7">
        <v>331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261</v>
      </c>
      <c r="AD8" t="s">
        <v>260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1287</v>
      </c>
      <c r="AN8">
        <v>872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261</v>
      </c>
      <c r="AD9" t="s">
        <v>260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326</v>
      </c>
      <c r="AN9">
        <v>974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261</v>
      </c>
      <c r="AD10" t="s">
        <v>260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936</v>
      </c>
      <c r="AN10">
        <v>112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261</v>
      </c>
      <c r="AD11" t="s">
        <v>260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17</v>
      </c>
      <c r="AN11">
        <v>389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263</v>
      </c>
      <c r="AD2" t="s">
        <v>262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1104</v>
      </c>
      <c r="AN2">
        <v>579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263</v>
      </c>
      <c r="AD3" t="s">
        <v>262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1214</v>
      </c>
      <c r="AN3">
        <v>542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263</v>
      </c>
      <c r="AD4" t="s">
        <v>262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694</v>
      </c>
      <c r="AN4">
        <v>1058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263</v>
      </c>
      <c r="AD5" t="s">
        <v>262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324</v>
      </c>
      <c r="AN5">
        <v>325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263</v>
      </c>
      <c r="AD6" t="s">
        <v>262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325</v>
      </c>
      <c r="AN6">
        <v>860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263</v>
      </c>
      <c r="AD7" t="s">
        <v>262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337</v>
      </c>
      <c r="AN7">
        <v>699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263</v>
      </c>
      <c r="AD8" t="s">
        <v>262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600</v>
      </c>
      <c r="AN8">
        <v>842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263</v>
      </c>
      <c r="AD9" t="s">
        <v>262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512</v>
      </c>
      <c r="AN9">
        <v>38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263</v>
      </c>
      <c r="AD10" t="s">
        <v>262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39</v>
      </c>
      <c r="AN10">
        <v>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263</v>
      </c>
      <c r="AD11" t="s">
        <v>262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1353</v>
      </c>
      <c r="AN11">
        <v>210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265</v>
      </c>
      <c r="AD2" t="s">
        <v>264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1060</v>
      </c>
      <c r="AN2">
        <v>176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265</v>
      </c>
      <c r="AD3" t="s">
        <v>264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293</v>
      </c>
      <c r="AN3">
        <v>953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265</v>
      </c>
      <c r="AD4" t="s">
        <v>264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233</v>
      </c>
      <c r="AN4">
        <v>481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265</v>
      </c>
      <c r="AD5" t="s">
        <v>264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815</v>
      </c>
      <c r="AN5">
        <v>390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265</v>
      </c>
      <c r="AD6" t="s">
        <v>264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1337</v>
      </c>
      <c r="AN6">
        <v>326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265</v>
      </c>
      <c r="AD7" t="s">
        <v>264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689</v>
      </c>
      <c r="AN7">
        <v>23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265</v>
      </c>
      <c r="AD8" t="s">
        <v>264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186</v>
      </c>
      <c r="AN8">
        <v>173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265</v>
      </c>
      <c r="AD9" t="s">
        <v>264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683</v>
      </c>
      <c r="AN9">
        <v>544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265</v>
      </c>
      <c r="AD10" t="s">
        <v>264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1207</v>
      </c>
      <c r="AN10">
        <v>309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265</v>
      </c>
      <c r="AD11" t="s">
        <v>264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1197</v>
      </c>
      <c r="AN11">
        <v>98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267</v>
      </c>
      <c r="AD2" t="s">
        <v>266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728</v>
      </c>
      <c r="AN2">
        <v>859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267</v>
      </c>
      <c r="AD3" t="s">
        <v>266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284</v>
      </c>
      <c r="AN3">
        <v>942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267</v>
      </c>
      <c r="AD4" t="s">
        <v>266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402</v>
      </c>
      <c r="AN4">
        <v>364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267</v>
      </c>
      <c r="AD5" t="s">
        <v>266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418</v>
      </c>
      <c r="AN5">
        <v>455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267</v>
      </c>
      <c r="AD6" t="s">
        <v>266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1083</v>
      </c>
      <c r="AN6">
        <v>1063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267</v>
      </c>
      <c r="AD7" t="s">
        <v>266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1196</v>
      </c>
      <c r="AN7">
        <v>400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267</v>
      </c>
      <c r="AD8" t="s">
        <v>266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1104</v>
      </c>
      <c r="AN8">
        <v>440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267</v>
      </c>
      <c r="AD9" t="s">
        <v>266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1123</v>
      </c>
      <c r="AN9">
        <v>808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267</v>
      </c>
      <c r="AD10" t="s">
        <v>266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924</v>
      </c>
      <c r="AN10">
        <v>479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267</v>
      </c>
      <c r="AD11" t="s">
        <v>266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974</v>
      </c>
      <c r="AN11">
        <v>722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269</v>
      </c>
      <c r="AD2" t="s">
        <v>268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208</v>
      </c>
      <c r="AN2">
        <v>457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269</v>
      </c>
      <c r="AD3" t="s">
        <v>268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1250</v>
      </c>
      <c r="AN3">
        <v>117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269</v>
      </c>
      <c r="AD4" t="s">
        <v>268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983</v>
      </c>
      <c r="AN4">
        <v>838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269</v>
      </c>
      <c r="AD5" t="s">
        <v>268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95</v>
      </c>
      <c r="AN5">
        <v>723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269</v>
      </c>
      <c r="AD6" t="s">
        <v>268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1035</v>
      </c>
      <c r="AN6">
        <v>959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269</v>
      </c>
      <c r="AD7" t="s">
        <v>268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142</v>
      </c>
      <c r="AN7">
        <v>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269</v>
      </c>
      <c r="AD8" t="s">
        <v>268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1232</v>
      </c>
      <c r="AN8">
        <v>275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269</v>
      </c>
      <c r="AD9" t="s">
        <v>268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855</v>
      </c>
      <c r="AN9">
        <v>501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269</v>
      </c>
      <c r="AD10" t="s">
        <v>268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1351</v>
      </c>
      <c r="AN10">
        <v>371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269</v>
      </c>
      <c r="AD11" t="s">
        <v>268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1292</v>
      </c>
      <c r="AN11">
        <v>860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271</v>
      </c>
      <c r="AD2" t="s">
        <v>270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593</v>
      </c>
      <c r="AN2">
        <v>620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271</v>
      </c>
      <c r="AD3" t="s">
        <v>270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327</v>
      </c>
      <c r="AN3">
        <v>966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271</v>
      </c>
      <c r="AD4" t="s">
        <v>270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164</v>
      </c>
      <c r="AN4">
        <v>291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271</v>
      </c>
      <c r="AD5" t="s">
        <v>270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434</v>
      </c>
      <c r="AN5">
        <v>823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271</v>
      </c>
      <c r="AD6" t="s">
        <v>270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794</v>
      </c>
      <c r="AN6">
        <v>563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271</v>
      </c>
      <c r="AD7" t="s">
        <v>270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560</v>
      </c>
      <c r="AN7">
        <v>520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271</v>
      </c>
      <c r="AD8" t="s">
        <v>270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773</v>
      </c>
      <c r="AN8">
        <v>999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271</v>
      </c>
      <c r="AD9" t="s">
        <v>270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592</v>
      </c>
      <c r="AN9">
        <v>888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271</v>
      </c>
      <c r="AD10" t="s">
        <v>270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106</v>
      </c>
      <c r="AN10">
        <v>528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271</v>
      </c>
      <c r="AD11" t="s">
        <v>270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589</v>
      </c>
      <c r="AN11">
        <v>83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273</v>
      </c>
      <c r="AD2" t="s">
        <v>272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243</v>
      </c>
      <c r="AN2">
        <v>657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273</v>
      </c>
      <c r="AD3" t="s">
        <v>272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465</v>
      </c>
      <c r="AN3">
        <v>966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273</v>
      </c>
      <c r="AD4" t="s">
        <v>272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1099</v>
      </c>
      <c r="AN4">
        <v>771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273</v>
      </c>
      <c r="AD5" t="s">
        <v>272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1138</v>
      </c>
      <c r="AN5">
        <v>979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273</v>
      </c>
      <c r="AD6" t="s">
        <v>272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270</v>
      </c>
      <c r="AN6">
        <v>952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273</v>
      </c>
      <c r="AD7" t="s">
        <v>272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763</v>
      </c>
      <c r="AN7">
        <v>122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273</v>
      </c>
      <c r="AD8" t="s">
        <v>272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1380</v>
      </c>
      <c r="AN8">
        <v>189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273</v>
      </c>
      <c r="AD9" t="s">
        <v>272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382</v>
      </c>
      <c r="AN9">
        <v>362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273</v>
      </c>
      <c r="AD10" t="s">
        <v>272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880</v>
      </c>
      <c r="AN10">
        <v>735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273</v>
      </c>
      <c r="AD11" t="s">
        <v>272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1003</v>
      </c>
      <c r="AN11">
        <v>1031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275</v>
      </c>
      <c r="AD2" t="s">
        <v>274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350</v>
      </c>
      <c r="AN2">
        <v>42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275</v>
      </c>
      <c r="AD3" t="s">
        <v>274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1116</v>
      </c>
      <c r="AN3">
        <v>140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275</v>
      </c>
      <c r="AD4" t="s">
        <v>274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441</v>
      </c>
      <c r="AN4">
        <v>981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275</v>
      </c>
      <c r="AD5" t="s">
        <v>274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341</v>
      </c>
      <c r="AN5">
        <v>724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275</v>
      </c>
      <c r="AD6" t="s">
        <v>274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1101</v>
      </c>
      <c r="AN6">
        <v>564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275</v>
      </c>
      <c r="AD7" t="s">
        <v>274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878</v>
      </c>
      <c r="AN7">
        <v>416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275</v>
      </c>
      <c r="AD8" t="s">
        <v>274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1295</v>
      </c>
      <c r="AN8">
        <v>959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275</v>
      </c>
      <c r="AD9" t="s">
        <v>274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1438</v>
      </c>
      <c r="AN9">
        <v>791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275</v>
      </c>
      <c r="AD10" t="s">
        <v>274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1041</v>
      </c>
      <c r="AN10">
        <v>108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275</v>
      </c>
      <c r="AD11" t="s">
        <v>274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1243</v>
      </c>
      <c r="AN11">
        <v>83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277</v>
      </c>
      <c r="AD2" t="s">
        <v>276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333</v>
      </c>
      <c r="AN2">
        <v>577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277</v>
      </c>
      <c r="AD3" t="s">
        <v>276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572</v>
      </c>
      <c r="AN3">
        <v>388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277</v>
      </c>
      <c r="AD4" t="s">
        <v>276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115</v>
      </c>
      <c r="AN4">
        <v>96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277</v>
      </c>
      <c r="AD5" t="s">
        <v>276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97</v>
      </c>
      <c r="AN5">
        <v>853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277</v>
      </c>
      <c r="AD6" t="s">
        <v>276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751</v>
      </c>
      <c r="AN6">
        <v>583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277</v>
      </c>
      <c r="AD7" t="s">
        <v>276</v>
      </c>
      <c r="AE7">
        <v>10</v>
      </c>
      <c r="AF7">
        <v>6</v>
      </c>
      <c r="AH7" t="s">
        <v>224</v>
      </c>
      <c r="AJ7" t="s">
        <v>198</v>
      </c>
      <c r="AK7" t="s">
        <v>130</v>
      </c>
      <c r="AM7">
        <v>1137</v>
      </c>
      <c r="AN7">
        <v>778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277</v>
      </c>
      <c r="AD8" t="s">
        <v>276</v>
      </c>
      <c r="AE8">
        <v>10</v>
      </c>
      <c r="AF8">
        <v>7</v>
      </c>
      <c r="AH8" t="s">
        <v>225</v>
      </c>
      <c r="AJ8" t="s">
        <v>200</v>
      </c>
      <c r="AK8" t="s">
        <v>130</v>
      </c>
      <c r="AM8">
        <v>1377</v>
      </c>
      <c r="AN8">
        <v>1009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277</v>
      </c>
      <c r="AD9" t="s">
        <v>276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703</v>
      </c>
      <c r="AN9">
        <v>544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277</v>
      </c>
      <c r="AD10" t="s">
        <v>276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705</v>
      </c>
      <c r="AN10">
        <v>143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277</v>
      </c>
      <c r="AD11" t="s">
        <v>276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786</v>
      </c>
      <c r="AN11">
        <v>660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279</v>
      </c>
      <c r="AD2" t="s">
        <v>278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1109</v>
      </c>
      <c r="AN2">
        <v>629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279</v>
      </c>
      <c r="AD3" t="s">
        <v>278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111</v>
      </c>
      <c r="AN3">
        <v>865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279</v>
      </c>
      <c r="AD4" t="s">
        <v>278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1066</v>
      </c>
      <c r="AN4">
        <v>558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279</v>
      </c>
      <c r="AD5" t="s">
        <v>278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1319</v>
      </c>
      <c r="AN5">
        <v>820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279</v>
      </c>
      <c r="AD6" t="s">
        <v>278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1253</v>
      </c>
      <c r="AN6">
        <v>623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279</v>
      </c>
      <c r="AD7" t="s">
        <v>278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176</v>
      </c>
      <c r="AN7">
        <v>104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279</v>
      </c>
      <c r="AD8" t="s">
        <v>278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582</v>
      </c>
      <c r="AN8">
        <v>218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279</v>
      </c>
      <c r="AD9" t="s">
        <v>278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105</v>
      </c>
      <c r="AN9">
        <v>448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279</v>
      </c>
      <c r="AD10" t="s">
        <v>278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897</v>
      </c>
      <c r="AN10">
        <v>613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279</v>
      </c>
      <c r="AD11" t="s">
        <v>278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1409</v>
      </c>
      <c r="AN11">
        <v>607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281</v>
      </c>
      <c r="AD2" t="s">
        <v>280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728</v>
      </c>
      <c r="AN2">
        <v>919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281</v>
      </c>
      <c r="AD3" t="s">
        <v>280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499</v>
      </c>
      <c r="AN3">
        <v>345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281</v>
      </c>
      <c r="AD4" t="s">
        <v>280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1040</v>
      </c>
      <c r="AN4">
        <v>226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281</v>
      </c>
      <c r="AD5" t="s">
        <v>280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743</v>
      </c>
      <c r="AN5">
        <v>391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281</v>
      </c>
      <c r="AD6" t="s">
        <v>280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473</v>
      </c>
      <c r="AN6">
        <v>199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281</v>
      </c>
      <c r="AD7" t="s">
        <v>280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296</v>
      </c>
      <c r="AN7">
        <v>718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281</v>
      </c>
      <c r="AD8" t="s">
        <v>280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672</v>
      </c>
      <c r="AN8">
        <v>274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281</v>
      </c>
      <c r="AD9" t="s">
        <v>280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458</v>
      </c>
      <c r="AN9">
        <v>189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281</v>
      </c>
      <c r="AD10" t="s">
        <v>280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380</v>
      </c>
      <c r="AN10">
        <v>740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281</v>
      </c>
      <c r="AD11" t="s">
        <v>280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21</v>
      </c>
      <c r="AN11">
        <v>558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283</v>
      </c>
      <c r="AD2" t="s">
        <v>282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474</v>
      </c>
      <c r="AN2">
        <v>209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283</v>
      </c>
      <c r="AD3" t="s">
        <v>282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1412</v>
      </c>
      <c r="AN3">
        <v>329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283</v>
      </c>
      <c r="AD4" t="s">
        <v>282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343</v>
      </c>
      <c r="AN4">
        <v>929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283</v>
      </c>
      <c r="AD5" t="s">
        <v>282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910</v>
      </c>
      <c r="AN5">
        <v>539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283</v>
      </c>
      <c r="AD6" t="s">
        <v>282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119</v>
      </c>
      <c r="AN6">
        <v>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283</v>
      </c>
      <c r="AD7" t="s">
        <v>282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464</v>
      </c>
      <c r="AN7">
        <v>156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283</v>
      </c>
      <c r="AD8" t="s">
        <v>282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21</v>
      </c>
      <c r="AN8">
        <v>804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283</v>
      </c>
      <c r="AD9" t="s">
        <v>282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1002</v>
      </c>
      <c r="AN9">
        <v>128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283</v>
      </c>
      <c r="AD10" t="s">
        <v>282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1060</v>
      </c>
      <c r="AN10">
        <v>453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283</v>
      </c>
      <c r="AD11" t="s">
        <v>282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50</v>
      </c>
      <c r="AN11">
        <v>847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285</v>
      </c>
      <c r="AD2" t="s">
        <v>284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513</v>
      </c>
      <c r="AN2">
        <v>691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285</v>
      </c>
      <c r="AD3" t="s">
        <v>284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537</v>
      </c>
      <c r="AN3">
        <v>103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285</v>
      </c>
      <c r="AD4" t="s">
        <v>284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1110</v>
      </c>
      <c r="AN4">
        <v>112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285</v>
      </c>
      <c r="AD5" t="s">
        <v>284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451</v>
      </c>
      <c r="AN5">
        <v>70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285</v>
      </c>
      <c r="AD6" t="s">
        <v>284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930</v>
      </c>
      <c r="AN6">
        <v>548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285</v>
      </c>
      <c r="AD7" t="s">
        <v>284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1091</v>
      </c>
      <c r="AN7">
        <v>706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285</v>
      </c>
      <c r="AD8" t="s">
        <v>284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438</v>
      </c>
      <c r="AN8">
        <v>291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285</v>
      </c>
      <c r="AD9" t="s">
        <v>284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1303</v>
      </c>
      <c r="AN9">
        <v>233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285</v>
      </c>
      <c r="AD10" t="s">
        <v>284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449</v>
      </c>
      <c r="AN10">
        <v>39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285</v>
      </c>
      <c r="AD11" t="s">
        <v>284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1175</v>
      </c>
      <c r="AN11">
        <v>257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287</v>
      </c>
      <c r="AD2" t="s">
        <v>286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22</v>
      </c>
      <c r="AN2">
        <v>397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287</v>
      </c>
      <c r="AD3" t="s">
        <v>286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1164</v>
      </c>
      <c r="AN3">
        <v>904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287</v>
      </c>
      <c r="AD4" t="s">
        <v>286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116</v>
      </c>
      <c r="AN4">
        <v>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287</v>
      </c>
      <c r="AD5" t="s">
        <v>286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1248</v>
      </c>
      <c r="AN5">
        <v>678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287</v>
      </c>
      <c r="AD6" t="s">
        <v>286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446</v>
      </c>
      <c r="AN6">
        <v>916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287</v>
      </c>
      <c r="AD7" t="s">
        <v>286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1354</v>
      </c>
      <c r="AN7">
        <v>892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287</v>
      </c>
      <c r="AD8" t="s">
        <v>286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501</v>
      </c>
      <c r="AN8">
        <v>292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287</v>
      </c>
      <c r="AD9" t="s">
        <v>286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515</v>
      </c>
      <c r="AN9">
        <v>722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287</v>
      </c>
      <c r="AD10" t="s">
        <v>286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850</v>
      </c>
      <c r="AN10">
        <v>596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287</v>
      </c>
      <c r="AD11" t="s">
        <v>286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286</v>
      </c>
      <c r="AN11">
        <v>660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289</v>
      </c>
      <c r="AD2" t="s">
        <v>288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1431</v>
      </c>
      <c r="AN2">
        <v>1017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289</v>
      </c>
      <c r="AD3" t="s">
        <v>288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1196</v>
      </c>
      <c r="AN3">
        <v>537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289</v>
      </c>
      <c r="AD4" t="s">
        <v>288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192</v>
      </c>
      <c r="AN4">
        <v>987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289</v>
      </c>
      <c r="AD5" t="s">
        <v>288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1275</v>
      </c>
      <c r="AN5">
        <v>512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289</v>
      </c>
      <c r="AD6" t="s">
        <v>288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839</v>
      </c>
      <c r="AN6">
        <v>990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289</v>
      </c>
      <c r="AD7" t="s">
        <v>288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1188</v>
      </c>
      <c r="AN7">
        <v>781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289</v>
      </c>
      <c r="AD8" t="s">
        <v>288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1186</v>
      </c>
      <c r="AN8">
        <v>848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289</v>
      </c>
      <c r="AD9" t="s">
        <v>288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266</v>
      </c>
      <c r="AN9">
        <v>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289</v>
      </c>
      <c r="AD10" t="s">
        <v>288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729</v>
      </c>
      <c r="AN10">
        <v>389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289</v>
      </c>
      <c r="AD11" t="s">
        <v>288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501</v>
      </c>
      <c r="AN11">
        <v>159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291</v>
      </c>
      <c r="AD2" t="s">
        <v>290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890</v>
      </c>
      <c r="AN2">
        <v>458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291</v>
      </c>
      <c r="AD3" t="s">
        <v>290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1427</v>
      </c>
      <c r="AN3">
        <v>328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291</v>
      </c>
      <c r="AD4" t="s">
        <v>290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802</v>
      </c>
      <c r="AN4">
        <v>57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291</v>
      </c>
      <c r="AD5" t="s">
        <v>290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725</v>
      </c>
      <c r="AN5">
        <v>220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291</v>
      </c>
      <c r="AD6" t="s">
        <v>290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899</v>
      </c>
      <c r="AN6">
        <v>1036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291</v>
      </c>
      <c r="AD7" t="s">
        <v>290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1401</v>
      </c>
      <c r="AN7">
        <v>856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291</v>
      </c>
      <c r="AD8" t="s">
        <v>290</v>
      </c>
      <c r="AE8">
        <v>10</v>
      </c>
      <c r="AF8">
        <v>7</v>
      </c>
      <c r="AH8" t="s">
        <v>293</v>
      </c>
      <c r="AJ8" t="s">
        <v>292</v>
      </c>
      <c r="AK8" t="s">
        <v>124</v>
      </c>
      <c r="AM8">
        <v>505</v>
      </c>
      <c r="AN8">
        <v>853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291</v>
      </c>
      <c r="AD9" t="s">
        <v>290</v>
      </c>
      <c r="AE9">
        <v>10</v>
      </c>
      <c r="AF9">
        <v>8</v>
      </c>
      <c r="AH9" t="s">
        <v>293</v>
      </c>
      <c r="AJ9" t="s">
        <v>292</v>
      </c>
      <c r="AK9" t="s">
        <v>124</v>
      </c>
      <c r="AM9">
        <v>70</v>
      </c>
      <c r="AN9">
        <v>74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291</v>
      </c>
      <c r="AD10" t="s">
        <v>290</v>
      </c>
      <c r="AE10">
        <v>10</v>
      </c>
      <c r="AF10">
        <v>9</v>
      </c>
      <c r="AH10" t="s">
        <v>225</v>
      </c>
      <c r="AJ10" t="s">
        <v>200</v>
      </c>
      <c r="AK10" t="s">
        <v>130</v>
      </c>
      <c r="AM10">
        <v>1119</v>
      </c>
      <c r="AN10">
        <v>107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291</v>
      </c>
      <c r="AD11" t="s">
        <v>290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74</v>
      </c>
      <c r="AN11">
        <v>696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295</v>
      </c>
      <c r="AD2" t="s">
        <v>294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205</v>
      </c>
      <c r="AN2">
        <v>431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295</v>
      </c>
      <c r="AD3" t="s">
        <v>294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316</v>
      </c>
      <c r="AN3">
        <v>1069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295</v>
      </c>
      <c r="AD4" t="s">
        <v>294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449</v>
      </c>
      <c r="AN4">
        <v>1039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295</v>
      </c>
      <c r="AD5" t="s">
        <v>294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263</v>
      </c>
      <c r="AN5">
        <v>188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295</v>
      </c>
      <c r="AD6" t="s">
        <v>294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1238</v>
      </c>
      <c r="AN6">
        <v>951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295</v>
      </c>
      <c r="AD7" t="s">
        <v>294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68</v>
      </c>
      <c r="AN7">
        <v>800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295</v>
      </c>
      <c r="AD8" t="s">
        <v>294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1321</v>
      </c>
      <c r="AN8">
        <v>605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295</v>
      </c>
      <c r="AD9" t="s">
        <v>294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313</v>
      </c>
      <c r="AN9">
        <v>743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295</v>
      </c>
      <c r="AD10" t="s">
        <v>294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782</v>
      </c>
      <c r="AN10">
        <v>713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295</v>
      </c>
      <c r="AD11" t="s">
        <v>294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278</v>
      </c>
      <c r="AN11">
        <v>432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297</v>
      </c>
      <c r="AD2" t="s">
        <v>296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1293</v>
      </c>
      <c r="AN2">
        <v>604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297</v>
      </c>
      <c r="AD3" t="s">
        <v>296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825</v>
      </c>
      <c r="AN3">
        <v>807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297</v>
      </c>
      <c r="AD4" t="s">
        <v>296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1419</v>
      </c>
      <c r="AN4">
        <v>447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297</v>
      </c>
      <c r="AD5" t="s">
        <v>296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575</v>
      </c>
      <c r="AN5">
        <v>949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297</v>
      </c>
      <c r="AD6" t="s">
        <v>296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111</v>
      </c>
      <c r="AN6">
        <v>351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297</v>
      </c>
      <c r="AD7" t="s">
        <v>296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614</v>
      </c>
      <c r="AN7">
        <v>304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297</v>
      </c>
      <c r="AD8" t="s">
        <v>296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1328</v>
      </c>
      <c r="AN8">
        <v>905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297</v>
      </c>
      <c r="AD9" t="s">
        <v>296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235</v>
      </c>
      <c r="AN9">
        <v>925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297</v>
      </c>
      <c r="AD10" t="s">
        <v>296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734</v>
      </c>
      <c r="AN10">
        <v>225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297</v>
      </c>
      <c r="AD11" t="s">
        <v>296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1223</v>
      </c>
      <c r="AN11">
        <v>455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299</v>
      </c>
      <c r="AD2" t="s">
        <v>298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17</v>
      </c>
      <c r="AN2">
        <v>879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299</v>
      </c>
      <c r="AD3" t="s">
        <v>298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176</v>
      </c>
      <c r="AN3">
        <v>255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299</v>
      </c>
      <c r="AD4" t="s">
        <v>298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1187</v>
      </c>
      <c r="AN4">
        <v>81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299</v>
      </c>
      <c r="AD5" t="s">
        <v>298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1384</v>
      </c>
      <c r="AN5">
        <v>164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299</v>
      </c>
      <c r="AD6" t="s">
        <v>298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1146</v>
      </c>
      <c r="AN6">
        <v>30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299</v>
      </c>
      <c r="AD7" t="s">
        <v>298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1194</v>
      </c>
      <c r="AN7">
        <v>1037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299</v>
      </c>
      <c r="AD8" t="s">
        <v>298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690</v>
      </c>
      <c r="AN8">
        <v>564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299</v>
      </c>
      <c r="AD9" t="s">
        <v>298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449</v>
      </c>
      <c r="AN9">
        <v>86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299</v>
      </c>
      <c r="AD10" t="s">
        <v>298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444</v>
      </c>
      <c r="AN10">
        <v>304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299</v>
      </c>
      <c r="AD11" t="s">
        <v>298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1156</v>
      </c>
      <c r="AN11">
        <v>505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301</v>
      </c>
      <c r="AD2" t="s">
        <v>300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478</v>
      </c>
      <c r="AN2">
        <v>1007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301</v>
      </c>
      <c r="AD3" t="s">
        <v>300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1348</v>
      </c>
      <c r="AN3">
        <v>673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301</v>
      </c>
      <c r="AD4" t="s">
        <v>300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1139</v>
      </c>
      <c r="AN4">
        <v>461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301</v>
      </c>
      <c r="AD5" t="s">
        <v>300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1063</v>
      </c>
      <c r="AN5">
        <v>99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301</v>
      </c>
      <c r="AD6" t="s">
        <v>300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652</v>
      </c>
      <c r="AN6">
        <v>688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301</v>
      </c>
      <c r="AD7" t="s">
        <v>300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791</v>
      </c>
      <c r="AN7">
        <v>308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301</v>
      </c>
      <c r="AD8" t="s">
        <v>300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424</v>
      </c>
      <c r="AN8">
        <v>991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301</v>
      </c>
      <c r="AD9" t="s">
        <v>300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505</v>
      </c>
      <c r="AN9">
        <v>1077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301</v>
      </c>
      <c r="AD10" t="s">
        <v>300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401</v>
      </c>
      <c r="AN10">
        <v>416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301</v>
      </c>
      <c r="AD11" t="s">
        <v>300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481</v>
      </c>
      <c r="AN11">
        <v>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303</v>
      </c>
      <c r="AD2" t="s">
        <v>302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1384</v>
      </c>
      <c r="AN2">
        <v>1039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303</v>
      </c>
      <c r="AD3" t="s">
        <v>302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482</v>
      </c>
      <c r="AN3">
        <v>985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303</v>
      </c>
      <c r="AD4" t="s">
        <v>302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550</v>
      </c>
      <c r="AN4">
        <v>160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303</v>
      </c>
      <c r="AD5" t="s">
        <v>302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501</v>
      </c>
      <c r="AN5">
        <v>508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303</v>
      </c>
      <c r="AD6" t="s">
        <v>302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1208</v>
      </c>
      <c r="AN6">
        <v>185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303</v>
      </c>
      <c r="AD7" t="s">
        <v>302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1304</v>
      </c>
      <c r="AN7">
        <v>259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303</v>
      </c>
      <c r="AD8" t="s">
        <v>302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582</v>
      </c>
      <c r="AN8">
        <v>779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303</v>
      </c>
      <c r="AD9" t="s">
        <v>302</v>
      </c>
      <c r="AE9">
        <v>10</v>
      </c>
      <c r="AF9">
        <v>8</v>
      </c>
      <c r="AH9" t="s">
        <v>110</v>
      </c>
      <c r="AJ9" t="s">
        <v>197</v>
      </c>
      <c r="AK9" t="s">
        <v>110</v>
      </c>
      <c r="AM9">
        <v>872</v>
      </c>
      <c r="AN9">
        <v>475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303</v>
      </c>
      <c r="AD10" t="s">
        <v>302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201</v>
      </c>
      <c r="AN10">
        <v>370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303</v>
      </c>
      <c r="AD11" t="s">
        <v>302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699</v>
      </c>
      <c r="AN11">
        <v>295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306</v>
      </c>
      <c r="AD2" t="s">
        <v>305</v>
      </c>
      <c r="AE2">
        <v>10</v>
      </c>
      <c r="AF2">
        <v>1</v>
      </c>
      <c r="AH2" t="s">
        <v>307</v>
      </c>
      <c r="AJ2" t="s">
        <v>304</v>
      </c>
      <c r="AK2" t="s">
        <v>130</v>
      </c>
      <c r="AM2">
        <v>1430</v>
      </c>
      <c r="AN2">
        <v>153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306</v>
      </c>
      <c r="AD3" t="s">
        <v>305</v>
      </c>
      <c r="AE3">
        <v>10</v>
      </c>
      <c r="AF3">
        <v>2</v>
      </c>
      <c r="AH3" t="s">
        <v>307</v>
      </c>
      <c r="AJ3" t="s">
        <v>304</v>
      </c>
      <c r="AK3" t="s">
        <v>130</v>
      </c>
      <c r="AM3">
        <v>122</v>
      </c>
      <c r="AN3">
        <v>219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306</v>
      </c>
      <c r="AD4" t="s">
        <v>305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74</v>
      </c>
      <c r="AN4">
        <v>167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306</v>
      </c>
      <c r="AD5" t="s">
        <v>305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131</v>
      </c>
      <c r="AN5">
        <v>928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306</v>
      </c>
      <c r="AD6" t="s">
        <v>305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1181</v>
      </c>
      <c r="AN6">
        <v>775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306</v>
      </c>
      <c r="AD7" t="s">
        <v>305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1134</v>
      </c>
      <c r="AN7">
        <v>543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306</v>
      </c>
      <c r="AD8" t="s">
        <v>305</v>
      </c>
      <c r="AE8">
        <v>10</v>
      </c>
      <c r="AF8">
        <v>7</v>
      </c>
      <c r="AH8" t="s">
        <v>307</v>
      </c>
      <c r="AJ8" t="s">
        <v>304</v>
      </c>
      <c r="AK8" t="s">
        <v>130</v>
      </c>
      <c r="AM8">
        <v>931</v>
      </c>
      <c r="AN8">
        <v>485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306</v>
      </c>
      <c r="AD9" t="s">
        <v>305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292</v>
      </c>
      <c r="AN9">
        <v>764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306</v>
      </c>
      <c r="AD10" t="s">
        <v>305</v>
      </c>
      <c r="AE10">
        <v>10</v>
      </c>
      <c r="AF10">
        <v>9</v>
      </c>
      <c r="AH10" t="s">
        <v>307</v>
      </c>
      <c r="AJ10" t="s">
        <v>304</v>
      </c>
      <c r="AK10" t="s">
        <v>130</v>
      </c>
      <c r="AM10">
        <v>518</v>
      </c>
      <c r="AN10">
        <v>89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306</v>
      </c>
      <c r="AD11" t="s">
        <v>305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1023</v>
      </c>
      <c r="AN11">
        <v>426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309</v>
      </c>
      <c r="AD2" t="s">
        <v>308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680</v>
      </c>
      <c r="AN2">
        <v>834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309</v>
      </c>
      <c r="AD3" t="s">
        <v>308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869</v>
      </c>
      <c r="AN3">
        <v>113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309</v>
      </c>
      <c r="AD4" t="s">
        <v>308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920</v>
      </c>
      <c r="AN4">
        <v>421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309</v>
      </c>
      <c r="AD5" t="s">
        <v>308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517</v>
      </c>
      <c r="AN5">
        <v>1059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309</v>
      </c>
      <c r="AD6" t="s">
        <v>308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724</v>
      </c>
      <c r="AN6">
        <v>39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309</v>
      </c>
      <c r="AD7" t="s">
        <v>308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905</v>
      </c>
      <c r="AN7">
        <v>851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309</v>
      </c>
      <c r="AD8" t="s">
        <v>308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993</v>
      </c>
      <c r="AN8">
        <v>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309</v>
      </c>
      <c r="AD9" t="s">
        <v>308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991</v>
      </c>
      <c r="AN9">
        <v>679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309</v>
      </c>
      <c r="AD10" t="s">
        <v>308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1216</v>
      </c>
      <c r="AN10">
        <v>658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309</v>
      </c>
      <c r="AD11" t="s">
        <v>308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40</v>
      </c>
      <c r="AN11">
        <v>338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311</v>
      </c>
      <c r="AD2" t="s">
        <v>310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1123</v>
      </c>
      <c r="AN2">
        <v>438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311</v>
      </c>
      <c r="AD3" t="s">
        <v>310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926</v>
      </c>
      <c r="AN3">
        <v>701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311</v>
      </c>
      <c r="AD4" t="s">
        <v>310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58</v>
      </c>
      <c r="AN4">
        <v>420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311</v>
      </c>
      <c r="AD5" t="s">
        <v>310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603</v>
      </c>
      <c r="AN5">
        <v>938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311</v>
      </c>
      <c r="AD6" t="s">
        <v>310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1405</v>
      </c>
      <c r="AN6">
        <v>862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311</v>
      </c>
      <c r="AD7" t="s">
        <v>310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118</v>
      </c>
      <c r="AN7">
        <v>125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311</v>
      </c>
      <c r="AD8" t="s">
        <v>310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19</v>
      </c>
      <c r="AN8">
        <v>38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311</v>
      </c>
      <c r="AD9" t="s">
        <v>310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859</v>
      </c>
      <c r="AN9">
        <v>693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311</v>
      </c>
      <c r="AD10" t="s">
        <v>310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344</v>
      </c>
      <c r="AN10">
        <v>157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311</v>
      </c>
      <c r="AD11" t="s">
        <v>310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109</v>
      </c>
      <c r="AN11">
        <v>489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313</v>
      </c>
      <c r="AD2" t="s">
        <v>312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292</v>
      </c>
      <c r="AN2">
        <v>335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313</v>
      </c>
      <c r="AD3" t="s">
        <v>312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1348</v>
      </c>
      <c r="AN3">
        <v>1069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313</v>
      </c>
      <c r="AD4" t="s">
        <v>312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1411</v>
      </c>
      <c r="AN4">
        <v>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313</v>
      </c>
      <c r="AD5" t="s">
        <v>312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278</v>
      </c>
      <c r="AN5">
        <v>775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313</v>
      </c>
      <c r="AD6" t="s">
        <v>312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937</v>
      </c>
      <c r="AN6">
        <v>798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313</v>
      </c>
      <c r="AD7" t="s">
        <v>312</v>
      </c>
      <c r="AE7">
        <v>10</v>
      </c>
      <c r="AF7">
        <v>6</v>
      </c>
      <c r="AH7" t="s">
        <v>224</v>
      </c>
      <c r="AJ7" t="s">
        <v>198</v>
      </c>
      <c r="AK7" t="s">
        <v>130</v>
      </c>
      <c r="AM7">
        <v>890</v>
      </c>
      <c r="AN7">
        <v>973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313</v>
      </c>
      <c r="AD8" t="s">
        <v>312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1412</v>
      </c>
      <c r="AN8">
        <v>545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313</v>
      </c>
      <c r="AD9" t="s">
        <v>312</v>
      </c>
      <c r="AE9">
        <v>10</v>
      </c>
      <c r="AF9">
        <v>8</v>
      </c>
      <c r="AH9" t="s">
        <v>315</v>
      </c>
      <c r="AJ9" t="s">
        <v>314</v>
      </c>
      <c r="AK9" t="s">
        <v>90</v>
      </c>
      <c r="AM9">
        <v>376</v>
      </c>
      <c r="AN9">
        <v>333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313</v>
      </c>
      <c r="AD10" t="s">
        <v>312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161</v>
      </c>
      <c r="AN10">
        <v>770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313</v>
      </c>
      <c r="AD11" t="s">
        <v>312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1307</v>
      </c>
      <c r="AN11">
        <v>890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317</v>
      </c>
      <c r="AD2" t="s">
        <v>316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1210</v>
      </c>
      <c r="AN2">
        <v>479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317</v>
      </c>
      <c r="AD3" t="s">
        <v>316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258</v>
      </c>
      <c r="AN3">
        <v>281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317</v>
      </c>
      <c r="AD4" t="s">
        <v>316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929</v>
      </c>
      <c r="AN4">
        <v>922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317</v>
      </c>
      <c r="AD5" t="s">
        <v>316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959</v>
      </c>
      <c r="AN5">
        <v>453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317</v>
      </c>
      <c r="AD6" t="s">
        <v>316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428</v>
      </c>
      <c r="AN6">
        <v>768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317</v>
      </c>
      <c r="AD7" t="s">
        <v>316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87</v>
      </c>
      <c r="AN7">
        <v>557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317</v>
      </c>
      <c r="AD8" t="s">
        <v>316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637</v>
      </c>
      <c r="AN8">
        <v>862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317</v>
      </c>
      <c r="AD9" t="s">
        <v>316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636</v>
      </c>
      <c r="AN9">
        <v>901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317</v>
      </c>
      <c r="AD10" t="s">
        <v>316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130</v>
      </c>
      <c r="AN10">
        <v>795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317</v>
      </c>
      <c r="AD11" t="s">
        <v>316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281</v>
      </c>
      <c r="AN11">
        <v>854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319</v>
      </c>
      <c r="AD2" t="s">
        <v>318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146</v>
      </c>
      <c r="AN2">
        <v>941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319</v>
      </c>
      <c r="AD3" t="s">
        <v>318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1379</v>
      </c>
      <c r="AN3">
        <v>1040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319</v>
      </c>
      <c r="AD4" t="s">
        <v>318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1296</v>
      </c>
      <c r="AN4">
        <v>644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319</v>
      </c>
      <c r="AD5" t="s">
        <v>318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467</v>
      </c>
      <c r="AN5">
        <v>718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319</v>
      </c>
      <c r="AD6" t="s">
        <v>318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340</v>
      </c>
      <c r="AN6">
        <v>822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319</v>
      </c>
      <c r="AD7" t="s">
        <v>318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51</v>
      </c>
      <c r="AN7">
        <v>133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319</v>
      </c>
      <c r="AD8" t="s">
        <v>318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368</v>
      </c>
      <c r="AN8">
        <v>707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319</v>
      </c>
      <c r="AD9" t="s">
        <v>318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842</v>
      </c>
      <c r="AN9">
        <v>576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319</v>
      </c>
      <c r="AD10" t="s">
        <v>318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155</v>
      </c>
      <c r="AN10">
        <v>686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319</v>
      </c>
      <c r="AD11" t="s">
        <v>318</v>
      </c>
      <c r="AE11">
        <v>10</v>
      </c>
      <c r="AF11">
        <v>10</v>
      </c>
      <c r="AH11" t="s">
        <v>110</v>
      </c>
      <c r="AJ11" t="s">
        <v>197</v>
      </c>
      <c r="AK11" t="s">
        <v>110</v>
      </c>
      <c r="AM11">
        <v>332</v>
      </c>
      <c r="AN11">
        <v>320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321</v>
      </c>
      <c r="AD2" t="s">
        <v>320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1278</v>
      </c>
      <c r="AN2">
        <v>985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321</v>
      </c>
      <c r="AD3" t="s">
        <v>320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412</v>
      </c>
      <c r="AN3">
        <v>1068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321</v>
      </c>
      <c r="AD4" t="s">
        <v>320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1412</v>
      </c>
      <c r="AN4">
        <v>312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321</v>
      </c>
      <c r="AD5" t="s">
        <v>320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1129</v>
      </c>
      <c r="AN5">
        <v>704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321</v>
      </c>
      <c r="AD6" t="s">
        <v>320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984</v>
      </c>
      <c r="AN6">
        <v>598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321</v>
      </c>
      <c r="AD7" t="s">
        <v>320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1436</v>
      </c>
      <c r="AN7">
        <v>239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321</v>
      </c>
      <c r="AD8" t="s">
        <v>320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538</v>
      </c>
      <c r="AN8">
        <v>739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321</v>
      </c>
      <c r="AD9" t="s">
        <v>320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59</v>
      </c>
      <c r="AN9">
        <v>342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321</v>
      </c>
      <c r="AD10" t="s">
        <v>320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471</v>
      </c>
      <c r="AN10">
        <v>264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321</v>
      </c>
      <c r="AD11" t="s">
        <v>320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30</v>
      </c>
      <c r="AN11">
        <v>959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323</v>
      </c>
      <c r="AD2" t="s">
        <v>322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</v>
      </c>
      <c r="AN2">
        <v>725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323</v>
      </c>
      <c r="AD3" t="s">
        <v>322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187</v>
      </c>
      <c r="AN3">
        <v>817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323</v>
      </c>
      <c r="AD4" t="s">
        <v>322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71</v>
      </c>
      <c r="AN4">
        <v>98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323</v>
      </c>
      <c r="AD5" t="s">
        <v>322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1140</v>
      </c>
      <c r="AN5">
        <v>491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323</v>
      </c>
      <c r="AD6" t="s">
        <v>322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1285</v>
      </c>
      <c r="AN6">
        <v>202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323</v>
      </c>
      <c r="AD7" t="s">
        <v>322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1361</v>
      </c>
      <c r="AN7">
        <v>299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323</v>
      </c>
      <c r="AD8" t="s">
        <v>322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1238</v>
      </c>
      <c r="AN8">
        <v>300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323</v>
      </c>
      <c r="AD9" t="s">
        <v>322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363</v>
      </c>
      <c r="AN9">
        <v>91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323</v>
      </c>
      <c r="AD10" t="s">
        <v>322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733</v>
      </c>
      <c r="AN10">
        <v>61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323</v>
      </c>
      <c r="AD11" t="s">
        <v>322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1102</v>
      </c>
      <c r="AN11">
        <v>262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325</v>
      </c>
      <c r="AD2" t="s">
        <v>324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1088</v>
      </c>
      <c r="AN2">
        <v>272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325</v>
      </c>
      <c r="AD3" t="s">
        <v>324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129</v>
      </c>
      <c r="AN3">
        <v>207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325</v>
      </c>
      <c r="AD4" t="s">
        <v>324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189</v>
      </c>
      <c r="AN4">
        <v>285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325</v>
      </c>
      <c r="AD5" t="s">
        <v>324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1392</v>
      </c>
      <c r="AN5">
        <v>953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325</v>
      </c>
      <c r="AD6" t="s">
        <v>324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1381</v>
      </c>
      <c r="AN6">
        <v>788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325</v>
      </c>
      <c r="AD7" t="s">
        <v>324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1065</v>
      </c>
      <c r="AN7">
        <v>343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325</v>
      </c>
      <c r="AD8" t="s">
        <v>324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1237</v>
      </c>
      <c r="AN8">
        <v>506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325</v>
      </c>
      <c r="AD9" t="s">
        <v>324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5</v>
      </c>
      <c r="AN9">
        <v>177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325</v>
      </c>
      <c r="AD10" t="s">
        <v>324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384</v>
      </c>
      <c r="AN10">
        <v>318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325</v>
      </c>
      <c r="AD11" t="s">
        <v>324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41</v>
      </c>
      <c r="AN11">
        <v>535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327</v>
      </c>
      <c r="AD2" t="s">
        <v>326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1271</v>
      </c>
      <c r="AN2">
        <v>188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327</v>
      </c>
      <c r="AD3" t="s">
        <v>326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1348</v>
      </c>
      <c r="AN3">
        <v>1018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327</v>
      </c>
      <c r="AD4" t="s">
        <v>326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533</v>
      </c>
      <c r="AN4">
        <v>380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327</v>
      </c>
      <c r="AD5" t="s">
        <v>326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525</v>
      </c>
      <c r="AN5">
        <v>267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327</v>
      </c>
      <c r="AD6" t="s">
        <v>326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588</v>
      </c>
      <c r="AN6">
        <v>382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327</v>
      </c>
      <c r="AD7" t="s">
        <v>326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435</v>
      </c>
      <c r="AN7">
        <v>334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327</v>
      </c>
      <c r="AD8" t="s">
        <v>326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1230</v>
      </c>
      <c r="AN8">
        <v>657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327</v>
      </c>
      <c r="AD9" t="s">
        <v>326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1424</v>
      </c>
      <c r="AN9">
        <v>621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327</v>
      </c>
      <c r="AD10" t="s">
        <v>326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1247</v>
      </c>
      <c r="AN10">
        <v>596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327</v>
      </c>
      <c r="AD11" t="s">
        <v>326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1114</v>
      </c>
      <c r="AN11">
        <v>660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329</v>
      </c>
      <c r="AD2" t="s">
        <v>328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179</v>
      </c>
      <c r="AN2">
        <v>12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329</v>
      </c>
      <c r="AD3" t="s">
        <v>328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1319</v>
      </c>
      <c r="AN3">
        <v>766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329</v>
      </c>
      <c r="AD4" t="s">
        <v>328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1207</v>
      </c>
      <c r="AN4">
        <v>98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329</v>
      </c>
      <c r="AD5" t="s">
        <v>328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100</v>
      </c>
      <c r="AN5">
        <v>401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329</v>
      </c>
      <c r="AD6" t="s">
        <v>328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607</v>
      </c>
      <c r="AN6">
        <v>220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329</v>
      </c>
      <c r="AD7" t="s">
        <v>328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162</v>
      </c>
      <c r="AN7">
        <v>621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329</v>
      </c>
      <c r="AD8" t="s">
        <v>328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1190</v>
      </c>
      <c r="AN8">
        <v>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329</v>
      </c>
      <c r="AD9" t="s">
        <v>328</v>
      </c>
      <c r="AE9">
        <v>10</v>
      </c>
      <c r="AF9">
        <v>8</v>
      </c>
      <c r="AH9" t="s">
        <v>225</v>
      </c>
      <c r="AJ9" t="s">
        <v>200</v>
      </c>
      <c r="AK9" t="s">
        <v>130</v>
      </c>
      <c r="AM9">
        <v>1091</v>
      </c>
      <c r="AN9">
        <v>172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329</v>
      </c>
      <c r="AD10" t="s">
        <v>328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1075</v>
      </c>
      <c r="AN10">
        <v>847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329</v>
      </c>
      <c r="AD11" t="s">
        <v>328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890</v>
      </c>
      <c r="AN11">
        <v>916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331</v>
      </c>
      <c r="AD2" t="s">
        <v>330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958</v>
      </c>
      <c r="AN2">
        <v>712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331</v>
      </c>
      <c r="AD3" t="s">
        <v>330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1433</v>
      </c>
      <c r="AN3">
        <v>819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331</v>
      </c>
      <c r="AD4" t="s">
        <v>330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434</v>
      </c>
      <c r="AN4">
        <v>1051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331</v>
      </c>
      <c r="AD5" t="s">
        <v>330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</v>
      </c>
      <c r="AN5">
        <v>727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331</v>
      </c>
      <c r="AD6" t="s">
        <v>330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1258</v>
      </c>
      <c r="AN6">
        <v>463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331</v>
      </c>
      <c r="AD7" t="s">
        <v>330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677</v>
      </c>
      <c r="AN7">
        <v>98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331</v>
      </c>
      <c r="AD8" t="s">
        <v>330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100</v>
      </c>
      <c r="AN8">
        <v>415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331</v>
      </c>
      <c r="AD9" t="s">
        <v>330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450</v>
      </c>
      <c r="AN9">
        <v>230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331</v>
      </c>
      <c r="AD10" t="s">
        <v>330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1352</v>
      </c>
      <c r="AN10">
        <v>29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331</v>
      </c>
      <c r="AD11" t="s">
        <v>330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467</v>
      </c>
      <c r="AN11">
        <v>300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333</v>
      </c>
      <c r="AD2" t="s">
        <v>332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831</v>
      </c>
      <c r="AN2">
        <v>956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333</v>
      </c>
      <c r="AD3" t="s">
        <v>332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788</v>
      </c>
      <c r="AN3">
        <v>563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333</v>
      </c>
      <c r="AD4" t="s">
        <v>332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781</v>
      </c>
      <c r="AN4">
        <v>48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333</v>
      </c>
      <c r="AD5" t="s">
        <v>332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412</v>
      </c>
      <c r="AN5">
        <v>307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333</v>
      </c>
      <c r="AD6" t="s">
        <v>332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1412</v>
      </c>
      <c r="AN6">
        <v>655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333</v>
      </c>
      <c r="AD7" t="s">
        <v>332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741</v>
      </c>
      <c r="AN7">
        <v>257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333</v>
      </c>
      <c r="AD8" t="s">
        <v>332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64</v>
      </c>
      <c r="AN8">
        <v>132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333</v>
      </c>
      <c r="AD9" t="s">
        <v>332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596</v>
      </c>
      <c r="AN9">
        <v>989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333</v>
      </c>
      <c r="AD10" t="s">
        <v>332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517</v>
      </c>
      <c r="AN10">
        <v>522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333</v>
      </c>
      <c r="AD11" t="s">
        <v>332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1020</v>
      </c>
      <c r="AN11">
        <v>348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335</v>
      </c>
      <c r="AD2" t="s">
        <v>334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325</v>
      </c>
      <c r="AN2">
        <v>172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335</v>
      </c>
      <c r="AD3" t="s">
        <v>334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1022</v>
      </c>
      <c r="AN3">
        <v>78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335</v>
      </c>
      <c r="AD4" t="s">
        <v>334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1213</v>
      </c>
      <c r="AN4">
        <v>192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335</v>
      </c>
      <c r="AD5" t="s">
        <v>334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900</v>
      </c>
      <c r="AN5">
        <v>274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335</v>
      </c>
      <c r="AD6" t="s">
        <v>334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560</v>
      </c>
      <c r="AN6">
        <v>429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335</v>
      </c>
      <c r="AD7" t="s">
        <v>334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1149</v>
      </c>
      <c r="AN7">
        <v>634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335</v>
      </c>
      <c r="AD8" t="s">
        <v>334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389</v>
      </c>
      <c r="AN8">
        <v>438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335</v>
      </c>
      <c r="AD9" t="s">
        <v>334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820</v>
      </c>
      <c r="AN9">
        <v>722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335</v>
      </c>
      <c r="AD10" t="s">
        <v>334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564</v>
      </c>
      <c r="AN10">
        <v>316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335</v>
      </c>
      <c r="AD11" t="s">
        <v>334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1027</v>
      </c>
      <c r="AN11">
        <v>206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337</v>
      </c>
      <c r="AD2" t="s">
        <v>336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674</v>
      </c>
      <c r="AN2">
        <v>464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337</v>
      </c>
      <c r="AD3" t="s">
        <v>336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1056</v>
      </c>
      <c r="AN3">
        <v>317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337</v>
      </c>
      <c r="AD4" t="s">
        <v>336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377</v>
      </c>
      <c r="AN4">
        <v>1009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337</v>
      </c>
      <c r="AD5" t="s">
        <v>336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260</v>
      </c>
      <c r="AN5">
        <v>844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337</v>
      </c>
      <c r="AD6" t="s">
        <v>336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964</v>
      </c>
      <c r="AN6">
        <v>112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337</v>
      </c>
      <c r="AD7" t="s">
        <v>336</v>
      </c>
      <c r="AE7">
        <v>10</v>
      </c>
      <c r="AF7">
        <v>6</v>
      </c>
      <c r="AH7" t="s">
        <v>224</v>
      </c>
      <c r="AJ7" t="s">
        <v>198</v>
      </c>
      <c r="AK7" t="s">
        <v>130</v>
      </c>
      <c r="AM7">
        <v>925</v>
      </c>
      <c r="AN7">
        <v>880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337</v>
      </c>
      <c r="AD8" t="s">
        <v>336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112</v>
      </c>
      <c r="AN8">
        <v>650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337</v>
      </c>
      <c r="AD9" t="s">
        <v>336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324</v>
      </c>
      <c r="AN9">
        <v>1063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337</v>
      </c>
      <c r="AD10" t="s">
        <v>336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422</v>
      </c>
      <c r="AN10">
        <v>440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337</v>
      </c>
      <c r="AD11" t="s">
        <v>336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186</v>
      </c>
      <c r="AN11">
        <v>160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339</v>
      </c>
      <c r="AD2" t="s">
        <v>338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345</v>
      </c>
      <c r="AN2">
        <v>985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339</v>
      </c>
      <c r="AD3" t="s">
        <v>338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539</v>
      </c>
      <c r="AN3">
        <v>602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339</v>
      </c>
      <c r="AD4" t="s">
        <v>338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425</v>
      </c>
      <c r="AN4">
        <v>368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339</v>
      </c>
      <c r="AD5" t="s">
        <v>338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89</v>
      </c>
      <c r="AN5">
        <v>891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339</v>
      </c>
      <c r="AD6" t="s">
        <v>338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60</v>
      </c>
      <c r="AN6">
        <v>585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339</v>
      </c>
      <c r="AD7" t="s">
        <v>338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1049</v>
      </c>
      <c r="AN7">
        <v>574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339</v>
      </c>
      <c r="AD8" t="s">
        <v>338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1181</v>
      </c>
      <c r="AN8">
        <v>854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339</v>
      </c>
      <c r="AD9" t="s">
        <v>338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148</v>
      </c>
      <c r="AN9">
        <v>759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339</v>
      </c>
      <c r="AD10" t="s">
        <v>338</v>
      </c>
      <c r="AE10">
        <v>10</v>
      </c>
      <c r="AF10">
        <v>9</v>
      </c>
      <c r="AH10" t="s">
        <v>110</v>
      </c>
      <c r="AJ10" t="s">
        <v>197</v>
      </c>
      <c r="AK10" t="s">
        <v>110</v>
      </c>
      <c r="AM10">
        <v>507</v>
      </c>
      <c r="AN10">
        <v>75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339</v>
      </c>
      <c r="AD11" t="s">
        <v>338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1246</v>
      </c>
      <c r="AN11">
        <v>84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341</v>
      </c>
      <c r="AD2" t="s">
        <v>340</v>
      </c>
      <c r="AE2">
        <v>10</v>
      </c>
      <c r="AF2">
        <v>1</v>
      </c>
      <c r="AH2" t="s">
        <v>225</v>
      </c>
      <c r="AJ2" t="s">
        <v>200</v>
      </c>
      <c r="AK2" t="s">
        <v>130</v>
      </c>
      <c r="AM2">
        <v>1172</v>
      </c>
      <c r="AN2">
        <v>416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341</v>
      </c>
      <c r="AD3" t="s">
        <v>340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1023</v>
      </c>
      <c r="AN3">
        <v>594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341</v>
      </c>
      <c r="AD4" t="s">
        <v>340</v>
      </c>
      <c r="AE4">
        <v>10</v>
      </c>
      <c r="AF4">
        <v>3</v>
      </c>
      <c r="AH4" t="s">
        <v>224</v>
      </c>
      <c r="AJ4" t="s">
        <v>198</v>
      </c>
      <c r="AK4" t="s">
        <v>130</v>
      </c>
      <c r="AM4">
        <v>1075</v>
      </c>
      <c r="AN4">
        <v>797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341</v>
      </c>
      <c r="AD5" t="s">
        <v>340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679</v>
      </c>
      <c r="AN5">
        <v>55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341</v>
      </c>
      <c r="AD6" t="s">
        <v>340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232</v>
      </c>
      <c r="AN6">
        <v>418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341</v>
      </c>
      <c r="AD7" t="s">
        <v>340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1145</v>
      </c>
      <c r="AN7">
        <v>715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341</v>
      </c>
      <c r="AD8" t="s">
        <v>340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469</v>
      </c>
      <c r="AN8">
        <v>972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341</v>
      </c>
      <c r="AD9" t="s">
        <v>340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1010</v>
      </c>
      <c r="AN9">
        <v>419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341</v>
      </c>
      <c r="AD10" t="s">
        <v>340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808</v>
      </c>
      <c r="AN10">
        <v>982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341</v>
      </c>
      <c r="AD11" t="s">
        <v>340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770</v>
      </c>
      <c r="AN11">
        <v>396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343</v>
      </c>
      <c r="AD2" t="s">
        <v>342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944</v>
      </c>
      <c r="AN2">
        <v>845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343</v>
      </c>
      <c r="AD3" t="s">
        <v>342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1088</v>
      </c>
      <c r="AN3">
        <v>333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343</v>
      </c>
      <c r="AD4" t="s">
        <v>342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663</v>
      </c>
      <c r="AN4">
        <v>246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343</v>
      </c>
      <c r="AD5" t="s">
        <v>342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895</v>
      </c>
      <c r="AN5">
        <v>376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343</v>
      </c>
      <c r="AD6" t="s">
        <v>342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1153</v>
      </c>
      <c r="AN6">
        <v>629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343</v>
      </c>
      <c r="AD7" t="s">
        <v>342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768</v>
      </c>
      <c r="AN7">
        <v>779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343</v>
      </c>
      <c r="AD8" t="s">
        <v>342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1228</v>
      </c>
      <c r="AN8">
        <v>635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343</v>
      </c>
      <c r="AD9" t="s">
        <v>342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64</v>
      </c>
      <c r="AN9">
        <v>263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343</v>
      </c>
      <c r="AD10" t="s">
        <v>342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57</v>
      </c>
      <c r="AN10">
        <v>269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343</v>
      </c>
      <c r="AD11" t="s">
        <v>342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1100</v>
      </c>
      <c r="AN11">
        <v>337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345</v>
      </c>
      <c r="AD2" t="s">
        <v>344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1082</v>
      </c>
      <c r="AN2">
        <v>851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345</v>
      </c>
      <c r="AD3" t="s">
        <v>344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314</v>
      </c>
      <c r="AN3">
        <v>730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345</v>
      </c>
      <c r="AD4" t="s">
        <v>344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184</v>
      </c>
      <c r="AN4">
        <v>313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345</v>
      </c>
      <c r="AD5" t="s">
        <v>344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1203</v>
      </c>
      <c r="AN5">
        <v>151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345</v>
      </c>
      <c r="AD6" t="s">
        <v>344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61</v>
      </c>
      <c r="AN6">
        <v>953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345</v>
      </c>
      <c r="AD7" t="s">
        <v>344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392</v>
      </c>
      <c r="AN7">
        <v>1031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345</v>
      </c>
      <c r="AD8" t="s">
        <v>344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548</v>
      </c>
      <c r="AN8">
        <v>1001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345</v>
      </c>
      <c r="AD9" t="s">
        <v>344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403</v>
      </c>
      <c r="AN9">
        <v>1063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345</v>
      </c>
      <c r="AD10" t="s">
        <v>344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359</v>
      </c>
      <c r="AN10">
        <v>954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345</v>
      </c>
      <c r="AD11" t="s">
        <v>344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396</v>
      </c>
      <c r="AN11">
        <v>423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347</v>
      </c>
      <c r="AD2" t="s">
        <v>346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645</v>
      </c>
      <c r="AN2">
        <v>841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347</v>
      </c>
      <c r="AD3" t="s">
        <v>346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363</v>
      </c>
      <c r="AN3">
        <v>1012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347</v>
      </c>
      <c r="AD4" t="s">
        <v>346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789</v>
      </c>
      <c r="AN4">
        <v>564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347</v>
      </c>
      <c r="AD5" t="s">
        <v>346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71</v>
      </c>
      <c r="AN5">
        <v>636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347</v>
      </c>
      <c r="AD6" t="s">
        <v>346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523</v>
      </c>
      <c r="AN6">
        <v>794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347</v>
      </c>
      <c r="AD7" t="s">
        <v>346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1025</v>
      </c>
      <c r="AN7">
        <v>329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347</v>
      </c>
      <c r="AD8" t="s">
        <v>346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1429</v>
      </c>
      <c r="AN8">
        <v>570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347</v>
      </c>
      <c r="AD9" t="s">
        <v>346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769</v>
      </c>
      <c r="AN9">
        <v>1019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347</v>
      </c>
      <c r="AD10" t="s">
        <v>346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744</v>
      </c>
      <c r="AN10">
        <v>738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347</v>
      </c>
      <c r="AD11" t="s">
        <v>346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925</v>
      </c>
      <c r="AN11">
        <v>603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349</v>
      </c>
      <c r="AD2" t="s">
        <v>348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879</v>
      </c>
      <c r="AN2">
        <v>313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349</v>
      </c>
      <c r="AD3" t="s">
        <v>348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568</v>
      </c>
      <c r="AN3">
        <v>314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349</v>
      </c>
      <c r="AD4" t="s">
        <v>348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7</v>
      </c>
      <c r="AN4">
        <v>555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349</v>
      </c>
      <c r="AD5" t="s">
        <v>348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657</v>
      </c>
      <c r="AN5">
        <v>397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349</v>
      </c>
      <c r="AD6" t="s">
        <v>348</v>
      </c>
      <c r="AE6">
        <v>10</v>
      </c>
      <c r="AF6">
        <v>5</v>
      </c>
      <c r="AH6" t="s">
        <v>224</v>
      </c>
      <c r="AJ6" t="s">
        <v>198</v>
      </c>
      <c r="AK6" t="s">
        <v>130</v>
      </c>
      <c r="AM6">
        <v>765</v>
      </c>
      <c r="AN6">
        <v>972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349</v>
      </c>
      <c r="AD7" t="s">
        <v>348</v>
      </c>
      <c r="AE7">
        <v>10</v>
      </c>
      <c r="AF7">
        <v>6</v>
      </c>
      <c r="AH7" t="s">
        <v>110</v>
      </c>
      <c r="AJ7" t="s">
        <v>197</v>
      </c>
      <c r="AK7" t="s">
        <v>110</v>
      </c>
      <c r="AM7">
        <v>1335</v>
      </c>
      <c r="AN7">
        <v>267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349</v>
      </c>
      <c r="AD8" t="s">
        <v>348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148</v>
      </c>
      <c r="AN8">
        <v>85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349</v>
      </c>
      <c r="AD9" t="s">
        <v>348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1334</v>
      </c>
      <c r="AN9">
        <v>529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349</v>
      </c>
      <c r="AD10" t="s">
        <v>348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1352</v>
      </c>
      <c r="AN10">
        <v>805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349</v>
      </c>
      <c r="AD11" t="s">
        <v>348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716</v>
      </c>
      <c r="AN11">
        <v>1005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351</v>
      </c>
      <c r="AD2" t="s">
        <v>350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20</v>
      </c>
      <c r="AN2">
        <v>880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351</v>
      </c>
      <c r="AD3" t="s">
        <v>350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158</v>
      </c>
      <c r="AN3">
        <v>789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351</v>
      </c>
      <c r="AD4" t="s">
        <v>350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653</v>
      </c>
      <c r="AN4">
        <v>502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351</v>
      </c>
      <c r="AD5" t="s">
        <v>350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933</v>
      </c>
      <c r="AN5">
        <v>973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351</v>
      </c>
      <c r="AD6" t="s">
        <v>350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705</v>
      </c>
      <c r="AN6">
        <v>210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351</v>
      </c>
      <c r="AD7" t="s">
        <v>350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1229</v>
      </c>
      <c r="AN7">
        <v>577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351</v>
      </c>
      <c r="AD8" t="s">
        <v>350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168</v>
      </c>
      <c r="AN8">
        <v>396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351</v>
      </c>
      <c r="AD9" t="s">
        <v>350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738</v>
      </c>
      <c r="AN9">
        <v>526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351</v>
      </c>
      <c r="AD10" t="s">
        <v>350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164</v>
      </c>
      <c r="AN10">
        <v>1031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351</v>
      </c>
      <c r="AD11" t="s">
        <v>350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741</v>
      </c>
      <c r="AN11">
        <v>848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353</v>
      </c>
      <c r="AD2" t="s">
        <v>352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497</v>
      </c>
      <c r="AN2">
        <v>164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353</v>
      </c>
      <c r="AD3" t="s">
        <v>352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1153</v>
      </c>
      <c r="AN3">
        <v>884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353</v>
      </c>
      <c r="AD4" t="s">
        <v>352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517</v>
      </c>
      <c r="AN4">
        <v>672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353</v>
      </c>
      <c r="AD5" t="s">
        <v>352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1201</v>
      </c>
      <c r="AN5">
        <v>1031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353</v>
      </c>
      <c r="AD6" t="s">
        <v>352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41</v>
      </c>
      <c r="AN6">
        <v>863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353</v>
      </c>
      <c r="AD7" t="s">
        <v>352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286</v>
      </c>
      <c r="AN7">
        <v>749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353</v>
      </c>
      <c r="AD8" t="s">
        <v>352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1393</v>
      </c>
      <c r="AN8">
        <v>906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353</v>
      </c>
      <c r="AD9" t="s">
        <v>352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757</v>
      </c>
      <c r="AN9">
        <v>746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353</v>
      </c>
      <c r="AD10" t="s">
        <v>352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263</v>
      </c>
      <c r="AN10">
        <v>744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353</v>
      </c>
      <c r="AD11" t="s">
        <v>352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160</v>
      </c>
      <c r="AN11">
        <v>867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355</v>
      </c>
      <c r="AD2" t="s">
        <v>354</v>
      </c>
      <c r="AE2">
        <v>10</v>
      </c>
      <c r="AF2">
        <v>1</v>
      </c>
      <c r="AH2" t="s">
        <v>224</v>
      </c>
      <c r="AJ2" t="s">
        <v>198</v>
      </c>
      <c r="AK2" t="s">
        <v>130</v>
      </c>
      <c r="AM2">
        <v>962</v>
      </c>
      <c r="AN2">
        <v>897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355</v>
      </c>
      <c r="AD3" t="s">
        <v>354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1169</v>
      </c>
      <c r="AN3">
        <v>505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355</v>
      </c>
      <c r="AD4" t="s">
        <v>354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144</v>
      </c>
      <c r="AN4">
        <v>567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355</v>
      </c>
      <c r="AD5" t="s">
        <v>354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1205</v>
      </c>
      <c r="AN5">
        <v>933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355</v>
      </c>
      <c r="AD6" t="s">
        <v>354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375</v>
      </c>
      <c r="AN6">
        <v>745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355</v>
      </c>
      <c r="AD7" t="s">
        <v>354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171</v>
      </c>
      <c r="AN7">
        <v>1070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355</v>
      </c>
      <c r="AD8" t="s">
        <v>354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781</v>
      </c>
      <c r="AN8">
        <v>883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355</v>
      </c>
      <c r="AD9" t="s">
        <v>354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929</v>
      </c>
      <c r="AN9">
        <v>168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355</v>
      </c>
      <c r="AD10" t="s">
        <v>354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793</v>
      </c>
      <c r="AN10">
        <v>701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355</v>
      </c>
      <c r="AD11" t="s">
        <v>354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361</v>
      </c>
      <c r="AN11">
        <v>711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357</v>
      </c>
      <c r="AD2" t="s">
        <v>356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377</v>
      </c>
      <c r="AN2">
        <v>43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357</v>
      </c>
      <c r="AD3" t="s">
        <v>356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101</v>
      </c>
      <c r="AN3">
        <v>122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357</v>
      </c>
      <c r="AD4" t="s">
        <v>356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1203</v>
      </c>
      <c r="AN4">
        <v>105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357</v>
      </c>
      <c r="AD5" t="s">
        <v>356</v>
      </c>
      <c r="AE5">
        <v>10</v>
      </c>
      <c r="AF5">
        <v>4</v>
      </c>
      <c r="AH5" t="s">
        <v>224</v>
      </c>
      <c r="AJ5" t="s">
        <v>198</v>
      </c>
      <c r="AK5" t="s">
        <v>130</v>
      </c>
      <c r="AM5">
        <v>1228</v>
      </c>
      <c r="AN5">
        <v>789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357</v>
      </c>
      <c r="AD6" t="s">
        <v>356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914</v>
      </c>
      <c r="AN6">
        <v>557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357</v>
      </c>
      <c r="AD7" t="s">
        <v>356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823</v>
      </c>
      <c r="AN7">
        <v>187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357</v>
      </c>
      <c r="AD8" t="s">
        <v>356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1246</v>
      </c>
      <c r="AN8">
        <v>350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357</v>
      </c>
      <c r="AD9" t="s">
        <v>356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759</v>
      </c>
      <c r="AN9">
        <v>4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357</v>
      </c>
      <c r="AD10" t="s">
        <v>356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373</v>
      </c>
      <c r="AN10">
        <v>2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357</v>
      </c>
      <c r="AD11" t="s">
        <v>356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1242</v>
      </c>
      <c r="AN11">
        <v>11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359</v>
      </c>
      <c r="AD2" t="s">
        <v>358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934</v>
      </c>
      <c r="AN2">
        <v>478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359</v>
      </c>
      <c r="AD3" t="s">
        <v>358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1093</v>
      </c>
      <c r="AN3">
        <v>944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359</v>
      </c>
      <c r="AD4" t="s">
        <v>358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560</v>
      </c>
      <c r="AN4">
        <v>143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359</v>
      </c>
      <c r="AD5" t="s">
        <v>358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281</v>
      </c>
      <c r="AN5">
        <v>650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359</v>
      </c>
      <c r="AD6" t="s">
        <v>358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1062</v>
      </c>
      <c r="AN6">
        <v>745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359</v>
      </c>
      <c r="AD7" t="s">
        <v>358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696</v>
      </c>
      <c r="AN7">
        <v>443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359</v>
      </c>
      <c r="AD8" t="s">
        <v>358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997</v>
      </c>
      <c r="AN8">
        <v>841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359</v>
      </c>
      <c r="AD9" t="s">
        <v>358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1153</v>
      </c>
      <c r="AN9">
        <v>333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359</v>
      </c>
      <c r="AD10" t="s">
        <v>358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131</v>
      </c>
      <c r="AN10">
        <v>511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359</v>
      </c>
      <c r="AD11" t="s">
        <v>358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24</v>
      </c>
      <c r="AN11">
        <v>606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361</v>
      </c>
      <c r="AD2" t="s">
        <v>360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654</v>
      </c>
      <c r="AN2">
        <v>429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361</v>
      </c>
      <c r="AD3" t="s">
        <v>360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950</v>
      </c>
      <c r="AN3">
        <v>621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361</v>
      </c>
      <c r="AD4" t="s">
        <v>360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1258</v>
      </c>
      <c r="AN4">
        <v>941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361</v>
      </c>
      <c r="AD5" t="s">
        <v>360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209</v>
      </c>
      <c r="AN5">
        <v>450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361</v>
      </c>
      <c r="AD6" t="s">
        <v>360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160</v>
      </c>
      <c r="AN6">
        <v>407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361</v>
      </c>
      <c r="AD7" t="s">
        <v>360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1026</v>
      </c>
      <c r="AN7">
        <v>693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361</v>
      </c>
      <c r="AD8" t="s">
        <v>360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1405</v>
      </c>
      <c r="AN8">
        <v>811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361</v>
      </c>
      <c r="AD9" t="s">
        <v>360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446</v>
      </c>
      <c r="AN9">
        <v>865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361</v>
      </c>
      <c r="AD10" t="s">
        <v>360</v>
      </c>
      <c r="AE10">
        <v>10</v>
      </c>
      <c r="AF10">
        <v>9</v>
      </c>
      <c r="AH10" t="s">
        <v>224</v>
      </c>
      <c r="AJ10" t="s">
        <v>198</v>
      </c>
      <c r="AK10" t="s">
        <v>130</v>
      </c>
      <c r="AM10">
        <v>402</v>
      </c>
      <c r="AN10">
        <v>938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361</v>
      </c>
      <c r="AD11" t="s">
        <v>360</v>
      </c>
      <c r="AE11">
        <v>10</v>
      </c>
      <c r="AF11">
        <v>10</v>
      </c>
      <c r="AH11" t="s">
        <v>224</v>
      </c>
      <c r="AJ11" t="s">
        <v>198</v>
      </c>
      <c r="AK11" t="s">
        <v>130</v>
      </c>
      <c r="AM11">
        <v>1283</v>
      </c>
      <c r="AN11">
        <v>835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363</v>
      </c>
      <c r="AD2" t="s">
        <v>362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136</v>
      </c>
      <c r="AN2">
        <v>508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363</v>
      </c>
      <c r="AD3" t="s">
        <v>362</v>
      </c>
      <c r="AE3">
        <v>10</v>
      </c>
      <c r="AF3">
        <v>2</v>
      </c>
      <c r="AH3" t="s">
        <v>225</v>
      </c>
      <c r="AJ3" t="s">
        <v>200</v>
      </c>
      <c r="AK3" t="s">
        <v>130</v>
      </c>
      <c r="AM3">
        <v>1124</v>
      </c>
      <c r="AN3">
        <v>153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363</v>
      </c>
      <c r="AD4" t="s">
        <v>362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1392</v>
      </c>
      <c r="AN4">
        <v>617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363</v>
      </c>
      <c r="AD5" t="s">
        <v>362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590</v>
      </c>
      <c r="AN5">
        <v>43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363</v>
      </c>
      <c r="AD6" t="s">
        <v>362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576</v>
      </c>
      <c r="AN6">
        <v>563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363</v>
      </c>
      <c r="AD7" t="s">
        <v>362</v>
      </c>
      <c r="AE7">
        <v>10</v>
      </c>
      <c r="AF7">
        <v>6</v>
      </c>
      <c r="AH7" t="s">
        <v>225</v>
      </c>
      <c r="AJ7" t="s">
        <v>200</v>
      </c>
      <c r="AK7" t="s">
        <v>130</v>
      </c>
      <c r="AM7">
        <v>1144</v>
      </c>
      <c r="AN7">
        <v>414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363</v>
      </c>
      <c r="AD8" t="s">
        <v>362</v>
      </c>
      <c r="AE8">
        <v>10</v>
      </c>
      <c r="AF8">
        <v>7</v>
      </c>
      <c r="AH8" t="s">
        <v>110</v>
      </c>
      <c r="AJ8" t="s">
        <v>197</v>
      </c>
      <c r="AK8" t="s">
        <v>110</v>
      </c>
      <c r="AM8">
        <v>977</v>
      </c>
      <c r="AN8">
        <v>106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363</v>
      </c>
      <c r="AD9" t="s">
        <v>362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1024</v>
      </c>
      <c r="AN9">
        <v>682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363</v>
      </c>
      <c r="AD10" t="s">
        <v>362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381</v>
      </c>
      <c r="AN10">
        <v>128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363</v>
      </c>
      <c r="AD11" t="s">
        <v>362</v>
      </c>
      <c r="AE11">
        <v>10</v>
      </c>
      <c r="AF11">
        <v>10</v>
      </c>
      <c r="AH11" t="s">
        <v>225</v>
      </c>
      <c r="AJ11" t="s">
        <v>200</v>
      </c>
      <c r="AK11" t="s">
        <v>130</v>
      </c>
      <c r="AM11">
        <v>1236</v>
      </c>
      <c r="AN11">
        <v>357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365</v>
      </c>
      <c r="AD2" t="s">
        <v>364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1133</v>
      </c>
      <c r="AN2">
        <v>1066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365</v>
      </c>
      <c r="AD3" t="s">
        <v>364</v>
      </c>
      <c r="AE3">
        <v>10</v>
      </c>
      <c r="AF3">
        <v>2</v>
      </c>
      <c r="AH3" t="s">
        <v>224</v>
      </c>
      <c r="AJ3" t="s">
        <v>198</v>
      </c>
      <c r="AK3" t="s">
        <v>130</v>
      </c>
      <c r="AM3">
        <v>206</v>
      </c>
      <c r="AN3">
        <v>876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365</v>
      </c>
      <c r="AD4" t="s">
        <v>364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343</v>
      </c>
      <c r="AN4">
        <v>470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365</v>
      </c>
      <c r="AD5" t="s">
        <v>364</v>
      </c>
      <c r="AE5">
        <v>10</v>
      </c>
      <c r="AF5">
        <v>4</v>
      </c>
      <c r="AH5" t="s">
        <v>225</v>
      </c>
      <c r="AJ5" t="s">
        <v>200</v>
      </c>
      <c r="AK5" t="s">
        <v>130</v>
      </c>
      <c r="AM5">
        <v>1409</v>
      </c>
      <c r="AN5">
        <v>833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365</v>
      </c>
      <c r="AD6" t="s">
        <v>364</v>
      </c>
      <c r="AE6">
        <v>10</v>
      </c>
      <c r="AF6">
        <v>5</v>
      </c>
      <c r="AH6" t="s">
        <v>307</v>
      </c>
      <c r="AJ6" t="s">
        <v>304</v>
      </c>
      <c r="AK6" t="s">
        <v>130</v>
      </c>
      <c r="AM6">
        <v>478</v>
      </c>
      <c r="AN6">
        <v>297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365</v>
      </c>
      <c r="AD7" t="s">
        <v>364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545</v>
      </c>
      <c r="AN7">
        <v>591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365</v>
      </c>
      <c r="AD8" t="s">
        <v>364</v>
      </c>
      <c r="AE8">
        <v>10</v>
      </c>
      <c r="AF8">
        <v>7</v>
      </c>
      <c r="AH8" t="s">
        <v>224</v>
      </c>
      <c r="AJ8" t="s">
        <v>198</v>
      </c>
      <c r="AK8" t="s">
        <v>130</v>
      </c>
      <c r="AM8">
        <v>1265</v>
      </c>
      <c r="AN8">
        <v>951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365</v>
      </c>
      <c r="AD9" t="s">
        <v>364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997</v>
      </c>
      <c r="AN9">
        <v>256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365</v>
      </c>
      <c r="AD10" t="s">
        <v>364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776</v>
      </c>
      <c r="AN10">
        <v>297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365</v>
      </c>
      <c r="AD11" t="s">
        <v>364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631</v>
      </c>
      <c r="AN11">
        <v>761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367</v>
      </c>
      <c r="AD2" t="s">
        <v>366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702</v>
      </c>
      <c r="AN2">
        <v>17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367</v>
      </c>
      <c r="AD3" t="s">
        <v>366</v>
      </c>
      <c r="AE3">
        <v>10</v>
      </c>
      <c r="AF3">
        <v>2</v>
      </c>
      <c r="AH3" t="s">
        <v>110</v>
      </c>
      <c r="AJ3" t="s">
        <v>197</v>
      </c>
      <c r="AK3" t="s">
        <v>110</v>
      </c>
      <c r="AM3">
        <v>458</v>
      </c>
      <c r="AN3">
        <v>606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367</v>
      </c>
      <c r="AD4" t="s">
        <v>366</v>
      </c>
      <c r="AE4">
        <v>10</v>
      </c>
      <c r="AF4">
        <v>3</v>
      </c>
      <c r="AH4" t="s">
        <v>110</v>
      </c>
      <c r="AJ4" t="s">
        <v>197</v>
      </c>
      <c r="AK4" t="s">
        <v>110</v>
      </c>
      <c r="AM4">
        <v>265</v>
      </c>
      <c r="AN4">
        <v>620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367</v>
      </c>
      <c r="AD5" t="s">
        <v>366</v>
      </c>
      <c r="AE5">
        <v>10</v>
      </c>
      <c r="AF5">
        <v>4</v>
      </c>
      <c r="AH5" t="s">
        <v>110</v>
      </c>
      <c r="AJ5" t="s">
        <v>197</v>
      </c>
      <c r="AK5" t="s">
        <v>110</v>
      </c>
      <c r="AM5">
        <v>1197</v>
      </c>
      <c r="AN5">
        <v>1052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367</v>
      </c>
      <c r="AD6" t="s">
        <v>366</v>
      </c>
      <c r="AE6">
        <v>10</v>
      </c>
      <c r="AF6">
        <v>5</v>
      </c>
      <c r="AH6" t="s">
        <v>110</v>
      </c>
      <c r="AJ6" t="s">
        <v>197</v>
      </c>
      <c r="AK6" t="s">
        <v>110</v>
      </c>
      <c r="AM6">
        <v>939</v>
      </c>
      <c r="AN6">
        <v>1071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367</v>
      </c>
      <c r="AD7" t="s">
        <v>366</v>
      </c>
      <c r="AE7">
        <v>10</v>
      </c>
      <c r="AF7">
        <v>6</v>
      </c>
      <c r="AH7" t="s">
        <v>315</v>
      </c>
      <c r="AJ7" t="s">
        <v>314</v>
      </c>
      <c r="AK7" t="s">
        <v>90</v>
      </c>
      <c r="AM7">
        <v>498</v>
      </c>
      <c r="AN7">
        <v>651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367</v>
      </c>
      <c r="AD8" t="s">
        <v>366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89</v>
      </c>
      <c r="AN8">
        <v>1073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367</v>
      </c>
      <c r="AD9" t="s">
        <v>366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1242</v>
      </c>
      <c r="AN9">
        <v>1000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367</v>
      </c>
      <c r="AD10" t="s">
        <v>366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1308</v>
      </c>
      <c r="AN10">
        <v>107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367</v>
      </c>
      <c r="AD11" t="s">
        <v>366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650</v>
      </c>
      <c r="AN11">
        <v>548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369</v>
      </c>
      <c r="AD2" t="s">
        <v>368</v>
      </c>
      <c r="AE2">
        <v>10</v>
      </c>
      <c r="AF2">
        <v>1</v>
      </c>
      <c r="AH2" t="s">
        <v>223</v>
      </c>
      <c r="AJ2" t="s">
        <v>193</v>
      </c>
      <c r="AK2" t="s">
        <v>124</v>
      </c>
      <c r="AM2">
        <v>840</v>
      </c>
      <c r="AN2">
        <v>120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369</v>
      </c>
      <c r="AD3" t="s">
        <v>368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368</v>
      </c>
      <c r="AN3">
        <v>858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369</v>
      </c>
      <c r="AD4" t="s">
        <v>368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264</v>
      </c>
      <c r="AN4">
        <v>272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369</v>
      </c>
      <c r="AD5" t="s">
        <v>368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124</v>
      </c>
      <c r="AN5">
        <v>103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369</v>
      </c>
      <c r="AD6" t="s">
        <v>368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1000</v>
      </c>
      <c r="AN6">
        <v>366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369</v>
      </c>
      <c r="AD7" t="s">
        <v>368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74</v>
      </c>
      <c r="AN7">
        <v>652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369</v>
      </c>
      <c r="AD8" t="s">
        <v>368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143</v>
      </c>
      <c r="AN8">
        <v>591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369</v>
      </c>
      <c r="AD9" t="s">
        <v>368</v>
      </c>
      <c r="AE9">
        <v>10</v>
      </c>
      <c r="AF9">
        <v>8</v>
      </c>
      <c r="AH9" t="s">
        <v>223</v>
      </c>
      <c r="AJ9" t="s">
        <v>193</v>
      </c>
      <c r="AK9" t="s">
        <v>124</v>
      </c>
      <c r="AM9">
        <v>31</v>
      </c>
      <c r="AN9">
        <v>1038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369</v>
      </c>
      <c r="AD10" t="s">
        <v>368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641</v>
      </c>
      <c r="AN10">
        <v>773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369</v>
      </c>
      <c r="AD11" t="s">
        <v>368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1068</v>
      </c>
      <c r="AN11">
        <v>788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1"/>
  <sheetViews>
    <sheetView workbookViewId="0"/>
  </sheetViews>
  <sheetFormatPr defaultRowHeight="15" x14ac:dyDescent="0.25"/>
  <cols>
    <col min="1" max="1" width="10.28515625" bestFit="1" customWidth="1"/>
    <col min="2" max="2" width="13.140625" bestFit="1" customWidth="1"/>
    <col min="3" max="3" width="7.28515625" bestFit="1" customWidth="1"/>
    <col min="4" max="4" width="8.42578125" bestFit="1" customWidth="1"/>
    <col min="5" max="5" width="8" bestFit="1" customWidth="1"/>
    <col min="6" max="6" width="10.140625" bestFit="1" customWidth="1"/>
    <col min="7" max="7" width="6.7109375" bestFit="1" customWidth="1"/>
    <col min="8" max="8" width="9.42578125" bestFit="1" customWidth="1"/>
    <col min="9" max="9" width="8.28515625" bestFit="1" customWidth="1"/>
    <col min="10" max="10" width="9.85546875" bestFit="1" customWidth="1"/>
    <col min="11" max="11" width="7.28515625" bestFit="1" customWidth="1"/>
    <col min="12" max="12" width="8.85546875" bestFit="1" customWidth="1"/>
    <col min="13" max="13" width="10.140625" bestFit="1" customWidth="1"/>
    <col min="14" max="14" width="6.85546875" bestFit="1" customWidth="1"/>
    <col min="15" max="15" width="8.42578125" bestFit="1" customWidth="1"/>
    <col min="16" max="16" width="12" bestFit="1" customWidth="1"/>
    <col min="17" max="17" width="15" bestFit="1" customWidth="1"/>
    <col min="18" max="18" width="6.42578125" bestFit="1" customWidth="1"/>
    <col min="19" max="19" width="5.7109375" bestFit="1" customWidth="1"/>
    <col min="20" max="20" width="7.42578125" bestFit="1" customWidth="1"/>
    <col min="21" max="21" width="11.7109375" bestFit="1" customWidth="1"/>
    <col min="22" max="22" width="11" bestFit="1" customWidth="1"/>
    <col min="23" max="23" width="11.28515625" bestFit="1" customWidth="1"/>
    <col min="24" max="24" width="13.28515625" bestFit="1" customWidth="1"/>
    <col min="25" max="25" width="7.7109375" bestFit="1" customWidth="1"/>
    <col min="26" max="26" width="5" bestFit="1" customWidth="1"/>
    <col min="27" max="27" width="12.85546875" bestFit="1" customWidth="1"/>
    <col min="28" max="28" width="13.5703125" bestFit="1" customWidth="1"/>
    <col min="29" max="29" width="57" bestFit="1" customWidth="1"/>
    <col min="30" max="30" width="77.85546875" bestFit="1" customWidth="1"/>
    <col min="31" max="31" width="11.42578125" bestFit="1" customWidth="1"/>
    <col min="32" max="32" width="7.140625" bestFit="1" customWidth="1"/>
    <col min="33" max="33" width="7.7109375" bestFit="1" customWidth="1"/>
    <col min="34" max="34" width="18.85546875" bestFit="1" customWidth="1"/>
    <col min="35" max="35" width="7.85546875" bestFit="1" customWidth="1"/>
    <col min="36" max="36" width="11.85546875" bestFit="1" customWidth="1"/>
    <col min="37" max="37" width="22.5703125" bestFit="1" customWidth="1"/>
    <col min="38" max="38" width="6.28515625" bestFit="1" customWidth="1"/>
    <col min="39" max="40" width="5" bestFit="1" customWidth="1"/>
  </cols>
  <sheetData>
    <row r="1" spans="1:40" x14ac:dyDescent="0.25">
      <c r="A1" s="3" t="s">
        <v>141</v>
      </c>
      <c r="B1" s="3" t="s">
        <v>203</v>
      </c>
      <c r="C1" s="3" t="s">
        <v>143</v>
      </c>
      <c r="D1" s="3" t="s">
        <v>144</v>
      </c>
      <c r="E1" s="3" t="s">
        <v>145</v>
      </c>
      <c r="F1" s="3" t="s">
        <v>204</v>
      </c>
      <c r="G1" s="3" t="s">
        <v>147</v>
      </c>
      <c r="H1" s="3" t="s">
        <v>148</v>
      </c>
      <c r="I1" s="3" t="s">
        <v>149</v>
      </c>
      <c r="J1" s="3" t="s">
        <v>205</v>
      </c>
      <c r="K1" s="3" t="s">
        <v>151</v>
      </c>
      <c r="L1" s="3" t="s">
        <v>152</v>
      </c>
      <c r="M1" s="3" t="s">
        <v>153</v>
      </c>
      <c r="N1" s="3" t="s">
        <v>154</v>
      </c>
      <c r="O1" s="3" t="s">
        <v>155</v>
      </c>
      <c r="P1" s="3" t="s">
        <v>206</v>
      </c>
      <c r="Q1" s="3" t="s">
        <v>157</v>
      </c>
      <c r="R1" s="3" t="s">
        <v>158</v>
      </c>
      <c r="S1" s="3" t="s">
        <v>159</v>
      </c>
      <c r="T1" s="3" t="s">
        <v>160</v>
      </c>
      <c r="U1" s="3" t="s">
        <v>207</v>
      </c>
      <c r="V1" s="3" t="s">
        <v>208</v>
      </c>
      <c r="W1" s="3" t="s">
        <v>209</v>
      </c>
      <c r="X1" s="3" t="s">
        <v>164</v>
      </c>
      <c r="Y1" s="3" t="s">
        <v>165</v>
      </c>
      <c r="Z1" s="3" t="s">
        <v>166</v>
      </c>
      <c r="AA1" s="3" t="s">
        <v>210</v>
      </c>
      <c r="AB1" s="3" t="s">
        <v>211</v>
      </c>
      <c r="AC1" s="3" t="s">
        <v>212</v>
      </c>
      <c r="AD1" s="3" t="s">
        <v>213</v>
      </c>
      <c r="AE1" s="3" t="s">
        <v>214</v>
      </c>
      <c r="AF1" s="3" t="s">
        <v>215</v>
      </c>
      <c r="AG1" s="3" t="s">
        <v>216</v>
      </c>
      <c r="AH1" s="3" t="s">
        <v>217</v>
      </c>
      <c r="AI1" s="3" t="s">
        <v>218</v>
      </c>
      <c r="AJ1" s="3" t="s">
        <v>219</v>
      </c>
      <c r="AK1" s="3" t="s">
        <v>137</v>
      </c>
      <c r="AL1" s="3" t="s">
        <v>136</v>
      </c>
      <c r="AM1" s="3" t="s">
        <v>220</v>
      </c>
      <c r="AN1" s="3" t="s">
        <v>221</v>
      </c>
    </row>
    <row r="2" spans="1:40" x14ac:dyDescent="0.25">
      <c r="A2" t="s">
        <v>222</v>
      </c>
      <c r="B2" t="s">
        <v>222</v>
      </c>
      <c r="C2" t="s">
        <v>222</v>
      </c>
      <c r="D2" t="s">
        <v>222</v>
      </c>
      <c r="E2" t="s">
        <v>222</v>
      </c>
      <c r="F2" t="s">
        <v>222</v>
      </c>
      <c r="G2" t="s">
        <v>222</v>
      </c>
      <c r="H2" t="s">
        <v>222</v>
      </c>
      <c r="I2" t="s">
        <v>222</v>
      </c>
      <c r="J2" t="s">
        <v>222</v>
      </c>
      <c r="K2" t="s">
        <v>222</v>
      </c>
      <c r="L2" t="s">
        <v>222</v>
      </c>
      <c r="M2" t="s">
        <v>222</v>
      </c>
      <c r="N2" t="s">
        <v>222</v>
      </c>
      <c r="O2" t="s">
        <v>222</v>
      </c>
      <c r="P2" t="s">
        <v>222</v>
      </c>
      <c r="Q2" t="s">
        <v>222</v>
      </c>
      <c r="R2" t="s">
        <v>222</v>
      </c>
      <c r="S2" t="s">
        <v>222</v>
      </c>
      <c r="T2" t="s">
        <v>222</v>
      </c>
      <c r="U2" t="s">
        <v>222</v>
      </c>
      <c r="V2" t="s">
        <v>222</v>
      </c>
      <c r="W2" t="s">
        <v>222</v>
      </c>
      <c r="X2" t="s">
        <v>222</v>
      </c>
      <c r="Y2" t="s">
        <v>222</v>
      </c>
      <c r="Z2" t="s">
        <v>222</v>
      </c>
      <c r="AA2" t="s">
        <v>222</v>
      </c>
      <c r="AB2" t="s">
        <v>222</v>
      </c>
      <c r="AC2" t="s">
        <v>371</v>
      </c>
      <c r="AD2" t="s">
        <v>370</v>
      </c>
      <c r="AE2">
        <v>10</v>
      </c>
      <c r="AF2">
        <v>1</v>
      </c>
      <c r="AH2" t="s">
        <v>110</v>
      </c>
      <c r="AJ2" t="s">
        <v>197</v>
      </c>
      <c r="AK2" t="s">
        <v>110</v>
      </c>
      <c r="AM2">
        <v>555</v>
      </c>
      <c r="AN2">
        <v>216</v>
      </c>
    </row>
    <row r="3" spans="1:40" x14ac:dyDescent="0.25">
      <c r="A3" t="s">
        <v>222</v>
      </c>
      <c r="B3" t="s">
        <v>222</v>
      </c>
      <c r="C3" t="s">
        <v>222</v>
      </c>
      <c r="D3" t="s">
        <v>222</v>
      </c>
      <c r="E3" t="s">
        <v>222</v>
      </c>
      <c r="F3" t="s">
        <v>222</v>
      </c>
      <c r="G3" t="s">
        <v>222</v>
      </c>
      <c r="H3" t="s">
        <v>222</v>
      </c>
      <c r="I3" t="s">
        <v>222</v>
      </c>
      <c r="J3" t="s">
        <v>222</v>
      </c>
      <c r="K3" t="s">
        <v>222</v>
      </c>
      <c r="L3" t="s">
        <v>222</v>
      </c>
      <c r="M3" t="s">
        <v>222</v>
      </c>
      <c r="N3" t="s">
        <v>222</v>
      </c>
      <c r="O3" t="s">
        <v>222</v>
      </c>
      <c r="P3" t="s">
        <v>222</v>
      </c>
      <c r="Q3" t="s">
        <v>222</v>
      </c>
      <c r="R3" t="s">
        <v>222</v>
      </c>
      <c r="S3" t="s">
        <v>222</v>
      </c>
      <c r="T3" t="s">
        <v>222</v>
      </c>
      <c r="U3" t="s">
        <v>222</v>
      </c>
      <c r="V3" t="s">
        <v>222</v>
      </c>
      <c r="W3" t="s">
        <v>222</v>
      </c>
      <c r="X3" t="s">
        <v>222</v>
      </c>
      <c r="Y3" t="s">
        <v>222</v>
      </c>
      <c r="Z3" t="s">
        <v>222</v>
      </c>
      <c r="AA3" t="s">
        <v>222</v>
      </c>
      <c r="AB3" t="s">
        <v>222</v>
      </c>
      <c r="AC3" t="s">
        <v>371</v>
      </c>
      <c r="AD3" t="s">
        <v>370</v>
      </c>
      <c r="AE3">
        <v>10</v>
      </c>
      <c r="AF3">
        <v>2</v>
      </c>
      <c r="AH3" t="s">
        <v>223</v>
      </c>
      <c r="AJ3" t="s">
        <v>193</v>
      </c>
      <c r="AK3" t="s">
        <v>124</v>
      </c>
      <c r="AM3">
        <v>996</v>
      </c>
      <c r="AN3">
        <v>3</v>
      </c>
    </row>
    <row r="4" spans="1:40" x14ac:dyDescent="0.25">
      <c r="A4" t="s">
        <v>222</v>
      </c>
      <c r="B4" t="s">
        <v>222</v>
      </c>
      <c r="C4" t="s">
        <v>222</v>
      </c>
      <c r="D4" t="s">
        <v>222</v>
      </c>
      <c r="E4" t="s">
        <v>222</v>
      </c>
      <c r="F4" t="s">
        <v>222</v>
      </c>
      <c r="G4" t="s">
        <v>222</v>
      </c>
      <c r="H4" t="s">
        <v>222</v>
      </c>
      <c r="I4" t="s">
        <v>222</v>
      </c>
      <c r="J4" t="s">
        <v>222</v>
      </c>
      <c r="K4" t="s">
        <v>222</v>
      </c>
      <c r="L4" t="s">
        <v>222</v>
      </c>
      <c r="M4" t="s">
        <v>222</v>
      </c>
      <c r="N4" t="s">
        <v>222</v>
      </c>
      <c r="O4" t="s">
        <v>222</v>
      </c>
      <c r="P4" t="s">
        <v>222</v>
      </c>
      <c r="Q4" t="s">
        <v>222</v>
      </c>
      <c r="R4" t="s">
        <v>222</v>
      </c>
      <c r="S4" t="s">
        <v>222</v>
      </c>
      <c r="T4" t="s">
        <v>222</v>
      </c>
      <c r="U4" t="s">
        <v>222</v>
      </c>
      <c r="V4" t="s">
        <v>222</v>
      </c>
      <c r="W4" t="s">
        <v>222</v>
      </c>
      <c r="X4" t="s">
        <v>222</v>
      </c>
      <c r="Y4" t="s">
        <v>222</v>
      </c>
      <c r="Z4" t="s">
        <v>222</v>
      </c>
      <c r="AA4" t="s">
        <v>222</v>
      </c>
      <c r="AB4" t="s">
        <v>222</v>
      </c>
      <c r="AC4" t="s">
        <v>371</v>
      </c>
      <c r="AD4" t="s">
        <v>370</v>
      </c>
      <c r="AE4">
        <v>10</v>
      </c>
      <c r="AF4">
        <v>3</v>
      </c>
      <c r="AH4" t="s">
        <v>223</v>
      </c>
      <c r="AJ4" t="s">
        <v>193</v>
      </c>
      <c r="AK4" t="s">
        <v>124</v>
      </c>
      <c r="AM4">
        <v>491</v>
      </c>
      <c r="AN4">
        <v>676</v>
      </c>
    </row>
    <row r="5" spans="1:40" x14ac:dyDescent="0.25">
      <c r="A5" t="s">
        <v>222</v>
      </c>
      <c r="B5" t="s">
        <v>222</v>
      </c>
      <c r="C5" t="s">
        <v>222</v>
      </c>
      <c r="D5" t="s">
        <v>222</v>
      </c>
      <c r="E5" t="s">
        <v>222</v>
      </c>
      <c r="F5" t="s">
        <v>222</v>
      </c>
      <c r="G5" t="s">
        <v>222</v>
      </c>
      <c r="H5" t="s">
        <v>222</v>
      </c>
      <c r="I5" t="s">
        <v>222</v>
      </c>
      <c r="J5" t="s">
        <v>222</v>
      </c>
      <c r="K5" t="s">
        <v>222</v>
      </c>
      <c r="L5" t="s">
        <v>222</v>
      </c>
      <c r="M5" t="s">
        <v>222</v>
      </c>
      <c r="N5" t="s">
        <v>222</v>
      </c>
      <c r="O5" t="s">
        <v>222</v>
      </c>
      <c r="P5" t="s">
        <v>222</v>
      </c>
      <c r="Q5" t="s">
        <v>222</v>
      </c>
      <c r="R5" t="s">
        <v>222</v>
      </c>
      <c r="S5" t="s">
        <v>222</v>
      </c>
      <c r="T5" t="s">
        <v>222</v>
      </c>
      <c r="U5" t="s">
        <v>222</v>
      </c>
      <c r="V5" t="s">
        <v>222</v>
      </c>
      <c r="W5" t="s">
        <v>222</v>
      </c>
      <c r="X5" t="s">
        <v>222</v>
      </c>
      <c r="Y5" t="s">
        <v>222</v>
      </c>
      <c r="Z5" t="s">
        <v>222</v>
      </c>
      <c r="AA5" t="s">
        <v>222</v>
      </c>
      <c r="AB5" t="s">
        <v>222</v>
      </c>
      <c r="AC5" t="s">
        <v>371</v>
      </c>
      <c r="AD5" t="s">
        <v>370</v>
      </c>
      <c r="AE5">
        <v>10</v>
      </c>
      <c r="AF5">
        <v>4</v>
      </c>
      <c r="AH5" t="s">
        <v>223</v>
      </c>
      <c r="AJ5" t="s">
        <v>193</v>
      </c>
      <c r="AK5" t="s">
        <v>124</v>
      </c>
      <c r="AM5">
        <v>1389</v>
      </c>
      <c r="AN5">
        <v>940</v>
      </c>
    </row>
    <row r="6" spans="1:40" x14ac:dyDescent="0.25">
      <c r="A6" t="s">
        <v>222</v>
      </c>
      <c r="B6" t="s">
        <v>222</v>
      </c>
      <c r="C6" t="s">
        <v>222</v>
      </c>
      <c r="D6" t="s">
        <v>222</v>
      </c>
      <c r="E6" t="s">
        <v>222</v>
      </c>
      <c r="F6" t="s">
        <v>222</v>
      </c>
      <c r="G6" t="s">
        <v>222</v>
      </c>
      <c r="H6" t="s">
        <v>222</v>
      </c>
      <c r="I6" t="s">
        <v>222</v>
      </c>
      <c r="J6" t="s">
        <v>222</v>
      </c>
      <c r="K6" t="s">
        <v>222</v>
      </c>
      <c r="L6" t="s">
        <v>222</v>
      </c>
      <c r="M6" t="s">
        <v>222</v>
      </c>
      <c r="N6" t="s">
        <v>222</v>
      </c>
      <c r="O6" t="s">
        <v>222</v>
      </c>
      <c r="P6" t="s">
        <v>222</v>
      </c>
      <c r="Q6" t="s">
        <v>222</v>
      </c>
      <c r="R6" t="s">
        <v>222</v>
      </c>
      <c r="S6" t="s">
        <v>222</v>
      </c>
      <c r="T6" t="s">
        <v>222</v>
      </c>
      <c r="U6" t="s">
        <v>222</v>
      </c>
      <c r="V6" t="s">
        <v>222</v>
      </c>
      <c r="W6" t="s">
        <v>222</v>
      </c>
      <c r="X6" t="s">
        <v>222</v>
      </c>
      <c r="Y6" t="s">
        <v>222</v>
      </c>
      <c r="Z6" t="s">
        <v>222</v>
      </c>
      <c r="AA6" t="s">
        <v>222</v>
      </c>
      <c r="AB6" t="s">
        <v>222</v>
      </c>
      <c r="AC6" t="s">
        <v>371</v>
      </c>
      <c r="AD6" t="s">
        <v>370</v>
      </c>
      <c r="AE6">
        <v>10</v>
      </c>
      <c r="AF6">
        <v>5</v>
      </c>
      <c r="AH6" t="s">
        <v>223</v>
      </c>
      <c r="AJ6" t="s">
        <v>193</v>
      </c>
      <c r="AK6" t="s">
        <v>124</v>
      </c>
      <c r="AM6">
        <v>947</v>
      </c>
      <c r="AN6">
        <v>488</v>
      </c>
    </row>
    <row r="7" spans="1:40" x14ac:dyDescent="0.25">
      <c r="A7" t="s">
        <v>222</v>
      </c>
      <c r="B7" t="s">
        <v>222</v>
      </c>
      <c r="C7" t="s">
        <v>222</v>
      </c>
      <c r="D7" t="s">
        <v>222</v>
      </c>
      <c r="E7" t="s">
        <v>222</v>
      </c>
      <c r="F7" t="s">
        <v>222</v>
      </c>
      <c r="G7" t="s">
        <v>222</v>
      </c>
      <c r="H7" t="s">
        <v>222</v>
      </c>
      <c r="I7" t="s">
        <v>222</v>
      </c>
      <c r="J7" t="s">
        <v>222</v>
      </c>
      <c r="K7" t="s">
        <v>222</v>
      </c>
      <c r="L7" t="s">
        <v>222</v>
      </c>
      <c r="M7" t="s">
        <v>222</v>
      </c>
      <c r="N7" t="s">
        <v>222</v>
      </c>
      <c r="O7" t="s">
        <v>222</v>
      </c>
      <c r="P7" t="s">
        <v>222</v>
      </c>
      <c r="Q7" t="s">
        <v>222</v>
      </c>
      <c r="R7" t="s">
        <v>222</v>
      </c>
      <c r="S7" t="s">
        <v>222</v>
      </c>
      <c r="T7" t="s">
        <v>222</v>
      </c>
      <c r="U7" t="s">
        <v>222</v>
      </c>
      <c r="V7" t="s">
        <v>222</v>
      </c>
      <c r="W7" t="s">
        <v>222</v>
      </c>
      <c r="X7" t="s">
        <v>222</v>
      </c>
      <c r="Y7" t="s">
        <v>222</v>
      </c>
      <c r="Z7" t="s">
        <v>222</v>
      </c>
      <c r="AA7" t="s">
        <v>222</v>
      </c>
      <c r="AB7" t="s">
        <v>222</v>
      </c>
      <c r="AC7" t="s">
        <v>371</v>
      </c>
      <c r="AD7" t="s">
        <v>370</v>
      </c>
      <c r="AE7">
        <v>10</v>
      </c>
      <c r="AF7">
        <v>6</v>
      </c>
      <c r="AH7" t="s">
        <v>223</v>
      </c>
      <c r="AJ7" t="s">
        <v>193</v>
      </c>
      <c r="AK7" t="s">
        <v>124</v>
      </c>
      <c r="AM7">
        <v>199</v>
      </c>
      <c r="AN7">
        <v>415</v>
      </c>
    </row>
    <row r="8" spans="1:40" x14ac:dyDescent="0.25">
      <c r="A8" t="s">
        <v>222</v>
      </c>
      <c r="B8" t="s">
        <v>222</v>
      </c>
      <c r="C8" t="s">
        <v>222</v>
      </c>
      <c r="D8" t="s">
        <v>222</v>
      </c>
      <c r="E8" t="s">
        <v>222</v>
      </c>
      <c r="F8" t="s">
        <v>222</v>
      </c>
      <c r="G8" t="s">
        <v>222</v>
      </c>
      <c r="H8" t="s">
        <v>222</v>
      </c>
      <c r="I8" t="s">
        <v>222</v>
      </c>
      <c r="J8" t="s">
        <v>222</v>
      </c>
      <c r="K8" t="s">
        <v>222</v>
      </c>
      <c r="L8" t="s">
        <v>222</v>
      </c>
      <c r="M8" t="s">
        <v>222</v>
      </c>
      <c r="N8" t="s">
        <v>222</v>
      </c>
      <c r="O8" t="s">
        <v>222</v>
      </c>
      <c r="P8" t="s">
        <v>222</v>
      </c>
      <c r="Q8" t="s">
        <v>222</v>
      </c>
      <c r="R8" t="s">
        <v>222</v>
      </c>
      <c r="S8" t="s">
        <v>222</v>
      </c>
      <c r="T8" t="s">
        <v>222</v>
      </c>
      <c r="U8" t="s">
        <v>222</v>
      </c>
      <c r="V8" t="s">
        <v>222</v>
      </c>
      <c r="W8" t="s">
        <v>222</v>
      </c>
      <c r="X8" t="s">
        <v>222</v>
      </c>
      <c r="Y8" t="s">
        <v>222</v>
      </c>
      <c r="Z8" t="s">
        <v>222</v>
      </c>
      <c r="AA8" t="s">
        <v>222</v>
      </c>
      <c r="AB8" t="s">
        <v>222</v>
      </c>
      <c r="AC8" t="s">
        <v>371</v>
      </c>
      <c r="AD8" t="s">
        <v>370</v>
      </c>
      <c r="AE8">
        <v>10</v>
      </c>
      <c r="AF8">
        <v>7</v>
      </c>
      <c r="AH8" t="s">
        <v>223</v>
      </c>
      <c r="AJ8" t="s">
        <v>193</v>
      </c>
      <c r="AK8" t="s">
        <v>124</v>
      </c>
      <c r="AM8">
        <v>1294</v>
      </c>
      <c r="AN8">
        <v>127</v>
      </c>
    </row>
    <row r="9" spans="1:40" x14ac:dyDescent="0.25">
      <c r="A9" t="s">
        <v>222</v>
      </c>
      <c r="B9" t="s">
        <v>222</v>
      </c>
      <c r="C9" t="s">
        <v>222</v>
      </c>
      <c r="D9" t="s">
        <v>222</v>
      </c>
      <c r="E9" t="s">
        <v>222</v>
      </c>
      <c r="F9" t="s">
        <v>222</v>
      </c>
      <c r="G9" t="s">
        <v>222</v>
      </c>
      <c r="H9" t="s">
        <v>222</v>
      </c>
      <c r="I9" t="s">
        <v>222</v>
      </c>
      <c r="J9" t="s">
        <v>222</v>
      </c>
      <c r="K9" t="s">
        <v>222</v>
      </c>
      <c r="L9" t="s">
        <v>222</v>
      </c>
      <c r="M9" t="s">
        <v>222</v>
      </c>
      <c r="N9" t="s">
        <v>222</v>
      </c>
      <c r="O9" t="s">
        <v>222</v>
      </c>
      <c r="P9" t="s">
        <v>222</v>
      </c>
      <c r="Q9" t="s">
        <v>222</v>
      </c>
      <c r="R9" t="s">
        <v>222</v>
      </c>
      <c r="S9" t="s">
        <v>222</v>
      </c>
      <c r="T9" t="s">
        <v>222</v>
      </c>
      <c r="U9" t="s">
        <v>222</v>
      </c>
      <c r="V9" t="s">
        <v>222</v>
      </c>
      <c r="W9" t="s">
        <v>222</v>
      </c>
      <c r="X9" t="s">
        <v>222</v>
      </c>
      <c r="Y9" t="s">
        <v>222</v>
      </c>
      <c r="Z9" t="s">
        <v>222</v>
      </c>
      <c r="AA9" t="s">
        <v>222</v>
      </c>
      <c r="AB9" t="s">
        <v>222</v>
      </c>
      <c r="AC9" t="s">
        <v>371</v>
      </c>
      <c r="AD9" t="s">
        <v>370</v>
      </c>
      <c r="AE9">
        <v>10</v>
      </c>
      <c r="AF9">
        <v>8</v>
      </c>
      <c r="AH9" t="s">
        <v>224</v>
      </c>
      <c r="AJ9" t="s">
        <v>198</v>
      </c>
      <c r="AK9" t="s">
        <v>130</v>
      </c>
      <c r="AM9">
        <v>368</v>
      </c>
      <c r="AN9">
        <v>1008</v>
      </c>
    </row>
    <row r="10" spans="1:40" x14ac:dyDescent="0.25">
      <c r="A10" t="s">
        <v>222</v>
      </c>
      <c r="B10" t="s">
        <v>222</v>
      </c>
      <c r="C10" t="s">
        <v>222</v>
      </c>
      <c r="D10" t="s">
        <v>222</v>
      </c>
      <c r="E10" t="s">
        <v>222</v>
      </c>
      <c r="F10" t="s">
        <v>222</v>
      </c>
      <c r="G10" t="s">
        <v>222</v>
      </c>
      <c r="H10" t="s">
        <v>222</v>
      </c>
      <c r="I10" t="s">
        <v>222</v>
      </c>
      <c r="J10" t="s">
        <v>222</v>
      </c>
      <c r="K10" t="s">
        <v>222</v>
      </c>
      <c r="L10" t="s">
        <v>222</v>
      </c>
      <c r="M10" t="s">
        <v>222</v>
      </c>
      <c r="N10" t="s">
        <v>222</v>
      </c>
      <c r="O10" t="s">
        <v>222</v>
      </c>
      <c r="P10" t="s">
        <v>222</v>
      </c>
      <c r="Q10" t="s">
        <v>222</v>
      </c>
      <c r="R10" t="s">
        <v>222</v>
      </c>
      <c r="S10" t="s">
        <v>222</v>
      </c>
      <c r="T10" t="s">
        <v>222</v>
      </c>
      <c r="U10" t="s">
        <v>222</v>
      </c>
      <c r="V10" t="s">
        <v>222</v>
      </c>
      <c r="W10" t="s">
        <v>222</v>
      </c>
      <c r="X10" t="s">
        <v>222</v>
      </c>
      <c r="Y10" t="s">
        <v>222</v>
      </c>
      <c r="Z10" t="s">
        <v>222</v>
      </c>
      <c r="AA10" t="s">
        <v>222</v>
      </c>
      <c r="AB10" t="s">
        <v>222</v>
      </c>
      <c r="AC10" t="s">
        <v>371</v>
      </c>
      <c r="AD10" t="s">
        <v>370</v>
      </c>
      <c r="AE10">
        <v>10</v>
      </c>
      <c r="AF10">
        <v>9</v>
      </c>
      <c r="AH10" t="s">
        <v>223</v>
      </c>
      <c r="AJ10" t="s">
        <v>193</v>
      </c>
      <c r="AK10" t="s">
        <v>124</v>
      </c>
      <c r="AM10">
        <v>611</v>
      </c>
      <c r="AN10">
        <v>653</v>
      </c>
    </row>
    <row r="11" spans="1:40" x14ac:dyDescent="0.25">
      <c r="A11" t="s">
        <v>222</v>
      </c>
      <c r="B11" t="s">
        <v>222</v>
      </c>
      <c r="C11" t="s">
        <v>222</v>
      </c>
      <c r="D11" t="s">
        <v>222</v>
      </c>
      <c r="E11" t="s">
        <v>222</v>
      </c>
      <c r="F11" t="s">
        <v>222</v>
      </c>
      <c r="G11" t="s">
        <v>222</v>
      </c>
      <c r="H11" t="s">
        <v>222</v>
      </c>
      <c r="I11" t="s">
        <v>222</v>
      </c>
      <c r="J11" t="s">
        <v>222</v>
      </c>
      <c r="K11" t="s">
        <v>222</v>
      </c>
      <c r="L11" t="s">
        <v>222</v>
      </c>
      <c r="M11" t="s">
        <v>222</v>
      </c>
      <c r="N11" t="s">
        <v>222</v>
      </c>
      <c r="O11" t="s">
        <v>222</v>
      </c>
      <c r="P11" t="s">
        <v>222</v>
      </c>
      <c r="Q11" t="s">
        <v>222</v>
      </c>
      <c r="R11" t="s">
        <v>222</v>
      </c>
      <c r="S11" t="s">
        <v>222</v>
      </c>
      <c r="T11" t="s">
        <v>222</v>
      </c>
      <c r="U11" t="s">
        <v>222</v>
      </c>
      <c r="V11" t="s">
        <v>222</v>
      </c>
      <c r="W11" t="s">
        <v>222</v>
      </c>
      <c r="X11" t="s">
        <v>222</v>
      </c>
      <c r="Y11" t="s">
        <v>222</v>
      </c>
      <c r="Z11" t="s">
        <v>222</v>
      </c>
      <c r="AA11" t="s">
        <v>222</v>
      </c>
      <c r="AB11" t="s">
        <v>222</v>
      </c>
      <c r="AC11" t="s">
        <v>371</v>
      </c>
      <c r="AD11" t="s">
        <v>370</v>
      </c>
      <c r="AE11">
        <v>10</v>
      </c>
      <c r="AF11">
        <v>10</v>
      </c>
      <c r="AH11" t="s">
        <v>223</v>
      </c>
      <c r="AJ11" t="s">
        <v>193</v>
      </c>
      <c r="AK11" t="s">
        <v>124</v>
      </c>
      <c r="AM11">
        <v>272</v>
      </c>
      <c r="AN11">
        <v>798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330"/>
  <sheetViews>
    <sheetView tabSelected="1" workbookViewId="0"/>
  </sheetViews>
  <sheetFormatPr defaultRowHeight="15" x14ac:dyDescent="0.25"/>
  <cols>
    <col min="1" max="1" width="34.28515625" style="32" bestFit="1" customWidth="1"/>
    <col min="2" max="5" width="5.7109375" style="32" bestFit="1" customWidth="1"/>
    <col min="6" max="6" width="10.85546875" style="32" bestFit="1" customWidth="1"/>
    <col min="7" max="7" width="56" style="32" bestFit="1" customWidth="1"/>
    <col min="8" max="35" width="5.7109375" style="32" bestFit="1" customWidth="1"/>
    <col min="36" max="72" width="6.140625" style="32" bestFit="1" customWidth="1"/>
    <col min="73" max="74" width="5.42578125" style="32" bestFit="1" customWidth="1"/>
    <col min="75" max="75" width="8.28515625" style="32" bestFit="1" customWidth="1"/>
    <col min="76" max="76" width="9.85546875" style="32" bestFit="1" customWidth="1"/>
    <col min="77" max="77" width="8.140625" style="32" bestFit="1" customWidth="1"/>
    <col min="78" max="78" width="14.42578125" bestFit="1" customWidth="1"/>
  </cols>
  <sheetData>
    <row r="1" spans="1:78" x14ac:dyDescent="0.25">
      <c r="A1" s="32" t="s">
        <v>0</v>
      </c>
      <c r="F1" s="32" t="s">
        <v>373</v>
      </c>
    </row>
    <row r="2" spans="1:78" x14ac:dyDescent="0.25">
      <c r="A2" s="32" t="s">
        <v>372</v>
      </c>
      <c r="F2" s="32" t="s">
        <v>15</v>
      </c>
    </row>
    <row r="3" spans="1:78" x14ac:dyDescent="0.25">
      <c r="A3" s="32" t="s">
        <v>1</v>
      </c>
      <c r="C3" s="32" t="s">
        <v>2</v>
      </c>
      <c r="D3" s="32" t="s">
        <v>3</v>
      </c>
      <c r="F3" s="33" t="s">
        <v>9</v>
      </c>
      <c r="G3" s="32" t="s">
        <v>10</v>
      </c>
    </row>
    <row r="4" spans="1:78" x14ac:dyDescent="0.25">
      <c r="A4" s="32" t="s">
        <v>17</v>
      </c>
      <c r="B4" s="32" t="s">
        <v>394</v>
      </c>
    </row>
    <row r="5" spans="1:78" ht="15.75" thickBot="1" x14ac:dyDescent="0.3"/>
    <row r="6" spans="1:78" ht="16.5" thickTop="1" thickBot="1" x14ac:dyDescent="0.3">
      <c r="A6" s="49" t="s">
        <v>374</v>
      </c>
      <c r="B6" s="44">
        <v>500</v>
      </c>
      <c r="C6" s="44">
        <v>1167</v>
      </c>
      <c r="D6" s="44">
        <v>4170</v>
      </c>
      <c r="E6" s="44">
        <v>7173</v>
      </c>
      <c r="F6" s="44">
        <v>10176</v>
      </c>
      <c r="G6" s="44">
        <v>13179</v>
      </c>
      <c r="H6" s="44">
        <v>16182</v>
      </c>
      <c r="I6" s="44">
        <v>19185</v>
      </c>
      <c r="J6" s="44">
        <v>22188</v>
      </c>
      <c r="K6" s="44">
        <v>25191</v>
      </c>
      <c r="L6" s="44">
        <v>28194</v>
      </c>
      <c r="M6" s="44">
        <v>31197</v>
      </c>
      <c r="N6" s="44">
        <v>34200</v>
      </c>
      <c r="O6" s="44">
        <v>37203</v>
      </c>
      <c r="P6" s="44">
        <v>40206</v>
      </c>
      <c r="Q6" s="44">
        <v>43209</v>
      </c>
      <c r="R6" s="44">
        <v>46212</v>
      </c>
      <c r="S6" s="44">
        <v>49215</v>
      </c>
      <c r="T6" s="44">
        <v>52218</v>
      </c>
      <c r="U6" s="44">
        <v>55221</v>
      </c>
      <c r="V6" s="44">
        <v>58224</v>
      </c>
      <c r="W6" s="44">
        <v>61227</v>
      </c>
      <c r="X6" s="44">
        <v>64230</v>
      </c>
      <c r="Y6" s="44">
        <v>67233</v>
      </c>
      <c r="Z6" s="44">
        <v>70236</v>
      </c>
      <c r="AA6" s="44">
        <v>73239</v>
      </c>
      <c r="AB6" s="44">
        <v>76242</v>
      </c>
      <c r="AC6" s="44">
        <v>79245</v>
      </c>
      <c r="AD6" s="44">
        <v>82248</v>
      </c>
      <c r="AE6" s="44">
        <v>85251</v>
      </c>
      <c r="AF6" s="44">
        <v>88254</v>
      </c>
      <c r="AG6" s="44">
        <v>91257</v>
      </c>
      <c r="AH6" s="44">
        <v>94260</v>
      </c>
      <c r="AI6" s="44">
        <v>97263</v>
      </c>
      <c r="AJ6" s="44">
        <v>100266</v>
      </c>
      <c r="AK6" s="44">
        <v>103269</v>
      </c>
      <c r="AL6" s="44">
        <v>106272</v>
      </c>
      <c r="AM6" s="44">
        <v>109275</v>
      </c>
      <c r="AN6" s="44">
        <v>112278</v>
      </c>
      <c r="AO6" s="44">
        <v>115281</v>
      </c>
      <c r="AP6" s="44">
        <v>118284</v>
      </c>
      <c r="AQ6" s="44">
        <v>121287</v>
      </c>
      <c r="AR6" s="44">
        <v>124290</v>
      </c>
      <c r="AS6" s="44">
        <v>127293</v>
      </c>
      <c r="AT6" s="44">
        <v>130296</v>
      </c>
      <c r="AU6" s="44">
        <v>133299</v>
      </c>
      <c r="AV6" s="44">
        <v>136302</v>
      </c>
      <c r="AW6" s="44">
        <v>139305</v>
      </c>
      <c r="AX6" s="44">
        <v>142308</v>
      </c>
      <c r="AY6" s="44">
        <v>145311</v>
      </c>
      <c r="AZ6" s="44">
        <v>148314</v>
      </c>
      <c r="BA6" s="44">
        <v>151317</v>
      </c>
      <c r="BB6" s="44">
        <v>154320</v>
      </c>
      <c r="BC6" s="44">
        <v>157323</v>
      </c>
      <c r="BD6" s="44">
        <v>160326</v>
      </c>
      <c r="BE6" s="44">
        <v>163329</v>
      </c>
      <c r="BF6" s="44">
        <v>166332</v>
      </c>
      <c r="BG6" s="44">
        <v>169335</v>
      </c>
      <c r="BH6" s="44">
        <v>172338</v>
      </c>
      <c r="BI6" s="44">
        <v>175341</v>
      </c>
      <c r="BJ6" s="44">
        <v>178344</v>
      </c>
      <c r="BK6" s="44">
        <v>181347</v>
      </c>
      <c r="BL6" s="44">
        <v>184350</v>
      </c>
      <c r="BM6" s="44">
        <v>187353</v>
      </c>
      <c r="BN6" s="44">
        <v>190356</v>
      </c>
      <c r="BO6" s="44">
        <v>193359</v>
      </c>
      <c r="BP6" s="44">
        <v>196362</v>
      </c>
      <c r="BQ6" s="44">
        <v>199365</v>
      </c>
      <c r="BR6" s="44">
        <v>202368</v>
      </c>
      <c r="BS6" s="44">
        <v>205371</v>
      </c>
      <c r="BT6" s="44">
        <v>208374</v>
      </c>
      <c r="BU6" s="66"/>
      <c r="BV6" s="66"/>
      <c r="BW6" s="66"/>
      <c r="BX6" s="66"/>
      <c r="BY6" s="66"/>
      <c r="BZ6" s="57"/>
    </row>
    <row r="7" spans="1:78" ht="15.75" thickTop="1" x14ac:dyDescent="0.25">
      <c r="A7" s="50" t="s">
        <v>375</v>
      </c>
      <c r="B7" s="45">
        <f>'000000500'!B8</f>
        <v>1</v>
      </c>
      <c r="C7" s="45">
        <f>'000001167'!B8</f>
        <v>1</v>
      </c>
      <c r="D7" s="45">
        <f>'000004170'!B8</f>
        <v>1</v>
      </c>
      <c r="E7" s="45">
        <f>'000007173'!B8</f>
        <v>1</v>
      </c>
      <c r="F7" s="45">
        <f>'000010176'!B8</f>
        <v>1</v>
      </c>
      <c r="G7" s="45">
        <f>'000013179'!B8</f>
        <v>1</v>
      </c>
      <c r="H7" s="45">
        <f>'000016182'!B8</f>
        <v>1</v>
      </c>
      <c r="I7" s="45">
        <f>'000019185'!B8</f>
        <v>1</v>
      </c>
      <c r="J7" s="45">
        <f>'000022188'!B8</f>
        <v>1</v>
      </c>
      <c r="K7" s="45">
        <f>'000025191'!B8</f>
        <v>1</v>
      </c>
      <c r="L7" s="45">
        <f>'000028194'!B8</f>
        <v>1</v>
      </c>
      <c r="M7" s="45">
        <f>'000031197'!B8</f>
        <v>1</v>
      </c>
      <c r="N7" s="45">
        <f>'000034200'!B8</f>
        <v>1</v>
      </c>
      <c r="O7" s="45">
        <f>'000037203'!B8</f>
        <v>1</v>
      </c>
      <c r="P7" s="45">
        <f>'000040206'!B8</f>
        <v>1</v>
      </c>
      <c r="Q7" s="45">
        <f>'000043209'!B8</f>
        <v>1</v>
      </c>
      <c r="R7" s="45">
        <f>'000046212'!B8</f>
        <v>1</v>
      </c>
      <c r="S7" s="45">
        <f>'000049215'!B8</f>
        <v>1</v>
      </c>
      <c r="T7" s="45">
        <f>'000052218'!B8</f>
        <v>1</v>
      </c>
      <c r="U7" s="45">
        <f>'000055221'!B8</f>
        <v>1</v>
      </c>
      <c r="V7" s="45">
        <f>'000058224'!B8</f>
        <v>1</v>
      </c>
      <c r="W7" s="45">
        <f>'000061227'!B8</f>
        <v>1</v>
      </c>
      <c r="X7" s="45">
        <f>'000064230'!B8</f>
        <v>1</v>
      </c>
      <c r="Y7" s="45">
        <f>'000067233'!B8</f>
        <v>1</v>
      </c>
      <c r="Z7" s="45">
        <f>'000070236'!B8</f>
        <v>1</v>
      </c>
      <c r="AA7" s="45">
        <f>'000073239'!B8</f>
        <v>1</v>
      </c>
      <c r="AB7" s="45">
        <f>'000076242'!B8</f>
        <v>1</v>
      </c>
      <c r="AC7" s="45">
        <f>'000079245'!B8</f>
        <v>1</v>
      </c>
      <c r="AD7" s="45">
        <f>'000082248'!B8</f>
        <v>1</v>
      </c>
      <c r="AE7" s="45">
        <f>'000085251'!B8</f>
        <v>1</v>
      </c>
      <c r="AF7" s="45">
        <f>'000088254'!B8</f>
        <v>1</v>
      </c>
      <c r="AG7" s="45">
        <f>'000091257'!B8</f>
        <v>1</v>
      </c>
      <c r="AH7" s="45">
        <f>'000094260'!B8</f>
        <v>1</v>
      </c>
      <c r="AI7" s="45">
        <f>'000097263'!B8</f>
        <v>1</v>
      </c>
      <c r="AJ7" s="45">
        <f>'000100266'!B8</f>
        <v>1</v>
      </c>
      <c r="AK7" s="45">
        <f>'000103269'!B8</f>
        <v>1</v>
      </c>
      <c r="AL7" s="45">
        <f>'000106272'!B8</f>
        <v>1</v>
      </c>
      <c r="AM7" s="45">
        <f>'000109275'!B8</f>
        <v>1</v>
      </c>
      <c r="AN7" s="45">
        <f>'000112278'!B8</f>
        <v>1</v>
      </c>
      <c r="AO7" s="45">
        <f>'000115281'!B8</f>
        <v>1</v>
      </c>
      <c r="AP7" s="45">
        <f>'000118284'!B8</f>
        <v>1</v>
      </c>
      <c r="AQ7" s="45">
        <f>'000121287'!B8</f>
        <v>1</v>
      </c>
      <c r="AR7" s="45">
        <f>'000124290'!B8</f>
        <v>1</v>
      </c>
      <c r="AS7" s="45">
        <f>'000127293'!B8</f>
        <v>1</v>
      </c>
      <c r="AT7" s="45">
        <f>'000130296'!B8</f>
        <v>1</v>
      </c>
      <c r="AU7" s="45">
        <f>'000133299'!B8</f>
        <v>1</v>
      </c>
      <c r="AV7" s="45">
        <f>'000136302'!B8</f>
        <v>1</v>
      </c>
      <c r="AW7" s="45">
        <f>'000139305'!B8</f>
        <v>1</v>
      </c>
      <c r="AX7" s="45">
        <f>'000142308'!B8</f>
        <v>1</v>
      </c>
      <c r="AY7" s="45">
        <f>'000145311'!B8</f>
        <v>1</v>
      </c>
      <c r="AZ7" s="45">
        <f>'000148314'!B8</f>
        <v>1</v>
      </c>
      <c r="BA7" s="45">
        <f>'000151317'!B8</f>
        <v>1</v>
      </c>
      <c r="BB7" s="45">
        <f>'000154320'!B8</f>
        <v>1</v>
      </c>
      <c r="BC7" s="45">
        <f>'000157323'!B8</f>
        <v>1</v>
      </c>
      <c r="BD7" s="45">
        <f>'000160326'!B8</f>
        <v>1</v>
      </c>
      <c r="BE7" s="45">
        <f>'000163329'!B8</f>
        <v>1</v>
      </c>
      <c r="BF7" s="45">
        <f>'000166332'!B8</f>
        <v>1</v>
      </c>
      <c r="BG7" s="45">
        <f>'000169335'!B8</f>
        <v>1</v>
      </c>
      <c r="BH7" s="45">
        <f>'000172338'!B8</f>
        <v>1</v>
      </c>
      <c r="BI7" s="45">
        <f>'000175341'!B8</f>
        <v>1</v>
      </c>
      <c r="BJ7" s="45">
        <f>'000178344'!B8</f>
        <v>1</v>
      </c>
      <c r="BK7" s="45">
        <f>'000181347'!B8</f>
        <v>1</v>
      </c>
      <c r="BL7" s="45">
        <f>'000184350'!B8</f>
        <v>1</v>
      </c>
      <c r="BM7" s="45">
        <f>'000187353'!B8</f>
        <v>1</v>
      </c>
      <c r="BN7" s="45">
        <f>'000190356'!B8</f>
        <v>1</v>
      </c>
      <c r="BO7" s="45">
        <f>'000193359'!B8</f>
        <v>1</v>
      </c>
      <c r="BP7" s="45">
        <f>'000196362'!B8</f>
        <v>1</v>
      </c>
      <c r="BQ7" s="45">
        <f>'000199365'!B8</f>
        <v>1</v>
      </c>
      <c r="BR7" s="45">
        <f>'000202368'!B8</f>
        <v>1</v>
      </c>
      <c r="BS7" s="45">
        <f>'000205371'!B8</f>
        <v>1</v>
      </c>
      <c r="BT7" s="45">
        <f>'000208374'!B8</f>
        <v>1</v>
      </c>
      <c r="BU7" s="48"/>
      <c r="BV7" s="48"/>
      <c r="BW7" s="48"/>
      <c r="BX7" s="48"/>
      <c r="BY7" s="48"/>
      <c r="BZ7" s="58"/>
    </row>
    <row r="8" spans="1:78" x14ac:dyDescent="0.25">
      <c r="A8" s="51" t="s">
        <v>376</v>
      </c>
      <c r="B8" s="36">
        <f ca="1">'000000500'!B29</f>
        <v>10</v>
      </c>
      <c r="C8" s="36">
        <f ca="1">'000001167'!B29</f>
        <v>10</v>
      </c>
      <c r="D8" s="36">
        <f ca="1">'000004170'!B29</f>
        <v>10</v>
      </c>
      <c r="E8" s="36">
        <f ca="1">'000007173'!B29</f>
        <v>10</v>
      </c>
      <c r="F8" s="36">
        <f ca="1">'000010176'!B29</f>
        <v>10</v>
      </c>
      <c r="G8" s="36">
        <f ca="1">'000013179'!B29</f>
        <v>10</v>
      </c>
      <c r="H8" s="36">
        <f ca="1">'000016182'!B29</f>
        <v>10</v>
      </c>
      <c r="I8" s="36">
        <f ca="1">'000019185'!B29</f>
        <v>10</v>
      </c>
      <c r="J8" s="36">
        <f ca="1">'000022188'!B29</f>
        <v>10</v>
      </c>
      <c r="K8" s="36">
        <f ca="1">'000025191'!B29</f>
        <v>10</v>
      </c>
      <c r="L8" s="36">
        <f ca="1">'000028194'!B29</f>
        <v>10</v>
      </c>
      <c r="M8" s="36">
        <f ca="1">'000031197'!B29</f>
        <v>10</v>
      </c>
      <c r="N8" s="36">
        <f ca="1">'000034200'!B29</f>
        <v>10</v>
      </c>
      <c r="O8" s="36">
        <f ca="1">'000037203'!B29</f>
        <v>10</v>
      </c>
      <c r="P8" s="36">
        <f ca="1">'000040206'!B29</f>
        <v>10</v>
      </c>
      <c r="Q8" s="36">
        <f ca="1">'000043209'!B29</f>
        <v>10</v>
      </c>
      <c r="R8" s="36">
        <f ca="1">'000046212'!B29</f>
        <v>10</v>
      </c>
      <c r="S8" s="36">
        <f ca="1">'000049215'!B29</f>
        <v>10</v>
      </c>
      <c r="T8" s="36">
        <f ca="1">'000052218'!B29</f>
        <v>10</v>
      </c>
      <c r="U8" s="36">
        <f ca="1">'000055221'!B29</f>
        <v>10</v>
      </c>
      <c r="V8" s="36">
        <f ca="1">'000058224'!B29</f>
        <v>10</v>
      </c>
      <c r="W8" s="36">
        <f ca="1">'000061227'!B29</f>
        <v>10</v>
      </c>
      <c r="X8" s="36">
        <f ca="1">'000064230'!B29</f>
        <v>10</v>
      </c>
      <c r="Y8" s="36">
        <f ca="1">'000067233'!B29</f>
        <v>10</v>
      </c>
      <c r="Z8" s="36">
        <f ca="1">'000070236'!B29</f>
        <v>10</v>
      </c>
      <c r="AA8" s="36">
        <f ca="1">'000073239'!B29</f>
        <v>10</v>
      </c>
      <c r="AB8" s="36">
        <f ca="1">'000076242'!B29</f>
        <v>10</v>
      </c>
      <c r="AC8" s="36">
        <f ca="1">'000079245'!B29</f>
        <v>10</v>
      </c>
      <c r="AD8" s="36">
        <f ca="1">'000082248'!B29</f>
        <v>10</v>
      </c>
      <c r="AE8" s="36">
        <f ca="1">'000085251'!B29</f>
        <v>10</v>
      </c>
      <c r="AF8" s="36">
        <f ca="1">'000088254'!B29</f>
        <v>10</v>
      </c>
      <c r="AG8" s="36">
        <f ca="1">'000091257'!B29</f>
        <v>10</v>
      </c>
      <c r="AH8" s="36">
        <f ca="1">'000094260'!B29</f>
        <v>10</v>
      </c>
      <c r="AI8" s="36">
        <f ca="1">'000097263'!B29</f>
        <v>10</v>
      </c>
      <c r="AJ8" s="36">
        <f ca="1">'000100266'!B29</f>
        <v>10</v>
      </c>
      <c r="AK8" s="36">
        <f ca="1">'000103269'!B29</f>
        <v>10</v>
      </c>
      <c r="AL8" s="36">
        <f ca="1">'000106272'!B29</f>
        <v>10</v>
      </c>
      <c r="AM8" s="36">
        <f ca="1">'000109275'!B29</f>
        <v>10</v>
      </c>
      <c r="AN8" s="36">
        <f ca="1">'000112278'!B29</f>
        <v>10</v>
      </c>
      <c r="AO8" s="36">
        <f ca="1">'000115281'!B29</f>
        <v>10</v>
      </c>
      <c r="AP8" s="36">
        <f ca="1">'000118284'!B29</f>
        <v>10</v>
      </c>
      <c r="AQ8" s="36">
        <f ca="1">'000121287'!B29</f>
        <v>10</v>
      </c>
      <c r="AR8" s="36">
        <f ca="1">'000124290'!B29</f>
        <v>10</v>
      </c>
      <c r="AS8" s="36">
        <f ca="1">'000127293'!B29</f>
        <v>10</v>
      </c>
      <c r="AT8" s="36">
        <f ca="1">'000130296'!B29</f>
        <v>10</v>
      </c>
      <c r="AU8" s="36">
        <f ca="1">'000133299'!B29</f>
        <v>10</v>
      </c>
      <c r="AV8" s="36">
        <f ca="1">'000136302'!B29</f>
        <v>10</v>
      </c>
      <c r="AW8" s="36">
        <f ca="1">'000139305'!B29</f>
        <v>10</v>
      </c>
      <c r="AX8" s="36">
        <f ca="1">'000142308'!B29</f>
        <v>10</v>
      </c>
      <c r="AY8" s="36">
        <f ca="1">'000145311'!B29</f>
        <v>10</v>
      </c>
      <c r="AZ8" s="36">
        <f ca="1">'000148314'!B29</f>
        <v>10</v>
      </c>
      <c r="BA8" s="36">
        <f ca="1">'000151317'!B29</f>
        <v>10</v>
      </c>
      <c r="BB8" s="36">
        <f ca="1">'000154320'!B29</f>
        <v>10</v>
      </c>
      <c r="BC8" s="36">
        <f ca="1">'000157323'!B29</f>
        <v>10</v>
      </c>
      <c r="BD8" s="36">
        <f ca="1">'000160326'!B29</f>
        <v>10</v>
      </c>
      <c r="BE8" s="36">
        <f ca="1">'000163329'!B29</f>
        <v>10</v>
      </c>
      <c r="BF8" s="36">
        <f ca="1">'000166332'!B29</f>
        <v>10</v>
      </c>
      <c r="BG8" s="36">
        <f ca="1">'000169335'!B29</f>
        <v>10</v>
      </c>
      <c r="BH8" s="36">
        <f ca="1">'000172338'!B29</f>
        <v>10</v>
      </c>
      <c r="BI8" s="36">
        <f ca="1">'000175341'!B29</f>
        <v>10</v>
      </c>
      <c r="BJ8" s="36">
        <f ca="1">'000178344'!B29</f>
        <v>10</v>
      </c>
      <c r="BK8" s="36">
        <f ca="1">'000181347'!B29</f>
        <v>10</v>
      </c>
      <c r="BL8" s="36">
        <f ca="1">'000184350'!B29</f>
        <v>10</v>
      </c>
      <c r="BM8" s="36">
        <f ca="1">'000187353'!B29</f>
        <v>10</v>
      </c>
      <c r="BN8" s="36">
        <f ca="1">'000190356'!B29</f>
        <v>10</v>
      </c>
      <c r="BO8" s="36">
        <f ca="1">'000193359'!B29</f>
        <v>10</v>
      </c>
      <c r="BP8" s="36">
        <f ca="1">'000196362'!B29</f>
        <v>10</v>
      </c>
      <c r="BQ8" s="36">
        <f ca="1">'000199365'!B29</f>
        <v>10</v>
      </c>
      <c r="BR8" s="36">
        <f ca="1">'000202368'!B29</f>
        <v>10</v>
      </c>
      <c r="BS8" s="36">
        <f ca="1">'000205371'!B29</f>
        <v>10</v>
      </c>
      <c r="BT8" s="36">
        <f ca="1">'000208374'!B29</f>
        <v>10</v>
      </c>
      <c r="BZ8" s="59"/>
    </row>
    <row r="9" spans="1:78" ht="15.75" thickBot="1" x14ac:dyDescent="0.3">
      <c r="A9" s="52" t="s">
        <v>377</v>
      </c>
      <c r="B9" s="46">
        <f ca="1">'000000500'!H127</f>
        <v>7</v>
      </c>
      <c r="C9" s="46">
        <f ca="1">'000001167'!H127</f>
        <v>8</v>
      </c>
      <c r="D9" s="46">
        <f ca="1">'000004170'!H127</f>
        <v>7</v>
      </c>
      <c r="E9" s="46">
        <f ca="1">'000007173'!H127</f>
        <v>7</v>
      </c>
      <c r="F9" s="46">
        <f ca="1">'000010176'!H127</f>
        <v>9</v>
      </c>
      <c r="G9" s="46">
        <f ca="1">'000013179'!H127</f>
        <v>9</v>
      </c>
      <c r="H9" s="46">
        <f ca="1">'000016182'!H127</f>
        <v>7</v>
      </c>
      <c r="I9" s="46">
        <f ca="1">'000019185'!H127</f>
        <v>8</v>
      </c>
      <c r="J9" s="46">
        <f ca="1">'000022188'!H127</f>
        <v>6</v>
      </c>
      <c r="K9" s="46">
        <f ca="1">'000025191'!H127</f>
        <v>9</v>
      </c>
      <c r="L9" s="46">
        <f ca="1">'000028194'!H127</f>
        <v>9</v>
      </c>
      <c r="M9" s="46">
        <f ca="1">'000031197'!H127</f>
        <v>5</v>
      </c>
      <c r="N9" s="46">
        <f ca="1">'000034200'!H127</f>
        <v>10</v>
      </c>
      <c r="O9" s="46">
        <f ca="1">'000037203'!H127</f>
        <v>8</v>
      </c>
      <c r="P9" s="46">
        <f ca="1">'000040206'!H127</f>
        <v>10</v>
      </c>
      <c r="Q9" s="46">
        <f ca="1">'000043209'!H127</f>
        <v>9</v>
      </c>
      <c r="R9" s="46">
        <f ca="1">'000046212'!H127</f>
        <v>10</v>
      </c>
      <c r="S9" s="46">
        <f ca="1">'000049215'!H127</f>
        <v>9</v>
      </c>
      <c r="T9" s="46">
        <f ca="1">'000052218'!H127</f>
        <v>7</v>
      </c>
      <c r="U9" s="46">
        <f ca="1">'000055221'!H127</f>
        <v>8</v>
      </c>
      <c r="V9" s="46">
        <f ca="1">'000058224'!H127</f>
        <v>9</v>
      </c>
      <c r="W9" s="46">
        <f ca="1">'000061227'!H127</f>
        <v>7</v>
      </c>
      <c r="X9" s="46">
        <f ca="1">'000064230'!H127</f>
        <v>8</v>
      </c>
      <c r="Y9" s="46">
        <f ca="1">'000067233'!H127</f>
        <v>8</v>
      </c>
      <c r="Z9" s="46">
        <f ca="1">'000070236'!H127</f>
        <v>7</v>
      </c>
      <c r="AA9" s="46">
        <f ca="1">'000073239'!H127</f>
        <v>8</v>
      </c>
      <c r="AB9" s="46">
        <f ca="1">'000076242'!H127</f>
        <v>7</v>
      </c>
      <c r="AC9" s="46">
        <f ca="1">'000079245'!H127</f>
        <v>8</v>
      </c>
      <c r="AD9" s="46">
        <f ca="1">'000082248'!H127</f>
        <v>9</v>
      </c>
      <c r="AE9" s="46">
        <f ca="1">'000085251'!H127</f>
        <v>8</v>
      </c>
      <c r="AF9" s="46">
        <f ca="1">'000088254'!H127</f>
        <v>10</v>
      </c>
      <c r="AG9" s="46">
        <f ca="1">'000091257'!H127</f>
        <v>8</v>
      </c>
      <c r="AH9" s="46">
        <f ca="1">'000094260'!H127</f>
        <v>6</v>
      </c>
      <c r="AI9" s="46">
        <f ca="1">'000097263'!H127</f>
        <v>9</v>
      </c>
      <c r="AJ9" s="46">
        <f ca="1">'000100266'!H127</f>
        <v>9</v>
      </c>
      <c r="AK9" s="46">
        <f ca="1">'000103269'!H127</f>
        <v>8</v>
      </c>
      <c r="AL9" s="46">
        <f ca="1">'000106272'!H127</f>
        <v>9</v>
      </c>
      <c r="AM9" s="46">
        <f ca="1">'000109275'!H127</f>
        <v>10</v>
      </c>
      <c r="AN9" s="46">
        <f ca="1">'000112278'!H127</f>
        <v>9</v>
      </c>
      <c r="AO9" s="46">
        <f ca="1">'000115281'!H127</f>
        <v>4</v>
      </c>
      <c r="AP9" s="46">
        <f ca="1">'000118284'!H127</f>
        <v>10</v>
      </c>
      <c r="AQ9" s="46">
        <f ca="1">'000121287'!H127</f>
        <v>9</v>
      </c>
      <c r="AR9" s="46">
        <f ca="1">'000124290'!H127</f>
        <v>8</v>
      </c>
      <c r="AS9" s="46">
        <f ca="1">'000127293'!H127</f>
        <v>6</v>
      </c>
      <c r="AT9" s="46">
        <f ca="1">'000130296'!H127</f>
        <v>9</v>
      </c>
      <c r="AU9" s="46">
        <f ca="1">'000133299'!H127</f>
        <v>8</v>
      </c>
      <c r="AV9" s="46">
        <f ca="1">'000136302'!H127</f>
        <v>10</v>
      </c>
      <c r="AW9" s="46">
        <f ca="1">'000139305'!H127</f>
        <v>10</v>
      </c>
      <c r="AX9" s="46">
        <f ca="1">'000142308'!H127</f>
        <v>10</v>
      </c>
      <c r="AY9" s="46">
        <f ca="1">'000145311'!H127</f>
        <v>7</v>
      </c>
      <c r="AZ9" s="46">
        <f ca="1">'000148314'!H127</f>
        <v>10</v>
      </c>
      <c r="BA9" s="46">
        <f ca="1">'000151317'!H127</f>
        <v>8</v>
      </c>
      <c r="BB9" s="46">
        <f ca="1">'000154320'!H127</f>
        <v>10</v>
      </c>
      <c r="BC9" s="46">
        <f ca="1">'000157323'!H127</f>
        <v>8</v>
      </c>
      <c r="BD9" s="46">
        <f ca="1">'000160326'!H127</f>
        <v>7</v>
      </c>
      <c r="BE9" s="46">
        <f ca="1">'000163329'!H127</f>
        <v>6</v>
      </c>
      <c r="BF9" s="46">
        <f ca="1">'000166332'!H127</f>
        <v>10</v>
      </c>
      <c r="BG9" s="46">
        <f ca="1">'000169335'!H127</f>
        <v>7</v>
      </c>
      <c r="BH9" s="46">
        <f ca="1">'000172338'!H127</f>
        <v>8</v>
      </c>
      <c r="BI9" s="46">
        <f ca="1">'000175341'!H127</f>
        <v>8</v>
      </c>
      <c r="BJ9" s="46">
        <f ca="1">'000178344'!H127</f>
        <v>7</v>
      </c>
      <c r="BK9" s="46">
        <f ca="1">'000181347'!H127</f>
        <v>8</v>
      </c>
      <c r="BL9" s="46">
        <f ca="1">'000184350'!H127</f>
        <v>6</v>
      </c>
      <c r="BM9" s="46">
        <f ca="1">'000187353'!H127</f>
        <v>9</v>
      </c>
      <c r="BN9" s="46">
        <f ca="1">'000190356'!H127</f>
        <v>8</v>
      </c>
      <c r="BO9" s="46">
        <f ca="1">'000193359'!H127</f>
        <v>7</v>
      </c>
      <c r="BP9" s="46">
        <f ca="1">'000196362'!H127</f>
        <v>7</v>
      </c>
      <c r="BQ9" s="46">
        <f ca="1">'000199365'!H127</f>
        <v>6</v>
      </c>
      <c r="BR9" s="46">
        <f ca="1">'000202368'!H127</f>
        <v>10</v>
      </c>
      <c r="BS9" s="46">
        <f ca="1">'000205371'!H127</f>
        <v>10</v>
      </c>
      <c r="BT9" s="46">
        <f ca="1">'000208374'!H127</f>
        <v>9</v>
      </c>
      <c r="BU9" s="43"/>
      <c r="BV9" s="43"/>
      <c r="BW9" s="43"/>
      <c r="BX9" s="43"/>
      <c r="BY9" s="43"/>
      <c r="BZ9" s="60"/>
    </row>
    <row r="10" spans="1:78" ht="15.75" thickTop="1" x14ac:dyDescent="0.25">
      <c r="A10" s="51" t="s">
        <v>378</v>
      </c>
      <c r="BV10" s="34" t="s">
        <v>379</v>
      </c>
      <c r="BW10" s="34" t="s">
        <v>380</v>
      </c>
      <c r="BX10" s="34" t="s">
        <v>381</v>
      </c>
      <c r="BZ10" s="59"/>
    </row>
    <row r="11" spans="1:78" x14ac:dyDescent="0.25">
      <c r="A11" s="53" t="s">
        <v>170</v>
      </c>
      <c r="B11" s="39">
        <f ca="1">'000000500'!C16</f>
        <v>0</v>
      </c>
      <c r="C11" s="39">
        <f ca="1">'000001167'!C16</f>
        <v>0</v>
      </c>
      <c r="D11" s="39">
        <f ca="1">'000004170'!C16</f>
        <v>0</v>
      </c>
      <c r="E11" s="39">
        <f ca="1">'000007173'!C16</f>
        <v>0</v>
      </c>
      <c r="F11" s="39">
        <f ca="1">'000010176'!C16</f>
        <v>0</v>
      </c>
      <c r="G11" s="39">
        <f ca="1">'000013179'!C16</f>
        <v>0</v>
      </c>
      <c r="H11" s="39">
        <f ca="1">'000016182'!C16</f>
        <v>0</v>
      </c>
      <c r="I11" s="39">
        <f ca="1">'000019185'!C16</f>
        <v>0</v>
      </c>
      <c r="J11" s="39">
        <f ca="1">'000022188'!C16</f>
        <v>0</v>
      </c>
      <c r="K11" s="39">
        <f ca="1">'000025191'!C16</f>
        <v>0</v>
      </c>
      <c r="L11" s="39">
        <f ca="1">'000028194'!C16</f>
        <v>0</v>
      </c>
      <c r="M11" s="39">
        <f ca="1">'000031197'!C16</f>
        <v>0</v>
      </c>
      <c r="N11" s="39">
        <f ca="1">'000034200'!C16</f>
        <v>0</v>
      </c>
      <c r="O11" s="39">
        <f ca="1">'000037203'!C16</f>
        <v>0</v>
      </c>
      <c r="P11" s="39">
        <f ca="1">'000040206'!C16</f>
        <v>0</v>
      </c>
      <c r="Q11" s="39">
        <f ca="1">'000043209'!C16</f>
        <v>0</v>
      </c>
      <c r="R11" s="39">
        <f ca="1">'000046212'!C16</f>
        <v>0</v>
      </c>
      <c r="S11" s="39">
        <f ca="1">'000049215'!C16</f>
        <v>0</v>
      </c>
      <c r="T11" s="39">
        <f ca="1">'000052218'!C16</f>
        <v>0</v>
      </c>
      <c r="U11" s="39">
        <f ca="1">'000055221'!C16</f>
        <v>0</v>
      </c>
      <c r="V11" s="39">
        <f ca="1">'000058224'!C16</f>
        <v>0</v>
      </c>
      <c r="W11" s="39">
        <f ca="1">'000061227'!C16</f>
        <v>0</v>
      </c>
      <c r="X11" s="39">
        <f ca="1">'000064230'!C16</f>
        <v>0</v>
      </c>
      <c r="Y11" s="39">
        <f ca="1">'000067233'!C16</f>
        <v>0</v>
      </c>
      <c r="Z11" s="39">
        <f ca="1">'000070236'!C16</f>
        <v>0</v>
      </c>
      <c r="AA11" s="39">
        <f ca="1">'000073239'!C16</f>
        <v>0</v>
      </c>
      <c r="AB11" s="39">
        <f ca="1">'000076242'!C16</f>
        <v>0</v>
      </c>
      <c r="AC11" s="39">
        <f ca="1">'000079245'!C16</f>
        <v>0</v>
      </c>
      <c r="AD11" s="39">
        <f ca="1">'000082248'!C16</f>
        <v>0</v>
      </c>
      <c r="AE11" s="39">
        <f ca="1">'000085251'!C16</f>
        <v>0</v>
      </c>
      <c r="AF11" s="39">
        <f ca="1">'000088254'!C16</f>
        <v>0</v>
      </c>
      <c r="AG11" s="39">
        <f ca="1">'000091257'!C16</f>
        <v>0</v>
      </c>
      <c r="AH11" s="39">
        <f ca="1">'000094260'!C16</f>
        <v>0</v>
      </c>
      <c r="AI11" s="39">
        <f ca="1">'000097263'!C16</f>
        <v>0</v>
      </c>
      <c r="AJ11" s="39">
        <f ca="1">'000100266'!C16</f>
        <v>0</v>
      </c>
      <c r="AK11" s="39">
        <f ca="1">'000103269'!C16</f>
        <v>0</v>
      </c>
      <c r="AL11" s="39">
        <f ca="1">'000106272'!C16</f>
        <v>0</v>
      </c>
      <c r="AM11" s="39">
        <f ca="1">'000109275'!C16</f>
        <v>0</v>
      </c>
      <c r="AN11" s="39">
        <f ca="1">'000112278'!C16</f>
        <v>0</v>
      </c>
      <c r="AO11" s="39">
        <f ca="1">'000115281'!C16</f>
        <v>0</v>
      </c>
      <c r="AP11" s="39">
        <f ca="1">'000118284'!C16</f>
        <v>0</v>
      </c>
      <c r="AQ11" s="39">
        <f ca="1">'000121287'!C16</f>
        <v>0</v>
      </c>
      <c r="AR11" s="39">
        <f ca="1">'000124290'!C16</f>
        <v>0</v>
      </c>
      <c r="AS11" s="39">
        <f ca="1">'000127293'!C16</f>
        <v>0</v>
      </c>
      <c r="AT11" s="39">
        <f ca="1">'000130296'!C16</f>
        <v>0</v>
      </c>
      <c r="AU11" s="39">
        <f ca="1">'000133299'!C16</f>
        <v>0</v>
      </c>
      <c r="AV11" s="39">
        <f ca="1">'000136302'!C16</f>
        <v>0</v>
      </c>
      <c r="AW11" s="39">
        <f ca="1">'000139305'!C16</f>
        <v>0</v>
      </c>
      <c r="AX11" s="39">
        <f ca="1">'000142308'!C16</f>
        <v>0</v>
      </c>
      <c r="AY11" s="39">
        <f ca="1">'000145311'!C16</f>
        <v>0</v>
      </c>
      <c r="AZ11" s="39">
        <f ca="1">'000148314'!C16</f>
        <v>0</v>
      </c>
      <c r="BA11" s="39">
        <f ca="1">'000151317'!C16</f>
        <v>0</v>
      </c>
      <c r="BB11" s="39">
        <f ca="1">'000154320'!C16</f>
        <v>0</v>
      </c>
      <c r="BC11" s="39">
        <f ca="1">'000157323'!C16</f>
        <v>0</v>
      </c>
      <c r="BD11" s="39">
        <f ca="1">'000160326'!C16</f>
        <v>0</v>
      </c>
      <c r="BE11" s="39">
        <f ca="1">'000163329'!C16</f>
        <v>0</v>
      </c>
      <c r="BF11" s="39">
        <f ca="1">'000166332'!C16</f>
        <v>0</v>
      </c>
      <c r="BG11" s="39">
        <f ca="1">'000169335'!C16</f>
        <v>0</v>
      </c>
      <c r="BH11" s="39">
        <f ca="1">'000172338'!C16</f>
        <v>0</v>
      </c>
      <c r="BI11" s="39">
        <f ca="1">'000175341'!C16</f>
        <v>0</v>
      </c>
      <c r="BJ11" s="39">
        <f ca="1">'000178344'!C16</f>
        <v>0</v>
      </c>
      <c r="BK11" s="39">
        <f ca="1">'000181347'!C16</f>
        <v>0</v>
      </c>
      <c r="BL11" s="39">
        <f ca="1">'000184350'!C16</f>
        <v>0</v>
      </c>
      <c r="BM11" s="39">
        <f ca="1">'000187353'!C16</f>
        <v>0</v>
      </c>
      <c r="BN11" s="39">
        <f ca="1">'000190356'!C16</f>
        <v>0</v>
      </c>
      <c r="BO11" s="39">
        <f ca="1">'000193359'!C16</f>
        <v>0</v>
      </c>
      <c r="BP11" s="39">
        <f ca="1">'000196362'!C16</f>
        <v>0</v>
      </c>
      <c r="BQ11" s="39">
        <f ca="1">'000199365'!C16</f>
        <v>0</v>
      </c>
      <c r="BR11" s="39">
        <f ca="1">'000202368'!C16</f>
        <v>0</v>
      </c>
      <c r="BS11" s="39">
        <f ca="1">'000205371'!C16</f>
        <v>0</v>
      </c>
      <c r="BT11" s="39">
        <f ca="1">'000208374'!C16</f>
        <v>0</v>
      </c>
      <c r="BU11" s="38"/>
      <c r="BV11" s="39">
        <f t="shared" ref="BV11:BV23" ca="1" si="0">AVERAGE(B11:BT11)</f>
        <v>0</v>
      </c>
      <c r="BW11" s="39">
        <f t="shared" ref="BW11:BW23" ca="1" si="1">STDEV(B11:BT11)</f>
        <v>0</v>
      </c>
      <c r="BX11" s="39">
        <f t="shared" ref="BX11:BX23" ca="1" si="2">BW11/SQRT(71)</f>
        <v>0</v>
      </c>
      <c r="BY11" s="38"/>
      <c r="BZ11" s="61"/>
    </row>
    <row r="12" spans="1:78" x14ac:dyDescent="0.25">
      <c r="A12" s="54" t="s">
        <v>171</v>
      </c>
      <c r="B12" s="37">
        <f ca="1">'000000500'!C17</f>
        <v>0</v>
      </c>
      <c r="C12" s="37">
        <f ca="1">'000001167'!C17</f>
        <v>0</v>
      </c>
      <c r="D12" s="37">
        <f ca="1">'000004170'!C17</f>
        <v>0</v>
      </c>
      <c r="E12" s="37">
        <f ca="1">'000007173'!C17</f>
        <v>0</v>
      </c>
      <c r="F12" s="37">
        <f ca="1">'000010176'!C17</f>
        <v>0</v>
      </c>
      <c r="G12" s="37">
        <f ca="1">'000013179'!C17</f>
        <v>0</v>
      </c>
      <c r="H12" s="37">
        <f ca="1">'000016182'!C17</f>
        <v>0</v>
      </c>
      <c r="I12" s="37">
        <f ca="1">'000019185'!C17</f>
        <v>0</v>
      </c>
      <c r="J12" s="37">
        <f ca="1">'000022188'!C17</f>
        <v>0</v>
      </c>
      <c r="K12" s="37">
        <f ca="1">'000025191'!C17</f>
        <v>0</v>
      </c>
      <c r="L12" s="37">
        <f ca="1">'000028194'!C17</f>
        <v>0</v>
      </c>
      <c r="M12" s="37">
        <f ca="1">'000031197'!C17</f>
        <v>0</v>
      </c>
      <c r="N12" s="37">
        <f ca="1">'000034200'!C17</f>
        <v>0</v>
      </c>
      <c r="O12" s="37">
        <f ca="1">'000037203'!C17</f>
        <v>0</v>
      </c>
      <c r="P12" s="37">
        <f ca="1">'000040206'!C17</f>
        <v>0</v>
      </c>
      <c r="Q12" s="37">
        <f ca="1">'000043209'!C17</f>
        <v>0</v>
      </c>
      <c r="R12" s="37">
        <f ca="1">'000046212'!C17</f>
        <v>0</v>
      </c>
      <c r="S12" s="37">
        <f ca="1">'000049215'!C17</f>
        <v>0</v>
      </c>
      <c r="T12" s="37">
        <f ca="1">'000052218'!C17</f>
        <v>0</v>
      </c>
      <c r="U12" s="37">
        <f ca="1">'000055221'!C17</f>
        <v>0</v>
      </c>
      <c r="V12" s="37">
        <f ca="1">'000058224'!C17</f>
        <v>0</v>
      </c>
      <c r="W12" s="37">
        <f ca="1">'000061227'!C17</f>
        <v>0</v>
      </c>
      <c r="X12" s="37">
        <f ca="1">'000064230'!C17</f>
        <v>0</v>
      </c>
      <c r="Y12" s="37">
        <f ca="1">'000067233'!C17</f>
        <v>0</v>
      </c>
      <c r="Z12" s="37">
        <f ca="1">'000070236'!C17</f>
        <v>0</v>
      </c>
      <c r="AA12" s="37">
        <f ca="1">'000073239'!C17</f>
        <v>0</v>
      </c>
      <c r="AB12" s="37">
        <f ca="1">'000076242'!C17</f>
        <v>0</v>
      </c>
      <c r="AC12" s="37">
        <f ca="1">'000079245'!C17</f>
        <v>0</v>
      </c>
      <c r="AD12" s="37">
        <f ca="1">'000082248'!C17</f>
        <v>0</v>
      </c>
      <c r="AE12" s="37">
        <f ca="1">'000085251'!C17</f>
        <v>0</v>
      </c>
      <c r="AF12" s="37">
        <f ca="1">'000088254'!C17</f>
        <v>0</v>
      </c>
      <c r="AG12" s="37">
        <f ca="1">'000091257'!C17</f>
        <v>0</v>
      </c>
      <c r="AH12" s="37">
        <f ca="1">'000094260'!C17</f>
        <v>0</v>
      </c>
      <c r="AI12" s="37">
        <f ca="1">'000097263'!C17</f>
        <v>0</v>
      </c>
      <c r="AJ12" s="37">
        <f ca="1">'000100266'!C17</f>
        <v>0</v>
      </c>
      <c r="AK12" s="37">
        <f ca="1">'000103269'!C17</f>
        <v>0</v>
      </c>
      <c r="AL12" s="37">
        <f ca="1">'000106272'!C17</f>
        <v>0</v>
      </c>
      <c r="AM12" s="37">
        <f ca="1">'000109275'!C17</f>
        <v>0</v>
      </c>
      <c r="AN12" s="37">
        <f ca="1">'000112278'!C17</f>
        <v>0</v>
      </c>
      <c r="AO12" s="37">
        <f ca="1">'000115281'!C17</f>
        <v>0</v>
      </c>
      <c r="AP12" s="37">
        <f ca="1">'000118284'!C17</f>
        <v>0</v>
      </c>
      <c r="AQ12" s="37">
        <f ca="1">'000121287'!C17</f>
        <v>0</v>
      </c>
      <c r="AR12" s="37">
        <f ca="1">'000124290'!C17</f>
        <v>0</v>
      </c>
      <c r="AS12" s="37">
        <f ca="1">'000127293'!C17</f>
        <v>0</v>
      </c>
      <c r="AT12" s="37">
        <f ca="1">'000130296'!C17</f>
        <v>0</v>
      </c>
      <c r="AU12" s="37">
        <f ca="1">'000133299'!C17</f>
        <v>0</v>
      </c>
      <c r="AV12" s="37">
        <f ca="1">'000136302'!C17</f>
        <v>0</v>
      </c>
      <c r="AW12" s="37">
        <f ca="1">'000139305'!C17</f>
        <v>0</v>
      </c>
      <c r="AX12" s="37">
        <f ca="1">'000142308'!C17</f>
        <v>0</v>
      </c>
      <c r="AY12" s="37">
        <f ca="1">'000145311'!C17</f>
        <v>0</v>
      </c>
      <c r="AZ12" s="37">
        <f ca="1">'000148314'!C17</f>
        <v>0</v>
      </c>
      <c r="BA12" s="37">
        <f ca="1">'000151317'!C17</f>
        <v>0</v>
      </c>
      <c r="BB12" s="37">
        <f ca="1">'000154320'!C17</f>
        <v>0</v>
      </c>
      <c r="BC12" s="37">
        <f ca="1">'000157323'!C17</f>
        <v>0</v>
      </c>
      <c r="BD12" s="37">
        <f ca="1">'000160326'!C17</f>
        <v>0</v>
      </c>
      <c r="BE12" s="37">
        <f ca="1">'000163329'!C17</f>
        <v>0</v>
      </c>
      <c r="BF12" s="37">
        <f ca="1">'000166332'!C17</f>
        <v>0</v>
      </c>
      <c r="BG12" s="37">
        <f ca="1">'000169335'!C17</f>
        <v>0</v>
      </c>
      <c r="BH12" s="37">
        <f ca="1">'000172338'!C17</f>
        <v>0</v>
      </c>
      <c r="BI12" s="37">
        <f ca="1">'000175341'!C17</f>
        <v>0</v>
      </c>
      <c r="BJ12" s="37">
        <f ca="1">'000178344'!C17</f>
        <v>0</v>
      </c>
      <c r="BK12" s="37">
        <f ca="1">'000181347'!C17</f>
        <v>0</v>
      </c>
      <c r="BL12" s="37">
        <f ca="1">'000184350'!C17</f>
        <v>0</v>
      </c>
      <c r="BM12" s="37">
        <f ca="1">'000187353'!C17</f>
        <v>0</v>
      </c>
      <c r="BN12" s="37">
        <f ca="1">'000190356'!C17</f>
        <v>0</v>
      </c>
      <c r="BO12" s="37">
        <f ca="1">'000193359'!C17</f>
        <v>0</v>
      </c>
      <c r="BP12" s="37">
        <f ca="1">'000196362'!C17</f>
        <v>0</v>
      </c>
      <c r="BQ12" s="37">
        <f ca="1">'000199365'!C17</f>
        <v>0</v>
      </c>
      <c r="BR12" s="37">
        <f ca="1">'000202368'!C17</f>
        <v>0</v>
      </c>
      <c r="BS12" s="37">
        <f ca="1">'000205371'!C17</f>
        <v>0</v>
      </c>
      <c r="BT12" s="37">
        <f ca="1">'000208374'!C17</f>
        <v>0</v>
      </c>
      <c r="BV12" s="37">
        <f t="shared" ca="1" si="0"/>
        <v>0</v>
      </c>
      <c r="BW12" s="37">
        <f t="shared" ca="1" si="1"/>
        <v>0</v>
      </c>
      <c r="BX12" s="37">
        <f t="shared" ca="1" si="2"/>
        <v>0</v>
      </c>
      <c r="BZ12" s="59"/>
    </row>
    <row r="13" spans="1:78" x14ac:dyDescent="0.25">
      <c r="A13" s="53" t="s">
        <v>172</v>
      </c>
      <c r="B13" s="39">
        <f ca="1">'000000500'!C18</f>
        <v>0</v>
      </c>
      <c r="C13" s="39">
        <f ca="1">'000001167'!C18</f>
        <v>0</v>
      </c>
      <c r="D13" s="39">
        <f ca="1">'000004170'!C18</f>
        <v>0</v>
      </c>
      <c r="E13" s="39">
        <f ca="1">'000007173'!C18</f>
        <v>0</v>
      </c>
      <c r="F13" s="39">
        <f ca="1">'000010176'!C18</f>
        <v>0</v>
      </c>
      <c r="G13" s="39">
        <f ca="1">'000013179'!C18</f>
        <v>0</v>
      </c>
      <c r="H13" s="39">
        <f ca="1">'000016182'!C18</f>
        <v>0</v>
      </c>
      <c r="I13" s="39">
        <f ca="1">'000019185'!C18</f>
        <v>0</v>
      </c>
      <c r="J13" s="39">
        <f ca="1">'000022188'!C18</f>
        <v>0</v>
      </c>
      <c r="K13" s="39">
        <f ca="1">'000025191'!C18</f>
        <v>0</v>
      </c>
      <c r="L13" s="39">
        <f ca="1">'000028194'!C18</f>
        <v>0</v>
      </c>
      <c r="M13" s="39">
        <f ca="1">'000031197'!C18</f>
        <v>0</v>
      </c>
      <c r="N13" s="39">
        <f ca="1">'000034200'!C18</f>
        <v>0</v>
      </c>
      <c r="O13" s="39">
        <f ca="1">'000037203'!C18</f>
        <v>0</v>
      </c>
      <c r="P13" s="39">
        <f ca="1">'000040206'!C18</f>
        <v>0</v>
      </c>
      <c r="Q13" s="39">
        <f ca="1">'000043209'!C18</f>
        <v>0</v>
      </c>
      <c r="R13" s="39">
        <f ca="1">'000046212'!C18</f>
        <v>0</v>
      </c>
      <c r="S13" s="39">
        <f ca="1">'000049215'!C18</f>
        <v>0</v>
      </c>
      <c r="T13" s="39">
        <f ca="1">'000052218'!C18</f>
        <v>0</v>
      </c>
      <c r="U13" s="39">
        <f ca="1">'000055221'!C18</f>
        <v>0</v>
      </c>
      <c r="V13" s="39">
        <f ca="1">'000058224'!C18</f>
        <v>0</v>
      </c>
      <c r="W13" s="39">
        <f ca="1">'000061227'!C18</f>
        <v>0</v>
      </c>
      <c r="X13" s="39">
        <f ca="1">'000064230'!C18</f>
        <v>0</v>
      </c>
      <c r="Y13" s="39">
        <f ca="1">'000067233'!C18</f>
        <v>0</v>
      </c>
      <c r="Z13" s="39">
        <f ca="1">'000070236'!C18</f>
        <v>0</v>
      </c>
      <c r="AA13" s="39">
        <f ca="1">'000073239'!C18</f>
        <v>0</v>
      </c>
      <c r="AB13" s="39">
        <f ca="1">'000076242'!C18</f>
        <v>0</v>
      </c>
      <c r="AC13" s="39">
        <f ca="1">'000079245'!C18</f>
        <v>0</v>
      </c>
      <c r="AD13" s="39">
        <f ca="1">'000082248'!C18</f>
        <v>0</v>
      </c>
      <c r="AE13" s="39">
        <f ca="1">'000085251'!C18</f>
        <v>0</v>
      </c>
      <c r="AF13" s="39">
        <f ca="1">'000088254'!C18</f>
        <v>0</v>
      </c>
      <c r="AG13" s="39">
        <f ca="1">'000091257'!C18</f>
        <v>0</v>
      </c>
      <c r="AH13" s="39">
        <f ca="1">'000094260'!C18</f>
        <v>0</v>
      </c>
      <c r="AI13" s="39">
        <f ca="1">'000097263'!C18</f>
        <v>0</v>
      </c>
      <c r="AJ13" s="39">
        <f ca="1">'000100266'!C18</f>
        <v>0</v>
      </c>
      <c r="AK13" s="39">
        <f ca="1">'000103269'!C18</f>
        <v>0</v>
      </c>
      <c r="AL13" s="39">
        <f ca="1">'000106272'!C18</f>
        <v>0</v>
      </c>
      <c r="AM13" s="39">
        <f ca="1">'000109275'!C18</f>
        <v>0</v>
      </c>
      <c r="AN13" s="39">
        <f ca="1">'000112278'!C18</f>
        <v>0</v>
      </c>
      <c r="AO13" s="39">
        <f ca="1">'000115281'!C18</f>
        <v>0</v>
      </c>
      <c r="AP13" s="39">
        <f ca="1">'000118284'!C18</f>
        <v>0</v>
      </c>
      <c r="AQ13" s="39">
        <f ca="1">'000121287'!C18</f>
        <v>0</v>
      </c>
      <c r="AR13" s="39">
        <f ca="1">'000124290'!C18</f>
        <v>12.5</v>
      </c>
      <c r="AS13" s="39">
        <f ca="1">'000127293'!C18</f>
        <v>0</v>
      </c>
      <c r="AT13" s="39">
        <f ca="1">'000130296'!C18</f>
        <v>0</v>
      </c>
      <c r="AU13" s="39">
        <f ca="1">'000133299'!C18</f>
        <v>0</v>
      </c>
      <c r="AV13" s="39">
        <f ca="1">'000136302'!C18</f>
        <v>0</v>
      </c>
      <c r="AW13" s="39">
        <f ca="1">'000139305'!C18</f>
        <v>0</v>
      </c>
      <c r="AX13" s="39">
        <f ca="1">'000142308'!C18</f>
        <v>0</v>
      </c>
      <c r="AY13" s="39">
        <f ca="1">'000145311'!C18</f>
        <v>0</v>
      </c>
      <c r="AZ13" s="39">
        <f ca="1">'000148314'!C18</f>
        <v>0</v>
      </c>
      <c r="BA13" s="39">
        <f ca="1">'000151317'!C18</f>
        <v>0</v>
      </c>
      <c r="BB13" s="39">
        <f ca="1">'000154320'!C18</f>
        <v>0</v>
      </c>
      <c r="BC13" s="39">
        <f ca="1">'000157323'!C18</f>
        <v>0</v>
      </c>
      <c r="BD13" s="39">
        <f ca="1">'000160326'!C18</f>
        <v>0</v>
      </c>
      <c r="BE13" s="39">
        <f ca="1">'000163329'!C18</f>
        <v>0</v>
      </c>
      <c r="BF13" s="39">
        <f ca="1">'000166332'!C18</f>
        <v>0</v>
      </c>
      <c r="BG13" s="39">
        <f ca="1">'000169335'!C18</f>
        <v>0</v>
      </c>
      <c r="BH13" s="39">
        <f ca="1">'000172338'!C18</f>
        <v>0</v>
      </c>
      <c r="BI13" s="39">
        <f ca="1">'000175341'!C18</f>
        <v>0</v>
      </c>
      <c r="BJ13" s="39">
        <f ca="1">'000178344'!C18</f>
        <v>0</v>
      </c>
      <c r="BK13" s="39">
        <f ca="1">'000181347'!C18</f>
        <v>0</v>
      </c>
      <c r="BL13" s="39">
        <f ca="1">'000184350'!C18</f>
        <v>0</v>
      </c>
      <c r="BM13" s="39">
        <f ca="1">'000187353'!C18</f>
        <v>0</v>
      </c>
      <c r="BN13" s="39">
        <f ca="1">'000190356'!C18</f>
        <v>0</v>
      </c>
      <c r="BO13" s="39">
        <f ca="1">'000193359'!C18</f>
        <v>0</v>
      </c>
      <c r="BP13" s="39">
        <f ca="1">'000196362'!C18</f>
        <v>0</v>
      </c>
      <c r="BQ13" s="39">
        <f ca="1">'000199365'!C18</f>
        <v>0</v>
      </c>
      <c r="BR13" s="39">
        <f ca="1">'000202368'!C18</f>
        <v>10</v>
      </c>
      <c r="BS13" s="39">
        <f ca="1">'000205371'!C18</f>
        <v>0</v>
      </c>
      <c r="BT13" s="39">
        <f ca="1">'000208374'!C18</f>
        <v>0</v>
      </c>
      <c r="BU13" s="38"/>
      <c r="BV13" s="39">
        <f t="shared" ca="1" si="0"/>
        <v>0.31690140845070425</v>
      </c>
      <c r="BW13" s="39">
        <f t="shared" ca="1" si="1"/>
        <v>1.8864922789961993</v>
      </c>
      <c r="BX13" s="39">
        <f t="shared" ca="1" si="2"/>
        <v>0.22388544350370107</v>
      </c>
      <c r="BY13" s="38"/>
      <c r="BZ13" s="61"/>
    </row>
    <row r="14" spans="1:78" x14ac:dyDescent="0.25">
      <c r="A14" s="54" t="s">
        <v>173</v>
      </c>
      <c r="B14" s="37">
        <f ca="1">'000000500'!C19</f>
        <v>0</v>
      </c>
      <c r="C14" s="37">
        <f ca="1">'000001167'!C19</f>
        <v>0</v>
      </c>
      <c r="D14" s="37">
        <f ca="1">'000004170'!C19</f>
        <v>0</v>
      </c>
      <c r="E14" s="37">
        <f ca="1">'000007173'!C19</f>
        <v>0</v>
      </c>
      <c r="F14" s="37">
        <f ca="1">'000010176'!C19</f>
        <v>0</v>
      </c>
      <c r="G14" s="37">
        <f ca="1">'000013179'!C19</f>
        <v>0</v>
      </c>
      <c r="H14" s="37">
        <f ca="1">'000016182'!C19</f>
        <v>0</v>
      </c>
      <c r="I14" s="37">
        <f ca="1">'000019185'!C19</f>
        <v>0</v>
      </c>
      <c r="J14" s="37">
        <f ca="1">'000022188'!C19</f>
        <v>0</v>
      </c>
      <c r="K14" s="37">
        <f ca="1">'000025191'!C19</f>
        <v>0</v>
      </c>
      <c r="L14" s="37">
        <f ca="1">'000028194'!C19</f>
        <v>0</v>
      </c>
      <c r="M14" s="37">
        <f ca="1">'000031197'!C19</f>
        <v>0</v>
      </c>
      <c r="N14" s="37">
        <f ca="1">'000034200'!C19</f>
        <v>0</v>
      </c>
      <c r="O14" s="37">
        <f ca="1">'000037203'!C19</f>
        <v>0</v>
      </c>
      <c r="P14" s="37">
        <f ca="1">'000040206'!C19</f>
        <v>0</v>
      </c>
      <c r="Q14" s="37">
        <f ca="1">'000043209'!C19</f>
        <v>0</v>
      </c>
      <c r="R14" s="37">
        <f ca="1">'000046212'!C19</f>
        <v>0</v>
      </c>
      <c r="S14" s="37">
        <f ca="1">'000049215'!C19</f>
        <v>0</v>
      </c>
      <c r="T14" s="37">
        <f ca="1">'000052218'!C19</f>
        <v>0</v>
      </c>
      <c r="U14" s="37">
        <f ca="1">'000055221'!C19</f>
        <v>0</v>
      </c>
      <c r="V14" s="37">
        <f ca="1">'000058224'!C19</f>
        <v>0</v>
      </c>
      <c r="W14" s="37">
        <f ca="1">'000061227'!C19</f>
        <v>0</v>
      </c>
      <c r="X14" s="37">
        <f ca="1">'000064230'!C19</f>
        <v>0</v>
      </c>
      <c r="Y14" s="37">
        <f ca="1">'000067233'!C19</f>
        <v>0</v>
      </c>
      <c r="Z14" s="37">
        <f ca="1">'000070236'!C19</f>
        <v>0</v>
      </c>
      <c r="AA14" s="37">
        <f ca="1">'000073239'!C19</f>
        <v>0</v>
      </c>
      <c r="AB14" s="37">
        <f ca="1">'000076242'!C19</f>
        <v>0</v>
      </c>
      <c r="AC14" s="37">
        <f ca="1">'000079245'!C19</f>
        <v>0</v>
      </c>
      <c r="AD14" s="37">
        <f ca="1">'000082248'!C19</f>
        <v>0</v>
      </c>
      <c r="AE14" s="37">
        <f ca="1">'000085251'!C19</f>
        <v>0</v>
      </c>
      <c r="AF14" s="37">
        <f ca="1">'000088254'!C19</f>
        <v>0</v>
      </c>
      <c r="AG14" s="37">
        <f ca="1">'000091257'!C19</f>
        <v>0</v>
      </c>
      <c r="AH14" s="37">
        <f ca="1">'000094260'!C19</f>
        <v>0</v>
      </c>
      <c r="AI14" s="37">
        <f ca="1">'000097263'!C19</f>
        <v>0</v>
      </c>
      <c r="AJ14" s="37">
        <f ca="1">'000100266'!C19</f>
        <v>0</v>
      </c>
      <c r="AK14" s="37">
        <f ca="1">'000103269'!C19</f>
        <v>0</v>
      </c>
      <c r="AL14" s="37">
        <f ca="1">'000106272'!C19</f>
        <v>0</v>
      </c>
      <c r="AM14" s="37">
        <f ca="1">'000109275'!C19</f>
        <v>0</v>
      </c>
      <c r="AN14" s="37">
        <f ca="1">'000112278'!C19</f>
        <v>0</v>
      </c>
      <c r="AO14" s="37">
        <f ca="1">'000115281'!C19</f>
        <v>0</v>
      </c>
      <c r="AP14" s="37">
        <f ca="1">'000118284'!C19</f>
        <v>0</v>
      </c>
      <c r="AQ14" s="37">
        <f ca="1">'000121287'!C19</f>
        <v>0</v>
      </c>
      <c r="AR14" s="37">
        <f ca="1">'000124290'!C19</f>
        <v>0</v>
      </c>
      <c r="AS14" s="37">
        <f ca="1">'000127293'!C19</f>
        <v>0</v>
      </c>
      <c r="AT14" s="37">
        <f ca="1">'000130296'!C19</f>
        <v>0</v>
      </c>
      <c r="AU14" s="37">
        <f ca="1">'000133299'!C19</f>
        <v>0</v>
      </c>
      <c r="AV14" s="37">
        <f ca="1">'000136302'!C19</f>
        <v>0</v>
      </c>
      <c r="AW14" s="37">
        <f ca="1">'000139305'!C19</f>
        <v>0</v>
      </c>
      <c r="AX14" s="37">
        <f ca="1">'000142308'!C19</f>
        <v>0</v>
      </c>
      <c r="AY14" s="37">
        <f ca="1">'000145311'!C19</f>
        <v>0</v>
      </c>
      <c r="AZ14" s="37">
        <f ca="1">'000148314'!C19</f>
        <v>0</v>
      </c>
      <c r="BA14" s="37">
        <f ca="1">'000151317'!C19</f>
        <v>0</v>
      </c>
      <c r="BB14" s="37">
        <f ca="1">'000154320'!C19</f>
        <v>0</v>
      </c>
      <c r="BC14" s="37">
        <f ca="1">'000157323'!C19</f>
        <v>0</v>
      </c>
      <c r="BD14" s="37">
        <f ca="1">'000160326'!C19</f>
        <v>0</v>
      </c>
      <c r="BE14" s="37">
        <f ca="1">'000163329'!C19</f>
        <v>0</v>
      </c>
      <c r="BF14" s="37">
        <f ca="1">'000166332'!C19</f>
        <v>0</v>
      </c>
      <c r="BG14" s="37">
        <f ca="1">'000169335'!C19</f>
        <v>0</v>
      </c>
      <c r="BH14" s="37">
        <f ca="1">'000172338'!C19</f>
        <v>0</v>
      </c>
      <c r="BI14" s="37">
        <f ca="1">'000175341'!C19</f>
        <v>0</v>
      </c>
      <c r="BJ14" s="37">
        <f ca="1">'000178344'!C19</f>
        <v>0</v>
      </c>
      <c r="BK14" s="37">
        <f ca="1">'000181347'!C19</f>
        <v>0</v>
      </c>
      <c r="BL14" s="37">
        <f ca="1">'000184350'!C19</f>
        <v>0</v>
      </c>
      <c r="BM14" s="37">
        <f ca="1">'000187353'!C19</f>
        <v>0</v>
      </c>
      <c r="BN14" s="37">
        <f ca="1">'000190356'!C19</f>
        <v>0</v>
      </c>
      <c r="BO14" s="37">
        <f ca="1">'000193359'!C19</f>
        <v>0</v>
      </c>
      <c r="BP14" s="37">
        <f ca="1">'000196362'!C19</f>
        <v>0</v>
      </c>
      <c r="BQ14" s="37">
        <f ca="1">'000199365'!C19</f>
        <v>0</v>
      </c>
      <c r="BR14" s="37">
        <f ca="1">'000202368'!C19</f>
        <v>0</v>
      </c>
      <c r="BS14" s="37">
        <f ca="1">'000205371'!C19</f>
        <v>0</v>
      </c>
      <c r="BT14" s="37">
        <f ca="1">'000208374'!C19</f>
        <v>0</v>
      </c>
      <c r="BV14" s="37">
        <f t="shared" ca="1" si="0"/>
        <v>0</v>
      </c>
      <c r="BW14" s="37">
        <f t="shared" ca="1" si="1"/>
        <v>0</v>
      </c>
      <c r="BX14" s="37">
        <f t="shared" ca="1" si="2"/>
        <v>0</v>
      </c>
      <c r="BZ14" s="59"/>
    </row>
    <row r="15" spans="1:78" x14ac:dyDescent="0.25">
      <c r="A15" s="53" t="s">
        <v>174</v>
      </c>
      <c r="B15" s="39">
        <f ca="1">'000000500'!C20</f>
        <v>0</v>
      </c>
      <c r="C15" s="39">
        <f ca="1">'000001167'!C20</f>
        <v>0</v>
      </c>
      <c r="D15" s="39">
        <f ca="1">'000004170'!C20</f>
        <v>0</v>
      </c>
      <c r="E15" s="39">
        <f ca="1">'000007173'!C20</f>
        <v>0</v>
      </c>
      <c r="F15" s="39">
        <f ca="1">'000010176'!C20</f>
        <v>0</v>
      </c>
      <c r="G15" s="39">
        <f ca="1">'000013179'!C20</f>
        <v>0</v>
      </c>
      <c r="H15" s="39">
        <f ca="1">'000016182'!C20</f>
        <v>0</v>
      </c>
      <c r="I15" s="39">
        <f ca="1">'000019185'!C20</f>
        <v>0</v>
      </c>
      <c r="J15" s="39">
        <f ca="1">'000022188'!C20</f>
        <v>0</v>
      </c>
      <c r="K15" s="39">
        <f ca="1">'000025191'!C20</f>
        <v>0</v>
      </c>
      <c r="L15" s="39">
        <f ca="1">'000028194'!C20</f>
        <v>0</v>
      </c>
      <c r="M15" s="39">
        <f ca="1">'000031197'!C20</f>
        <v>0</v>
      </c>
      <c r="N15" s="39">
        <f ca="1">'000034200'!C20</f>
        <v>0</v>
      </c>
      <c r="O15" s="39">
        <f ca="1">'000037203'!C20</f>
        <v>0</v>
      </c>
      <c r="P15" s="39">
        <f ca="1">'000040206'!C20</f>
        <v>0</v>
      </c>
      <c r="Q15" s="39">
        <f ca="1">'000043209'!C20</f>
        <v>0</v>
      </c>
      <c r="R15" s="39">
        <f ca="1">'000046212'!C20</f>
        <v>0</v>
      </c>
      <c r="S15" s="39">
        <f ca="1">'000049215'!C20</f>
        <v>0</v>
      </c>
      <c r="T15" s="39">
        <f ca="1">'000052218'!C20</f>
        <v>0</v>
      </c>
      <c r="U15" s="39">
        <f ca="1">'000055221'!C20</f>
        <v>0</v>
      </c>
      <c r="V15" s="39">
        <f ca="1">'000058224'!C20</f>
        <v>0</v>
      </c>
      <c r="W15" s="39">
        <f ca="1">'000061227'!C20</f>
        <v>0</v>
      </c>
      <c r="X15" s="39">
        <f ca="1">'000064230'!C20</f>
        <v>0</v>
      </c>
      <c r="Y15" s="39">
        <f ca="1">'000067233'!C20</f>
        <v>0</v>
      </c>
      <c r="Z15" s="39">
        <f ca="1">'000070236'!C20</f>
        <v>0</v>
      </c>
      <c r="AA15" s="39">
        <f ca="1">'000073239'!C20</f>
        <v>0</v>
      </c>
      <c r="AB15" s="39">
        <f ca="1">'000076242'!C20</f>
        <v>0</v>
      </c>
      <c r="AC15" s="39">
        <f ca="1">'000079245'!C20</f>
        <v>0</v>
      </c>
      <c r="AD15" s="39">
        <f ca="1">'000082248'!C20</f>
        <v>0</v>
      </c>
      <c r="AE15" s="39">
        <f ca="1">'000085251'!C20</f>
        <v>0</v>
      </c>
      <c r="AF15" s="39">
        <f ca="1">'000088254'!C20</f>
        <v>0</v>
      </c>
      <c r="AG15" s="39">
        <f ca="1">'000091257'!C20</f>
        <v>0</v>
      </c>
      <c r="AH15" s="39">
        <f ca="1">'000094260'!C20</f>
        <v>0</v>
      </c>
      <c r="AI15" s="39">
        <f ca="1">'000097263'!C20</f>
        <v>0</v>
      </c>
      <c r="AJ15" s="39">
        <f ca="1">'000100266'!C20</f>
        <v>0</v>
      </c>
      <c r="AK15" s="39">
        <f ca="1">'000103269'!C20</f>
        <v>0</v>
      </c>
      <c r="AL15" s="39">
        <f ca="1">'000106272'!C20</f>
        <v>0</v>
      </c>
      <c r="AM15" s="39">
        <f ca="1">'000109275'!C20</f>
        <v>0</v>
      </c>
      <c r="AN15" s="39">
        <f ca="1">'000112278'!C20</f>
        <v>0</v>
      </c>
      <c r="AO15" s="39">
        <f ca="1">'000115281'!C20</f>
        <v>0</v>
      </c>
      <c r="AP15" s="39">
        <f ca="1">'000118284'!C20</f>
        <v>0</v>
      </c>
      <c r="AQ15" s="39">
        <f ca="1">'000121287'!C20</f>
        <v>0</v>
      </c>
      <c r="AR15" s="39">
        <f ca="1">'000124290'!C20</f>
        <v>0</v>
      </c>
      <c r="AS15" s="39">
        <f ca="1">'000127293'!C20</f>
        <v>0</v>
      </c>
      <c r="AT15" s="39">
        <f ca="1">'000130296'!C20</f>
        <v>0</v>
      </c>
      <c r="AU15" s="39">
        <f ca="1">'000133299'!C20</f>
        <v>0</v>
      </c>
      <c r="AV15" s="39">
        <f ca="1">'000136302'!C20</f>
        <v>0</v>
      </c>
      <c r="AW15" s="39">
        <f ca="1">'000139305'!C20</f>
        <v>0</v>
      </c>
      <c r="AX15" s="39">
        <f ca="1">'000142308'!C20</f>
        <v>0</v>
      </c>
      <c r="AY15" s="39">
        <f ca="1">'000145311'!C20</f>
        <v>0</v>
      </c>
      <c r="AZ15" s="39">
        <f ca="1">'000148314'!C20</f>
        <v>0</v>
      </c>
      <c r="BA15" s="39">
        <f ca="1">'000151317'!C20</f>
        <v>0</v>
      </c>
      <c r="BB15" s="39">
        <f ca="1">'000154320'!C20</f>
        <v>0</v>
      </c>
      <c r="BC15" s="39">
        <f ca="1">'000157323'!C20</f>
        <v>0</v>
      </c>
      <c r="BD15" s="39">
        <f ca="1">'000160326'!C20</f>
        <v>0</v>
      </c>
      <c r="BE15" s="39">
        <f ca="1">'000163329'!C20</f>
        <v>0</v>
      </c>
      <c r="BF15" s="39">
        <f ca="1">'000166332'!C20</f>
        <v>0</v>
      </c>
      <c r="BG15" s="39">
        <f ca="1">'000169335'!C20</f>
        <v>0</v>
      </c>
      <c r="BH15" s="39">
        <f ca="1">'000172338'!C20</f>
        <v>0</v>
      </c>
      <c r="BI15" s="39">
        <f ca="1">'000175341'!C20</f>
        <v>0</v>
      </c>
      <c r="BJ15" s="39">
        <f ca="1">'000178344'!C20</f>
        <v>0</v>
      </c>
      <c r="BK15" s="39">
        <f ca="1">'000181347'!C20</f>
        <v>0</v>
      </c>
      <c r="BL15" s="39">
        <f ca="1">'000184350'!C20</f>
        <v>0</v>
      </c>
      <c r="BM15" s="39">
        <f ca="1">'000187353'!C20</f>
        <v>0</v>
      </c>
      <c r="BN15" s="39">
        <f ca="1">'000190356'!C20</f>
        <v>0</v>
      </c>
      <c r="BO15" s="39">
        <f ca="1">'000193359'!C20</f>
        <v>0</v>
      </c>
      <c r="BP15" s="39">
        <f ca="1">'000196362'!C20</f>
        <v>0</v>
      </c>
      <c r="BQ15" s="39">
        <f ca="1">'000199365'!C20</f>
        <v>0</v>
      </c>
      <c r="BR15" s="39">
        <f ca="1">'000202368'!C20</f>
        <v>0</v>
      </c>
      <c r="BS15" s="39">
        <f ca="1">'000205371'!C20</f>
        <v>0</v>
      </c>
      <c r="BT15" s="39">
        <f ca="1">'000208374'!C20</f>
        <v>0</v>
      </c>
      <c r="BU15" s="38"/>
      <c r="BV15" s="39">
        <f t="shared" ca="1" si="0"/>
        <v>0</v>
      </c>
      <c r="BW15" s="39">
        <f t="shared" ca="1" si="1"/>
        <v>0</v>
      </c>
      <c r="BX15" s="39">
        <f t="shared" ca="1" si="2"/>
        <v>0</v>
      </c>
      <c r="BY15" s="38"/>
      <c r="BZ15" s="61"/>
    </row>
    <row r="16" spans="1:78" x14ac:dyDescent="0.25">
      <c r="A16" s="54" t="s">
        <v>175</v>
      </c>
      <c r="B16" s="37">
        <f ca="1">'000000500'!C21</f>
        <v>28.571428571428569</v>
      </c>
      <c r="C16" s="37">
        <f ca="1">'000001167'!C21</f>
        <v>0</v>
      </c>
      <c r="D16" s="37">
        <f ca="1">'000004170'!C21</f>
        <v>0</v>
      </c>
      <c r="E16" s="37">
        <f ca="1">'000007173'!C21</f>
        <v>0</v>
      </c>
      <c r="F16" s="37">
        <f ca="1">'000010176'!C21</f>
        <v>0</v>
      </c>
      <c r="G16" s="37">
        <f ca="1">'000013179'!C21</f>
        <v>0</v>
      </c>
      <c r="H16" s="37">
        <f ca="1">'000016182'!C21</f>
        <v>0</v>
      </c>
      <c r="I16" s="37">
        <f ca="1">'000019185'!C21</f>
        <v>0</v>
      </c>
      <c r="J16" s="37">
        <f ca="1">'000022188'!C21</f>
        <v>0</v>
      </c>
      <c r="K16" s="37">
        <f ca="1">'000025191'!C21</f>
        <v>0</v>
      </c>
      <c r="L16" s="37">
        <f ca="1">'000028194'!C21</f>
        <v>0</v>
      </c>
      <c r="M16" s="37">
        <f ca="1">'000031197'!C21</f>
        <v>0</v>
      </c>
      <c r="N16" s="37">
        <f ca="1">'000034200'!C21</f>
        <v>0</v>
      </c>
      <c r="O16" s="37">
        <f ca="1">'000037203'!C21</f>
        <v>0</v>
      </c>
      <c r="P16" s="37">
        <f ca="1">'000040206'!C21</f>
        <v>0</v>
      </c>
      <c r="Q16" s="37">
        <f ca="1">'000043209'!C21</f>
        <v>0</v>
      </c>
      <c r="R16" s="37">
        <f ca="1">'000046212'!C21</f>
        <v>0</v>
      </c>
      <c r="S16" s="37">
        <f ca="1">'000049215'!C21</f>
        <v>0</v>
      </c>
      <c r="T16" s="37">
        <f ca="1">'000052218'!C21</f>
        <v>0</v>
      </c>
      <c r="U16" s="37">
        <f ca="1">'000055221'!C21</f>
        <v>0</v>
      </c>
      <c r="V16" s="37">
        <f ca="1">'000058224'!C21</f>
        <v>0</v>
      </c>
      <c r="W16" s="37">
        <f ca="1">'000061227'!C21</f>
        <v>0</v>
      </c>
      <c r="X16" s="37">
        <f ca="1">'000064230'!C21</f>
        <v>0</v>
      </c>
      <c r="Y16" s="37">
        <f ca="1">'000067233'!C21</f>
        <v>0</v>
      </c>
      <c r="Z16" s="37">
        <f ca="1">'000070236'!C21</f>
        <v>0</v>
      </c>
      <c r="AA16" s="37">
        <f ca="1">'000073239'!C21</f>
        <v>12.5</v>
      </c>
      <c r="AB16" s="37">
        <f ca="1">'000076242'!C21</f>
        <v>0</v>
      </c>
      <c r="AC16" s="37">
        <f ca="1">'000079245'!C21</f>
        <v>0</v>
      </c>
      <c r="AD16" s="37">
        <f ca="1">'000082248'!C21</f>
        <v>0</v>
      </c>
      <c r="AE16" s="37">
        <f ca="1">'000085251'!C21</f>
        <v>0</v>
      </c>
      <c r="AF16" s="37">
        <f ca="1">'000088254'!C21</f>
        <v>0</v>
      </c>
      <c r="AG16" s="37">
        <f ca="1">'000091257'!C21</f>
        <v>0</v>
      </c>
      <c r="AH16" s="37">
        <f ca="1">'000094260'!C21</f>
        <v>0</v>
      </c>
      <c r="AI16" s="37">
        <f ca="1">'000097263'!C21</f>
        <v>0</v>
      </c>
      <c r="AJ16" s="37">
        <f ca="1">'000100266'!C21</f>
        <v>0</v>
      </c>
      <c r="AK16" s="37">
        <f ca="1">'000103269'!C21</f>
        <v>0</v>
      </c>
      <c r="AL16" s="37">
        <f ca="1">'000106272'!C21</f>
        <v>0</v>
      </c>
      <c r="AM16" s="37">
        <f ca="1">'000109275'!C21</f>
        <v>0</v>
      </c>
      <c r="AN16" s="37">
        <f ca="1">'000112278'!C21</f>
        <v>44.444444444444443</v>
      </c>
      <c r="AO16" s="37">
        <f ca="1">'000115281'!C21</f>
        <v>75</v>
      </c>
      <c r="AP16" s="37">
        <f ca="1">'000118284'!C21</f>
        <v>0</v>
      </c>
      <c r="AQ16" s="37">
        <f ca="1">'000121287'!C21</f>
        <v>44.444444444444443</v>
      </c>
      <c r="AR16" s="37">
        <f ca="1">'000124290'!C21</f>
        <v>12.5</v>
      </c>
      <c r="AS16" s="37">
        <f ca="1">'000127293'!C21</f>
        <v>0</v>
      </c>
      <c r="AT16" s="37">
        <f ca="1">'000130296'!C21</f>
        <v>55.555555555555557</v>
      </c>
      <c r="AU16" s="37">
        <f ca="1">'000133299'!C21</f>
        <v>0</v>
      </c>
      <c r="AV16" s="37">
        <f ca="1">'000136302'!C21</f>
        <v>0</v>
      </c>
      <c r="AW16" s="37">
        <f ca="1">'000139305'!C21</f>
        <v>0</v>
      </c>
      <c r="AX16" s="37">
        <f ca="1">'000142308'!C21</f>
        <v>0</v>
      </c>
      <c r="AY16" s="37">
        <f ca="1">'000145311'!C21</f>
        <v>0</v>
      </c>
      <c r="AZ16" s="37">
        <f ca="1">'000148314'!C21</f>
        <v>10</v>
      </c>
      <c r="BA16" s="37">
        <f ca="1">'000151317'!C21</f>
        <v>0</v>
      </c>
      <c r="BB16" s="37">
        <f ca="1">'000154320'!C21</f>
        <v>0</v>
      </c>
      <c r="BC16" s="37">
        <f ca="1">'000157323'!C21</f>
        <v>0</v>
      </c>
      <c r="BD16" s="37">
        <f ca="1">'000160326'!C21</f>
        <v>14.285714285714285</v>
      </c>
      <c r="BE16" s="37">
        <f ca="1">'000163329'!C21</f>
        <v>0</v>
      </c>
      <c r="BF16" s="37">
        <f ca="1">'000166332'!C21</f>
        <v>0</v>
      </c>
      <c r="BG16" s="37">
        <f ca="1">'000169335'!C21</f>
        <v>0</v>
      </c>
      <c r="BH16" s="37">
        <f ca="1">'000172338'!C21</f>
        <v>0</v>
      </c>
      <c r="BI16" s="37">
        <f ca="1">'000175341'!C21</f>
        <v>12.5</v>
      </c>
      <c r="BJ16" s="37">
        <f ca="1">'000178344'!C21</f>
        <v>0</v>
      </c>
      <c r="BK16" s="37">
        <f ca="1">'000181347'!C21</f>
        <v>12.5</v>
      </c>
      <c r="BL16" s="37">
        <f ca="1">'000184350'!C21</f>
        <v>0</v>
      </c>
      <c r="BM16" s="37">
        <f ca="1">'000187353'!C21</f>
        <v>0</v>
      </c>
      <c r="BN16" s="37">
        <f ca="1">'000190356'!C21</f>
        <v>0</v>
      </c>
      <c r="BO16" s="37">
        <f ca="1">'000193359'!C21</f>
        <v>0</v>
      </c>
      <c r="BP16" s="37">
        <f ca="1">'000196362'!C21</f>
        <v>14.285714285714285</v>
      </c>
      <c r="BQ16" s="37">
        <f ca="1">'000199365'!C21</f>
        <v>0</v>
      </c>
      <c r="BR16" s="37">
        <f ca="1">'000202368'!C21</f>
        <v>40</v>
      </c>
      <c r="BS16" s="37">
        <f ca="1">'000205371'!C21</f>
        <v>0</v>
      </c>
      <c r="BT16" s="37">
        <f ca="1">'000208374'!C21</f>
        <v>11.111111111111111</v>
      </c>
      <c r="BV16" s="37">
        <f t="shared" ca="1" si="0"/>
        <v>5.460541023921305</v>
      </c>
      <c r="BW16" s="37">
        <f t="shared" ca="1" si="1"/>
        <v>14.251787123841201</v>
      </c>
      <c r="BX16" s="37">
        <f t="shared" ca="1" si="2"/>
        <v>1.6913759555058068</v>
      </c>
      <c r="BZ16" s="59"/>
    </row>
    <row r="17" spans="1:78" x14ac:dyDescent="0.25">
      <c r="A17" s="53" t="s">
        <v>176</v>
      </c>
      <c r="B17" s="39">
        <f ca="1">'000000500'!C22</f>
        <v>0</v>
      </c>
      <c r="C17" s="39">
        <f ca="1">'000001167'!C22</f>
        <v>0</v>
      </c>
      <c r="D17" s="39">
        <f ca="1">'000004170'!C22</f>
        <v>0</v>
      </c>
      <c r="E17" s="39">
        <f ca="1">'000007173'!C22</f>
        <v>0</v>
      </c>
      <c r="F17" s="39">
        <f ca="1">'000010176'!C22</f>
        <v>0</v>
      </c>
      <c r="G17" s="39">
        <f ca="1">'000013179'!C22</f>
        <v>0</v>
      </c>
      <c r="H17" s="39">
        <f ca="1">'000016182'!C22</f>
        <v>0</v>
      </c>
      <c r="I17" s="39">
        <f ca="1">'000019185'!C22</f>
        <v>0</v>
      </c>
      <c r="J17" s="39">
        <f ca="1">'000022188'!C22</f>
        <v>0</v>
      </c>
      <c r="K17" s="39">
        <f ca="1">'000025191'!C22</f>
        <v>0</v>
      </c>
      <c r="L17" s="39">
        <f ca="1">'000028194'!C22</f>
        <v>0</v>
      </c>
      <c r="M17" s="39">
        <f ca="1">'000031197'!C22</f>
        <v>0</v>
      </c>
      <c r="N17" s="39">
        <f ca="1">'000034200'!C22</f>
        <v>0</v>
      </c>
      <c r="O17" s="39">
        <f ca="1">'000037203'!C22</f>
        <v>0</v>
      </c>
      <c r="P17" s="39">
        <f ca="1">'000040206'!C22</f>
        <v>0</v>
      </c>
      <c r="Q17" s="39">
        <f ca="1">'000043209'!C22</f>
        <v>0</v>
      </c>
      <c r="R17" s="39">
        <f ca="1">'000046212'!C22</f>
        <v>0</v>
      </c>
      <c r="S17" s="39">
        <f ca="1">'000049215'!C22</f>
        <v>0</v>
      </c>
      <c r="T17" s="39">
        <f ca="1">'000052218'!C22</f>
        <v>0</v>
      </c>
      <c r="U17" s="39">
        <f ca="1">'000055221'!C22</f>
        <v>0</v>
      </c>
      <c r="V17" s="39">
        <f ca="1">'000058224'!C22</f>
        <v>0</v>
      </c>
      <c r="W17" s="39">
        <f ca="1">'000061227'!C22</f>
        <v>0</v>
      </c>
      <c r="X17" s="39">
        <f ca="1">'000064230'!C22</f>
        <v>0</v>
      </c>
      <c r="Y17" s="39">
        <f ca="1">'000067233'!C22</f>
        <v>0</v>
      </c>
      <c r="Z17" s="39">
        <f ca="1">'000070236'!C22</f>
        <v>0</v>
      </c>
      <c r="AA17" s="39">
        <f ca="1">'000073239'!C22</f>
        <v>0</v>
      </c>
      <c r="AB17" s="39">
        <f ca="1">'000076242'!C22</f>
        <v>0</v>
      </c>
      <c r="AC17" s="39">
        <f ca="1">'000079245'!C22</f>
        <v>0</v>
      </c>
      <c r="AD17" s="39">
        <f ca="1">'000082248'!C22</f>
        <v>0</v>
      </c>
      <c r="AE17" s="39">
        <f ca="1">'000085251'!C22</f>
        <v>0</v>
      </c>
      <c r="AF17" s="39">
        <f ca="1">'000088254'!C22</f>
        <v>0</v>
      </c>
      <c r="AG17" s="39">
        <f ca="1">'000091257'!C22</f>
        <v>0</v>
      </c>
      <c r="AH17" s="39">
        <f ca="1">'000094260'!C22</f>
        <v>0</v>
      </c>
      <c r="AI17" s="39">
        <f ca="1">'000097263'!C22</f>
        <v>0</v>
      </c>
      <c r="AJ17" s="39">
        <f ca="1">'000100266'!C22</f>
        <v>0</v>
      </c>
      <c r="AK17" s="39">
        <f ca="1">'000103269'!C22</f>
        <v>0</v>
      </c>
      <c r="AL17" s="39">
        <f ca="1">'000106272'!C22</f>
        <v>0</v>
      </c>
      <c r="AM17" s="39">
        <f ca="1">'000109275'!C22</f>
        <v>0</v>
      </c>
      <c r="AN17" s="39">
        <f ca="1">'000112278'!C22</f>
        <v>0</v>
      </c>
      <c r="AO17" s="39">
        <f ca="1">'000115281'!C22</f>
        <v>0</v>
      </c>
      <c r="AP17" s="39">
        <f ca="1">'000118284'!C22</f>
        <v>0</v>
      </c>
      <c r="AQ17" s="39">
        <f ca="1">'000121287'!C22</f>
        <v>0</v>
      </c>
      <c r="AR17" s="39">
        <f ca="1">'000124290'!C22</f>
        <v>0</v>
      </c>
      <c r="AS17" s="39">
        <f ca="1">'000127293'!C22</f>
        <v>0</v>
      </c>
      <c r="AT17" s="39">
        <f ca="1">'000130296'!C22</f>
        <v>0</v>
      </c>
      <c r="AU17" s="39">
        <f ca="1">'000133299'!C22</f>
        <v>0</v>
      </c>
      <c r="AV17" s="39">
        <f ca="1">'000136302'!C22</f>
        <v>0</v>
      </c>
      <c r="AW17" s="39">
        <f ca="1">'000139305'!C22</f>
        <v>0</v>
      </c>
      <c r="AX17" s="39">
        <f ca="1">'000142308'!C22</f>
        <v>0</v>
      </c>
      <c r="AY17" s="39">
        <f ca="1">'000145311'!C22</f>
        <v>0</v>
      </c>
      <c r="AZ17" s="39">
        <f ca="1">'000148314'!C22</f>
        <v>0</v>
      </c>
      <c r="BA17" s="39">
        <f ca="1">'000151317'!C22</f>
        <v>0</v>
      </c>
      <c r="BB17" s="39">
        <f ca="1">'000154320'!C22</f>
        <v>0</v>
      </c>
      <c r="BC17" s="39">
        <f ca="1">'000157323'!C22</f>
        <v>0</v>
      </c>
      <c r="BD17" s="39">
        <f ca="1">'000160326'!C22</f>
        <v>0</v>
      </c>
      <c r="BE17" s="39">
        <f ca="1">'000163329'!C22</f>
        <v>0</v>
      </c>
      <c r="BF17" s="39">
        <f ca="1">'000166332'!C22</f>
        <v>0</v>
      </c>
      <c r="BG17" s="39">
        <f ca="1">'000169335'!C22</f>
        <v>0</v>
      </c>
      <c r="BH17" s="39">
        <f ca="1">'000172338'!C22</f>
        <v>0</v>
      </c>
      <c r="BI17" s="39">
        <f ca="1">'000175341'!C22</f>
        <v>0</v>
      </c>
      <c r="BJ17" s="39">
        <f ca="1">'000178344'!C22</f>
        <v>0</v>
      </c>
      <c r="BK17" s="39">
        <f ca="1">'000181347'!C22</f>
        <v>0</v>
      </c>
      <c r="BL17" s="39">
        <f ca="1">'000184350'!C22</f>
        <v>0</v>
      </c>
      <c r="BM17" s="39">
        <f ca="1">'000187353'!C22</f>
        <v>0</v>
      </c>
      <c r="BN17" s="39">
        <f ca="1">'000190356'!C22</f>
        <v>0</v>
      </c>
      <c r="BO17" s="39">
        <f ca="1">'000193359'!C22</f>
        <v>0</v>
      </c>
      <c r="BP17" s="39">
        <f ca="1">'000196362'!C22</f>
        <v>0</v>
      </c>
      <c r="BQ17" s="39">
        <f ca="1">'000199365'!C22</f>
        <v>0</v>
      </c>
      <c r="BR17" s="39">
        <f ca="1">'000202368'!C22</f>
        <v>0</v>
      </c>
      <c r="BS17" s="39">
        <f ca="1">'000205371'!C22</f>
        <v>0</v>
      </c>
      <c r="BT17" s="39">
        <f ca="1">'000208374'!C22</f>
        <v>0</v>
      </c>
      <c r="BU17" s="38"/>
      <c r="BV17" s="39">
        <f t="shared" ca="1" si="0"/>
        <v>0</v>
      </c>
      <c r="BW17" s="39">
        <f t="shared" ca="1" si="1"/>
        <v>0</v>
      </c>
      <c r="BX17" s="39">
        <f t="shared" ca="1" si="2"/>
        <v>0</v>
      </c>
      <c r="BY17" s="38"/>
      <c r="BZ17" s="61"/>
    </row>
    <row r="18" spans="1:78" x14ac:dyDescent="0.25">
      <c r="A18" s="54" t="s">
        <v>177</v>
      </c>
      <c r="B18" s="37">
        <f ca="1">'000000500'!C23</f>
        <v>0</v>
      </c>
      <c r="C18" s="37">
        <f ca="1">'000001167'!C23</f>
        <v>0</v>
      </c>
      <c r="D18" s="37">
        <f ca="1">'000004170'!C23</f>
        <v>0</v>
      </c>
      <c r="E18" s="37">
        <f ca="1">'000007173'!C23</f>
        <v>0</v>
      </c>
      <c r="F18" s="37">
        <f ca="1">'000010176'!C23</f>
        <v>0</v>
      </c>
      <c r="G18" s="37">
        <f ca="1">'000013179'!C23</f>
        <v>0</v>
      </c>
      <c r="H18" s="37">
        <f ca="1">'000016182'!C23</f>
        <v>0</v>
      </c>
      <c r="I18" s="37">
        <f ca="1">'000019185'!C23</f>
        <v>0</v>
      </c>
      <c r="J18" s="37">
        <f ca="1">'000022188'!C23</f>
        <v>0</v>
      </c>
      <c r="K18" s="37">
        <f ca="1">'000025191'!C23</f>
        <v>0</v>
      </c>
      <c r="L18" s="37">
        <f ca="1">'000028194'!C23</f>
        <v>0</v>
      </c>
      <c r="M18" s="37">
        <f ca="1">'000031197'!C23</f>
        <v>0</v>
      </c>
      <c r="N18" s="37">
        <f ca="1">'000034200'!C23</f>
        <v>0</v>
      </c>
      <c r="O18" s="37">
        <f ca="1">'000037203'!C23</f>
        <v>0</v>
      </c>
      <c r="P18" s="37">
        <f ca="1">'000040206'!C23</f>
        <v>0</v>
      </c>
      <c r="Q18" s="37">
        <f ca="1">'000043209'!C23</f>
        <v>0</v>
      </c>
      <c r="R18" s="37">
        <f ca="1">'000046212'!C23</f>
        <v>0</v>
      </c>
      <c r="S18" s="37">
        <f ca="1">'000049215'!C23</f>
        <v>0</v>
      </c>
      <c r="T18" s="37">
        <f ca="1">'000052218'!C23</f>
        <v>0</v>
      </c>
      <c r="U18" s="37">
        <f ca="1">'000055221'!C23</f>
        <v>0</v>
      </c>
      <c r="V18" s="37">
        <f ca="1">'000058224'!C23</f>
        <v>0</v>
      </c>
      <c r="W18" s="37">
        <f ca="1">'000061227'!C23</f>
        <v>0</v>
      </c>
      <c r="X18" s="37">
        <f ca="1">'000064230'!C23</f>
        <v>0</v>
      </c>
      <c r="Y18" s="37">
        <f ca="1">'000067233'!C23</f>
        <v>0</v>
      </c>
      <c r="Z18" s="37">
        <f ca="1">'000070236'!C23</f>
        <v>0</v>
      </c>
      <c r="AA18" s="37">
        <f ca="1">'000073239'!C23</f>
        <v>0</v>
      </c>
      <c r="AB18" s="37">
        <f ca="1">'000076242'!C23</f>
        <v>0</v>
      </c>
      <c r="AC18" s="37">
        <f ca="1">'000079245'!C23</f>
        <v>0</v>
      </c>
      <c r="AD18" s="37">
        <f ca="1">'000082248'!C23</f>
        <v>0</v>
      </c>
      <c r="AE18" s="37">
        <f ca="1">'000085251'!C23</f>
        <v>0</v>
      </c>
      <c r="AF18" s="37">
        <f ca="1">'000088254'!C23</f>
        <v>0</v>
      </c>
      <c r="AG18" s="37">
        <f ca="1">'000091257'!C23</f>
        <v>0</v>
      </c>
      <c r="AH18" s="37">
        <f ca="1">'000094260'!C23</f>
        <v>0</v>
      </c>
      <c r="AI18" s="37">
        <f ca="1">'000097263'!C23</f>
        <v>0</v>
      </c>
      <c r="AJ18" s="37">
        <f ca="1">'000100266'!C23</f>
        <v>0</v>
      </c>
      <c r="AK18" s="37">
        <f ca="1">'000103269'!C23</f>
        <v>0</v>
      </c>
      <c r="AL18" s="37">
        <f ca="1">'000106272'!C23</f>
        <v>0</v>
      </c>
      <c r="AM18" s="37">
        <f ca="1">'000109275'!C23</f>
        <v>0</v>
      </c>
      <c r="AN18" s="37">
        <f ca="1">'000112278'!C23</f>
        <v>0</v>
      </c>
      <c r="AO18" s="37">
        <f ca="1">'000115281'!C23</f>
        <v>0</v>
      </c>
      <c r="AP18" s="37">
        <f ca="1">'000118284'!C23</f>
        <v>0</v>
      </c>
      <c r="AQ18" s="37">
        <f ca="1">'000121287'!C23</f>
        <v>0</v>
      </c>
      <c r="AR18" s="37">
        <f ca="1">'000124290'!C23</f>
        <v>0</v>
      </c>
      <c r="AS18" s="37">
        <f ca="1">'000127293'!C23</f>
        <v>0</v>
      </c>
      <c r="AT18" s="37">
        <f ca="1">'000130296'!C23</f>
        <v>0</v>
      </c>
      <c r="AU18" s="37">
        <f ca="1">'000133299'!C23</f>
        <v>0</v>
      </c>
      <c r="AV18" s="37">
        <f ca="1">'000136302'!C23</f>
        <v>0</v>
      </c>
      <c r="AW18" s="37">
        <f ca="1">'000139305'!C23</f>
        <v>0</v>
      </c>
      <c r="AX18" s="37">
        <f ca="1">'000142308'!C23</f>
        <v>0</v>
      </c>
      <c r="AY18" s="37">
        <f ca="1">'000145311'!C23</f>
        <v>0</v>
      </c>
      <c r="AZ18" s="37">
        <f ca="1">'000148314'!C23</f>
        <v>0</v>
      </c>
      <c r="BA18" s="37">
        <f ca="1">'000151317'!C23</f>
        <v>0</v>
      </c>
      <c r="BB18" s="37">
        <f ca="1">'000154320'!C23</f>
        <v>0</v>
      </c>
      <c r="BC18" s="37">
        <f ca="1">'000157323'!C23</f>
        <v>0</v>
      </c>
      <c r="BD18" s="37">
        <f ca="1">'000160326'!C23</f>
        <v>0</v>
      </c>
      <c r="BE18" s="37">
        <f ca="1">'000163329'!C23</f>
        <v>0</v>
      </c>
      <c r="BF18" s="37">
        <f ca="1">'000166332'!C23</f>
        <v>0</v>
      </c>
      <c r="BG18" s="37">
        <f ca="1">'000169335'!C23</f>
        <v>0</v>
      </c>
      <c r="BH18" s="37">
        <f ca="1">'000172338'!C23</f>
        <v>0</v>
      </c>
      <c r="BI18" s="37">
        <f ca="1">'000175341'!C23</f>
        <v>0</v>
      </c>
      <c r="BJ18" s="37">
        <f ca="1">'000178344'!C23</f>
        <v>0</v>
      </c>
      <c r="BK18" s="37">
        <f ca="1">'000181347'!C23</f>
        <v>0</v>
      </c>
      <c r="BL18" s="37">
        <f ca="1">'000184350'!C23</f>
        <v>0</v>
      </c>
      <c r="BM18" s="37">
        <f ca="1">'000187353'!C23</f>
        <v>0</v>
      </c>
      <c r="BN18" s="37">
        <f ca="1">'000190356'!C23</f>
        <v>0</v>
      </c>
      <c r="BO18" s="37">
        <f ca="1">'000193359'!C23</f>
        <v>0</v>
      </c>
      <c r="BP18" s="37">
        <f ca="1">'000196362'!C23</f>
        <v>0</v>
      </c>
      <c r="BQ18" s="37">
        <f ca="1">'000199365'!C23</f>
        <v>0</v>
      </c>
      <c r="BR18" s="37">
        <f ca="1">'000202368'!C23</f>
        <v>0</v>
      </c>
      <c r="BS18" s="37">
        <f ca="1">'000205371'!C23</f>
        <v>0</v>
      </c>
      <c r="BT18" s="37">
        <f ca="1">'000208374'!C23</f>
        <v>0</v>
      </c>
      <c r="BV18" s="37">
        <f t="shared" ca="1" si="0"/>
        <v>0</v>
      </c>
      <c r="BW18" s="37">
        <f t="shared" ca="1" si="1"/>
        <v>0</v>
      </c>
      <c r="BX18" s="37">
        <f t="shared" ca="1" si="2"/>
        <v>0</v>
      </c>
      <c r="BZ18" s="59"/>
    </row>
    <row r="19" spans="1:78" x14ac:dyDescent="0.25">
      <c r="A19" s="53" t="s">
        <v>178</v>
      </c>
      <c r="B19" s="39">
        <f ca="1">'000000500'!C24</f>
        <v>0</v>
      </c>
      <c r="C19" s="39">
        <f ca="1">'000001167'!C24</f>
        <v>0</v>
      </c>
      <c r="D19" s="39">
        <f ca="1">'000004170'!C24</f>
        <v>0</v>
      </c>
      <c r="E19" s="39">
        <f ca="1">'000007173'!C24</f>
        <v>0</v>
      </c>
      <c r="F19" s="39">
        <f ca="1">'000010176'!C24</f>
        <v>0</v>
      </c>
      <c r="G19" s="39">
        <f ca="1">'000013179'!C24</f>
        <v>0</v>
      </c>
      <c r="H19" s="39">
        <f ca="1">'000016182'!C24</f>
        <v>0</v>
      </c>
      <c r="I19" s="39">
        <f ca="1">'000019185'!C24</f>
        <v>0</v>
      </c>
      <c r="J19" s="39">
        <f ca="1">'000022188'!C24</f>
        <v>0</v>
      </c>
      <c r="K19" s="39">
        <f ca="1">'000025191'!C24</f>
        <v>0</v>
      </c>
      <c r="L19" s="39">
        <f ca="1">'000028194'!C24</f>
        <v>0</v>
      </c>
      <c r="M19" s="39">
        <f ca="1">'000031197'!C24</f>
        <v>0</v>
      </c>
      <c r="N19" s="39">
        <f ca="1">'000034200'!C24</f>
        <v>0</v>
      </c>
      <c r="O19" s="39">
        <f ca="1">'000037203'!C24</f>
        <v>0</v>
      </c>
      <c r="P19" s="39">
        <f ca="1">'000040206'!C24</f>
        <v>0</v>
      </c>
      <c r="Q19" s="39">
        <f ca="1">'000043209'!C24</f>
        <v>0</v>
      </c>
      <c r="R19" s="39">
        <f ca="1">'000046212'!C24</f>
        <v>0</v>
      </c>
      <c r="S19" s="39">
        <f ca="1">'000049215'!C24</f>
        <v>0</v>
      </c>
      <c r="T19" s="39">
        <f ca="1">'000052218'!C24</f>
        <v>0</v>
      </c>
      <c r="U19" s="39">
        <f ca="1">'000055221'!C24</f>
        <v>0</v>
      </c>
      <c r="V19" s="39">
        <f ca="1">'000058224'!C24</f>
        <v>0</v>
      </c>
      <c r="W19" s="39">
        <f ca="1">'000061227'!C24</f>
        <v>0</v>
      </c>
      <c r="X19" s="39">
        <f ca="1">'000064230'!C24</f>
        <v>0</v>
      </c>
      <c r="Y19" s="39">
        <f ca="1">'000067233'!C24</f>
        <v>0</v>
      </c>
      <c r="Z19" s="39">
        <f ca="1">'000070236'!C24</f>
        <v>0</v>
      </c>
      <c r="AA19" s="39">
        <f ca="1">'000073239'!C24</f>
        <v>0</v>
      </c>
      <c r="AB19" s="39">
        <f ca="1">'000076242'!C24</f>
        <v>0</v>
      </c>
      <c r="AC19" s="39">
        <f ca="1">'000079245'!C24</f>
        <v>0</v>
      </c>
      <c r="AD19" s="39">
        <f ca="1">'000082248'!C24</f>
        <v>0</v>
      </c>
      <c r="AE19" s="39">
        <f ca="1">'000085251'!C24</f>
        <v>0</v>
      </c>
      <c r="AF19" s="39">
        <f ca="1">'000088254'!C24</f>
        <v>0</v>
      </c>
      <c r="AG19" s="39">
        <f ca="1">'000091257'!C24</f>
        <v>0</v>
      </c>
      <c r="AH19" s="39">
        <f ca="1">'000094260'!C24</f>
        <v>0</v>
      </c>
      <c r="AI19" s="39">
        <f ca="1">'000097263'!C24</f>
        <v>0</v>
      </c>
      <c r="AJ19" s="39">
        <f ca="1">'000100266'!C24</f>
        <v>0</v>
      </c>
      <c r="AK19" s="39">
        <f ca="1">'000103269'!C24</f>
        <v>0</v>
      </c>
      <c r="AL19" s="39">
        <f ca="1">'000106272'!C24</f>
        <v>0</v>
      </c>
      <c r="AM19" s="39">
        <f ca="1">'000109275'!C24</f>
        <v>0</v>
      </c>
      <c r="AN19" s="39">
        <f ca="1">'000112278'!C24</f>
        <v>0</v>
      </c>
      <c r="AO19" s="39">
        <f ca="1">'000115281'!C24</f>
        <v>0</v>
      </c>
      <c r="AP19" s="39">
        <f ca="1">'000118284'!C24</f>
        <v>0</v>
      </c>
      <c r="AQ19" s="39">
        <f ca="1">'000121287'!C24</f>
        <v>0</v>
      </c>
      <c r="AR19" s="39">
        <f ca="1">'000124290'!C24</f>
        <v>0</v>
      </c>
      <c r="AS19" s="39">
        <f ca="1">'000127293'!C24</f>
        <v>0</v>
      </c>
      <c r="AT19" s="39">
        <f ca="1">'000130296'!C24</f>
        <v>0</v>
      </c>
      <c r="AU19" s="39">
        <f ca="1">'000133299'!C24</f>
        <v>0</v>
      </c>
      <c r="AV19" s="39">
        <f ca="1">'000136302'!C24</f>
        <v>0</v>
      </c>
      <c r="AW19" s="39">
        <f ca="1">'000139305'!C24</f>
        <v>0</v>
      </c>
      <c r="AX19" s="39">
        <f ca="1">'000142308'!C24</f>
        <v>0</v>
      </c>
      <c r="AY19" s="39">
        <f ca="1">'000145311'!C24</f>
        <v>0</v>
      </c>
      <c r="AZ19" s="39">
        <f ca="1">'000148314'!C24</f>
        <v>0</v>
      </c>
      <c r="BA19" s="39">
        <f ca="1">'000151317'!C24</f>
        <v>0</v>
      </c>
      <c r="BB19" s="39">
        <f ca="1">'000154320'!C24</f>
        <v>0</v>
      </c>
      <c r="BC19" s="39">
        <f ca="1">'000157323'!C24</f>
        <v>0</v>
      </c>
      <c r="BD19" s="39">
        <f ca="1">'000160326'!C24</f>
        <v>0</v>
      </c>
      <c r="BE19" s="39">
        <f ca="1">'000163329'!C24</f>
        <v>0</v>
      </c>
      <c r="BF19" s="39">
        <f ca="1">'000166332'!C24</f>
        <v>0</v>
      </c>
      <c r="BG19" s="39">
        <f ca="1">'000169335'!C24</f>
        <v>0</v>
      </c>
      <c r="BH19" s="39">
        <f ca="1">'000172338'!C24</f>
        <v>0</v>
      </c>
      <c r="BI19" s="39">
        <f ca="1">'000175341'!C24</f>
        <v>0</v>
      </c>
      <c r="BJ19" s="39">
        <f ca="1">'000178344'!C24</f>
        <v>0</v>
      </c>
      <c r="BK19" s="39">
        <f ca="1">'000181347'!C24</f>
        <v>0</v>
      </c>
      <c r="BL19" s="39">
        <f ca="1">'000184350'!C24</f>
        <v>0</v>
      </c>
      <c r="BM19" s="39">
        <f ca="1">'000187353'!C24</f>
        <v>0</v>
      </c>
      <c r="BN19" s="39">
        <f ca="1">'000190356'!C24</f>
        <v>0</v>
      </c>
      <c r="BO19" s="39">
        <f ca="1">'000193359'!C24</f>
        <v>0</v>
      </c>
      <c r="BP19" s="39">
        <f ca="1">'000196362'!C24</f>
        <v>0</v>
      </c>
      <c r="BQ19" s="39">
        <f ca="1">'000199365'!C24</f>
        <v>0</v>
      </c>
      <c r="BR19" s="39">
        <f ca="1">'000202368'!C24</f>
        <v>0</v>
      </c>
      <c r="BS19" s="39">
        <f ca="1">'000205371'!C24</f>
        <v>0</v>
      </c>
      <c r="BT19" s="39">
        <f ca="1">'000208374'!C24</f>
        <v>0</v>
      </c>
      <c r="BU19" s="38"/>
      <c r="BV19" s="39">
        <f t="shared" ca="1" si="0"/>
        <v>0</v>
      </c>
      <c r="BW19" s="39">
        <f t="shared" ca="1" si="1"/>
        <v>0</v>
      </c>
      <c r="BX19" s="39">
        <f t="shared" ca="1" si="2"/>
        <v>0</v>
      </c>
      <c r="BY19" s="38"/>
      <c r="BZ19" s="61"/>
    </row>
    <row r="20" spans="1:78" x14ac:dyDescent="0.25">
      <c r="A20" s="54" t="s">
        <v>179</v>
      </c>
      <c r="B20" s="37">
        <f ca="1">'000000500'!C25</f>
        <v>0</v>
      </c>
      <c r="C20" s="37">
        <f ca="1">'000001167'!C25</f>
        <v>0</v>
      </c>
      <c r="D20" s="37">
        <f ca="1">'000004170'!C25</f>
        <v>0</v>
      </c>
      <c r="E20" s="37">
        <f ca="1">'000007173'!C25</f>
        <v>0</v>
      </c>
      <c r="F20" s="37">
        <f ca="1">'000010176'!C25</f>
        <v>0</v>
      </c>
      <c r="G20" s="37">
        <f ca="1">'000013179'!C25</f>
        <v>0</v>
      </c>
      <c r="H20" s="37">
        <f ca="1">'000016182'!C25</f>
        <v>0</v>
      </c>
      <c r="I20" s="37">
        <f ca="1">'000019185'!C25</f>
        <v>0</v>
      </c>
      <c r="J20" s="37">
        <f ca="1">'000022188'!C25</f>
        <v>0</v>
      </c>
      <c r="K20" s="37">
        <f ca="1">'000025191'!C25</f>
        <v>0</v>
      </c>
      <c r="L20" s="37">
        <f ca="1">'000028194'!C25</f>
        <v>0</v>
      </c>
      <c r="M20" s="37">
        <f ca="1">'000031197'!C25</f>
        <v>0</v>
      </c>
      <c r="N20" s="37">
        <f ca="1">'000034200'!C25</f>
        <v>0</v>
      </c>
      <c r="O20" s="37">
        <f ca="1">'000037203'!C25</f>
        <v>0</v>
      </c>
      <c r="P20" s="37">
        <f ca="1">'000040206'!C25</f>
        <v>0</v>
      </c>
      <c r="Q20" s="37">
        <f ca="1">'000043209'!C25</f>
        <v>0</v>
      </c>
      <c r="R20" s="37">
        <f ca="1">'000046212'!C25</f>
        <v>0</v>
      </c>
      <c r="S20" s="37">
        <f ca="1">'000049215'!C25</f>
        <v>0</v>
      </c>
      <c r="T20" s="37">
        <f ca="1">'000052218'!C25</f>
        <v>0</v>
      </c>
      <c r="U20" s="37">
        <f ca="1">'000055221'!C25</f>
        <v>0</v>
      </c>
      <c r="V20" s="37">
        <f ca="1">'000058224'!C25</f>
        <v>0</v>
      </c>
      <c r="W20" s="37">
        <f ca="1">'000061227'!C25</f>
        <v>0</v>
      </c>
      <c r="X20" s="37">
        <f ca="1">'000064230'!C25</f>
        <v>0</v>
      </c>
      <c r="Y20" s="37">
        <f ca="1">'000067233'!C25</f>
        <v>0</v>
      </c>
      <c r="Z20" s="37">
        <f ca="1">'000070236'!C25</f>
        <v>0</v>
      </c>
      <c r="AA20" s="37">
        <f ca="1">'000073239'!C25</f>
        <v>0</v>
      </c>
      <c r="AB20" s="37">
        <f ca="1">'000076242'!C25</f>
        <v>0</v>
      </c>
      <c r="AC20" s="37">
        <f ca="1">'000079245'!C25</f>
        <v>0</v>
      </c>
      <c r="AD20" s="37">
        <f ca="1">'000082248'!C25</f>
        <v>0</v>
      </c>
      <c r="AE20" s="37">
        <f ca="1">'000085251'!C25</f>
        <v>0</v>
      </c>
      <c r="AF20" s="37">
        <f ca="1">'000088254'!C25</f>
        <v>0</v>
      </c>
      <c r="AG20" s="37">
        <f ca="1">'000091257'!C25</f>
        <v>0</v>
      </c>
      <c r="AH20" s="37">
        <f ca="1">'000094260'!C25</f>
        <v>0</v>
      </c>
      <c r="AI20" s="37">
        <f ca="1">'000097263'!C25</f>
        <v>0</v>
      </c>
      <c r="AJ20" s="37">
        <f ca="1">'000100266'!C25</f>
        <v>0</v>
      </c>
      <c r="AK20" s="37">
        <f ca="1">'000103269'!C25</f>
        <v>0</v>
      </c>
      <c r="AL20" s="37">
        <f ca="1">'000106272'!C25</f>
        <v>0</v>
      </c>
      <c r="AM20" s="37">
        <f ca="1">'000109275'!C25</f>
        <v>0</v>
      </c>
      <c r="AN20" s="37">
        <f ca="1">'000112278'!C25</f>
        <v>0</v>
      </c>
      <c r="AO20" s="37">
        <f ca="1">'000115281'!C25</f>
        <v>0</v>
      </c>
      <c r="AP20" s="37">
        <f ca="1">'000118284'!C25</f>
        <v>0</v>
      </c>
      <c r="AQ20" s="37">
        <f ca="1">'000121287'!C25</f>
        <v>0</v>
      </c>
      <c r="AR20" s="37">
        <f ca="1">'000124290'!C25</f>
        <v>0</v>
      </c>
      <c r="AS20" s="37">
        <f ca="1">'000127293'!C25</f>
        <v>0</v>
      </c>
      <c r="AT20" s="37">
        <f ca="1">'000130296'!C25</f>
        <v>0</v>
      </c>
      <c r="AU20" s="37">
        <f ca="1">'000133299'!C25</f>
        <v>0</v>
      </c>
      <c r="AV20" s="37">
        <f ca="1">'000136302'!C25</f>
        <v>0</v>
      </c>
      <c r="AW20" s="37">
        <f ca="1">'000139305'!C25</f>
        <v>0</v>
      </c>
      <c r="AX20" s="37">
        <f ca="1">'000142308'!C25</f>
        <v>0</v>
      </c>
      <c r="AY20" s="37">
        <f ca="1">'000145311'!C25</f>
        <v>0</v>
      </c>
      <c r="AZ20" s="37">
        <f ca="1">'000148314'!C25</f>
        <v>0</v>
      </c>
      <c r="BA20" s="37">
        <f ca="1">'000151317'!C25</f>
        <v>0</v>
      </c>
      <c r="BB20" s="37">
        <f ca="1">'000154320'!C25</f>
        <v>0</v>
      </c>
      <c r="BC20" s="37">
        <f ca="1">'000157323'!C25</f>
        <v>0</v>
      </c>
      <c r="BD20" s="37">
        <f ca="1">'000160326'!C25</f>
        <v>0</v>
      </c>
      <c r="BE20" s="37">
        <f ca="1">'000163329'!C25</f>
        <v>0</v>
      </c>
      <c r="BF20" s="37">
        <f ca="1">'000166332'!C25</f>
        <v>0</v>
      </c>
      <c r="BG20" s="37">
        <f ca="1">'000169335'!C25</f>
        <v>0</v>
      </c>
      <c r="BH20" s="37">
        <f ca="1">'000172338'!C25</f>
        <v>0</v>
      </c>
      <c r="BI20" s="37">
        <f ca="1">'000175341'!C25</f>
        <v>0</v>
      </c>
      <c r="BJ20" s="37">
        <f ca="1">'000178344'!C25</f>
        <v>0</v>
      </c>
      <c r="BK20" s="37">
        <f ca="1">'000181347'!C25</f>
        <v>0</v>
      </c>
      <c r="BL20" s="37">
        <f ca="1">'000184350'!C25</f>
        <v>0</v>
      </c>
      <c r="BM20" s="37">
        <f ca="1">'000187353'!C25</f>
        <v>0</v>
      </c>
      <c r="BN20" s="37">
        <f ca="1">'000190356'!C25</f>
        <v>0</v>
      </c>
      <c r="BO20" s="37">
        <f ca="1">'000193359'!C25</f>
        <v>0</v>
      </c>
      <c r="BP20" s="37">
        <f ca="1">'000196362'!C25</f>
        <v>0</v>
      </c>
      <c r="BQ20" s="37">
        <f ca="1">'000199365'!C25</f>
        <v>0</v>
      </c>
      <c r="BR20" s="37">
        <f ca="1">'000202368'!C25</f>
        <v>0</v>
      </c>
      <c r="BS20" s="37">
        <f ca="1">'000205371'!C25</f>
        <v>0</v>
      </c>
      <c r="BT20" s="37">
        <f ca="1">'000208374'!C25</f>
        <v>0</v>
      </c>
      <c r="BV20" s="37">
        <f t="shared" ca="1" si="0"/>
        <v>0</v>
      </c>
      <c r="BW20" s="37">
        <f t="shared" ca="1" si="1"/>
        <v>0</v>
      </c>
      <c r="BX20" s="37">
        <f t="shared" ca="1" si="2"/>
        <v>0</v>
      </c>
      <c r="BZ20" s="59"/>
    </row>
    <row r="21" spans="1:78" x14ac:dyDescent="0.25">
      <c r="A21" s="53" t="s">
        <v>180</v>
      </c>
      <c r="B21" s="39">
        <f ca="1">'000000500'!C26</f>
        <v>71.428571428571431</v>
      </c>
      <c r="C21" s="39">
        <f ca="1">'000001167'!C26</f>
        <v>100</v>
      </c>
      <c r="D21" s="39">
        <f ca="1">'000004170'!C26</f>
        <v>100</v>
      </c>
      <c r="E21" s="39">
        <f ca="1">'000007173'!C26</f>
        <v>100</v>
      </c>
      <c r="F21" s="39">
        <f ca="1">'000010176'!C26</f>
        <v>100</v>
      </c>
      <c r="G21" s="39">
        <f ca="1">'000013179'!C26</f>
        <v>100</v>
      </c>
      <c r="H21" s="39">
        <f ca="1">'000016182'!C26</f>
        <v>100</v>
      </c>
      <c r="I21" s="39">
        <f ca="1">'000019185'!C26</f>
        <v>100</v>
      </c>
      <c r="J21" s="39">
        <f ca="1">'000022188'!C26</f>
        <v>100</v>
      </c>
      <c r="K21" s="39">
        <f ca="1">'000025191'!C26</f>
        <v>100</v>
      </c>
      <c r="L21" s="39">
        <f ca="1">'000028194'!C26</f>
        <v>100</v>
      </c>
      <c r="M21" s="39">
        <f ca="1">'000031197'!C26</f>
        <v>100</v>
      </c>
      <c r="N21" s="39">
        <f ca="1">'000034200'!C26</f>
        <v>100</v>
      </c>
      <c r="O21" s="39">
        <f ca="1">'000037203'!C26</f>
        <v>100</v>
      </c>
      <c r="P21" s="39">
        <f ca="1">'000040206'!C26</f>
        <v>100</v>
      </c>
      <c r="Q21" s="39">
        <f ca="1">'000043209'!C26</f>
        <v>100</v>
      </c>
      <c r="R21" s="39">
        <f ca="1">'000046212'!C26</f>
        <v>100</v>
      </c>
      <c r="S21" s="39">
        <f ca="1">'000049215'!C26</f>
        <v>100</v>
      </c>
      <c r="T21" s="39">
        <f ca="1">'000052218'!C26</f>
        <v>100</v>
      </c>
      <c r="U21" s="39">
        <f ca="1">'000055221'!C26</f>
        <v>100</v>
      </c>
      <c r="V21" s="39">
        <f ca="1">'000058224'!C26</f>
        <v>100</v>
      </c>
      <c r="W21" s="39">
        <f ca="1">'000061227'!C26</f>
        <v>100</v>
      </c>
      <c r="X21" s="39">
        <f ca="1">'000064230'!C26</f>
        <v>100</v>
      </c>
      <c r="Y21" s="39">
        <f ca="1">'000067233'!C26</f>
        <v>100</v>
      </c>
      <c r="Z21" s="39">
        <f ca="1">'000070236'!C26</f>
        <v>100</v>
      </c>
      <c r="AA21" s="39">
        <f ca="1">'000073239'!C26</f>
        <v>87.5</v>
      </c>
      <c r="AB21" s="39">
        <f ca="1">'000076242'!C26</f>
        <v>100</v>
      </c>
      <c r="AC21" s="39">
        <f ca="1">'000079245'!C26</f>
        <v>100</v>
      </c>
      <c r="AD21" s="39">
        <f ca="1">'000082248'!C26</f>
        <v>100</v>
      </c>
      <c r="AE21" s="39">
        <f ca="1">'000085251'!C26</f>
        <v>100</v>
      </c>
      <c r="AF21" s="39">
        <f ca="1">'000088254'!C26</f>
        <v>100</v>
      </c>
      <c r="AG21" s="39">
        <f ca="1">'000091257'!C26</f>
        <v>100</v>
      </c>
      <c r="AH21" s="39">
        <f ca="1">'000094260'!C26</f>
        <v>100</v>
      </c>
      <c r="AI21" s="39">
        <f ca="1">'000097263'!C26</f>
        <v>100</v>
      </c>
      <c r="AJ21" s="39">
        <f ca="1">'000100266'!C26</f>
        <v>100</v>
      </c>
      <c r="AK21" s="39">
        <f ca="1">'000103269'!C26</f>
        <v>100</v>
      </c>
      <c r="AL21" s="39">
        <f ca="1">'000106272'!C26</f>
        <v>100</v>
      </c>
      <c r="AM21" s="39">
        <f ca="1">'000109275'!C26</f>
        <v>100</v>
      </c>
      <c r="AN21" s="39">
        <f ca="1">'000112278'!C26</f>
        <v>55.555555555555557</v>
      </c>
      <c r="AO21" s="39">
        <f ca="1">'000115281'!C26</f>
        <v>25</v>
      </c>
      <c r="AP21" s="39">
        <f ca="1">'000118284'!C26</f>
        <v>100</v>
      </c>
      <c r="AQ21" s="39">
        <f ca="1">'000121287'!C26</f>
        <v>55.555555555555557</v>
      </c>
      <c r="AR21" s="39">
        <f ca="1">'000124290'!C26</f>
        <v>75</v>
      </c>
      <c r="AS21" s="39">
        <f ca="1">'000127293'!C26</f>
        <v>100</v>
      </c>
      <c r="AT21" s="39">
        <f ca="1">'000130296'!C26</f>
        <v>44.444444444444443</v>
      </c>
      <c r="AU21" s="39">
        <f ca="1">'000133299'!C26</f>
        <v>100</v>
      </c>
      <c r="AV21" s="39">
        <f ca="1">'000136302'!C26</f>
        <v>100</v>
      </c>
      <c r="AW21" s="39">
        <f ca="1">'000139305'!C26</f>
        <v>100</v>
      </c>
      <c r="AX21" s="39">
        <f ca="1">'000142308'!C26</f>
        <v>100</v>
      </c>
      <c r="AY21" s="39">
        <f ca="1">'000145311'!C26</f>
        <v>100</v>
      </c>
      <c r="AZ21" s="39">
        <f ca="1">'000148314'!C26</f>
        <v>90</v>
      </c>
      <c r="BA21" s="39">
        <f ca="1">'000151317'!C26</f>
        <v>100</v>
      </c>
      <c r="BB21" s="39">
        <f ca="1">'000154320'!C26</f>
        <v>100</v>
      </c>
      <c r="BC21" s="39">
        <f ca="1">'000157323'!C26</f>
        <v>100</v>
      </c>
      <c r="BD21" s="39">
        <f ca="1">'000160326'!C26</f>
        <v>85.714285714285708</v>
      </c>
      <c r="BE21" s="39">
        <f ca="1">'000163329'!C26</f>
        <v>100</v>
      </c>
      <c r="BF21" s="39">
        <f ca="1">'000166332'!C26</f>
        <v>100</v>
      </c>
      <c r="BG21" s="39">
        <f ca="1">'000169335'!C26</f>
        <v>100</v>
      </c>
      <c r="BH21" s="39">
        <f ca="1">'000172338'!C26</f>
        <v>100</v>
      </c>
      <c r="BI21" s="39">
        <f ca="1">'000175341'!C26</f>
        <v>87.5</v>
      </c>
      <c r="BJ21" s="39">
        <f ca="1">'000178344'!C26</f>
        <v>100</v>
      </c>
      <c r="BK21" s="39">
        <f ca="1">'000181347'!C26</f>
        <v>87.5</v>
      </c>
      <c r="BL21" s="39">
        <f ca="1">'000184350'!C26</f>
        <v>100</v>
      </c>
      <c r="BM21" s="39">
        <f ca="1">'000187353'!C26</f>
        <v>100</v>
      </c>
      <c r="BN21" s="39">
        <f ca="1">'000190356'!C26</f>
        <v>100</v>
      </c>
      <c r="BO21" s="39">
        <f ca="1">'000193359'!C26</f>
        <v>100</v>
      </c>
      <c r="BP21" s="39">
        <f ca="1">'000196362'!C26</f>
        <v>85.714285714285708</v>
      </c>
      <c r="BQ21" s="39">
        <f ca="1">'000199365'!C26</f>
        <v>100</v>
      </c>
      <c r="BR21" s="39">
        <f ca="1">'000202368'!C26</f>
        <v>50</v>
      </c>
      <c r="BS21" s="39">
        <f ca="1">'000205371'!C26</f>
        <v>100</v>
      </c>
      <c r="BT21" s="39">
        <f ca="1">'000208374'!C26</f>
        <v>88.888888888888886</v>
      </c>
      <c r="BU21" s="38"/>
      <c r="BV21" s="39">
        <f t="shared" ca="1" si="0"/>
        <v>94.222557567627973</v>
      </c>
      <c r="BW21" s="39">
        <f t="shared" ca="1" si="1"/>
        <v>14.800499947088396</v>
      </c>
      <c r="BX21" s="39">
        <f t="shared" ca="1" si="2"/>
        <v>1.7564961869303604</v>
      </c>
      <c r="BY21" s="38"/>
      <c r="BZ21" s="61"/>
    </row>
    <row r="22" spans="1:78" x14ac:dyDescent="0.25">
      <c r="A22" s="54" t="s">
        <v>181</v>
      </c>
      <c r="B22" s="37">
        <f ca="1">'000000500'!C27</f>
        <v>0</v>
      </c>
      <c r="C22" s="37">
        <f ca="1">'000001167'!C27</f>
        <v>0</v>
      </c>
      <c r="D22" s="37">
        <f ca="1">'000004170'!C27</f>
        <v>0</v>
      </c>
      <c r="E22" s="37">
        <f ca="1">'000007173'!C27</f>
        <v>0</v>
      </c>
      <c r="F22" s="37">
        <f ca="1">'000010176'!C27</f>
        <v>0</v>
      </c>
      <c r="G22" s="37">
        <f ca="1">'000013179'!C27</f>
        <v>0</v>
      </c>
      <c r="H22" s="37">
        <f ca="1">'000016182'!C27</f>
        <v>0</v>
      </c>
      <c r="I22" s="37">
        <f ca="1">'000019185'!C27</f>
        <v>0</v>
      </c>
      <c r="J22" s="37">
        <f ca="1">'000022188'!C27</f>
        <v>0</v>
      </c>
      <c r="K22" s="37">
        <f ca="1">'000025191'!C27</f>
        <v>0</v>
      </c>
      <c r="L22" s="37">
        <f ca="1">'000028194'!C27</f>
        <v>0</v>
      </c>
      <c r="M22" s="37">
        <f ca="1">'000031197'!C27</f>
        <v>0</v>
      </c>
      <c r="N22" s="37">
        <f ca="1">'000034200'!C27</f>
        <v>0</v>
      </c>
      <c r="O22" s="37">
        <f ca="1">'000037203'!C27</f>
        <v>0</v>
      </c>
      <c r="P22" s="37">
        <f ca="1">'000040206'!C27</f>
        <v>0</v>
      </c>
      <c r="Q22" s="37">
        <f ca="1">'000043209'!C27</f>
        <v>0</v>
      </c>
      <c r="R22" s="37">
        <f ca="1">'000046212'!C27</f>
        <v>0</v>
      </c>
      <c r="S22" s="37">
        <f ca="1">'000049215'!C27</f>
        <v>0</v>
      </c>
      <c r="T22" s="37">
        <f ca="1">'000052218'!C27</f>
        <v>0</v>
      </c>
      <c r="U22" s="37">
        <f ca="1">'000055221'!C27</f>
        <v>0</v>
      </c>
      <c r="V22" s="37">
        <f ca="1">'000058224'!C27</f>
        <v>0</v>
      </c>
      <c r="W22" s="37">
        <f ca="1">'000061227'!C27</f>
        <v>0</v>
      </c>
      <c r="X22" s="37">
        <f ca="1">'000064230'!C27</f>
        <v>0</v>
      </c>
      <c r="Y22" s="37">
        <f ca="1">'000067233'!C27</f>
        <v>0</v>
      </c>
      <c r="Z22" s="37">
        <f ca="1">'000070236'!C27</f>
        <v>0</v>
      </c>
      <c r="AA22" s="37">
        <f ca="1">'000073239'!C27</f>
        <v>0</v>
      </c>
      <c r="AB22" s="37">
        <f ca="1">'000076242'!C27</f>
        <v>0</v>
      </c>
      <c r="AC22" s="37">
        <f ca="1">'000079245'!C27</f>
        <v>0</v>
      </c>
      <c r="AD22" s="37">
        <f ca="1">'000082248'!C27</f>
        <v>0</v>
      </c>
      <c r="AE22" s="37">
        <f ca="1">'000085251'!C27</f>
        <v>0</v>
      </c>
      <c r="AF22" s="37">
        <f ca="1">'000088254'!C27</f>
        <v>0</v>
      </c>
      <c r="AG22" s="37">
        <f ca="1">'000091257'!C27</f>
        <v>0</v>
      </c>
      <c r="AH22" s="37">
        <f ca="1">'000094260'!C27</f>
        <v>0</v>
      </c>
      <c r="AI22" s="37">
        <f ca="1">'000097263'!C27</f>
        <v>0</v>
      </c>
      <c r="AJ22" s="37">
        <f ca="1">'000100266'!C27</f>
        <v>0</v>
      </c>
      <c r="AK22" s="37">
        <f ca="1">'000103269'!C27</f>
        <v>0</v>
      </c>
      <c r="AL22" s="37">
        <f ca="1">'000106272'!C27</f>
        <v>0</v>
      </c>
      <c r="AM22" s="37">
        <f ca="1">'000109275'!C27</f>
        <v>0</v>
      </c>
      <c r="AN22" s="37">
        <f ca="1">'000112278'!C27</f>
        <v>0</v>
      </c>
      <c r="AO22" s="37">
        <f ca="1">'000115281'!C27</f>
        <v>0</v>
      </c>
      <c r="AP22" s="37">
        <f ca="1">'000118284'!C27</f>
        <v>0</v>
      </c>
      <c r="AQ22" s="37">
        <f ca="1">'000121287'!C27</f>
        <v>0</v>
      </c>
      <c r="AR22" s="37">
        <f ca="1">'000124290'!C27</f>
        <v>0</v>
      </c>
      <c r="AS22" s="37">
        <f ca="1">'000127293'!C27</f>
        <v>0</v>
      </c>
      <c r="AT22" s="37">
        <f ca="1">'000130296'!C27</f>
        <v>0</v>
      </c>
      <c r="AU22" s="37">
        <f ca="1">'000133299'!C27</f>
        <v>0</v>
      </c>
      <c r="AV22" s="37">
        <f ca="1">'000136302'!C27</f>
        <v>0</v>
      </c>
      <c r="AW22" s="37">
        <f ca="1">'000139305'!C27</f>
        <v>0</v>
      </c>
      <c r="AX22" s="37">
        <f ca="1">'000142308'!C27</f>
        <v>0</v>
      </c>
      <c r="AY22" s="37">
        <f ca="1">'000145311'!C27</f>
        <v>0</v>
      </c>
      <c r="AZ22" s="37">
        <f ca="1">'000148314'!C27</f>
        <v>0</v>
      </c>
      <c r="BA22" s="37">
        <f ca="1">'000151317'!C27</f>
        <v>0</v>
      </c>
      <c r="BB22" s="37">
        <f ca="1">'000154320'!C27</f>
        <v>0</v>
      </c>
      <c r="BC22" s="37">
        <f ca="1">'000157323'!C27</f>
        <v>0</v>
      </c>
      <c r="BD22" s="37">
        <f ca="1">'000160326'!C27</f>
        <v>0</v>
      </c>
      <c r="BE22" s="37">
        <f ca="1">'000163329'!C27</f>
        <v>0</v>
      </c>
      <c r="BF22" s="37">
        <f ca="1">'000166332'!C27</f>
        <v>0</v>
      </c>
      <c r="BG22" s="37">
        <f ca="1">'000169335'!C27</f>
        <v>0</v>
      </c>
      <c r="BH22" s="37">
        <f ca="1">'000172338'!C27</f>
        <v>0</v>
      </c>
      <c r="BI22" s="37">
        <f ca="1">'000175341'!C27</f>
        <v>0</v>
      </c>
      <c r="BJ22" s="37">
        <f ca="1">'000178344'!C27</f>
        <v>0</v>
      </c>
      <c r="BK22" s="37">
        <f ca="1">'000181347'!C27</f>
        <v>0</v>
      </c>
      <c r="BL22" s="37">
        <f ca="1">'000184350'!C27</f>
        <v>0</v>
      </c>
      <c r="BM22" s="37">
        <f ca="1">'000187353'!C27</f>
        <v>0</v>
      </c>
      <c r="BN22" s="37">
        <f ca="1">'000190356'!C27</f>
        <v>0</v>
      </c>
      <c r="BO22" s="37">
        <f ca="1">'000193359'!C27</f>
        <v>0</v>
      </c>
      <c r="BP22" s="37">
        <f ca="1">'000196362'!C27</f>
        <v>0</v>
      </c>
      <c r="BQ22" s="37">
        <f ca="1">'000199365'!C27</f>
        <v>0</v>
      </c>
      <c r="BR22" s="37">
        <f ca="1">'000202368'!C27</f>
        <v>0</v>
      </c>
      <c r="BS22" s="37">
        <f ca="1">'000205371'!C27</f>
        <v>0</v>
      </c>
      <c r="BT22" s="37">
        <f ca="1">'000208374'!C27</f>
        <v>0</v>
      </c>
      <c r="BV22" s="37">
        <f t="shared" ca="1" si="0"/>
        <v>0</v>
      </c>
      <c r="BW22" s="37">
        <f t="shared" ca="1" si="1"/>
        <v>0</v>
      </c>
      <c r="BX22" s="37">
        <f t="shared" ca="1" si="2"/>
        <v>0</v>
      </c>
      <c r="BZ22" s="59"/>
    </row>
    <row r="23" spans="1:78" x14ac:dyDescent="0.25">
      <c r="A23" s="53" t="s">
        <v>182</v>
      </c>
      <c r="B23" s="39">
        <f ca="1">'000000500'!C28</f>
        <v>30</v>
      </c>
      <c r="C23" s="39">
        <f ca="1">'000001167'!C28</f>
        <v>20</v>
      </c>
      <c r="D23" s="39">
        <f ca="1">'000004170'!C28</f>
        <v>30</v>
      </c>
      <c r="E23" s="39">
        <f ca="1">'000007173'!C28</f>
        <v>30</v>
      </c>
      <c r="F23" s="39">
        <f ca="1">'000010176'!C28</f>
        <v>10</v>
      </c>
      <c r="G23" s="39">
        <f ca="1">'000013179'!C28</f>
        <v>10</v>
      </c>
      <c r="H23" s="39">
        <f ca="1">'000016182'!C28</f>
        <v>30</v>
      </c>
      <c r="I23" s="39">
        <f ca="1">'000019185'!C28</f>
        <v>20</v>
      </c>
      <c r="J23" s="39">
        <f ca="1">'000022188'!C28</f>
        <v>40</v>
      </c>
      <c r="K23" s="39">
        <f ca="1">'000025191'!C28</f>
        <v>10</v>
      </c>
      <c r="L23" s="39">
        <f ca="1">'000028194'!C28</f>
        <v>10</v>
      </c>
      <c r="M23" s="39">
        <f ca="1">'000031197'!C28</f>
        <v>50</v>
      </c>
      <c r="N23" s="39">
        <f ca="1">'000034200'!C28</f>
        <v>0</v>
      </c>
      <c r="O23" s="39">
        <f ca="1">'000037203'!C28</f>
        <v>20</v>
      </c>
      <c r="P23" s="39">
        <f ca="1">'000040206'!C28</f>
        <v>0</v>
      </c>
      <c r="Q23" s="39">
        <f ca="1">'000043209'!C28</f>
        <v>10</v>
      </c>
      <c r="R23" s="39">
        <f ca="1">'000046212'!C28</f>
        <v>0</v>
      </c>
      <c r="S23" s="39">
        <f ca="1">'000049215'!C28</f>
        <v>10</v>
      </c>
      <c r="T23" s="39">
        <f ca="1">'000052218'!C28</f>
        <v>30</v>
      </c>
      <c r="U23" s="39">
        <f ca="1">'000055221'!C28</f>
        <v>20</v>
      </c>
      <c r="V23" s="39">
        <f ca="1">'000058224'!C28</f>
        <v>10</v>
      </c>
      <c r="W23" s="39">
        <f ca="1">'000061227'!C28</f>
        <v>30</v>
      </c>
      <c r="X23" s="39">
        <f ca="1">'000064230'!C28</f>
        <v>20</v>
      </c>
      <c r="Y23" s="39">
        <f ca="1">'000067233'!C28</f>
        <v>20</v>
      </c>
      <c r="Z23" s="39">
        <f ca="1">'000070236'!C28</f>
        <v>30</v>
      </c>
      <c r="AA23" s="39">
        <f ca="1">'000073239'!C28</f>
        <v>20</v>
      </c>
      <c r="AB23" s="39">
        <f ca="1">'000076242'!C28</f>
        <v>30</v>
      </c>
      <c r="AC23" s="39">
        <f ca="1">'000079245'!C28</f>
        <v>20</v>
      </c>
      <c r="AD23" s="39">
        <f ca="1">'000082248'!C28</f>
        <v>10</v>
      </c>
      <c r="AE23" s="39">
        <f ca="1">'000085251'!C28</f>
        <v>20</v>
      </c>
      <c r="AF23" s="39">
        <f ca="1">'000088254'!C28</f>
        <v>0</v>
      </c>
      <c r="AG23" s="39">
        <f ca="1">'000091257'!C28</f>
        <v>20</v>
      </c>
      <c r="AH23" s="39">
        <f ca="1">'000094260'!C28</f>
        <v>40</v>
      </c>
      <c r="AI23" s="39">
        <f ca="1">'000097263'!C28</f>
        <v>10</v>
      </c>
      <c r="AJ23" s="39">
        <f ca="1">'000100266'!C28</f>
        <v>10</v>
      </c>
      <c r="AK23" s="39">
        <f ca="1">'000103269'!C28</f>
        <v>20</v>
      </c>
      <c r="AL23" s="39">
        <f ca="1">'000106272'!C28</f>
        <v>10</v>
      </c>
      <c r="AM23" s="39">
        <f ca="1">'000109275'!C28</f>
        <v>0</v>
      </c>
      <c r="AN23" s="39">
        <f ca="1">'000112278'!C28</f>
        <v>10</v>
      </c>
      <c r="AO23" s="39">
        <f ca="1">'000115281'!C28</f>
        <v>60</v>
      </c>
      <c r="AP23" s="39">
        <f ca="1">'000118284'!C28</f>
        <v>0</v>
      </c>
      <c r="AQ23" s="39">
        <f ca="1">'000121287'!C28</f>
        <v>10</v>
      </c>
      <c r="AR23" s="39">
        <f ca="1">'000124290'!C28</f>
        <v>20</v>
      </c>
      <c r="AS23" s="39">
        <f ca="1">'000127293'!C28</f>
        <v>40</v>
      </c>
      <c r="AT23" s="39">
        <f ca="1">'000130296'!C28</f>
        <v>10</v>
      </c>
      <c r="AU23" s="39">
        <f ca="1">'000133299'!C28</f>
        <v>20</v>
      </c>
      <c r="AV23" s="39">
        <f ca="1">'000136302'!C28</f>
        <v>0</v>
      </c>
      <c r="AW23" s="39">
        <f ca="1">'000139305'!C28</f>
        <v>0</v>
      </c>
      <c r="AX23" s="39">
        <f ca="1">'000142308'!C28</f>
        <v>0</v>
      </c>
      <c r="AY23" s="39">
        <f ca="1">'000145311'!C28</f>
        <v>30</v>
      </c>
      <c r="AZ23" s="39">
        <f ca="1">'000148314'!C28</f>
        <v>0</v>
      </c>
      <c r="BA23" s="39">
        <f ca="1">'000151317'!C28</f>
        <v>20</v>
      </c>
      <c r="BB23" s="39">
        <f ca="1">'000154320'!C28</f>
        <v>0</v>
      </c>
      <c r="BC23" s="39">
        <f ca="1">'000157323'!C28</f>
        <v>20</v>
      </c>
      <c r="BD23" s="39">
        <f ca="1">'000160326'!C28</f>
        <v>30</v>
      </c>
      <c r="BE23" s="39">
        <f ca="1">'000163329'!C28</f>
        <v>40</v>
      </c>
      <c r="BF23" s="39">
        <f ca="1">'000166332'!C28</f>
        <v>0</v>
      </c>
      <c r="BG23" s="39">
        <f ca="1">'000169335'!C28</f>
        <v>30</v>
      </c>
      <c r="BH23" s="39">
        <f ca="1">'000172338'!C28</f>
        <v>20</v>
      </c>
      <c r="BI23" s="39">
        <f ca="1">'000175341'!C28</f>
        <v>20</v>
      </c>
      <c r="BJ23" s="39">
        <f ca="1">'000178344'!C28</f>
        <v>30</v>
      </c>
      <c r="BK23" s="39">
        <f ca="1">'000181347'!C28</f>
        <v>20</v>
      </c>
      <c r="BL23" s="39">
        <f ca="1">'000184350'!C28</f>
        <v>40</v>
      </c>
      <c r="BM23" s="39">
        <f ca="1">'000187353'!C28</f>
        <v>10</v>
      </c>
      <c r="BN23" s="39">
        <f ca="1">'000190356'!C28</f>
        <v>20</v>
      </c>
      <c r="BO23" s="39">
        <f ca="1">'000193359'!C28</f>
        <v>30</v>
      </c>
      <c r="BP23" s="39">
        <f ca="1">'000196362'!C28</f>
        <v>30</v>
      </c>
      <c r="BQ23" s="39">
        <f ca="1">'000199365'!C28</f>
        <v>40</v>
      </c>
      <c r="BR23" s="39">
        <f ca="1">'000202368'!C28</f>
        <v>0</v>
      </c>
      <c r="BS23" s="39">
        <f ca="1">'000205371'!C28</f>
        <v>0</v>
      </c>
      <c r="BT23" s="39">
        <f ca="1">'000208374'!C28</f>
        <v>10</v>
      </c>
      <c r="BU23" s="38"/>
      <c r="BV23" s="39">
        <f t="shared" ca="1" si="0"/>
        <v>18.450704225352112</v>
      </c>
      <c r="BW23" s="39">
        <f t="shared" ca="1" si="1"/>
        <v>13.799367203291157</v>
      </c>
      <c r="BX23" s="39">
        <f t="shared" ca="1" si="2"/>
        <v>1.6376835891547754</v>
      </c>
      <c r="BY23" s="38"/>
      <c r="BZ23" s="61"/>
    </row>
    <row r="24" spans="1:78" x14ac:dyDescent="0.25">
      <c r="A24" s="54" t="s">
        <v>382</v>
      </c>
      <c r="B24" s="37">
        <f t="shared" ref="B24:AG24" ca="1" si="3">SUM(B11:B23) - B23</f>
        <v>100</v>
      </c>
      <c r="C24" s="37">
        <f t="shared" ca="1" si="3"/>
        <v>100</v>
      </c>
      <c r="D24" s="37">
        <f t="shared" ca="1" si="3"/>
        <v>100</v>
      </c>
      <c r="E24" s="37">
        <f t="shared" ca="1" si="3"/>
        <v>100</v>
      </c>
      <c r="F24" s="37">
        <f t="shared" ca="1" si="3"/>
        <v>100</v>
      </c>
      <c r="G24" s="37">
        <f t="shared" ca="1" si="3"/>
        <v>100</v>
      </c>
      <c r="H24" s="37">
        <f t="shared" ca="1" si="3"/>
        <v>100</v>
      </c>
      <c r="I24" s="37">
        <f t="shared" ca="1" si="3"/>
        <v>100</v>
      </c>
      <c r="J24" s="37">
        <f t="shared" ca="1" si="3"/>
        <v>100</v>
      </c>
      <c r="K24" s="37">
        <f t="shared" ca="1" si="3"/>
        <v>100</v>
      </c>
      <c r="L24" s="37">
        <f t="shared" ca="1" si="3"/>
        <v>100</v>
      </c>
      <c r="M24" s="37">
        <f t="shared" ca="1" si="3"/>
        <v>100</v>
      </c>
      <c r="N24" s="37">
        <f t="shared" ca="1" si="3"/>
        <v>100</v>
      </c>
      <c r="O24" s="37">
        <f t="shared" ca="1" si="3"/>
        <v>100</v>
      </c>
      <c r="P24" s="37">
        <f t="shared" ca="1" si="3"/>
        <v>100</v>
      </c>
      <c r="Q24" s="37">
        <f t="shared" ca="1" si="3"/>
        <v>100</v>
      </c>
      <c r="R24" s="37">
        <f t="shared" ca="1" si="3"/>
        <v>100</v>
      </c>
      <c r="S24" s="37">
        <f t="shared" ca="1" si="3"/>
        <v>100</v>
      </c>
      <c r="T24" s="37">
        <f t="shared" ca="1" si="3"/>
        <v>100</v>
      </c>
      <c r="U24" s="37">
        <f t="shared" ca="1" si="3"/>
        <v>100</v>
      </c>
      <c r="V24" s="37">
        <f t="shared" ca="1" si="3"/>
        <v>100</v>
      </c>
      <c r="W24" s="37">
        <f t="shared" ca="1" si="3"/>
        <v>100</v>
      </c>
      <c r="X24" s="37">
        <f t="shared" ca="1" si="3"/>
        <v>100</v>
      </c>
      <c r="Y24" s="37">
        <f t="shared" ca="1" si="3"/>
        <v>100</v>
      </c>
      <c r="Z24" s="37">
        <f t="shared" ca="1" si="3"/>
        <v>100</v>
      </c>
      <c r="AA24" s="37">
        <f t="shared" ca="1" si="3"/>
        <v>100</v>
      </c>
      <c r="AB24" s="37">
        <f t="shared" ca="1" si="3"/>
        <v>100</v>
      </c>
      <c r="AC24" s="37">
        <f t="shared" ca="1" si="3"/>
        <v>100</v>
      </c>
      <c r="AD24" s="37">
        <f t="shared" ca="1" si="3"/>
        <v>100</v>
      </c>
      <c r="AE24" s="37">
        <f t="shared" ca="1" si="3"/>
        <v>100</v>
      </c>
      <c r="AF24" s="37">
        <f t="shared" ca="1" si="3"/>
        <v>100</v>
      </c>
      <c r="AG24" s="37">
        <f t="shared" ca="1" si="3"/>
        <v>100</v>
      </c>
      <c r="AH24" s="37">
        <f t="shared" ref="AH24:BM24" ca="1" si="4">SUM(AH11:AH23) - AH23</f>
        <v>100</v>
      </c>
      <c r="AI24" s="37">
        <f t="shared" ca="1" si="4"/>
        <v>100</v>
      </c>
      <c r="AJ24" s="37">
        <f t="shared" ca="1" si="4"/>
        <v>100</v>
      </c>
      <c r="AK24" s="37">
        <f t="shared" ca="1" si="4"/>
        <v>100</v>
      </c>
      <c r="AL24" s="37">
        <f t="shared" ca="1" si="4"/>
        <v>100</v>
      </c>
      <c r="AM24" s="37">
        <f t="shared" ca="1" si="4"/>
        <v>100</v>
      </c>
      <c r="AN24" s="37">
        <f t="shared" ca="1" si="4"/>
        <v>100</v>
      </c>
      <c r="AO24" s="37">
        <f t="shared" ca="1" si="4"/>
        <v>100</v>
      </c>
      <c r="AP24" s="37">
        <f t="shared" ca="1" si="4"/>
        <v>100</v>
      </c>
      <c r="AQ24" s="37">
        <f t="shared" ca="1" si="4"/>
        <v>100</v>
      </c>
      <c r="AR24" s="37">
        <f t="shared" ca="1" si="4"/>
        <v>100</v>
      </c>
      <c r="AS24" s="37">
        <f t="shared" ca="1" si="4"/>
        <v>100</v>
      </c>
      <c r="AT24" s="37">
        <f t="shared" ca="1" si="4"/>
        <v>100</v>
      </c>
      <c r="AU24" s="37">
        <f t="shared" ca="1" si="4"/>
        <v>100</v>
      </c>
      <c r="AV24" s="37">
        <f t="shared" ca="1" si="4"/>
        <v>100</v>
      </c>
      <c r="AW24" s="37">
        <f t="shared" ca="1" si="4"/>
        <v>100</v>
      </c>
      <c r="AX24" s="37">
        <f t="shared" ca="1" si="4"/>
        <v>100</v>
      </c>
      <c r="AY24" s="37">
        <f t="shared" ca="1" si="4"/>
        <v>100</v>
      </c>
      <c r="AZ24" s="37">
        <f t="shared" ca="1" si="4"/>
        <v>100</v>
      </c>
      <c r="BA24" s="37">
        <f t="shared" ca="1" si="4"/>
        <v>100</v>
      </c>
      <c r="BB24" s="37">
        <f t="shared" ca="1" si="4"/>
        <v>100</v>
      </c>
      <c r="BC24" s="37">
        <f t="shared" ca="1" si="4"/>
        <v>100</v>
      </c>
      <c r="BD24" s="37">
        <f t="shared" ca="1" si="4"/>
        <v>100</v>
      </c>
      <c r="BE24" s="37">
        <f t="shared" ca="1" si="4"/>
        <v>100</v>
      </c>
      <c r="BF24" s="37">
        <f t="shared" ca="1" si="4"/>
        <v>100</v>
      </c>
      <c r="BG24" s="37">
        <f t="shared" ca="1" si="4"/>
        <v>100</v>
      </c>
      <c r="BH24" s="37">
        <f t="shared" ca="1" si="4"/>
        <v>100</v>
      </c>
      <c r="BI24" s="37">
        <f t="shared" ca="1" si="4"/>
        <v>100</v>
      </c>
      <c r="BJ24" s="37">
        <f t="shared" ca="1" si="4"/>
        <v>100</v>
      </c>
      <c r="BK24" s="37">
        <f t="shared" ca="1" si="4"/>
        <v>100</v>
      </c>
      <c r="BL24" s="37">
        <f t="shared" ca="1" si="4"/>
        <v>100</v>
      </c>
      <c r="BM24" s="37">
        <f t="shared" ca="1" si="4"/>
        <v>100</v>
      </c>
      <c r="BN24" s="37">
        <f t="shared" ref="BN24:CS24" ca="1" si="5">SUM(BN11:BN23) - BN23</f>
        <v>100</v>
      </c>
      <c r="BO24" s="37">
        <f t="shared" ca="1" si="5"/>
        <v>100</v>
      </c>
      <c r="BP24" s="37">
        <f t="shared" ca="1" si="5"/>
        <v>100</v>
      </c>
      <c r="BQ24" s="37">
        <f t="shared" ca="1" si="5"/>
        <v>100</v>
      </c>
      <c r="BR24" s="37">
        <f t="shared" ca="1" si="5"/>
        <v>100</v>
      </c>
      <c r="BS24" s="37">
        <f t="shared" ca="1" si="5"/>
        <v>100</v>
      </c>
      <c r="BT24" s="37">
        <f t="shared" ca="1" si="5"/>
        <v>100</v>
      </c>
      <c r="BZ24" s="59"/>
    </row>
    <row r="25" spans="1:78" x14ac:dyDescent="0.25">
      <c r="A25" s="54"/>
      <c r="BZ25" s="59"/>
    </row>
    <row r="26" spans="1:78" x14ac:dyDescent="0.25">
      <c r="A26" s="51" t="s">
        <v>383</v>
      </c>
      <c r="BV26" s="34" t="s">
        <v>379</v>
      </c>
      <c r="BW26" s="34" t="s">
        <v>380</v>
      </c>
      <c r="BX26" s="34" t="s">
        <v>381</v>
      </c>
      <c r="BZ26" s="59"/>
    </row>
    <row r="27" spans="1:78" x14ac:dyDescent="0.25">
      <c r="A27" s="55" t="s">
        <v>170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  <c r="BV27" s="38"/>
      <c r="BW27" s="38"/>
      <c r="BX27" s="38"/>
      <c r="BY27" s="38"/>
      <c r="BZ27" s="61"/>
    </row>
    <row r="28" spans="1:78" x14ac:dyDescent="0.25">
      <c r="A28" s="54" t="s">
        <v>24</v>
      </c>
      <c r="B28" s="37">
        <f ca="1">'000000500'!I17</f>
        <v>0</v>
      </c>
      <c r="C28" s="37">
        <f ca="1">'000001167'!I17</f>
        <v>0</v>
      </c>
      <c r="D28" s="37">
        <f ca="1">'000004170'!I17</f>
        <v>0</v>
      </c>
      <c r="E28" s="37">
        <f ca="1">'000007173'!I17</f>
        <v>0</v>
      </c>
      <c r="F28" s="37">
        <f ca="1">'000010176'!I17</f>
        <v>0</v>
      </c>
      <c r="G28" s="37">
        <f ca="1">'000013179'!I17</f>
        <v>0</v>
      </c>
      <c r="H28" s="37">
        <f ca="1">'000016182'!I17</f>
        <v>0</v>
      </c>
      <c r="I28" s="37">
        <f ca="1">'000019185'!I17</f>
        <v>0</v>
      </c>
      <c r="J28" s="37">
        <f ca="1">'000022188'!I17</f>
        <v>0</v>
      </c>
      <c r="K28" s="37">
        <f ca="1">'000025191'!I17</f>
        <v>0</v>
      </c>
      <c r="L28" s="37">
        <f ca="1">'000028194'!I17</f>
        <v>0</v>
      </c>
      <c r="M28" s="37">
        <f ca="1">'000031197'!I17</f>
        <v>0</v>
      </c>
      <c r="N28" s="37">
        <f ca="1">'000034200'!I17</f>
        <v>0</v>
      </c>
      <c r="O28" s="37">
        <f ca="1">'000037203'!I17</f>
        <v>0</v>
      </c>
      <c r="P28" s="37">
        <f ca="1">'000040206'!I17</f>
        <v>0</v>
      </c>
      <c r="Q28" s="37">
        <f ca="1">'000043209'!I17</f>
        <v>0</v>
      </c>
      <c r="R28" s="37">
        <f ca="1">'000046212'!I17</f>
        <v>0</v>
      </c>
      <c r="S28" s="37">
        <f ca="1">'000049215'!I17</f>
        <v>0</v>
      </c>
      <c r="T28" s="37">
        <f ca="1">'000052218'!I17</f>
        <v>0</v>
      </c>
      <c r="U28" s="37">
        <f ca="1">'000055221'!I17</f>
        <v>0</v>
      </c>
      <c r="V28" s="37">
        <f ca="1">'000058224'!I17</f>
        <v>0</v>
      </c>
      <c r="W28" s="37">
        <f ca="1">'000061227'!I17</f>
        <v>0</v>
      </c>
      <c r="X28" s="37">
        <f ca="1">'000064230'!I17</f>
        <v>0</v>
      </c>
      <c r="Y28" s="37">
        <f ca="1">'000067233'!I17</f>
        <v>0</v>
      </c>
      <c r="Z28" s="37">
        <f ca="1">'000070236'!I17</f>
        <v>0</v>
      </c>
      <c r="AA28" s="37">
        <f ca="1">'000073239'!I17</f>
        <v>0</v>
      </c>
      <c r="AB28" s="37">
        <f ca="1">'000076242'!I17</f>
        <v>0</v>
      </c>
      <c r="AC28" s="37">
        <f ca="1">'000079245'!I17</f>
        <v>0</v>
      </c>
      <c r="AD28" s="37">
        <f ca="1">'000082248'!I17</f>
        <v>0</v>
      </c>
      <c r="AE28" s="37">
        <f ca="1">'000085251'!I17</f>
        <v>0</v>
      </c>
      <c r="AF28" s="37">
        <f ca="1">'000088254'!I17</f>
        <v>0</v>
      </c>
      <c r="AG28" s="37">
        <f ca="1">'000091257'!I17</f>
        <v>0</v>
      </c>
      <c r="AH28" s="37">
        <f ca="1">'000094260'!I17</f>
        <v>0</v>
      </c>
      <c r="AI28" s="37">
        <f ca="1">'000097263'!I17</f>
        <v>0</v>
      </c>
      <c r="AJ28" s="37">
        <f ca="1">'000100266'!I17</f>
        <v>0</v>
      </c>
      <c r="AK28" s="37">
        <f ca="1">'000103269'!I17</f>
        <v>0</v>
      </c>
      <c r="AL28" s="37">
        <f ca="1">'000106272'!I17</f>
        <v>0</v>
      </c>
      <c r="AM28" s="37">
        <f ca="1">'000109275'!I17</f>
        <v>0</v>
      </c>
      <c r="AN28" s="37">
        <f ca="1">'000112278'!I17</f>
        <v>0</v>
      </c>
      <c r="AO28" s="37">
        <f ca="1">'000115281'!I17</f>
        <v>0</v>
      </c>
      <c r="AP28" s="37">
        <f ca="1">'000118284'!I17</f>
        <v>0</v>
      </c>
      <c r="AQ28" s="37">
        <f ca="1">'000121287'!I17</f>
        <v>0</v>
      </c>
      <c r="AR28" s="37">
        <f ca="1">'000124290'!I17</f>
        <v>0</v>
      </c>
      <c r="AS28" s="37">
        <f ca="1">'000127293'!I17</f>
        <v>0</v>
      </c>
      <c r="AT28" s="37">
        <f ca="1">'000130296'!I17</f>
        <v>0</v>
      </c>
      <c r="AU28" s="37">
        <f ca="1">'000133299'!I17</f>
        <v>0</v>
      </c>
      <c r="AV28" s="37">
        <f ca="1">'000136302'!I17</f>
        <v>0</v>
      </c>
      <c r="AW28" s="37">
        <f ca="1">'000139305'!I17</f>
        <v>0</v>
      </c>
      <c r="AX28" s="37">
        <f ca="1">'000142308'!I17</f>
        <v>0</v>
      </c>
      <c r="AY28" s="37">
        <f ca="1">'000145311'!I17</f>
        <v>0</v>
      </c>
      <c r="AZ28" s="37">
        <f ca="1">'000148314'!I17</f>
        <v>0</v>
      </c>
      <c r="BA28" s="37">
        <f ca="1">'000151317'!I17</f>
        <v>0</v>
      </c>
      <c r="BB28" s="37">
        <f ca="1">'000154320'!I17</f>
        <v>0</v>
      </c>
      <c r="BC28" s="37">
        <f ca="1">'000157323'!I17</f>
        <v>0</v>
      </c>
      <c r="BD28" s="37">
        <f ca="1">'000160326'!I17</f>
        <v>0</v>
      </c>
      <c r="BE28" s="37">
        <f ca="1">'000163329'!I17</f>
        <v>0</v>
      </c>
      <c r="BF28" s="37">
        <f ca="1">'000166332'!I17</f>
        <v>0</v>
      </c>
      <c r="BG28" s="37">
        <f ca="1">'000169335'!I17</f>
        <v>0</v>
      </c>
      <c r="BH28" s="37">
        <f ca="1">'000172338'!I17</f>
        <v>0</v>
      </c>
      <c r="BI28" s="37">
        <f ca="1">'000175341'!I17</f>
        <v>0</v>
      </c>
      <c r="BJ28" s="37">
        <f ca="1">'000178344'!I17</f>
        <v>0</v>
      </c>
      <c r="BK28" s="37">
        <f ca="1">'000181347'!I17</f>
        <v>0</v>
      </c>
      <c r="BL28" s="37">
        <f ca="1">'000184350'!I17</f>
        <v>0</v>
      </c>
      <c r="BM28" s="37">
        <f ca="1">'000187353'!I17</f>
        <v>0</v>
      </c>
      <c r="BN28" s="37">
        <f ca="1">'000190356'!I17</f>
        <v>0</v>
      </c>
      <c r="BO28" s="37">
        <f ca="1">'000193359'!I17</f>
        <v>0</v>
      </c>
      <c r="BP28" s="37">
        <f ca="1">'000196362'!I17</f>
        <v>0</v>
      </c>
      <c r="BQ28" s="37">
        <f ca="1">'000199365'!I17</f>
        <v>0</v>
      </c>
      <c r="BR28" s="37">
        <f ca="1">'000202368'!I17</f>
        <v>0</v>
      </c>
      <c r="BS28" s="37">
        <f ca="1">'000205371'!I17</f>
        <v>0</v>
      </c>
      <c r="BT28" s="37">
        <f ca="1">'000208374'!I17</f>
        <v>0</v>
      </c>
      <c r="BV28" s="37">
        <f t="shared" ref="BV28:BV59" ca="1" si="6">AVERAGE(B28:BT28)</f>
        <v>0</v>
      </c>
      <c r="BW28" s="37">
        <f t="shared" ref="BW28:BW59" ca="1" si="7">STDEV(B28:BT28)</f>
        <v>0</v>
      </c>
      <c r="BX28" s="37">
        <f t="shared" ref="BX28:BX59" ca="1" si="8">BW28/SQRT(71)</f>
        <v>0</v>
      </c>
      <c r="BZ28" s="59"/>
    </row>
    <row r="29" spans="1:78" x14ac:dyDescent="0.25">
      <c r="A29" s="54" t="s">
        <v>25</v>
      </c>
      <c r="B29" s="37">
        <f ca="1">'000000500'!I18</f>
        <v>0</v>
      </c>
      <c r="C29" s="37">
        <f ca="1">'000001167'!I18</f>
        <v>0</v>
      </c>
      <c r="D29" s="37">
        <f ca="1">'000004170'!I18</f>
        <v>0</v>
      </c>
      <c r="E29" s="37">
        <f ca="1">'000007173'!I18</f>
        <v>0</v>
      </c>
      <c r="F29" s="37">
        <f ca="1">'000010176'!I18</f>
        <v>0</v>
      </c>
      <c r="G29" s="37">
        <f ca="1">'000013179'!I18</f>
        <v>0</v>
      </c>
      <c r="H29" s="37">
        <f ca="1">'000016182'!I18</f>
        <v>0</v>
      </c>
      <c r="I29" s="37">
        <f ca="1">'000019185'!I18</f>
        <v>0</v>
      </c>
      <c r="J29" s="37">
        <f ca="1">'000022188'!I18</f>
        <v>0</v>
      </c>
      <c r="K29" s="37">
        <f ca="1">'000025191'!I18</f>
        <v>0</v>
      </c>
      <c r="L29" s="37">
        <f ca="1">'000028194'!I18</f>
        <v>0</v>
      </c>
      <c r="M29" s="37">
        <f ca="1">'000031197'!I18</f>
        <v>0</v>
      </c>
      <c r="N29" s="37">
        <f ca="1">'000034200'!I18</f>
        <v>0</v>
      </c>
      <c r="O29" s="37">
        <f ca="1">'000037203'!I18</f>
        <v>0</v>
      </c>
      <c r="P29" s="37">
        <f ca="1">'000040206'!I18</f>
        <v>0</v>
      </c>
      <c r="Q29" s="37">
        <f ca="1">'000043209'!I18</f>
        <v>0</v>
      </c>
      <c r="R29" s="37">
        <f ca="1">'000046212'!I18</f>
        <v>0</v>
      </c>
      <c r="S29" s="37">
        <f ca="1">'000049215'!I18</f>
        <v>0</v>
      </c>
      <c r="T29" s="37">
        <f ca="1">'000052218'!I18</f>
        <v>0</v>
      </c>
      <c r="U29" s="37">
        <f ca="1">'000055221'!I18</f>
        <v>0</v>
      </c>
      <c r="V29" s="37">
        <f ca="1">'000058224'!I18</f>
        <v>0</v>
      </c>
      <c r="W29" s="37">
        <f ca="1">'000061227'!I18</f>
        <v>0</v>
      </c>
      <c r="X29" s="37">
        <f ca="1">'000064230'!I18</f>
        <v>0</v>
      </c>
      <c r="Y29" s="37">
        <f ca="1">'000067233'!I18</f>
        <v>0</v>
      </c>
      <c r="Z29" s="37">
        <f ca="1">'000070236'!I18</f>
        <v>0</v>
      </c>
      <c r="AA29" s="37">
        <f ca="1">'000073239'!I18</f>
        <v>0</v>
      </c>
      <c r="AB29" s="37">
        <f ca="1">'000076242'!I18</f>
        <v>0</v>
      </c>
      <c r="AC29" s="37">
        <f ca="1">'000079245'!I18</f>
        <v>0</v>
      </c>
      <c r="AD29" s="37">
        <f ca="1">'000082248'!I18</f>
        <v>0</v>
      </c>
      <c r="AE29" s="37">
        <f ca="1">'000085251'!I18</f>
        <v>0</v>
      </c>
      <c r="AF29" s="37">
        <f ca="1">'000088254'!I18</f>
        <v>0</v>
      </c>
      <c r="AG29" s="37">
        <f ca="1">'000091257'!I18</f>
        <v>0</v>
      </c>
      <c r="AH29" s="37">
        <f ca="1">'000094260'!I18</f>
        <v>0</v>
      </c>
      <c r="AI29" s="37">
        <f ca="1">'000097263'!I18</f>
        <v>0</v>
      </c>
      <c r="AJ29" s="37">
        <f ca="1">'000100266'!I18</f>
        <v>0</v>
      </c>
      <c r="AK29" s="37">
        <f ca="1">'000103269'!I18</f>
        <v>0</v>
      </c>
      <c r="AL29" s="37">
        <f ca="1">'000106272'!I18</f>
        <v>0</v>
      </c>
      <c r="AM29" s="37">
        <f ca="1">'000109275'!I18</f>
        <v>0</v>
      </c>
      <c r="AN29" s="37">
        <f ca="1">'000112278'!I18</f>
        <v>0</v>
      </c>
      <c r="AO29" s="37">
        <f ca="1">'000115281'!I18</f>
        <v>0</v>
      </c>
      <c r="AP29" s="37">
        <f ca="1">'000118284'!I18</f>
        <v>0</v>
      </c>
      <c r="AQ29" s="37">
        <f ca="1">'000121287'!I18</f>
        <v>0</v>
      </c>
      <c r="AR29" s="37">
        <f ca="1">'000124290'!I18</f>
        <v>0</v>
      </c>
      <c r="AS29" s="37">
        <f ca="1">'000127293'!I18</f>
        <v>0</v>
      </c>
      <c r="AT29" s="37">
        <f ca="1">'000130296'!I18</f>
        <v>0</v>
      </c>
      <c r="AU29" s="37">
        <f ca="1">'000133299'!I18</f>
        <v>0</v>
      </c>
      <c r="AV29" s="37">
        <f ca="1">'000136302'!I18</f>
        <v>0</v>
      </c>
      <c r="AW29" s="37">
        <f ca="1">'000139305'!I18</f>
        <v>0</v>
      </c>
      <c r="AX29" s="37">
        <f ca="1">'000142308'!I18</f>
        <v>0</v>
      </c>
      <c r="AY29" s="37">
        <f ca="1">'000145311'!I18</f>
        <v>0</v>
      </c>
      <c r="AZ29" s="37">
        <f ca="1">'000148314'!I18</f>
        <v>0</v>
      </c>
      <c r="BA29" s="37">
        <f ca="1">'000151317'!I18</f>
        <v>0</v>
      </c>
      <c r="BB29" s="37">
        <f ca="1">'000154320'!I18</f>
        <v>0</v>
      </c>
      <c r="BC29" s="37">
        <f ca="1">'000157323'!I18</f>
        <v>0</v>
      </c>
      <c r="BD29" s="37">
        <f ca="1">'000160326'!I18</f>
        <v>0</v>
      </c>
      <c r="BE29" s="37">
        <f ca="1">'000163329'!I18</f>
        <v>0</v>
      </c>
      <c r="BF29" s="37">
        <f ca="1">'000166332'!I18</f>
        <v>0</v>
      </c>
      <c r="BG29" s="37">
        <f ca="1">'000169335'!I18</f>
        <v>0</v>
      </c>
      <c r="BH29" s="37">
        <f ca="1">'000172338'!I18</f>
        <v>0</v>
      </c>
      <c r="BI29" s="37">
        <f ca="1">'000175341'!I18</f>
        <v>0</v>
      </c>
      <c r="BJ29" s="37">
        <f ca="1">'000178344'!I18</f>
        <v>0</v>
      </c>
      <c r="BK29" s="37">
        <f ca="1">'000181347'!I18</f>
        <v>0</v>
      </c>
      <c r="BL29" s="37">
        <f ca="1">'000184350'!I18</f>
        <v>0</v>
      </c>
      <c r="BM29" s="37">
        <f ca="1">'000187353'!I18</f>
        <v>0</v>
      </c>
      <c r="BN29" s="37">
        <f ca="1">'000190356'!I18</f>
        <v>0</v>
      </c>
      <c r="BO29" s="37">
        <f ca="1">'000193359'!I18</f>
        <v>0</v>
      </c>
      <c r="BP29" s="37">
        <f ca="1">'000196362'!I18</f>
        <v>0</v>
      </c>
      <c r="BQ29" s="37">
        <f ca="1">'000199365'!I18</f>
        <v>0</v>
      </c>
      <c r="BR29" s="37">
        <f ca="1">'000202368'!I18</f>
        <v>0</v>
      </c>
      <c r="BS29" s="37">
        <f ca="1">'000205371'!I18</f>
        <v>0</v>
      </c>
      <c r="BT29" s="37">
        <f ca="1">'000208374'!I18</f>
        <v>0</v>
      </c>
      <c r="BV29" s="37">
        <f t="shared" ca="1" si="6"/>
        <v>0</v>
      </c>
      <c r="BW29" s="37">
        <f t="shared" ca="1" si="7"/>
        <v>0</v>
      </c>
      <c r="BX29" s="37">
        <f t="shared" ca="1" si="8"/>
        <v>0</v>
      </c>
      <c r="BZ29" s="59"/>
    </row>
    <row r="30" spans="1:78" x14ac:dyDescent="0.25">
      <c r="A30" s="54" t="s">
        <v>26</v>
      </c>
      <c r="B30" s="37">
        <f ca="1">'000000500'!I19</f>
        <v>0</v>
      </c>
      <c r="C30" s="37">
        <f ca="1">'000001167'!I19</f>
        <v>0</v>
      </c>
      <c r="D30" s="37">
        <f ca="1">'000004170'!I19</f>
        <v>0</v>
      </c>
      <c r="E30" s="37">
        <f ca="1">'000007173'!I19</f>
        <v>0</v>
      </c>
      <c r="F30" s="37">
        <f ca="1">'000010176'!I19</f>
        <v>0</v>
      </c>
      <c r="G30" s="37">
        <f ca="1">'000013179'!I19</f>
        <v>0</v>
      </c>
      <c r="H30" s="37">
        <f ca="1">'000016182'!I19</f>
        <v>0</v>
      </c>
      <c r="I30" s="37">
        <f ca="1">'000019185'!I19</f>
        <v>0</v>
      </c>
      <c r="J30" s="37">
        <f ca="1">'000022188'!I19</f>
        <v>0</v>
      </c>
      <c r="K30" s="37">
        <f ca="1">'000025191'!I19</f>
        <v>0</v>
      </c>
      <c r="L30" s="37">
        <f ca="1">'000028194'!I19</f>
        <v>0</v>
      </c>
      <c r="M30" s="37">
        <f ca="1">'000031197'!I19</f>
        <v>0</v>
      </c>
      <c r="N30" s="37">
        <f ca="1">'000034200'!I19</f>
        <v>0</v>
      </c>
      <c r="O30" s="37">
        <f ca="1">'000037203'!I19</f>
        <v>0</v>
      </c>
      <c r="P30" s="37">
        <f ca="1">'000040206'!I19</f>
        <v>0</v>
      </c>
      <c r="Q30" s="37">
        <f ca="1">'000043209'!I19</f>
        <v>0</v>
      </c>
      <c r="R30" s="37">
        <f ca="1">'000046212'!I19</f>
        <v>0</v>
      </c>
      <c r="S30" s="37">
        <f ca="1">'000049215'!I19</f>
        <v>0</v>
      </c>
      <c r="T30" s="37">
        <f ca="1">'000052218'!I19</f>
        <v>0</v>
      </c>
      <c r="U30" s="37">
        <f ca="1">'000055221'!I19</f>
        <v>0</v>
      </c>
      <c r="V30" s="37">
        <f ca="1">'000058224'!I19</f>
        <v>0</v>
      </c>
      <c r="W30" s="37">
        <f ca="1">'000061227'!I19</f>
        <v>0</v>
      </c>
      <c r="X30" s="37">
        <f ca="1">'000064230'!I19</f>
        <v>0</v>
      </c>
      <c r="Y30" s="37">
        <f ca="1">'000067233'!I19</f>
        <v>0</v>
      </c>
      <c r="Z30" s="37">
        <f ca="1">'000070236'!I19</f>
        <v>0</v>
      </c>
      <c r="AA30" s="37">
        <f ca="1">'000073239'!I19</f>
        <v>0</v>
      </c>
      <c r="AB30" s="37">
        <f ca="1">'000076242'!I19</f>
        <v>0</v>
      </c>
      <c r="AC30" s="37">
        <f ca="1">'000079245'!I19</f>
        <v>0</v>
      </c>
      <c r="AD30" s="37">
        <f ca="1">'000082248'!I19</f>
        <v>0</v>
      </c>
      <c r="AE30" s="37">
        <f ca="1">'000085251'!I19</f>
        <v>0</v>
      </c>
      <c r="AF30" s="37">
        <f ca="1">'000088254'!I19</f>
        <v>0</v>
      </c>
      <c r="AG30" s="37">
        <f ca="1">'000091257'!I19</f>
        <v>0</v>
      </c>
      <c r="AH30" s="37">
        <f ca="1">'000094260'!I19</f>
        <v>0</v>
      </c>
      <c r="AI30" s="37">
        <f ca="1">'000097263'!I19</f>
        <v>0</v>
      </c>
      <c r="AJ30" s="37">
        <f ca="1">'000100266'!I19</f>
        <v>0</v>
      </c>
      <c r="AK30" s="37">
        <f ca="1">'000103269'!I19</f>
        <v>0</v>
      </c>
      <c r="AL30" s="37">
        <f ca="1">'000106272'!I19</f>
        <v>0</v>
      </c>
      <c r="AM30" s="37">
        <f ca="1">'000109275'!I19</f>
        <v>0</v>
      </c>
      <c r="AN30" s="37">
        <f ca="1">'000112278'!I19</f>
        <v>0</v>
      </c>
      <c r="AO30" s="37">
        <f ca="1">'000115281'!I19</f>
        <v>0</v>
      </c>
      <c r="AP30" s="37">
        <f ca="1">'000118284'!I19</f>
        <v>0</v>
      </c>
      <c r="AQ30" s="37">
        <f ca="1">'000121287'!I19</f>
        <v>0</v>
      </c>
      <c r="AR30" s="37">
        <f ca="1">'000124290'!I19</f>
        <v>0</v>
      </c>
      <c r="AS30" s="37">
        <f ca="1">'000127293'!I19</f>
        <v>0</v>
      </c>
      <c r="AT30" s="37">
        <f ca="1">'000130296'!I19</f>
        <v>0</v>
      </c>
      <c r="AU30" s="37">
        <f ca="1">'000133299'!I19</f>
        <v>0</v>
      </c>
      <c r="AV30" s="37">
        <f ca="1">'000136302'!I19</f>
        <v>0</v>
      </c>
      <c r="AW30" s="37">
        <f ca="1">'000139305'!I19</f>
        <v>0</v>
      </c>
      <c r="AX30" s="37">
        <f ca="1">'000142308'!I19</f>
        <v>0</v>
      </c>
      <c r="AY30" s="37">
        <f ca="1">'000145311'!I19</f>
        <v>0</v>
      </c>
      <c r="AZ30" s="37">
        <f ca="1">'000148314'!I19</f>
        <v>0</v>
      </c>
      <c r="BA30" s="37">
        <f ca="1">'000151317'!I19</f>
        <v>0</v>
      </c>
      <c r="BB30" s="37">
        <f ca="1">'000154320'!I19</f>
        <v>0</v>
      </c>
      <c r="BC30" s="37">
        <f ca="1">'000157323'!I19</f>
        <v>0</v>
      </c>
      <c r="BD30" s="37">
        <f ca="1">'000160326'!I19</f>
        <v>0</v>
      </c>
      <c r="BE30" s="37">
        <f ca="1">'000163329'!I19</f>
        <v>0</v>
      </c>
      <c r="BF30" s="37">
        <f ca="1">'000166332'!I19</f>
        <v>0</v>
      </c>
      <c r="BG30" s="37">
        <f ca="1">'000169335'!I19</f>
        <v>0</v>
      </c>
      <c r="BH30" s="37">
        <f ca="1">'000172338'!I19</f>
        <v>0</v>
      </c>
      <c r="BI30" s="37">
        <f ca="1">'000175341'!I19</f>
        <v>0</v>
      </c>
      <c r="BJ30" s="37">
        <f ca="1">'000178344'!I19</f>
        <v>0</v>
      </c>
      <c r="BK30" s="37">
        <f ca="1">'000181347'!I19</f>
        <v>0</v>
      </c>
      <c r="BL30" s="37">
        <f ca="1">'000184350'!I19</f>
        <v>0</v>
      </c>
      <c r="BM30" s="37">
        <f ca="1">'000187353'!I19</f>
        <v>0</v>
      </c>
      <c r="BN30" s="37">
        <f ca="1">'000190356'!I19</f>
        <v>0</v>
      </c>
      <c r="BO30" s="37">
        <f ca="1">'000193359'!I19</f>
        <v>0</v>
      </c>
      <c r="BP30" s="37">
        <f ca="1">'000196362'!I19</f>
        <v>0</v>
      </c>
      <c r="BQ30" s="37">
        <f ca="1">'000199365'!I19</f>
        <v>0</v>
      </c>
      <c r="BR30" s="37">
        <f ca="1">'000202368'!I19</f>
        <v>0</v>
      </c>
      <c r="BS30" s="37">
        <f ca="1">'000205371'!I19</f>
        <v>0</v>
      </c>
      <c r="BT30" s="37">
        <f ca="1">'000208374'!I19</f>
        <v>0</v>
      </c>
      <c r="BV30" s="37">
        <f t="shared" ca="1" si="6"/>
        <v>0</v>
      </c>
      <c r="BW30" s="37">
        <f t="shared" ca="1" si="7"/>
        <v>0</v>
      </c>
      <c r="BX30" s="37">
        <f t="shared" ca="1" si="8"/>
        <v>0</v>
      </c>
      <c r="BZ30" s="59"/>
    </row>
    <row r="31" spans="1:78" x14ac:dyDescent="0.25">
      <c r="A31" s="54" t="s">
        <v>27</v>
      </c>
      <c r="B31" s="37">
        <f ca="1">'000000500'!I20</f>
        <v>0</v>
      </c>
      <c r="C31" s="37">
        <f ca="1">'000001167'!I20</f>
        <v>0</v>
      </c>
      <c r="D31" s="37">
        <f ca="1">'000004170'!I20</f>
        <v>0</v>
      </c>
      <c r="E31" s="37">
        <f ca="1">'000007173'!I20</f>
        <v>0</v>
      </c>
      <c r="F31" s="37">
        <f ca="1">'000010176'!I20</f>
        <v>0</v>
      </c>
      <c r="G31" s="37">
        <f ca="1">'000013179'!I20</f>
        <v>0</v>
      </c>
      <c r="H31" s="37">
        <f ca="1">'000016182'!I20</f>
        <v>0</v>
      </c>
      <c r="I31" s="37">
        <f ca="1">'000019185'!I20</f>
        <v>0</v>
      </c>
      <c r="J31" s="37">
        <f ca="1">'000022188'!I20</f>
        <v>0</v>
      </c>
      <c r="K31" s="37">
        <f ca="1">'000025191'!I20</f>
        <v>0</v>
      </c>
      <c r="L31" s="37">
        <f ca="1">'000028194'!I20</f>
        <v>0</v>
      </c>
      <c r="M31" s="37">
        <f ca="1">'000031197'!I20</f>
        <v>0</v>
      </c>
      <c r="N31" s="37">
        <f ca="1">'000034200'!I20</f>
        <v>0</v>
      </c>
      <c r="O31" s="37">
        <f ca="1">'000037203'!I20</f>
        <v>0</v>
      </c>
      <c r="P31" s="37">
        <f ca="1">'000040206'!I20</f>
        <v>0</v>
      </c>
      <c r="Q31" s="37">
        <f ca="1">'000043209'!I20</f>
        <v>0</v>
      </c>
      <c r="R31" s="37">
        <f ca="1">'000046212'!I20</f>
        <v>0</v>
      </c>
      <c r="S31" s="37">
        <f ca="1">'000049215'!I20</f>
        <v>0</v>
      </c>
      <c r="T31" s="37">
        <f ca="1">'000052218'!I20</f>
        <v>0</v>
      </c>
      <c r="U31" s="37">
        <f ca="1">'000055221'!I20</f>
        <v>0</v>
      </c>
      <c r="V31" s="37">
        <f ca="1">'000058224'!I20</f>
        <v>0</v>
      </c>
      <c r="W31" s="37">
        <f ca="1">'000061227'!I20</f>
        <v>0</v>
      </c>
      <c r="X31" s="37">
        <f ca="1">'000064230'!I20</f>
        <v>0</v>
      </c>
      <c r="Y31" s="37">
        <f ca="1">'000067233'!I20</f>
        <v>0</v>
      </c>
      <c r="Z31" s="37">
        <f ca="1">'000070236'!I20</f>
        <v>0</v>
      </c>
      <c r="AA31" s="37">
        <f ca="1">'000073239'!I20</f>
        <v>0</v>
      </c>
      <c r="AB31" s="37">
        <f ca="1">'000076242'!I20</f>
        <v>0</v>
      </c>
      <c r="AC31" s="37">
        <f ca="1">'000079245'!I20</f>
        <v>0</v>
      </c>
      <c r="AD31" s="37">
        <f ca="1">'000082248'!I20</f>
        <v>0</v>
      </c>
      <c r="AE31" s="37">
        <f ca="1">'000085251'!I20</f>
        <v>0</v>
      </c>
      <c r="AF31" s="37">
        <f ca="1">'000088254'!I20</f>
        <v>0</v>
      </c>
      <c r="AG31" s="37">
        <f ca="1">'000091257'!I20</f>
        <v>0</v>
      </c>
      <c r="AH31" s="37">
        <f ca="1">'000094260'!I20</f>
        <v>0</v>
      </c>
      <c r="AI31" s="37">
        <f ca="1">'000097263'!I20</f>
        <v>0</v>
      </c>
      <c r="AJ31" s="37">
        <f ca="1">'000100266'!I20</f>
        <v>0</v>
      </c>
      <c r="AK31" s="37">
        <f ca="1">'000103269'!I20</f>
        <v>0</v>
      </c>
      <c r="AL31" s="37">
        <f ca="1">'000106272'!I20</f>
        <v>0</v>
      </c>
      <c r="AM31" s="37">
        <f ca="1">'000109275'!I20</f>
        <v>0</v>
      </c>
      <c r="AN31" s="37">
        <f ca="1">'000112278'!I20</f>
        <v>0</v>
      </c>
      <c r="AO31" s="37">
        <f ca="1">'000115281'!I20</f>
        <v>0</v>
      </c>
      <c r="AP31" s="37">
        <f ca="1">'000118284'!I20</f>
        <v>0</v>
      </c>
      <c r="AQ31" s="37">
        <f ca="1">'000121287'!I20</f>
        <v>0</v>
      </c>
      <c r="AR31" s="37">
        <f ca="1">'000124290'!I20</f>
        <v>0</v>
      </c>
      <c r="AS31" s="37">
        <f ca="1">'000127293'!I20</f>
        <v>0</v>
      </c>
      <c r="AT31" s="37">
        <f ca="1">'000130296'!I20</f>
        <v>0</v>
      </c>
      <c r="AU31" s="37">
        <f ca="1">'000133299'!I20</f>
        <v>0</v>
      </c>
      <c r="AV31" s="37">
        <f ca="1">'000136302'!I20</f>
        <v>0</v>
      </c>
      <c r="AW31" s="37">
        <f ca="1">'000139305'!I20</f>
        <v>0</v>
      </c>
      <c r="AX31" s="37">
        <f ca="1">'000142308'!I20</f>
        <v>0</v>
      </c>
      <c r="AY31" s="37">
        <f ca="1">'000145311'!I20</f>
        <v>0</v>
      </c>
      <c r="AZ31" s="37">
        <f ca="1">'000148314'!I20</f>
        <v>0</v>
      </c>
      <c r="BA31" s="37">
        <f ca="1">'000151317'!I20</f>
        <v>0</v>
      </c>
      <c r="BB31" s="37">
        <f ca="1">'000154320'!I20</f>
        <v>0</v>
      </c>
      <c r="BC31" s="37">
        <f ca="1">'000157323'!I20</f>
        <v>0</v>
      </c>
      <c r="BD31" s="37">
        <f ca="1">'000160326'!I20</f>
        <v>0</v>
      </c>
      <c r="BE31" s="37">
        <f ca="1">'000163329'!I20</f>
        <v>0</v>
      </c>
      <c r="BF31" s="37">
        <f ca="1">'000166332'!I20</f>
        <v>0</v>
      </c>
      <c r="BG31" s="37">
        <f ca="1">'000169335'!I20</f>
        <v>0</v>
      </c>
      <c r="BH31" s="37">
        <f ca="1">'000172338'!I20</f>
        <v>0</v>
      </c>
      <c r="BI31" s="37">
        <f ca="1">'000175341'!I20</f>
        <v>0</v>
      </c>
      <c r="BJ31" s="37">
        <f ca="1">'000178344'!I20</f>
        <v>0</v>
      </c>
      <c r="BK31" s="37">
        <f ca="1">'000181347'!I20</f>
        <v>0</v>
      </c>
      <c r="BL31" s="37">
        <f ca="1">'000184350'!I20</f>
        <v>0</v>
      </c>
      <c r="BM31" s="37">
        <f ca="1">'000187353'!I20</f>
        <v>0</v>
      </c>
      <c r="BN31" s="37">
        <f ca="1">'000190356'!I20</f>
        <v>0</v>
      </c>
      <c r="BO31" s="37">
        <f ca="1">'000193359'!I20</f>
        <v>0</v>
      </c>
      <c r="BP31" s="37">
        <f ca="1">'000196362'!I20</f>
        <v>0</v>
      </c>
      <c r="BQ31" s="37">
        <f ca="1">'000199365'!I20</f>
        <v>0</v>
      </c>
      <c r="BR31" s="37">
        <f ca="1">'000202368'!I20</f>
        <v>0</v>
      </c>
      <c r="BS31" s="37">
        <f ca="1">'000205371'!I20</f>
        <v>0</v>
      </c>
      <c r="BT31" s="37">
        <f ca="1">'000208374'!I20</f>
        <v>0</v>
      </c>
      <c r="BV31" s="37">
        <f t="shared" ca="1" si="6"/>
        <v>0</v>
      </c>
      <c r="BW31" s="37">
        <f t="shared" ca="1" si="7"/>
        <v>0</v>
      </c>
      <c r="BX31" s="37">
        <f t="shared" ca="1" si="8"/>
        <v>0</v>
      </c>
      <c r="BZ31" s="59"/>
    </row>
    <row r="32" spans="1:78" x14ac:dyDescent="0.25">
      <c r="A32" s="54" t="s">
        <v>28</v>
      </c>
      <c r="B32" s="37">
        <f ca="1">'000000500'!I21</f>
        <v>0</v>
      </c>
      <c r="C32" s="37">
        <f ca="1">'000001167'!I21</f>
        <v>0</v>
      </c>
      <c r="D32" s="37">
        <f ca="1">'000004170'!I21</f>
        <v>0</v>
      </c>
      <c r="E32" s="37">
        <f ca="1">'000007173'!I21</f>
        <v>0</v>
      </c>
      <c r="F32" s="37">
        <f ca="1">'000010176'!I21</f>
        <v>0</v>
      </c>
      <c r="G32" s="37">
        <f ca="1">'000013179'!I21</f>
        <v>0</v>
      </c>
      <c r="H32" s="37">
        <f ca="1">'000016182'!I21</f>
        <v>0</v>
      </c>
      <c r="I32" s="37">
        <f ca="1">'000019185'!I21</f>
        <v>0</v>
      </c>
      <c r="J32" s="37">
        <f ca="1">'000022188'!I21</f>
        <v>0</v>
      </c>
      <c r="K32" s="37">
        <f ca="1">'000025191'!I21</f>
        <v>0</v>
      </c>
      <c r="L32" s="37">
        <f ca="1">'000028194'!I21</f>
        <v>0</v>
      </c>
      <c r="M32" s="37">
        <f ca="1">'000031197'!I21</f>
        <v>0</v>
      </c>
      <c r="N32" s="37">
        <f ca="1">'000034200'!I21</f>
        <v>0</v>
      </c>
      <c r="O32" s="37">
        <f ca="1">'000037203'!I21</f>
        <v>0</v>
      </c>
      <c r="P32" s="37">
        <f ca="1">'000040206'!I21</f>
        <v>0</v>
      </c>
      <c r="Q32" s="37">
        <f ca="1">'000043209'!I21</f>
        <v>0</v>
      </c>
      <c r="R32" s="37">
        <f ca="1">'000046212'!I21</f>
        <v>0</v>
      </c>
      <c r="S32" s="37">
        <f ca="1">'000049215'!I21</f>
        <v>0</v>
      </c>
      <c r="T32" s="37">
        <f ca="1">'000052218'!I21</f>
        <v>0</v>
      </c>
      <c r="U32" s="37">
        <f ca="1">'000055221'!I21</f>
        <v>0</v>
      </c>
      <c r="V32" s="37">
        <f ca="1">'000058224'!I21</f>
        <v>0</v>
      </c>
      <c r="W32" s="37">
        <f ca="1">'000061227'!I21</f>
        <v>0</v>
      </c>
      <c r="X32" s="37">
        <f ca="1">'000064230'!I21</f>
        <v>0</v>
      </c>
      <c r="Y32" s="37">
        <f ca="1">'000067233'!I21</f>
        <v>0</v>
      </c>
      <c r="Z32" s="37">
        <f ca="1">'000070236'!I21</f>
        <v>0</v>
      </c>
      <c r="AA32" s="37">
        <f ca="1">'000073239'!I21</f>
        <v>0</v>
      </c>
      <c r="AB32" s="37">
        <f ca="1">'000076242'!I21</f>
        <v>0</v>
      </c>
      <c r="AC32" s="37">
        <f ca="1">'000079245'!I21</f>
        <v>0</v>
      </c>
      <c r="AD32" s="37">
        <f ca="1">'000082248'!I21</f>
        <v>0</v>
      </c>
      <c r="AE32" s="37">
        <f ca="1">'000085251'!I21</f>
        <v>0</v>
      </c>
      <c r="AF32" s="37">
        <f ca="1">'000088254'!I21</f>
        <v>0</v>
      </c>
      <c r="AG32" s="37">
        <f ca="1">'000091257'!I21</f>
        <v>0</v>
      </c>
      <c r="AH32" s="37">
        <f ca="1">'000094260'!I21</f>
        <v>0</v>
      </c>
      <c r="AI32" s="37">
        <f ca="1">'000097263'!I21</f>
        <v>0</v>
      </c>
      <c r="AJ32" s="37">
        <f ca="1">'000100266'!I21</f>
        <v>0</v>
      </c>
      <c r="AK32" s="37">
        <f ca="1">'000103269'!I21</f>
        <v>0</v>
      </c>
      <c r="AL32" s="37">
        <f ca="1">'000106272'!I21</f>
        <v>0</v>
      </c>
      <c r="AM32" s="37">
        <f ca="1">'000109275'!I21</f>
        <v>0</v>
      </c>
      <c r="AN32" s="37">
        <f ca="1">'000112278'!I21</f>
        <v>0</v>
      </c>
      <c r="AO32" s="37">
        <f ca="1">'000115281'!I21</f>
        <v>0</v>
      </c>
      <c r="AP32" s="37">
        <f ca="1">'000118284'!I21</f>
        <v>0</v>
      </c>
      <c r="AQ32" s="37">
        <f ca="1">'000121287'!I21</f>
        <v>0</v>
      </c>
      <c r="AR32" s="37">
        <f ca="1">'000124290'!I21</f>
        <v>0</v>
      </c>
      <c r="AS32" s="37">
        <f ca="1">'000127293'!I21</f>
        <v>0</v>
      </c>
      <c r="AT32" s="37">
        <f ca="1">'000130296'!I21</f>
        <v>0</v>
      </c>
      <c r="AU32" s="37">
        <f ca="1">'000133299'!I21</f>
        <v>0</v>
      </c>
      <c r="AV32" s="37">
        <f ca="1">'000136302'!I21</f>
        <v>0</v>
      </c>
      <c r="AW32" s="37">
        <f ca="1">'000139305'!I21</f>
        <v>0</v>
      </c>
      <c r="AX32" s="37">
        <f ca="1">'000142308'!I21</f>
        <v>0</v>
      </c>
      <c r="AY32" s="37">
        <f ca="1">'000145311'!I21</f>
        <v>0</v>
      </c>
      <c r="AZ32" s="37">
        <f ca="1">'000148314'!I21</f>
        <v>0</v>
      </c>
      <c r="BA32" s="37">
        <f ca="1">'000151317'!I21</f>
        <v>0</v>
      </c>
      <c r="BB32" s="37">
        <f ca="1">'000154320'!I21</f>
        <v>0</v>
      </c>
      <c r="BC32" s="37">
        <f ca="1">'000157323'!I21</f>
        <v>0</v>
      </c>
      <c r="BD32" s="37">
        <f ca="1">'000160326'!I21</f>
        <v>0</v>
      </c>
      <c r="BE32" s="37">
        <f ca="1">'000163329'!I21</f>
        <v>0</v>
      </c>
      <c r="BF32" s="37">
        <f ca="1">'000166332'!I21</f>
        <v>0</v>
      </c>
      <c r="BG32" s="37">
        <f ca="1">'000169335'!I21</f>
        <v>0</v>
      </c>
      <c r="BH32" s="37">
        <f ca="1">'000172338'!I21</f>
        <v>0</v>
      </c>
      <c r="BI32" s="37">
        <f ca="1">'000175341'!I21</f>
        <v>0</v>
      </c>
      <c r="BJ32" s="37">
        <f ca="1">'000178344'!I21</f>
        <v>0</v>
      </c>
      <c r="BK32" s="37">
        <f ca="1">'000181347'!I21</f>
        <v>0</v>
      </c>
      <c r="BL32" s="37">
        <f ca="1">'000184350'!I21</f>
        <v>0</v>
      </c>
      <c r="BM32" s="37">
        <f ca="1">'000187353'!I21</f>
        <v>0</v>
      </c>
      <c r="BN32" s="37">
        <f ca="1">'000190356'!I21</f>
        <v>0</v>
      </c>
      <c r="BO32" s="37">
        <f ca="1">'000193359'!I21</f>
        <v>0</v>
      </c>
      <c r="BP32" s="37">
        <f ca="1">'000196362'!I21</f>
        <v>0</v>
      </c>
      <c r="BQ32" s="37">
        <f ca="1">'000199365'!I21</f>
        <v>0</v>
      </c>
      <c r="BR32" s="37">
        <f ca="1">'000202368'!I21</f>
        <v>0</v>
      </c>
      <c r="BS32" s="37">
        <f ca="1">'000205371'!I21</f>
        <v>0</v>
      </c>
      <c r="BT32" s="37">
        <f ca="1">'000208374'!I21</f>
        <v>0</v>
      </c>
      <c r="BV32" s="37">
        <f t="shared" ca="1" si="6"/>
        <v>0</v>
      </c>
      <c r="BW32" s="37">
        <f t="shared" ca="1" si="7"/>
        <v>0</v>
      </c>
      <c r="BX32" s="37">
        <f t="shared" ca="1" si="8"/>
        <v>0</v>
      </c>
      <c r="BZ32" s="59"/>
    </row>
    <row r="33" spans="1:78" x14ac:dyDescent="0.25">
      <c r="A33" s="54" t="s">
        <v>29</v>
      </c>
      <c r="B33" s="37">
        <f ca="1">'000000500'!I22</f>
        <v>0</v>
      </c>
      <c r="C33" s="37">
        <f ca="1">'000001167'!I22</f>
        <v>0</v>
      </c>
      <c r="D33" s="37">
        <f ca="1">'000004170'!I22</f>
        <v>0</v>
      </c>
      <c r="E33" s="37">
        <f ca="1">'000007173'!I22</f>
        <v>0</v>
      </c>
      <c r="F33" s="37">
        <f ca="1">'000010176'!I22</f>
        <v>0</v>
      </c>
      <c r="G33" s="37">
        <f ca="1">'000013179'!I22</f>
        <v>0</v>
      </c>
      <c r="H33" s="37">
        <f ca="1">'000016182'!I22</f>
        <v>0</v>
      </c>
      <c r="I33" s="37">
        <f ca="1">'000019185'!I22</f>
        <v>0</v>
      </c>
      <c r="J33" s="37">
        <f ca="1">'000022188'!I22</f>
        <v>0</v>
      </c>
      <c r="K33" s="37">
        <f ca="1">'000025191'!I22</f>
        <v>0</v>
      </c>
      <c r="L33" s="37">
        <f ca="1">'000028194'!I22</f>
        <v>0</v>
      </c>
      <c r="M33" s="37">
        <f ca="1">'000031197'!I22</f>
        <v>0</v>
      </c>
      <c r="N33" s="37">
        <f ca="1">'000034200'!I22</f>
        <v>0</v>
      </c>
      <c r="O33" s="37">
        <f ca="1">'000037203'!I22</f>
        <v>0</v>
      </c>
      <c r="P33" s="37">
        <f ca="1">'000040206'!I22</f>
        <v>0</v>
      </c>
      <c r="Q33" s="37">
        <f ca="1">'000043209'!I22</f>
        <v>0</v>
      </c>
      <c r="R33" s="37">
        <f ca="1">'000046212'!I22</f>
        <v>0</v>
      </c>
      <c r="S33" s="37">
        <f ca="1">'000049215'!I22</f>
        <v>0</v>
      </c>
      <c r="T33" s="37">
        <f ca="1">'000052218'!I22</f>
        <v>0</v>
      </c>
      <c r="U33" s="37">
        <f ca="1">'000055221'!I22</f>
        <v>0</v>
      </c>
      <c r="V33" s="37">
        <f ca="1">'000058224'!I22</f>
        <v>0</v>
      </c>
      <c r="W33" s="37">
        <f ca="1">'000061227'!I22</f>
        <v>0</v>
      </c>
      <c r="X33" s="37">
        <f ca="1">'000064230'!I22</f>
        <v>0</v>
      </c>
      <c r="Y33" s="37">
        <f ca="1">'000067233'!I22</f>
        <v>0</v>
      </c>
      <c r="Z33" s="37">
        <f ca="1">'000070236'!I22</f>
        <v>0</v>
      </c>
      <c r="AA33" s="37">
        <f ca="1">'000073239'!I22</f>
        <v>0</v>
      </c>
      <c r="AB33" s="37">
        <f ca="1">'000076242'!I22</f>
        <v>0</v>
      </c>
      <c r="AC33" s="37">
        <f ca="1">'000079245'!I22</f>
        <v>0</v>
      </c>
      <c r="AD33" s="37">
        <f ca="1">'000082248'!I22</f>
        <v>0</v>
      </c>
      <c r="AE33" s="37">
        <f ca="1">'000085251'!I22</f>
        <v>0</v>
      </c>
      <c r="AF33" s="37">
        <f ca="1">'000088254'!I22</f>
        <v>0</v>
      </c>
      <c r="AG33" s="37">
        <f ca="1">'000091257'!I22</f>
        <v>0</v>
      </c>
      <c r="AH33" s="37">
        <f ca="1">'000094260'!I22</f>
        <v>0</v>
      </c>
      <c r="AI33" s="37">
        <f ca="1">'000097263'!I22</f>
        <v>0</v>
      </c>
      <c r="AJ33" s="37">
        <f ca="1">'000100266'!I22</f>
        <v>0</v>
      </c>
      <c r="AK33" s="37">
        <f ca="1">'000103269'!I22</f>
        <v>0</v>
      </c>
      <c r="AL33" s="37">
        <f ca="1">'000106272'!I22</f>
        <v>0</v>
      </c>
      <c r="AM33" s="37">
        <f ca="1">'000109275'!I22</f>
        <v>0</v>
      </c>
      <c r="AN33" s="37">
        <f ca="1">'000112278'!I22</f>
        <v>0</v>
      </c>
      <c r="AO33" s="37">
        <f ca="1">'000115281'!I22</f>
        <v>0</v>
      </c>
      <c r="AP33" s="37">
        <f ca="1">'000118284'!I22</f>
        <v>0</v>
      </c>
      <c r="AQ33" s="37">
        <f ca="1">'000121287'!I22</f>
        <v>0</v>
      </c>
      <c r="AR33" s="37">
        <f ca="1">'000124290'!I22</f>
        <v>0</v>
      </c>
      <c r="AS33" s="37">
        <f ca="1">'000127293'!I22</f>
        <v>0</v>
      </c>
      <c r="AT33" s="37">
        <f ca="1">'000130296'!I22</f>
        <v>0</v>
      </c>
      <c r="AU33" s="37">
        <f ca="1">'000133299'!I22</f>
        <v>0</v>
      </c>
      <c r="AV33" s="37">
        <f ca="1">'000136302'!I22</f>
        <v>0</v>
      </c>
      <c r="AW33" s="37">
        <f ca="1">'000139305'!I22</f>
        <v>0</v>
      </c>
      <c r="AX33" s="37">
        <f ca="1">'000142308'!I22</f>
        <v>0</v>
      </c>
      <c r="AY33" s="37">
        <f ca="1">'000145311'!I22</f>
        <v>0</v>
      </c>
      <c r="AZ33" s="37">
        <f ca="1">'000148314'!I22</f>
        <v>0</v>
      </c>
      <c r="BA33" s="37">
        <f ca="1">'000151317'!I22</f>
        <v>0</v>
      </c>
      <c r="BB33" s="37">
        <f ca="1">'000154320'!I22</f>
        <v>0</v>
      </c>
      <c r="BC33" s="37">
        <f ca="1">'000157323'!I22</f>
        <v>0</v>
      </c>
      <c r="BD33" s="37">
        <f ca="1">'000160326'!I22</f>
        <v>0</v>
      </c>
      <c r="BE33" s="37">
        <f ca="1">'000163329'!I22</f>
        <v>0</v>
      </c>
      <c r="BF33" s="37">
        <f ca="1">'000166332'!I22</f>
        <v>0</v>
      </c>
      <c r="BG33" s="37">
        <f ca="1">'000169335'!I22</f>
        <v>0</v>
      </c>
      <c r="BH33" s="37">
        <f ca="1">'000172338'!I22</f>
        <v>0</v>
      </c>
      <c r="BI33" s="37">
        <f ca="1">'000175341'!I22</f>
        <v>0</v>
      </c>
      <c r="BJ33" s="37">
        <f ca="1">'000178344'!I22</f>
        <v>0</v>
      </c>
      <c r="BK33" s="37">
        <f ca="1">'000181347'!I22</f>
        <v>0</v>
      </c>
      <c r="BL33" s="37">
        <f ca="1">'000184350'!I22</f>
        <v>0</v>
      </c>
      <c r="BM33" s="37">
        <f ca="1">'000187353'!I22</f>
        <v>0</v>
      </c>
      <c r="BN33" s="37">
        <f ca="1">'000190356'!I22</f>
        <v>0</v>
      </c>
      <c r="BO33" s="37">
        <f ca="1">'000193359'!I22</f>
        <v>0</v>
      </c>
      <c r="BP33" s="37">
        <f ca="1">'000196362'!I22</f>
        <v>0</v>
      </c>
      <c r="BQ33" s="37">
        <f ca="1">'000199365'!I22</f>
        <v>0</v>
      </c>
      <c r="BR33" s="37">
        <f ca="1">'000202368'!I22</f>
        <v>0</v>
      </c>
      <c r="BS33" s="37">
        <f ca="1">'000205371'!I22</f>
        <v>0</v>
      </c>
      <c r="BT33" s="37">
        <f ca="1">'000208374'!I22</f>
        <v>0</v>
      </c>
      <c r="BV33" s="37">
        <f t="shared" ca="1" si="6"/>
        <v>0</v>
      </c>
      <c r="BW33" s="37">
        <f t="shared" ca="1" si="7"/>
        <v>0</v>
      </c>
      <c r="BX33" s="37">
        <f t="shared" ca="1" si="8"/>
        <v>0</v>
      </c>
      <c r="BZ33" s="59"/>
    </row>
    <row r="34" spans="1:78" x14ac:dyDescent="0.25">
      <c r="A34" s="54" t="s">
        <v>30</v>
      </c>
      <c r="B34" s="37">
        <f ca="1">'000000500'!I23</f>
        <v>0</v>
      </c>
      <c r="C34" s="37">
        <f ca="1">'000001167'!I23</f>
        <v>0</v>
      </c>
      <c r="D34" s="37">
        <f ca="1">'000004170'!I23</f>
        <v>0</v>
      </c>
      <c r="E34" s="37">
        <f ca="1">'000007173'!I23</f>
        <v>0</v>
      </c>
      <c r="F34" s="37">
        <f ca="1">'000010176'!I23</f>
        <v>0</v>
      </c>
      <c r="G34" s="37">
        <f ca="1">'000013179'!I23</f>
        <v>0</v>
      </c>
      <c r="H34" s="37">
        <f ca="1">'000016182'!I23</f>
        <v>0</v>
      </c>
      <c r="I34" s="37">
        <f ca="1">'000019185'!I23</f>
        <v>0</v>
      </c>
      <c r="J34" s="37">
        <f ca="1">'000022188'!I23</f>
        <v>0</v>
      </c>
      <c r="K34" s="37">
        <f ca="1">'000025191'!I23</f>
        <v>0</v>
      </c>
      <c r="L34" s="37">
        <f ca="1">'000028194'!I23</f>
        <v>0</v>
      </c>
      <c r="M34" s="37">
        <f ca="1">'000031197'!I23</f>
        <v>0</v>
      </c>
      <c r="N34" s="37">
        <f ca="1">'000034200'!I23</f>
        <v>0</v>
      </c>
      <c r="O34" s="37">
        <f ca="1">'000037203'!I23</f>
        <v>0</v>
      </c>
      <c r="P34" s="37">
        <f ca="1">'000040206'!I23</f>
        <v>0</v>
      </c>
      <c r="Q34" s="37">
        <f ca="1">'000043209'!I23</f>
        <v>0</v>
      </c>
      <c r="R34" s="37">
        <f ca="1">'000046212'!I23</f>
        <v>0</v>
      </c>
      <c r="S34" s="37">
        <f ca="1">'000049215'!I23</f>
        <v>0</v>
      </c>
      <c r="T34" s="37">
        <f ca="1">'000052218'!I23</f>
        <v>0</v>
      </c>
      <c r="U34" s="37">
        <f ca="1">'000055221'!I23</f>
        <v>0</v>
      </c>
      <c r="V34" s="37">
        <f ca="1">'000058224'!I23</f>
        <v>0</v>
      </c>
      <c r="W34" s="37">
        <f ca="1">'000061227'!I23</f>
        <v>0</v>
      </c>
      <c r="X34" s="37">
        <f ca="1">'000064230'!I23</f>
        <v>0</v>
      </c>
      <c r="Y34" s="37">
        <f ca="1">'000067233'!I23</f>
        <v>0</v>
      </c>
      <c r="Z34" s="37">
        <f ca="1">'000070236'!I23</f>
        <v>0</v>
      </c>
      <c r="AA34" s="37">
        <f ca="1">'000073239'!I23</f>
        <v>0</v>
      </c>
      <c r="AB34" s="37">
        <f ca="1">'000076242'!I23</f>
        <v>0</v>
      </c>
      <c r="AC34" s="37">
        <f ca="1">'000079245'!I23</f>
        <v>0</v>
      </c>
      <c r="AD34" s="37">
        <f ca="1">'000082248'!I23</f>
        <v>0</v>
      </c>
      <c r="AE34" s="37">
        <f ca="1">'000085251'!I23</f>
        <v>0</v>
      </c>
      <c r="AF34" s="37">
        <f ca="1">'000088254'!I23</f>
        <v>0</v>
      </c>
      <c r="AG34" s="37">
        <f ca="1">'000091257'!I23</f>
        <v>0</v>
      </c>
      <c r="AH34" s="37">
        <f ca="1">'000094260'!I23</f>
        <v>0</v>
      </c>
      <c r="AI34" s="37">
        <f ca="1">'000097263'!I23</f>
        <v>0</v>
      </c>
      <c r="AJ34" s="37">
        <f ca="1">'000100266'!I23</f>
        <v>0</v>
      </c>
      <c r="AK34" s="37">
        <f ca="1">'000103269'!I23</f>
        <v>0</v>
      </c>
      <c r="AL34" s="37">
        <f ca="1">'000106272'!I23</f>
        <v>0</v>
      </c>
      <c r="AM34" s="37">
        <f ca="1">'000109275'!I23</f>
        <v>0</v>
      </c>
      <c r="AN34" s="37">
        <f ca="1">'000112278'!I23</f>
        <v>0</v>
      </c>
      <c r="AO34" s="37">
        <f ca="1">'000115281'!I23</f>
        <v>0</v>
      </c>
      <c r="AP34" s="37">
        <f ca="1">'000118284'!I23</f>
        <v>0</v>
      </c>
      <c r="AQ34" s="37">
        <f ca="1">'000121287'!I23</f>
        <v>0</v>
      </c>
      <c r="AR34" s="37">
        <f ca="1">'000124290'!I23</f>
        <v>0</v>
      </c>
      <c r="AS34" s="37">
        <f ca="1">'000127293'!I23</f>
        <v>0</v>
      </c>
      <c r="AT34" s="37">
        <f ca="1">'000130296'!I23</f>
        <v>0</v>
      </c>
      <c r="AU34" s="37">
        <f ca="1">'000133299'!I23</f>
        <v>0</v>
      </c>
      <c r="AV34" s="37">
        <f ca="1">'000136302'!I23</f>
        <v>0</v>
      </c>
      <c r="AW34" s="37">
        <f ca="1">'000139305'!I23</f>
        <v>0</v>
      </c>
      <c r="AX34" s="37">
        <f ca="1">'000142308'!I23</f>
        <v>0</v>
      </c>
      <c r="AY34" s="37">
        <f ca="1">'000145311'!I23</f>
        <v>0</v>
      </c>
      <c r="AZ34" s="37">
        <f ca="1">'000148314'!I23</f>
        <v>0</v>
      </c>
      <c r="BA34" s="37">
        <f ca="1">'000151317'!I23</f>
        <v>0</v>
      </c>
      <c r="BB34" s="37">
        <f ca="1">'000154320'!I23</f>
        <v>0</v>
      </c>
      <c r="BC34" s="37">
        <f ca="1">'000157323'!I23</f>
        <v>0</v>
      </c>
      <c r="BD34" s="37">
        <f ca="1">'000160326'!I23</f>
        <v>0</v>
      </c>
      <c r="BE34" s="37">
        <f ca="1">'000163329'!I23</f>
        <v>0</v>
      </c>
      <c r="BF34" s="37">
        <f ca="1">'000166332'!I23</f>
        <v>0</v>
      </c>
      <c r="BG34" s="37">
        <f ca="1">'000169335'!I23</f>
        <v>0</v>
      </c>
      <c r="BH34" s="37">
        <f ca="1">'000172338'!I23</f>
        <v>0</v>
      </c>
      <c r="BI34" s="37">
        <f ca="1">'000175341'!I23</f>
        <v>0</v>
      </c>
      <c r="BJ34" s="37">
        <f ca="1">'000178344'!I23</f>
        <v>0</v>
      </c>
      <c r="BK34" s="37">
        <f ca="1">'000181347'!I23</f>
        <v>0</v>
      </c>
      <c r="BL34" s="37">
        <f ca="1">'000184350'!I23</f>
        <v>0</v>
      </c>
      <c r="BM34" s="37">
        <f ca="1">'000187353'!I23</f>
        <v>0</v>
      </c>
      <c r="BN34" s="37">
        <f ca="1">'000190356'!I23</f>
        <v>0</v>
      </c>
      <c r="BO34" s="37">
        <f ca="1">'000193359'!I23</f>
        <v>0</v>
      </c>
      <c r="BP34" s="37">
        <f ca="1">'000196362'!I23</f>
        <v>0</v>
      </c>
      <c r="BQ34" s="37">
        <f ca="1">'000199365'!I23</f>
        <v>0</v>
      </c>
      <c r="BR34" s="37">
        <f ca="1">'000202368'!I23</f>
        <v>0</v>
      </c>
      <c r="BS34" s="37">
        <f ca="1">'000205371'!I23</f>
        <v>0</v>
      </c>
      <c r="BT34" s="37">
        <f ca="1">'000208374'!I23</f>
        <v>0</v>
      </c>
      <c r="BV34" s="37">
        <f t="shared" ca="1" si="6"/>
        <v>0</v>
      </c>
      <c r="BW34" s="37">
        <f t="shared" ca="1" si="7"/>
        <v>0</v>
      </c>
      <c r="BX34" s="37">
        <f t="shared" ca="1" si="8"/>
        <v>0</v>
      </c>
      <c r="BZ34" s="59"/>
    </row>
    <row r="35" spans="1:78" x14ac:dyDescent="0.25">
      <c r="A35" s="54" t="s">
        <v>31</v>
      </c>
      <c r="B35" s="37">
        <f ca="1">'000000500'!I24</f>
        <v>0</v>
      </c>
      <c r="C35" s="37">
        <f ca="1">'000001167'!I24</f>
        <v>0</v>
      </c>
      <c r="D35" s="37">
        <f ca="1">'000004170'!I24</f>
        <v>0</v>
      </c>
      <c r="E35" s="37">
        <f ca="1">'000007173'!I24</f>
        <v>0</v>
      </c>
      <c r="F35" s="37">
        <f ca="1">'000010176'!I24</f>
        <v>0</v>
      </c>
      <c r="G35" s="37">
        <f ca="1">'000013179'!I24</f>
        <v>0</v>
      </c>
      <c r="H35" s="37">
        <f ca="1">'000016182'!I24</f>
        <v>0</v>
      </c>
      <c r="I35" s="37">
        <f ca="1">'000019185'!I24</f>
        <v>0</v>
      </c>
      <c r="J35" s="37">
        <f ca="1">'000022188'!I24</f>
        <v>0</v>
      </c>
      <c r="K35" s="37">
        <f ca="1">'000025191'!I24</f>
        <v>0</v>
      </c>
      <c r="L35" s="37">
        <f ca="1">'000028194'!I24</f>
        <v>0</v>
      </c>
      <c r="M35" s="37">
        <f ca="1">'000031197'!I24</f>
        <v>0</v>
      </c>
      <c r="N35" s="37">
        <f ca="1">'000034200'!I24</f>
        <v>0</v>
      </c>
      <c r="O35" s="37">
        <f ca="1">'000037203'!I24</f>
        <v>0</v>
      </c>
      <c r="P35" s="37">
        <f ca="1">'000040206'!I24</f>
        <v>0</v>
      </c>
      <c r="Q35" s="37">
        <f ca="1">'000043209'!I24</f>
        <v>0</v>
      </c>
      <c r="R35" s="37">
        <f ca="1">'000046212'!I24</f>
        <v>0</v>
      </c>
      <c r="S35" s="37">
        <f ca="1">'000049215'!I24</f>
        <v>0</v>
      </c>
      <c r="T35" s="37">
        <f ca="1">'000052218'!I24</f>
        <v>0</v>
      </c>
      <c r="U35" s="37">
        <f ca="1">'000055221'!I24</f>
        <v>0</v>
      </c>
      <c r="V35" s="37">
        <f ca="1">'000058224'!I24</f>
        <v>0</v>
      </c>
      <c r="W35" s="37">
        <f ca="1">'000061227'!I24</f>
        <v>0</v>
      </c>
      <c r="X35" s="37">
        <f ca="1">'000064230'!I24</f>
        <v>0</v>
      </c>
      <c r="Y35" s="37">
        <f ca="1">'000067233'!I24</f>
        <v>0</v>
      </c>
      <c r="Z35" s="37">
        <f ca="1">'000070236'!I24</f>
        <v>0</v>
      </c>
      <c r="AA35" s="37">
        <f ca="1">'000073239'!I24</f>
        <v>0</v>
      </c>
      <c r="AB35" s="37">
        <f ca="1">'000076242'!I24</f>
        <v>0</v>
      </c>
      <c r="AC35" s="37">
        <f ca="1">'000079245'!I24</f>
        <v>0</v>
      </c>
      <c r="AD35" s="37">
        <f ca="1">'000082248'!I24</f>
        <v>0</v>
      </c>
      <c r="AE35" s="37">
        <f ca="1">'000085251'!I24</f>
        <v>0</v>
      </c>
      <c r="AF35" s="37">
        <f ca="1">'000088254'!I24</f>
        <v>0</v>
      </c>
      <c r="AG35" s="37">
        <f ca="1">'000091257'!I24</f>
        <v>0</v>
      </c>
      <c r="AH35" s="37">
        <f ca="1">'000094260'!I24</f>
        <v>0</v>
      </c>
      <c r="AI35" s="37">
        <f ca="1">'000097263'!I24</f>
        <v>0</v>
      </c>
      <c r="AJ35" s="37">
        <f ca="1">'000100266'!I24</f>
        <v>0</v>
      </c>
      <c r="AK35" s="37">
        <f ca="1">'000103269'!I24</f>
        <v>0</v>
      </c>
      <c r="AL35" s="37">
        <f ca="1">'000106272'!I24</f>
        <v>0</v>
      </c>
      <c r="AM35" s="37">
        <f ca="1">'000109275'!I24</f>
        <v>0</v>
      </c>
      <c r="AN35" s="37">
        <f ca="1">'000112278'!I24</f>
        <v>0</v>
      </c>
      <c r="AO35" s="37">
        <f ca="1">'000115281'!I24</f>
        <v>0</v>
      </c>
      <c r="AP35" s="37">
        <f ca="1">'000118284'!I24</f>
        <v>0</v>
      </c>
      <c r="AQ35" s="37">
        <f ca="1">'000121287'!I24</f>
        <v>0</v>
      </c>
      <c r="AR35" s="37">
        <f ca="1">'000124290'!I24</f>
        <v>0</v>
      </c>
      <c r="AS35" s="37">
        <f ca="1">'000127293'!I24</f>
        <v>0</v>
      </c>
      <c r="AT35" s="37">
        <f ca="1">'000130296'!I24</f>
        <v>0</v>
      </c>
      <c r="AU35" s="37">
        <f ca="1">'000133299'!I24</f>
        <v>0</v>
      </c>
      <c r="AV35" s="37">
        <f ca="1">'000136302'!I24</f>
        <v>0</v>
      </c>
      <c r="AW35" s="37">
        <f ca="1">'000139305'!I24</f>
        <v>0</v>
      </c>
      <c r="AX35" s="37">
        <f ca="1">'000142308'!I24</f>
        <v>0</v>
      </c>
      <c r="AY35" s="37">
        <f ca="1">'000145311'!I24</f>
        <v>0</v>
      </c>
      <c r="AZ35" s="37">
        <f ca="1">'000148314'!I24</f>
        <v>0</v>
      </c>
      <c r="BA35" s="37">
        <f ca="1">'000151317'!I24</f>
        <v>0</v>
      </c>
      <c r="BB35" s="37">
        <f ca="1">'000154320'!I24</f>
        <v>0</v>
      </c>
      <c r="BC35" s="37">
        <f ca="1">'000157323'!I24</f>
        <v>0</v>
      </c>
      <c r="BD35" s="37">
        <f ca="1">'000160326'!I24</f>
        <v>0</v>
      </c>
      <c r="BE35" s="37">
        <f ca="1">'000163329'!I24</f>
        <v>0</v>
      </c>
      <c r="BF35" s="37">
        <f ca="1">'000166332'!I24</f>
        <v>0</v>
      </c>
      <c r="BG35" s="37">
        <f ca="1">'000169335'!I24</f>
        <v>0</v>
      </c>
      <c r="BH35" s="37">
        <f ca="1">'000172338'!I24</f>
        <v>0</v>
      </c>
      <c r="BI35" s="37">
        <f ca="1">'000175341'!I24</f>
        <v>0</v>
      </c>
      <c r="BJ35" s="37">
        <f ca="1">'000178344'!I24</f>
        <v>0</v>
      </c>
      <c r="BK35" s="37">
        <f ca="1">'000181347'!I24</f>
        <v>0</v>
      </c>
      <c r="BL35" s="37">
        <f ca="1">'000184350'!I24</f>
        <v>0</v>
      </c>
      <c r="BM35" s="37">
        <f ca="1">'000187353'!I24</f>
        <v>0</v>
      </c>
      <c r="BN35" s="37">
        <f ca="1">'000190356'!I24</f>
        <v>0</v>
      </c>
      <c r="BO35" s="37">
        <f ca="1">'000193359'!I24</f>
        <v>0</v>
      </c>
      <c r="BP35" s="37">
        <f ca="1">'000196362'!I24</f>
        <v>0</v>
      </c>
      <c r="BQ35" s="37">
        <f ca="1">'000199365'!I24</f>
        <v>0</v>
      </c>
      <c r="BR35" s="37">
        <f ca="1">'000202368'!I24</f>
        <v>0</v>
      </c>
      <c r="BS35" s="37">
        <f ca="1">'000205371'!I24</f>
        <v>0</v>
      </c>
      <c r="BT35" s="37">
        <f ca="1">'000208374'!I24</f>
        <v>0</v>
      </c>
      <c r="BV35" s="37">
        <f t="shared" ca="1" si="6"/>
        <v>0</v>
      </c>
      <c r="BW35" s="37">
        <f t="shared" ca="1" si="7"/>
        <v>0</v>
      </c>
      <c r="BX35" s="37">
        <f t="shared" ca="1" si="8"/>
        <v>0</v>
      </c>
      <c r="BZ35" s="59"/>
    </row>
    <row r="36" spans="1:78" x14ac:dyDescent="0.25">
      <c r="A36" s="54" t="s">
        <v>32</v>
      </c>
      <c r="B36" s="37">
        <f ca="1">'000000500'!I25</f>
        <v>0</v>
      </c>
      <c r="C36" s="37">
        <f ca="1">'000001167'!I25</f>
        <v>0</v>
      </c>
      <c r="D36" s="37">
        <f ca="1">'000004170'!I25</f>
        <v>0</v>
      </c>
      <c r="E36" s="37">
        <f ca="1">'000007173'!I25</f>
        <v>0</v>
      </c>
      <c r="F36" s="37">
        <f ca="1">'000010176'!I25</f>
        <v>0</v>
      </c>
      <c r="G36" s="37">
        <f ca="1">'000013179'!I25</f>
        <v>0</v>
      </c>
      <c r="H36" s="37">
        <f ca="1">'000016182'!I25</f>
        <v>0</v>
      </c>
      <c r="I36" s="37">
        <f ca="1">'000019185'!I25</f>
        <v>0</v>
      </c>
      <c r="J36" s="37">
        <f ca="1">'000022188'!I25</f>
        <v>0</v>
      </c>
      <c r="K36" s="37">
        <f ca="1">'000025191'!I25</f>
        <v>0</v>
      </c>
      <c r="L36" s="37">
        <f ca="1">'000028194'!I25</f>
        <v>0</v>
      </c>
      <c r="M36" s="37">
        <f ca="1">'000031197'!I25</f>
        <v>0</v>
      </c>
      <c r="N36" s="37">
        <f ca="1">'000034200'!I25</f>
        <v>0</v>
      </c>
      <c r="O36" s="37">
        <f ca="1">'000037203'!I25</f>
        <v>0</v>
      </c>
      <c r="P36" s="37">
        <f ca="1">'000040206'!I25</f>
        <v>0</v>
      </c>
      <c r="Q36" s="37">
        <f ca="1">'000043209'!I25</f>
        <v>0</v>
      </c>
      <c r="R36" s="37">
        <f ca="1">'000046212'!I25</f>
        <v>0</v>
      </c>
      <c r="S36" s="37">
        <f ca="1">'000049215'!I25</f>
        <v>0</v>
      </c>
      <c r="T36" s="37">
        <f ca="1">'000052218'!I25</f>
        <v>0</v>
      </c>
      <c r="U36" s="37">
        <f ca="1">'000055221'!I25</f>
        <v>0</v>
      </c>
      <c r="V36" s="37">
        <f ca="1">'000058224'!I25</f>
        <v>0</v>
      </c>
      <c r="W36" s="37">
        <f ca="1">'000061227'!I25</f>
        <v>0</v>
      </c>
      <c r="X36" s="37">
        <f ca="1">'000064230'!I25</f>
        <v>0</v>
      </c>
      <c r="Y36" s="37">
        <f ca="1">'000067233'!I25</f>
        <v>0</v>
      </c>
      <c r="Z36" s="37">
        <f ca="1">'000070236'!I25</f>
        <v>0</v>
      </c>
      <c r="AA36" s="37">
        <f ca="1">'000073239'!I25</f>
        <v>0</v>
      </c>
      <c r="AB36" s="37">
        <f ca="1">'000076242'!I25</f>
        <v>0</v>
      </c>
      <c r="AC36" s="37">
        <f ca="1">'000079245'!I25</f>
        <v>0</v>
      </c>
      <c r="AD36" s="37">
        <f ca="1">'000082248'!I25</f>
        <v>0</v>
      </c>
      <c r="AE36" s="37">
        <f ca="1">'000085251'!I25</f>
        <v>0</v>
      </c>
      <c r="AF36" s="37">
        <f ca="1">'000088254'!I25</f>
        <v>0</v>
      </c>
      <c r="AG36" s="37">
        <f ca="1">'000091257'!I25</f>
        <v>0</v>
      </c>
      <c r="AH36" s="37">
        <f ca="1">'000094260'!I25</f>
        <v>0</v>
      </c>
      <c r="AI36" s="37">
        <f ca="1">'000097263'!I25</f>
        <v>0</v>
      </c>
      <c r="AJ36" s="37">
        <f ca="1">'000100266'!I25</f>
        <v>0</v>
      </c>
      <c r="AK36" s="37">
        <f ca="1">'000103269'!I25</f>
        <v>0</v>
      </c>
      <c r="AL36" s="37">
        <f ca="1">'000106272'!I25</f>
        <v>0</v>
      </c>
      <c r="AM36" s="37">
        <f ca="1">'000109275'!I25</f>
        <v>0</v>
      </c>
      <c r="AN36" s="37">
        <f ca="1">'000112278'!I25</f>
        <v>0</v>
      </c>
      <c r="AO36" s="37">
        <f ca="1">'000115281'!I25</f>
        <v>0</v>
      </c>
      <c r="AP36" s="37">
        <f ca="1">'000118284'!I25</f>
        <v>0</v>
      </c>
      <c r="AQ36" s="37">
        <f ca="1">'000121287'!I25</f>
        <v>0</v>
      </c>
      <c r="AR36" s="37">
        <f ca="1">'000124290'!I25</f>
        <v>0</v>
      </c>
      <c r="AS36" s="37">
        <f ca="1">'000127293'!I25</f>
        <v>0</v>
      </c>
      <c r="AT36" s="37">
        <f ca="1">'000130296'!I25</f>
        <v>0</v>
      </c>
      <c r="AU36" s="37">
        <f ca="1">'000133299'!I25</f>
        <v>0</v>
      </c>
      <c r="AV36" s="37">
        <f ca="1">'000136302'!I25</f>
        <v>0</v>
      </c>
      <c r="AW36" s="37">
        <f ca="1">'000139305'!I25</f>
        <v>0</v>
      </c>
      <c r="AX36" s="37">
        <f ca="1">'000142308'!I25</f>
        <v>0</v>
      </c>
      <c r="AY36" s="37">
        <f ca="1">'000145311'!I25</f>
        <v>0</v>
      </c>
      <c r="AZ36" s="37">
        <f ca="1">'000148314'!I25</f>
        <v>0</v>
      </c>
      <c r="BA36" s="37">
        <f ca="1">'000151317'!I25</f>
        <v>0</v>
      </c>
      <c r="BB36" s="37">
        <f ca="1">'000154320'!I25</f>
        <v>0</v>
      </c>
      <c r="BC36" s="37">
        <f ca="1">'000157323'!I25</f>
        <v>0</v>
      </c>
      <c r="BD36" s="37">
        <f ca="1">'000160326'!I25</f>
        <v>0</v>
      </c>
      <c r="BE36" s="37">
        <f ca="1">'000163329'!I25</f>
        <v>0</v>
      </c>
      <c r="BF36" s="37">
        <f ca="1">'000166332'!I25</f>
        <v>0</v>
      </c>
      <c r="BG36" s="37">
        <f ca="1">'000169335'!I25</f>
        <v>0</v>
      </c>
      <c r="BH36" s="37">
        <f ca="1">'000172338'!I25</f>
        <v>0</v>
      </c>
      <c r="BI36" s="37">
        <f ca="1">'000175341'!I25</f>
        <v>0</v>
      </c>
      <c r="BJ36" s="37">
        <f ca="1">'000178344'!I25</f>
        <v>0</v>
      </c>
      <c r="BK36" s="37">
        <f ca="1">'000181347'!I25</f>
        <v>0</v>
      </c>
      <c r="BL36" s="37">
        <f ca="1">'000184350'!I25</f>
        <v>0</v>
      </c>
      <c r="BM36" s="37">
        <f ca="1">'000187353'!I25</f>
        <v>0</v>
      </c>
      <c r="BN36" s="37">
        <f ca="1">'000190356'!I25</f>
        <v>0</v>
      </c>
      <c r="BO36" s="37">
        <f ca="1">'000193359'!I25</f>
        <v>0</v>
      </c>
      <c r="BP36" s="37">
        <f ca="1">'000196362'!I25</f>
        <v>0</v>
      </c>
      <c r="BQ36" s="37">
        <f ca="1">'000199365'!I25</f>
        <v>0</v>
      </c>
      <c r="BR36" s="37">
        <f ca="1">'000202368'!I25</f>
        <v>0</v>
      </c>
      <c r="BS36" s="37">
        <f ca="1">'000205371'!I25</f>
        <v>0</v>
      </c>
      <c r="BT36" s="37">
        <f ca="1">'000208374'!I25</f>
        <v>0</v>
      </c>
      <c r="BV36" s="37">
        <f t="shared" ca="1" si="6"/>
        <v>0</v>
      </c>
      <c r="BW36" s="37">
        <f t="shared" ca="1" si="7"/>
        <v>0</v>
      </c>
      <c r="BX36" s="37">
        <f t="shared" ca="1" si="8"/>
        <v>0</v>
      </c>
      <c r="BZ36" s="59"/>
    </row>
    <row r="37" spans="1:78" x14ac:dyDescent="0.25">
      <c r="A37" s="54" t="s">
        <v>33</v>
      </c>
      <c r="B37" s="37">
        <f ca="1">'000000500'!I26</f>
        <v>0</v>
      </c>
      <c r="C37" s="37">
        <f ca="1">'000001167'!I26</f>
        <v>0</v>
      </c>
      <c r="D37" s="37">
        <f ca="1">'000004170'!I26</f>
        <v>0</v>
      </c>
      <c r="E37" s="37">
        <f ca="1">'000007173'!I26</f>
        <v>0</v>
      </c>
      <c r="F37" s="37">
        <f ca="1">'000010176'!I26</f>
        <v>0</v>
      </c>
      <c r="G37" s="37">
        <f ca="1">'000013179'!I26</f>
        <v>0</v>
      </c>
      <c r="H37" s="37">
        <f ca="1">'000016182'!I26</f>
        <v>0</v>
      </c>
      <c r="I37" s="37">
        <f ca="1">'000019185'!I26</f>
        <v>0</v>
      </c>
      <c r="J37" s="37">
        <f ca="1">'000022188'!I26</f>
        <v>0</v>
      </c>
      <c r="K37" s="37">
        <f ca="1">'000025191'!I26</f>
        <v>0</v>
      </c>
      <c r="L37" s="37">
        <f ca="1">'000028194'!I26</f>
        <v>0</v>
      </c>
      <c r="M37" s="37">
        <f ca="1">'000031197'!I26</f>
        <v>0</v>
      </c>
      <c r="N37" s="37">
        <f ca="1">'000034200'!I26</f>
        <v>0</v>
      </c>
      <c r="O37" s="37">
        <f ca="1">'000037203'!I26</f>
        <v>0</v>
      </c>
      <c r="P37" s="37">
        <f ca="1">'000040206'!I26</f>
        <v>0</v>
      </c>
      <c r="Q37" s="37">
        <f ca="1">'000043209'!I26</f>
        <v>0</v>
      </c>
      <c r="R37" s="37">
        <f ca="1">'000046212'!I26</f>
        <v>0</v>
      </c>
      <c r="S37" s="37">
        <f ca="1">'000049215'!I26</f>
        <v>0</v>
      </c>
      <c r="T37" s="37">
        <f ca="1">'000052218'!I26</f>
        <v>0</v>
      </c>
      <c r="U37" s="37">
        <f ca="1">'000055221'!I26</f>
        <v>0</v>
      </c>
      <c r="V37" s="37">
        <f ca="1">'000058224'!I26</f>
        <v>0</v>
      </c>
      <c r="W37" s="37">
        <f ca="1">'000061227'!I26</f>
        <v>0</v>
      </c>
      <c r="X37" s="37">
        <f ca="1">'000064230'!I26</f>
        <v>0</v>
      </c>
      <c r="Y37" s="37">
        <f ca="1">'000067233'!I26</f>
        <v>0</v>
      </c>
      <c r="Z37" s="37">
        <f ca="1">'000070236'!I26</f>
        <v>0</v>
      </c>
      <c r="AA37" s="37">
        <f ca="1">'000073239'!I26</f>
        <v>0</v>
      </c>
      <c r="AB37" s="37">
        <f ca="1">'000076242'!I26</f>
        <v>0</v>
      </c>
      <c r="AC37" s="37">
        <f ca="1">'000079245'!I26</f>
        <v>0</v>
      </c>
      <c r="AD37" s="37">
        <f ca="1">'000082248'!I26</f>
        <v>0</v>
      </c>
      <c r="AE37" s="37">
        <f ca="1">'000085251'!I26</f>
        <v>0</v>
      </c>
      <c r="AF37" s="37">
        <f ca="1">'000088254'!I26</f>
        <v>0</v>
      </c>
      <c r="AG37" s="37">
        <f ca="1">'000091257'!I26</f>
        <v>0</v>
      </c>
      <c r="AH37" s="37">
        <f ca="1">'000094260'!I26</f>
        <v>0</v>
      </c>
      <c r="AI37" s="37">
        <f ca="1">'000097263'!I26</f>
        <v>0</v>
      </c>
      <c r="AJ37" s="37">
        <f ca="1">'000100266'!I26</f>
        <v>0</v>
      </c>
      <c r="AK37" s="37">
        <f ca="1">'000103269'!I26</f>
        <v>0</v>
      </c>
      <c r="AL37" s="37">
        <f ca="1">'000106272'!I26</f>
        <v>0</v>
      </c>
      <c r="AM37" s="37">
        <f ca="1">'000109275'!I26</f>
        <v>0</v>
      </c>
      <c r="AN37" s="37">
        <f ca="1">'000112278'!I26</f>
        <v>0</v>
      </c>
      <c r="AO37" s="37">
        <f ca="1">'000115281'!I26</f>
        <v>0</v>
      </c>
      <c r="AP37" s="37">
        <f ca="1">'000118284'!I26</f>
        <v>0</v>
      </c>
      <c r="AQ37" s="37">
        <f ca="1">'000121287'!I26</f>
        <v>0</v>
      </c>
      <c r="AR37" s="37">
        <f ca="1">'000124290'!I26</f>
        <v>0</v>
      </c>
      <c r="AS37" s="37">
        <f ca="1">'000127293'!I26</f>
        <v>0</v>
      </c>
      <c r="AT37" s="37">
        <f ca="1">'000130296'!I26</f>
        <v>0</v>
      </c>
      <c r="AU37" s="37">
        <f ca="1">'000133299'!I26</f>
        <v>0</v>
      </c>
      <c r="AV37" s="37">
        <f ca="1">'000136302'!I26</f>
        <v>0</v>
      </c>
      <c r="AW37" s="37">
        <f ca="1">'000139305'!I26</f>
        <v>0</v>
      </c>
      <c r="AX37" s="37">
        <f ca="1">'000142308'!I26</f>
        <v>0</v>
      </c>
      <c r="AY37" s="37">
        <f ca="1">'000145311'!I26</f>
        <v>0</v>
      </c>
      <c r="AZ37" s="37">
        <f ca="1">'000148314'!I26</f>
        <v>0</v>
      </c>
      <c r="BA37" s="37">
        <f ca="1">'000151317'!I26</f>
        <v>0</v>
      </c>
      <c r="BB37" s="37">
        <f ca="1">'000154320'!I26</f>
        <v>0</v>
      </c>
      <c r="BC37" s="37">
        <f ca="1">'000157323'!I26</f>
        <v>0</v>
      </c>
      <c r="BD37" s="37">
        <f ca="1">'000160326'!I26</f>
        <v>0</v>
      </c>
      <c r="BE37" s="37">
        <f ca="1">'000163329'!I26</f>
        <v>0</v>
      </c>
      <c r="BF37" s="37">
        <f ca="1">'000166332'!I26</f>
        <v>0</v>
      </c>
      <c r="BG37" s="37">
        <f ca="1">'000169335'!I26</f>
        <v>0</v>
      </c>
      <c r="BH37" s="37">
        <f ca="1">'000172338'!I26</f>
        <v>0</v>
      </c>
      <c r="BI37" s="37">
        <f ca="1">'000175341'!I26</f>
        <v>0</v>
      </c>
      <c r="BJ37" s="37">
        <f ca="1">'000178344'!I26</f>
        <v>0</v>
      </c>
      <c r="BK37" s="37">
        <f ca="1">'000181347'!I26</f>
        <v>0</v>
      </c>
      <c r="BL37" s="37">
        <f ca="1">'000184350'!I26</f>
        <v>0</v>
      </c>
      <c r="BM37" s="37">
        <f ca="1">'000187353'!I26</f>
        <v>0</v>
      </c>
      <c r="BN37" s="37">
        <f ca="1">'000190356'!I26</f>
        <v>0</v>
      </c>
      <c r="BO37" s="37">
        <f ca="1">'000193359'!I26</f>
        <v>0</v>
      </c>
      <c r="BP37" s="37">
        <f ca="1">'000196362'!I26</f>
        <v>0</v>
      </c>
      <c r="BQ37" s="37">
        <f ca="1">'000199365'!I26</f>
        <v>0</v>
      </c>
      <c r="BR37" s="37">
        <f ca="1">'000202368'!I26</f>
        <v>0</v>
      </c>
      <c r="BS37" s="37">
        <f ca="1">'000205371'!I26</f>
        <v>0</v>
      </c>
      <c r="BT37" s="37">
        <f ca="1">'000208374'!I26</f>
        <v>0</v>
      </c>
      <c r="BV37" s="37">
        <f t="shared" ca="1" si="6"/>
        <v>0</v>
      </c>
      <c r="BW37" s="37">
        <f t="shared" ca="1" si="7"/>
        <v>0</v>
      </c>
      <c r="BX37" s="37">
        <f t="shared" ca="1" si="8"/>
        <v>0</v>
      </c>
      <c r="BZ37" s="59"/>
    </row>
    <row r="38" spans="1:78" x14ac:dyDescent="0.25">
      <c r="A38" s="54" t="s">
        <v>34</v>
      </c>
      <c r="B38" s="37">
        <f ca="1">'000000500'!I27</f>
        <v>0</v>
      </c>
      <c r="C38" s="37">
        <f ca="1">'000001167'!I27</f>
        <v>0</v>
      </c>
      <c r="D38" s="37">
        <f ca="1">'000004170'!I27</f>
        <v>0</v>
      </c>
      <c r="E38" s="37">
        <f ca="1">'000007173'!I27</f>
        <v>0</v>
      </c>
      <c r="F38" s="37">
        <f ca="1">'000010176'!I27</f>
        <v>0</v>
      </c>
      <c r="G38" s="37">
        <f ca="1">'000013179'!I27</f>
        <v>0</v>
      </c>
      <c r="H38" s="37">
        <f ca="1">'000016182'!I27</f>
        <v>0</v>
      </c>
      <c r="I38" s="37">
        <f ca="1">'000019185'!I27</f>
        <v>0</v>
      </c>
      <c r="J38" s="37">
        <f ca="1">'000022188'!I27</f>
        <v>0</v>
      </c>
      <c r="K38" s="37">
        <f ca="1">'000025191'!I27</f>
        <v>0</v>
      </c>
      <c r="L38" s="37">
        <f ca="1">'000028194'!I27</f>
        <v>0</v>
      </c>
      <c r="M38" s="37">
        <f ca="1">'000031197'!I27</f>
        <v>0</v>
      </c>
      <c r="N38" s="37">
        <f ca="1">'000034200'!I27</f>
        <v>0</v>
      </c>
      <c r="O38" s="37">
        <f ca="1">'000037203'!I27</f>
        <v>0</v>
      </c>
      <c r="P38" s="37">
        <f ca="1">'000040206'!I27</f>
        <v>0</v>
      </c>
      <c r="Q38" s="37">
        <f ca="1">'000043209'!I27</f>
        <v>0</v>
      </c>
      <c r="R38" s="37">
        <f ca="1">'000046212'!I27</f>
        <v>0</v>
      </c>
      <c r="S38" s="37">
        <f ca="1">'000049215'!I27</f>
        <v>0</v>
      </c>
      <c r="T38" s="37">
        <f ca="1">'000052218'!I27</f>
        <v>0</v>
      </c>
      <c r="U38" s="37">
        <f ca="1">'000055221'!I27</f>
        <v>0</v>
      </c>
      <c r="V38" s="37">
        <f ca="1">'000058224'!I27</f>
        <v>0</v>
      </c>
      <c r="W38" s="37">
        <f ca="1">'000061227'!I27</f>
        <v>0</v>
      </c>
      <c r="X38" s="37">
        <f ca="1">'000064230'!I27</f>
        <v>0</v>
      </c>
      <c r="Y38" s="37">
        <f ca="1">'000067233'!I27</f>
        <v>0</v>
      </c>
      <c r="Z38" s="37">
        <f ca="1">'000070236'!I27</f>
        <v>0</v>
      </c>
      <c r="AA38" s="37">
        <f ca="1">'000073239'!I27</f>
        <v>0</v>
      </c>
      <c r="AB38" s="37">
        <f ca="1">'000076242'!I27</f>
        <v>0</v>
      </c>
      <c r="AC38" s="37">
        <f ca="1">'000079245'!I27</f>
        <v>0</v>
      </c>
      <c r="AD38" s="37">
        <f ca="1">'000082248'!I27</f>
        <v>0</v>
      </c>
      <c r="AE38" s="37">
        <f ca="1">'000085251'!I27</f>
        <v>0</v>
      </c>
      <c r="AF38" s="37">
        <f ca="1">'000088254'!I27</f>
        <v>0</v>
      </c>
      <c r="AG38" s="37">
        <f ca="1">'000091257'!I27</f>
        <v>0</v>
      </c>
      <c r="AH38" s="37">
        <f ca="1">'000094260'!I27</f>
        <v>0</v>
      </c>
      <c r="AI38" s="37">
        <f ca="1">'000097263'!I27</f>
        <v>0</v>
      </c>
      <c r="AJ38" s="37">
        <f ca="1">'000100266'!I27</f>
        <v>0</v>
      </c>
      <c r="AK38" s="37">
        <f ca="1">'000103269'!I27</f>
        <v>0</v>
      </c>
      <c r="AL38" s="37">
        <f ca="1">'000106272'!I27</f>
        <v>0</v>
      </c>
      <c r="AM38" s="37">
        <f ca="1">'000109275'!I27</f>
        <v>0</v>
      </c>
      <c r="AN38" s="37">
        <f ca="1">'000112278'!I27</f>
        <v>0</v>
      </c>
      <c r="AO38" s="37">
        <f ca="1">'000115281'!I27</f>
        <v>0</v>
      </c>
      <c r="AP38" s="37">
        <f ca="1">'000118284'!I27</f>
        <v>0</v>
      </c>
      <c r="AQ38" s="37">
        <f ca="1">'000121287'!I27</f>
        <v>0</v>
      </c>
      <c r="AR38" s="37">
        <f ca="1">'000124290'!I27</f>
        <v>0</v>
      </c>
      <c r="AS38" s="37">
        <f ca="1">'000127293'!I27</f>
        <v>0</v>
      </c>
      <c r="AT38" s="37">
        <f ca="1">'000130296'!I27</f>
        <v>0</v>
      </c>
      <c r="AU38" s="37">
        <f ca="1">'000133299'!I27</f>
        <v>0</v>
      </c>
      <c r="AV38" s="37">
        <f ca="1">'000136302'!I27</f>
        <v>0</v>
      </c>
      <c r="AW38" s="37">
        <f ca="1">'000139305'!I27</f>
        <v>0</v>
      </c>
      <c r="AX38" s="37">
        <f ca="1">'000142308'!I27</f>
        <v>0</v>
      </c>
      <c r="AY38" s="37">
        <f ca="1">'000145311'!I27</f>
        <v>0</v>
      </c>
      <c r="AZ38" s="37">
        <f ca="1">'000148314'!I27</f>
        <v>0</v>
      </c>
      <c r="BA38" s="37">
        <f ca="1">'000151317'!I27</f>
        <v>0</v>
      </c>
      <c r="BB38" s="37">
        <f ca="1">'000154320'!I27</f>
        <v>0</v>
      </c>
      <c r="BC38" s="37">
        <f ca="1">'000157323'!I27</f>
        <v>0</v>
      </c>
      <c r="BD38" s="37">
        <f ca="1">'000160326'!I27</f>
        <v>0</v>
      </c>
      <c r="BE38" s="37">
        <f ca="1">'000163329'!I27</f>
        <v>0</v>
      </c>
      <c r="BF38" s="37">
        <f ca="1">'000166332'!I27</f>
        <v>0</v>
      </c>
      <c r="BG38" s="37">
        <f ca="1">'000169335'!I27</f>
        <v>0</v>
      </c>
      <c r="BH38" s="37">
        <f ca="1">'000172338'!I27</f>
        <v>0</v>
      </c>
      <c r="BI38" s="37">
        <f ca="1">'000175341'!I27</f>
        <v>0</v>
      </c>
      <c r="BJ38" s="37">
        <f ca="1">'000178344'!I27</f>
        <v>0</v>
      </c>
      <c r="BK38" s="37">
        <f ca="1">'000181347'!I27</f>
        <v>0</v>
      </c>
      <c r="BL38" s="37">
        <f ca="1">'000184350'!I27</f>
        <v>0</v>
      </c>
      <c r="BM38" s="37">
        <f ca="1">'000187353'!I27</f>
        <v>0</v>
      </c>
      <c r="BN38" s="37">
        <f ca="1">'000190356'!I27</f>
        <v>0</v>
      </c>
      <c r="BO38" s="37">
        <f ca="1">'000193359'!I27</f>
        <v>0</v>
      </c>
      <c r="BP38" s="37">
        <f ca="1">'000196362'!I27</f>
        <v>0</v>
      </c>
      <c r="BQ38" s="37">
        <f ca="1">'000199365'!I27</f>
        <v>0</v>
      </c>
      <c r="BR38" s="37">
        <f ca="1">'000202368'!I27</f>
        <v>0</v>
      </c>
      <c r="BS38" s="37">
        <f ca="1">'000205371'!I27</f>
        <v>0</v>
      </c>
      <c r="BT38" s="37">
        <f ca="1">'000208374'!I27</f>
        <v>0</v>
      </c>
      <c r="BV38" s="37">
        <f t="shared" ca="1" si="6"/>
        <v>0</v>
      </c>
      <c r="BW38" s="37">
        <f t="shared" ca="1" si="7"/>
        <v>0</v>
      </c>
      <c r="BX38" s="37">
        <f t="shared" ca="1" si="8"/>
        <v>0</v>
      </c>
      <c r="BZ38" s="59"/>
    </row>
    <row r="39" spans="1:78" x14ac:dyDescent="0.25">
      <c r="A39" s="54" t="s">
        <v>35</v>
      </c>
      <c r="B39" s="37">
        <f ca="1">'000000500'!I28</f>
        <v>0</v>
      </c>
      <c r="C39" s="37">
        <f ca="1">'000001167'!I28</f>
        <v>0</v>
      </c>
      <c r="D39" s="37">
        <f ca="1">'000004170'!I28</f>
        <v>0</v>
      </c>
      <c r="E39" s="37">
        <f ca="1">'000007173'!I28</f>
        <v>0</v>
      </c>
      <c r="F39" s="37">
        <f ca="1">'000010176'!I28</f>
        <v>0</v>
      </c>
      <c r="G39" s="37">
        <f ca="1">'000013179'!I28</f>
        <v>0</v>
      </c>
      <c r="H39" s="37">
        <f ca="1">'000016182'!I28</f>
        <v>0</v>
      </c>
      <c r="I39" s="37">
        <f ca="1">'000019185'!I28</f>
        <v>0</v>
      </c>
      <c r="J39" s="37">
        <f ca="1">'000022188'!I28</f>
        <v>0</v>
      </c>
      <c r="K39" s="37">
        <f ca="1">'000025191'!I28</f>
        <v>0</v>
      </c>
      <c r="L39" s="37">
        <f ca="1">'000028194'!I28</f>
        <v>0</v>
      </c>
      <c r="M39" s="37">
        <f ca="1">'000031197'!I28</f>
        <v>0</v>
      </c>
      <c r="N39" s="37">
        <f ca="1">'000034200'!I28</f>
        <v>0</v>
      </c>
      <c r="O39" s="37">
        <f ca="1">'000037203'!I28</f>
        <v>0</v>
      </c>
      <c r="P39" s="37">
        <f ca="1">'000040206'!I28</f>
        <v>0</v>
      </c>
      <c r="Q39" s="37">
        <f ca="1">'000043209'!I28</f>
        <v>0</v>
      </c>
      <c r="R39" s="37">
        <f ca="1">'000046212'!I28</f>
        <v>0</v>
      </c>
      <c r="S39" s="37">
        <f ca="1">'000049215'!I28</f>
        <v>0</v>
      </c>
      <c r="T39" s="37">
        <f ca="1">'000052218'!I28</f>
        <v>0</v>
      </c>
      <c r="U39" s="37">
        <f ca="1">'000055221'!I28</f>
        <v>0</v>
      </c>
      <c r="V39" s="37">
        <f ca="1">'000058224'!I28</f>
        <v>0</v>
      </c>
      <c r="W39" s="37">
        <f ca="1">'000061227'!I28</f>
        <v>0</v>
      </c>
      <c r="X39" s="37">
        <f ca="1">'000064230'!I28</f>
        <v>0</v>
      </c>
      <c r="Y39" s="37">
        <f ca="1">'000067233'!I28</f>
        <v>0</v>
      </c>
      <c r="Z39" s="37">
        <f ca="1">'000070236'!I28</f>
        <v>0</v>
      </c>
      <c r="AA39" s="37">
        <f ca="1">'000073239'!I28</f>
        <v>0</v>
      </c>
      <c r="AB39" s="37">
        <f ca="1">'000076242'!I28</f>
        <v>0</v>
      </c>
      <c r="AC39" s="37">
        <f ca="1">'000079245'!I28</f>
        <v>0</v>
      </c>
      <c r="AD39" s="37">
        <f ca="1">'000082248'!I28</f>
        <v>0</v>
      </c>
      <c r="AE39" s="37">
        <f ca="1">'000085251'!I28</f>
        <v>0</v>
      </c>
      <c r="AF39" s="37">
        <f ca="1">'000088254'!I28</f>
        <v>0</v>
      </c>
      <c r="AG39" s="37">
        <f ca="1">'000091257'!I28</f>
        <v>0</v>
      </c>
      <c r="AH39" s="37">
        <f ca="1">'000094260'!I28</f>
        <v>0</v>
      </c>
      <c r="AI39" s="37">
        <f ca="1">'000097263'!I28</f>
        <v>0</v>
      </c>
      <c r="AJ39" s="37">
        <f ca="1">'000100266'!I28</f>
        <v>0</v>
      </c>
      <c r="AK39" s="37">
        <f ca="1">'000103269'!I28</f>
        <v>0</v>
      </c>
      <c r="AL39" s="37">
        <f ca="1">'000106272'!I28</f>
        <v>0</v>
      </c>
      <c r="AM39" s="37">
        <f ca="1">'000109275'!I28</f>
        <v>0</v>
      </c>
      <c r="AN39" s="37">
        <f ca="1">'000112278'!I28</f>
        <v>0</v>
      </c>
      <c r="AO39" s="37">
        <f ca="1">'000115281'!I28</f>
        <v>0</v>
      </c>
      <c r="AP39" s="37">
        <f ca="1">'000118284'!I28</f>
        <v>0</v>
      </c>
      <c r="AQ39" s="37">
        <f ca="1">'000121287'!I28</f>
        <v>0</v>
      </c>
      <c r="AR39" s="37">
        <f ca="1">'000124290'!I28</f>
        <v>0</v>
      </c>
      <c r="AS39" s="37">
        <f ca="1">'000127293'!I28</f>
        <v>0</v>
      </c>
      <c r="AT39" s="37">
        <f ca="1">'000130296'!I28</f>
        <v>0</v>
      </c>
      <c r="AU39" s="37">
        <f ca="1">'000133299'!I28</f>
        <v>0</v>
      </c>
      <c r="AV39" s="37">
        <f ca="1">'000136302'!I28</f>
        <v>0</v>
      </c>
      <c r="AW39" s="37">
        <f ca="1">'000139305'!I28</f>
        <v>0</v>
      </c>
      <c r="AX39" s="37">
        <f ca="1">'000142308'!I28</f>
        <v>0</v>
      </c>
      <c r="AY39" s="37">
        <f ca="1">'000145311'!I28</f>
        <v>0</v>
      </c>
      <c r="AZ39" s="37">
        <f ca="1">'000148314'!I28</f>
        <v>0</v>
      </c>
      <c r="BA39" s="37">
        <f ca="1">'000151317'!I28</f>
        <v>0</v>
      </c>
      <c r="BB39" s="37">
        <f ca="1">'000154320'!I28</f>
        <v>0</v>
      </c>
      <c r="BC39" s="37">
        <f ca="1">'000157323'!I28</f>
        <v>0</v>
      </c>
      <c r="BD39" s="37">
        <f ca="1">'000160326'!I28</f>
        <v>0</v>
      </c>
      <c r="BE39" s="37">
        <f ca="1">'000163329'!I28</f>
        <v>0</v>
      </c>
      <c r="BF39" s="37">
        <f ca="1">'000166332'!I28</f>
        <v>0</v>
      </c>
      <c r="BG39" s="37">
        <f ca="1">'000169335'!I28</f>
        <v>0</v>
      </c>
      <c r="BH39" s="37">
        <f ca="1">'000172338'!I28</f>
        <v>0</v>
      </c>
      <c r="BI39" s="37">
        <f ca="1">'000175341'!I28</f>
        <v>0</v>
      </c>
      <c r="BJ39" s="37">
        <f ca="1">'000178344'!I28</f>
        <v>0</v>
      </c>
      <c r="BK39" s="37">
        <f ca="1">'000181347'!I28</f>
        <v>0</v>
      </c>
      <c r="BL39" s="37">
        <f ca="1">'000184350'!I28</f>
        <v>0</v>
      </c>
      <c r="BM39" s="37">
        <f ca="1">'000187353'!I28</f>
        <v>0</v>
      </c>
      <c r="BN39" s="37">
        <f ca="1">'000190356'!I28</f>
        <v>0</v>
      </c>
      <c r="BO39" s="37">
        <f ca="1">'000193359'!I28</f>
        <v>0</v>
      </c>
      <c r="BP39" s="37">
        <f ca="1">'000196362'!I28</f>
        <v>0</v>
      </c>
      <c r="BQ39" s="37">
        <f ca="1">'000199365'!I28</f>
        <v>0</v>
      </c>
      <c r="BR39" s="37">
        <f ca="1">'000202368'!I28</f>
        <v>0</v>
      </c>
      <c r="BS39" s="37">
        <f ca="1">'000205371'!I28</f>
        <v>0</v>
      </c>
      <c r="BT39" s="37">
        <f ca="1">'000208374'!I28</f>
        <v>0</v>
      </c>
      <c r="BV39" s="37">
        <f t="shared" ca="1" si="6"/>
        <v>0</v>
      </c>
      <c r="BW39" s="37">
        <f t="shared" ca="1" si="7"/>
        <v>0</v>
      </c>
      <c r="BX39" s="37">
        <f t="shared" ca="1" si="8"/>
        <v>0</v>
      </c>
      <c r="BZ39" s="59"/>
    </row>
    <row r="40" spans="1:78" x14ac:dyDescent="0.25">
      <c r="A40" s="54" t="s">
        <v>36</v>
      </c>
      <c r="B40" s="37">
        <f ca="1">'000000500'!I29</f>
        <v>0</v>
      </c>
      <c r="C40" s="37">
        <f ca="1">'000001167'!I29</f>
        <v>0</v>
      </c>
      <c r="D40" s="37">
        <f ca="1">'000004170'!I29</f>
        <v>0</v>
      </c>
      <c r="E40" s="37">
        <f ca="1">'000007173'!I29</f>
        <v>0</v>
      </c>
      <c r="F40" s="37">
        <f ca="1">'000010176'!I29</f>
        <v>0</v>
      </c>
      <c r="G40" s="37">
        <f ca="1">'000013179'!I29</f>
        <v>0</v>
      </c>
      <c r="H40" s="37">
        <f ca="1">'000016182'!I29</f>
        <v>0</v>
      </c>
      <c r="I40" s="37">
        <f ca="1">'000019185'!I29</f>
        <v>0</v>
      </c>
      <c r="J40" s="37">
        <f ca="1">'000022188'!I29</f>
        <v>0</v>
      </c>
      <c r="K40" s="37">
        <f ca="1">'000025191'!I29</f>
        <v>0</v>
      </c>
      <c r="L40" s="37">
        <f ca="1">'000028194'!I29</f>
        <v>0</v>
      </c>
      <c r="M40" s="37">
        <f ca="1">'000031197'!I29</f>
        <v>0</v>
      </c>
      <c r="N40" s="37">
        <f ca="1">'000034200'!I29</f>
        <v>0</v>
      </c>
      <c r="O40" s="37">
        <f ca="1">'000037203'!I29</f>
        <v>0</v>
      </c>
      <c r="P40" s="37">
        <f ca="1">'000040206'!I29</f>
        <v>0</v>
      </c>
      <c r="Q40" s="37">
        <f ca="1">'000043209'!I29</f>
        <v>0</v>
      </c>
      <c r="R40" s="37">
        <f ca="1">'000046212'!I29</f>
        <v>0</v>
      </c>
      <c r="S40" s="37">
        <f ca="1">'000049215'!I29</f>
        <v>0</v>
      </c>
      <c r="T40" s="37">
        <f ca="1">'000052218'!I29</f>
        <v>0</v>
      </c>
      <c r="U40" s="37">
        <f ca="1">'000055221'!I29</f>
        <v>0</v>
      </c>
      <c r="V40" s="37">
        <f ca="1">'000058224'!I29</f>
        <v>0</v>
      </c>
      <c r="W40" s="37">
        <f ca="1">'000061227'!I29</f>
        <v>0</v>
      </c>
      <c r="X40" s="37">
        <f ca="1">'000064230'!I29</f>
        <v>0</v>
      </c>
      <c r="Y40" s="37">
        <f ca="1">'000067233'!I29</f>
        <v>0</v>
      </c>
      <c r="Z40" s="37">
        <f ca="1">'000070236'!I29</f>
        <v>0</v>
      </c>
      <c r="AA40" s="37">
        <f ca="1">'000073239'!I29</f>
        <v>0</v>
      </c>
      <c r="AB40" s="37">
        <f ca="1">'000076242'!I29</f>
        <v>0</v>
      </c>
      <c r="AC40" s="37">
        <f ca="1">'000079245'!I29</f>
        <v>0</v>
      </c>
      <c r="AD40" s="37">
        <f ca="1">'000082248'!I29</f>
        <v>0</v>
      </c>
      <c r="AE40" s="37">
        <f ca="1">'000085251'!I29</f>
        <v>0</v>
      </c>
      <c r="AF40" s="37">
        <f ca="1">'000088254'!I29</f>
        <v>0</v>
      </c>
      <c r="AG40" s="37">
        <f ca="1">'000091257'!I29</f>
        <v>0</v>
      </c>
      <c r="AH40" s="37">
        <f ca="1">'000094260'!I29</f>
        <v>0</v>
      </c>
      <c r="AI40" s="37">
        <f ca="1">'000097263'!I29</f>
        <v>0</v>
      </c>
      <c r="AJ40" s="37">
        <f ca="1">'000100266'!I29</f>
        <v>0</v>
      </c>
      <c r="AK40" s="37">
        <f ca="1">'000103269'!I29</f>
        <v>0</v>
      </c>
      <c r="AL40" s="37">
        <f ca="1">'000106272'!I29</f>
        <v>0</v>
      </c>
      <c r="AM40" s="37">
        <f ca="1">'000109275'!I29</f>
        <v>0</v>
      </c>
      <c r="AN40" s="37">
        <f ca="1">'000112278'!I29</f>
        <v>0</v>
      </c>
      <c r="AO40" s="37">
        <f ca="1">'000115281'!I29</f>
        <v>0</v>
      </c>
      <c r="AP40" s="37">
        <f ca="1">'000118284'!I29</f>
        <v>0</v>
      </c>
      <c r="AQ40" s="37">
        <f ca="1">'000121287'!I29</f>
        <v>0</v>
      </c>
      <c r="AR40" s="37">
        <f ca="1">'000124290'!I29</f>
        <v>0</v>
      </c>
      <c r="AS40" s="37">
        <f ca="1">'000127293'!I29</f>
        <v>0</v>
      </c>
      <c r="AT40" s="37">
        <f ca="1">'000130296'!I29</f>
        <v>0</v>
      </c>
      <c r="AU40" s="37">
        <f ca="1">'000133299'!I29</f>
        <v>0</v>
      </c>
      <c r="AV40" s="37">
        <f ca="1">'000136302'!I29</f>
        <v>0</v>
      </c>
      <c r="AW40" s="37">
        <f ca="1">'000139305'!I29</f>
        <v>0</v>
      </c>
      <c r="AX40" s="37">
        <f ca="1">'000142308'!I29</f>
        <v>0</v>
      </c>
      <c r="AY40" s="37">
        <f ca="1">'000145311'!I29</f>
        <v>0</v>
      </c>
      <c r="AZ40" s="37">
        <f ca="1">'000148314'!I29</f>
        <v>0</v>
      </c>
      <c r="BA40" s="37">
        <f ca="1">'000151317'!I29</f>
        <v>0</v>
      </c>
      <c r="BB40" s="37">
        <f ca="1">'000154320'!I29</f>
        <v>0</v>
      </c>
      <c r="BC40" s="37">
        <f ca="1">'000157323'!I29</f>
        <v>0</v>
      </c>
      <c r="BD40" s="37">
        <f ca="1">'000160326'!I29</f>
        <v>0</v>
      </c>
      <c r="BE40" s="37">
        <f ca="1">'000163329'!I29</f>
        <v>0</v>
      </c>
      <c r="BF40" s="37">
        <f ca="1">'000166332'!I29</f>
        <v>0</v>
      </c>
      <c r="BG40" s="37">
        <f ca="1">'000169335'!I29</f>
        <v>0</v>
      </c>
      <c r="BH40" s="37">
        <f ca="1">'000172338'!I29</f>
        <v>0</v>
      </c>
      <c r="BI40" s="37">
        <f ca="1">'000175341'!I29</f>
        <v>0</v>
      </c>
      <c r="BJ40" s="37">
        <f ca="1">'000178344'!I29</f>
        <v>0</v>
      </c>
      <c r="BK40" s="37">
        <f ca="1">'000181347'!I29</f>
        <v>0</v>
      </c>
      <c r="BL40" s="37">
        <f ca="1">'000184350'!I29</f>
        <v>0</v>
      </c>
      <c r="BM40" s="37">
        <f ca="1">'000187353'!I29</f>
        <v>0</v>
      </c>
      <c r="BN40" s="37">
        <f ca="1">'000190356'!I29</f>
        <v>0</v>
      </c>
      <c r="BO40" s="37">
        <f ca="1">'000193359'!I29</f>
        <v>0</v>
      </c>
      <c r="BP40" s="37">
        <f ca="1">'000196362'!I29</f>
        <v>0</v>
      </c>
      <c r="BQ40" s="37">
        <f ca="1">'000199365'!I29</f>
        <v>0</v>
      </c>
      <c r="BR40" s="37">
        <f ca="1">'000202368'!I29</f>
        <v>0</v>
      </c>
      <c r="BS40" s="37">
        <f ca="1">'000205371'!I29</f>
        <v>0</v>
      </c>
      <c r="BT40" s="37">
        <f ca="1">'000208374'!I29</f>
        <v>0</v>
      </c>
      <c r="BV40" s="37">
        <f t="shared" ca="1" si="6"/>
        <v>0</v>
      </c>
      <c r="BW40" s="37">
        <f t="shared" ca="1" si="7"/>
        <v>0</v>
      </c>
      <c r="BX40" s="37">
        <f t="shared" ca="1" si="8"/>
        <v>0</v>
      </c>
      <c r="BZ40" s="59"/>
    </row>
    <row r="41" spans="1:78" x14ac:dyDescent="0.25">
      <c r="A41" s="54" t="s">
        <v>37</v>
      </c>
      <c r="B41" s="37">
        <f ca="1">'000000500'!I30</f>
        <v>0</v>
      </c>
      <c r="C41" s="37">
        <f ca="1">'000001167'!I30</f>
        <v>0</v>
      </c>
      <c r="D41" s="37">
        <f ca="1">'000004170'!I30</f>
        <v>0</v>
      </c>
      <c r="E41" s="37">
        <f ca="1">'000007173'!I30</f>
        <v>0</v>
      </c>
      <c r="F41" s="37">
        <f ca="1">'000010176'!I30</f>
        <v>0</v>
      </c>
      <c r="G41" s="37">
        <f ca="1">'000013179'!I30</f>
        <v>0</v>
      </c>
      <c r="H41" s="37">
        <f ca="1">'000016182'!I30</f>
        <v>0</v>
      </c>
      <c r="I41" s="37">
        <f ca="1">'000019185'!I30</f>
        <v>0</v>
      </c>
      <c r="J41" s="37">
        <f ca="1">'000022188'!I30</f>
        <v>0</v>
      </c>
      <c r="K41" s="37">
        <f ca="1">'000025191'!I30</f>
        <v>0</v>
      </c>
      <c r="L41" s="37">
        <f ca="1">'000028194'!I30</f>
        <v>0</v>
      </c>
      <c r="M41" s="37">
        <f ca="1">'000031197'!I30</f>
        <v>0</v>
      </c>
      <c r="N41" s="37">
        <f ca="1">'000034200'!I30</f>
        <v>0</v>
      </c>
      <c r="O41" s="37">
        <f ca="1">'000037203'!I30</f>
        <v>0</v>
      </c>
      <c r="P41" s="37">
        <f ca="1">'000040206'!I30</f>
        <v>0</v>
      </c>
      <c r="Q41" s="37">
        <f ca="1">'000043209'!I30</f>
        <v>0</v>
      </c>
      <c r="R41" s="37">
        <f ca="1">'000046212'!I30</f>
        <v>0</v>
      </c>
      <c r="S41" s="37">
        <f ca="1">'000049215'!I30</f>
        <v>0</v>
      </c>
      <c r="T41" s="37">
        <f ca="1">'000052218'!I30</f>
        <v>0</v>
      </c>
      <c r="U41" s="37">
        <f ca="1">'000055221'!I30</f>
        <v>0</v>
      </c>
      <c r="V41" s="37">
        <f ca="1">'000058224'!I30</f>
        <v>0</v>
      </c>
      <c r="W41" s="37">
        <f ca="1">'000061227'!I30</f>
        <v>0</v>
      </c>
      <c r="X41" s="37">
        <f ca="1">'000064230'!I30</f>
        <v>0</v>
      </c>
      <c r="Y41" s="37">
        <f ca="1">'000067233'!I30</f>
        <v>0</v>
      </c>
      <c r="Z41" s="37">
        <f ca="1">'000070236'!I30</f>
        <v>0</v>
      </c>
      <c r="AA41" s="37">
        <f ca="1">'000073239'!I30</f>
        <v>0</v>
      </c>
      <c r="AB41" s="37">
        <f ca="1">'000076242'!I30</f>
        <v>0</v>
      </c>
      <c r="AC41" s="37">
        <f ca="1">'000079245'!I30</f>
        <v>0</v>
      </c>
      <c r="AD41" s="37">
        <f ca="1">'000082248'!I30</f>
        <v>0</v>
      </c>
      <c r="AE41" s="37">
        <f ca="1">'000085251'!I30</f>
        <v>0</v>
      </c>
      <c r="AF41" s="37">
        <f ca="1">'000088254'!I30</f>
        <v>0</v>
      </c>
      <c r="AG41" s="37">
        <f ca="1">'000091257'!I30</f>
        <v>0</v>
      </c>
      <c r="AH41" s="37">
        <f ca="1">'000094260'!I30</f>
        <v>0</v>
      </c>
      <c r="AI41" s="37">
        <f ca="1">'000097263'!I30</f>
        <v>0</v>
      </c>
      <c r="AJ41" s="37">
        <f ca="1">'000100266'!I30</f>
        <v>0</v>
      </c>
      <c r="AK41" s="37">
        <f ca="1">'000103269'!I30</f>
        <v>0</v>
      </c>
      <c r="AL41" s="37">
        <f ca="1">'000106272'!I30</f>
        <v>0</v>
      </c>
      <c r="AM41" s="37">
        <f ca="1">'000109275'!I30</f>
        <v>0</v>
      </c>
      <c r="AN41" s="37">
        <f ca="1">'000112278'!I30</f>
        <v>0</v>
      </c>
      <c r="AO41" s="37">
        <f ca="1">'000115281'!I30</f>
        <v>0</v>
      </c>
      <c r="AP41" s="37">
        <f ca="1">'000118284'!I30</f>
        <v>0</v>
      </c>
      <c r="AQ41" s="37">
        <f ca="1">'000121287'!I30</f>
        <v>0</v>
      </c>
      <c r="AR41" s="37">
        <f ca="1">'000124290'!I30</f>
        <v>0</v>
      </c>
      <c r="AS41" s="37">
        <f ca="1">'000127293'!I30</f>
        <v>0</v>
      </c>
      <c r="AT41" s="37">
        <f ca="1">'000130296'!I30</f>
        <v>0</v>
      </c>
      <c r="AU41" s="37">
        <f ca="1">'000133299'!I30</f>
        <v>0</v>
      </c>
      <c r="AV41" s="37">
        <f ca="1">'000136302'!I30</f>
        <v>0</v>
      </c>
      <c r="AW41" s="37">
        <f ca="1">'000139305'!I30</f>
        <v>0</v>
      </c>
      <c r="AX41" s="37">
        <f ca="1">'000142308'!I30</f>
        <v>0</v>
      </c>
      <c r="AY41" s="37">
        <f ca="1">'000145311'!I30</f>
        <v>0</v>
      </c>
      <c r="AZ41" s="37">
        <f ca="1">'000148314'!I30</f>
        <v>0</v>
      </c>
      <c r="BA41" s="37">
        <f ca="1">'000151317'!I30</f>
        <v>0</v>
      </c>
      <c r="BB41" s="37">
        <f ca="1">'000154320'!I30</f>
        <v>0</v>
      </c>
      <c r="BC41" s="37">
        <f ca="1">'000157323'!I30</f>
        <v>0</v>
      </c>
      <c r="BD41" s="37">
        <f ca="1">'000160326'!I30</f>
        <v>0</v>
      </c>
      <c r="BE41" s="37">
        <f ca="1">'000163329'!I30</f>
        <v>0</v>
      </c>
      <c r="BF41" s="37">
        <f ca="1">'000166332'!I30</f>
        <v>0</v>
      </c>
      <c r="BG41" s="37">
        <f ca="1">'000169335'!I30</f>
        <v>0</v>
      </c>
      <c r="BH41" s="37">
        <f ca="1">'000172338'!I30</f>
        <v>0</v>
      </c>
      <c r="BI41" s="37">
        <f ca="1">'000175341'!I30</f>
        <v>0</v>
      </c>
      <c r="BJ41" s="37">
        <f ca="1">'000178344'!I30</f>
        <v>0</v>
      </c>
      <c r="BK41" s="37">
        <f ca="1">'000181347'!I30</f>
        <v>0</v>
      </c>
      <c r="BL41" s="37">
        <f ca="1">'000184350'!I30</f>
        <v>0</v>
      </c>
      <c r="BM41" s="37">
        <f ca="1">'000187353'!I30</f>
        <v>0</v>
      </c>
      <c r="BN41" s="37">
        <f ca="1">'000190356'!I30</f>
        <v>0</v>
      </c>
      <c r="BO41" s="37">
        <f ca="1">'000193359'!I30</f>
        <v>0</v>
      </c>
      <c r="BP41" s="37">
        <f ca="1">'000196362'!I30</f>
        <v>0</v>
      </c>
      <c r="BQ41" s="37">
        <f ca="1">'000199365'!I30</f>
        <v>0</v>
      </c>
      <c r="BR41" s="37">
        <f ca="1">'000202368'!I30</f>
        <v>0</v>
      </c>
      <c r="BS41" s="37">
        <f ca="1">'000205371'!I30</f>
        <v>0</v>
      </c>
      <c r="BT41" s="37">
        <f ca="1">'000208374'!I30</f>
        <v>0</v>
      </c>
      <c r="BV41" s="37">
        <f t="shared" ca="1" si="6"/>
        <v>0</v>
      </c>
      <c r="BW41" s="37">
        <f t="shared" ca="1" si="7"/>
        <v>0</v>
      </c>
      <c r="BX41" s="37">
        <f t="shared" ca="1" si="8"/>
        <v>0</v>
      </c>
      <c r="BZ41" s="59"/>
    </row>
    <row r="42" spans="1:78" x14ac:dyDescent="0.25">
      <c r="A42" s="54" t="s">
        <v>38</v>
      </c>
      <c r="B42" s="37">
        <f ca="1">'000000500'!I31</f>
        <v>0</v>
      </c>
      <c r="C42" s="37">
        <f ca="1">'000001167'!I31</f>
        <v>0</v>
      </c>
      <c r="D42" s="37">
        <f ca="1">'000004170'!I31</f>
        <v>0</v>
      </c>
      <c r="E42" s="37">
        <f ca="1">'000007173'!I31</f>
        <v>0</v>
      </c>
      <c r="F42" s="37">
        <f ca="1">'000010176'!I31</f>
        <v>0</v>
      </c>
      <c r="G42" s="37">
        <f ca="1">'000013179'!I31</f>
        <v>0</v>
      </c>
      <c r="H42" s="37">
        <f ca="1">'000016182'!I31</f>
        <v>0</v>
      </c>
      <c r="I42" s="37">
        <f ca="1">'000019185'!I31</f>
        <v>0</v>
      </c>
      <c r="J42" s="37">
        <f ca="1">'000022188'!I31</f>
        <v>0</v>
      </c>
      <c r="K42" s="37">
        <f ca="1">'000025191'!I31</f>
        <v>0</v>
      </c>
      <c r="L42" s="37">
        <f ca="1">'000028194'!I31</f>
        <v>0</v>
      </c>
      <c r="M42" s="37">
        <f ca="1">'000031197'!I31</f>
        <v>0</v>
      </c>
      <c r="N42" s="37">
        <f ca="1">'000034200'!I31</f>
        <v>0</v>
      </c>
      <c r="O42" s="37">
        <f ca="1">'000037203'!I31</f>
        <v>0</v>
      </c>
      <c r="P42" s="37">
        <f ca="1">'000040206'!I31</f>
        <v>0</v>
      </c>
      <c r="Q42" s="37">
        <f ca="1">'000043209'!I31</f>
        <v>0</v>
      </c>
      <c r="R42" s="37">
        <f ca="1">'000046212'!I31</f>
        <v>0</v>
      </c>
      <c r="S42" s="37">
        <f ca="1">'000049215'!I31</f>
        <v>0</v>
      </c>
      <c r="T42" s="37">
        <f ca="1">'000052218'!I31</f>
        <v>0</v>
      </c>
      <c r="U42" s="37">
        <f ca="1">'000055221'!I31</f>
        <v>0</v>
      </c>
      <c r="V42" s="37">
        <f ca="1">'000058224'!I31</f>
        <v>0</v>
      </c>
      <c r="W42" s="37">
        <f ca="1">'000061227'!I31</f>
        <v>0</v>
      </c>
      <c r="X42" s="37">
        <f ca="1">'000064230'!I31</f>
        <v>0</v>
      </c>
      <c r="Y42" s="37">
        <f ca="1">'000067233'!I31</f>
        <v>0</v>
      </c>
      <c r="Z42" s="37">
        <f ca="1">'000070236'!I31</f>
        <v>0</v>
      </c>
      <c r="AA42" s="37">
        <f ca="1">'000073239'!I31</f>
        <v>0</v>
      </c>
      <c r="AB42" s="37">
        <f ca="1">'000076242'!I31</f>
        <v>0</v>
      </c>
      <c r="AC42" s="37">
        <f ca="1">'000079245'!I31</f>
        <v>0</v>
      </c>
      <c r="AD42" s="37">
        <f ca="1">'000082248'!I31</f>
        <v>0</v>
      </c>
      <c r="AE42" s="37">
        <f ca="1">'000085251'!I31</f>
        <v>0</v>
      </c>
      <c r="AF42" s="37">
        <f ca="1">'000088254'!I31</f>
        <v>0</v>
      </c>
      <c r="AG42" s="37">
        <f ca="1">'000091257'!I31</f>
        <v>0</v>
      </c>
      <c r="AH42" s="37">
        <f ca="1">'000094260'!I31</f>
        <v>0</v>
      </c>
      <c r="AI42" s="37">
        <f ca="1">'000097263'!I31</f>
        <v>0</v>
      </c>
      <c r="AJ42" s="37">
        <f ca="1">'000100266'!I31</f>
        <v>0</v>
      </c>
      <c r="AK42" s="37">
        <f ca="1">'000103269'!I31</f>
        <v>0</v>
      </c>
      <c r="AL42" s="37">
        <f ca="1">'000106272'!I31</f>
        <v>0</v>
      </c>
      <c r="AM42" s="37">
        <f ca="1">'000109275'!I31</f>
        <v>0</v>
      </c>
      <c r="AN42" s="37">
        <f ca="1">'000112278'!I31</f>
        <v>0</v>
      </c>
      <c r="AO42" s="37">
        <f ca="1">'000115281'!I31</f>
        <v>0</v>
      </c>
      <c r="AP42" s="37">
        <f ca="1">'000118284'!I31</f>
        <v>0</v>
      </c>
      <c r="AQ42" s="37">
        <f ca="1">'000121287'!I31</f>
        <v>0</v>
      </c>
      <c r="AR42" s="37">
        <f ca="1">'000124290'!I31</f>
        <v>0</v>
      </c>
      <c r="AS42" s="37">
        <f ca="1">'000127293'!I31</f>
        <v>0</v>
      </c>
      <c r="AT42" s="37">
        <f ca="1">'000130296'!I31</f>
        <v>0</v>
      </c>
      <c r="AU42" s="37">
        <f ca="1">'000133299'!I31</f>
        <v>0</v>
      </c>
      <c r="AV42" s="37">
        <f ca="1">'000136302'!I31</f>
        <v>0</v>
      </c>
      <c r="AW42" s="37">
        <f ca="1">'000139305'!I31</f>
        <v>0</v>
      </c>
      <c r="AX42" s="37">
        <f ca="1">'000142308'!I31</f>
        <v>0</v>
      </c>
      <c r="AY42" s="37">
        <f ca="1">'000145311'!I31</f>
        <v>0</v>
      </c>
      <c r="AZ42" s="37">
        <f ca="1">'000148314'!I31</f>
        <v>0</v>
      </c>
      <c r="BA42" s="37">
        <f ca="1">'000151317'!I31</f>
        <v>0</v>
      </c>
      <c r="BB42" s="37">
        <f ca="1">'000154320'!I31</f>
        <v>0</v>
      </c>
      <c r="BC42" s="37">
        <f ca="1">'000157323'!I31</f>
        <v>0</v>
      </c>
      <c r="BD42" s="37">
        <f ca="1">'000160326'!I31</f>
        <v>0</v>
      </c>
      <c r="BE42" s="37">
        <f ca="1">'000163329'!I31</f>
        <v>0</v>
      </c>
      <c r="BF42" s="37">
        <f ca="1">'000166332'!I31</f>
        <v>0</v>
      </c>
      <c r="BG42" s="37">
        <f ca="1">'000169335'!I31</f>
        <v>0</v>
      </c>
      <c r="BH42" s="37">
        <f ca="1">'000172338'!I31</f>
        <v>0</v>
      </c>
      <c r="BI42" s="37">
        <f ca="1">'000175341'!I31</f>
        <v>0</v>
      </c>
      <c r="BJ42" s="37">
        <f ca="1">'000178344'!I31</f>
        <v>0</v>
      </c>
      <c r="BK42" s="37">
        <f ca="1">'000181347'!I31</f>
        <v>0</v>
      </c>
      <c r="BL42" s="37">
        <f ca="1">'000184350'!I31</f>
        <v>0</v>
      </c>
      <c r="BM42" s="37">
        <f ca="1">'000187353'!I31</f>
        <v>0</v>
      </c>
      <c r="BN42" s="37">
        <f ca="1">'000190356'!I31</f>
        <v>0</v>
      </c>
      <c r="BO42" s="37">
        <f ca="1">'000193359'!I31</f>
        <v>0</v>
      </c>
      <c r="BP42" s="37">
        <f ca="1">'000196362'!I31</f>
        <v>0</v>
      </c>
      <c r="BQ42" s="37">
        <f ca="1">'000199365'!I31</f>
        <v>0</v>
      </c>
      <c r="BR42" s="37">
        <f ca="1">'000202368'!I31</f>
        <v>0</v>
      </c>
      <c r="BS42" s="37">
        <f ca="1">'000205371'!I31</f>
        <v>0</v>
      </c>
      <c r="BT42" s="37">
        <f ca="1">'000208374'!I31</f>
        <v>0</v>
      </c>
      <c r="BV42" s="37">
        <f t="shared" ca="1" si="6"/>
        <v>0</v>
      </c>
      <c r="BW42" s="37">
        <f t="shared" ca="1" si="7"/>
        <v>0</v>
      </c>
      <c r="BX42" s="37">
        <f t="shared" ca="1" si="8"/>
        <v>0</v>
      </c>
      <c r="BZ42" s="59"/>
    </row>
    <row r="43" spans="1:78" x14ac:dyDescent="0.25">
      <c r="A43" s="54" t="s">
        <v>39</v>
      </c>
      <c r="B43" s="37">
        <f ca="1">'000000500'!I32</f>
        <v>0</v>
      </c>
      <c r="C43" s="37">
        <f ca="1">'000001167'!I32</f>
        <v>0</v>
      </c>
      <c r="D43" s="37">
        <f ca="1">'000004170'!I32</f>
        <v>0</v>
      </c>
      <c r="E43" s="37">
        <f ca="1">'000007173'!I32</f>
        <v>0</v>
      </c>
      <c r="F43" s="37">
        <f ca="1">'000010176'!I32</f>
        <v>0</v>
      </c>
      <c r="G43" s="37">
        <f ca="1">'000013179'!I32</f>
        <v>0</v>
      </c>
      <c r="H43" s="37">
        <f ca="1">'000016182'!I32</f>
        <v>0</v>
      </c>
      <c r="I43" s="37">
        <f ca="1">'000019185'!I32</f>
        <v>0</v>
      </c>
      <c r="J43" s="37">
        <f ca="1">'000022188'!I32</f>
        <v>0</v>
      </c>
      <c r="K43" s="37">
        <f ca="1">'000025191'!I32</f>
        <v>0</v>
      </c>
      <c r="L43" s="37">
        <f ca="1">'000028194'!I32</f>
        <v>0</v>
      </c>
      <c r="M43" s="37">
        <f ca="1">'000031197'!I32</f>
        <v>0</v>
      </c>
      <c r="N43" s="37">
        <f ca="1">'000034200'!I32</f>
        <v>0</v>
      </c>
      <c r="O43" s="37">
        <f ca="1">'000037203'!I32</f>
        <v>0</v>
      </c>
      <c r="P43" s="37">
        <f ca="1">'000040206'!I32</f>
        <v>0</v>
      </c>
      <c r="Q43" s="37">
        <f ca="1">'000043209'!I32</f>
        <v>0</v>
      </c>
      <c r="R43" s="37">
        <f ca="1">'000046212'!I32</f>
        <v>0</v>
      </c>
      <c r="S43" s="37">
        <f ca="1">'000049215'!I32</f>
        <v>0</v>
      </c>
      <c r="T43" s="37">
        <f ca="1">'000052218'!I32</f>
        <v>0</v>
      </c>
      <c r="U43" s="37">
        <f ca="1">'000055221'!I32</f>
        <v>0</v>
      </c>
      <c r="V43" s="37">
        <f ca="1">'000058224'!I32</f>
        <v>0</v>
      </c>
      <c r="W43" s="37">
        <f ca="1">'000061227'!I32</f>
        <v>0</v>
      </c>
      <c r="X43" s="37">
        <f ca="1">'000064230'!I32</f>
        <v>0</v>
      </c>
      <c r="Y43" s="37">
        <f ca="1">'000067233'!I32</f>
        <v>0</v>
      </c>
      <c r="Z43" s="37">
        <f ca="1">'000070236'!I32</f>
        <v>0</v>
      </c>
      <c r="AA43" s="37">
        <f ca="1">'000073239'!I32</f>
        <v>0</v>
      </c>
      <c r="AB43" s="37">
        <f ca="1">'000076242'!I32</f>
        <v>0</v>
      </c>
      <c r="AC43" s="37">
        <f ca="1">'000079245'!I32</f>
        <v>0</v>
      </c>
      <c r="AD43" s="37">
        <f ca="1">'000082248'!I32</f>
        <v>0</v>
      </c>
      <c r="AE43" s="37">
        <f ca="1">'000085251'!I32</f>
        <v>0</v>
      </c>
      <c r="AF43" s="37">
        <f ca="1">'000088254'!I32</f>
        <v>0</v>
      </c>
      <c r="AG43" s="37">
        <f ca="1">'000091257'!I32</f>
        <v>0</v>
      </c>
      <c r="AH43" s="37">
        <f ca="1">'000094260'!I32</f>
        <v>0</v>
      </c>
      <c r="AI43" s="37">
        <f ca="1">'000097263'!I32</f>
        <v>0</v>
      </c>
      <c r="AJ43" s="37">
        <f ca="1">'000100266'!I32</f>
        <v>0</v>
      </c>
      <c r="AK43" s="37">
        <f ca="1">'000103269'!I32</f>
        <v>0</v>
      </c>
      <c r="AL43" s="37">
        <f ca="1">'000106272'!I32</f>
        <v>0</v>
      </c>
      <c r="AM43" s="37">
        <f ca="1">'000109275'!I32</f>
        <v>0</v>
      </c>
      <c r="AN43" s="37">
        <f ca="1">'000112278'!I32</f>
        <v>0</v>
      </c>
      <c r="AO43" s="37">
        <f ca="1">'000115281'!I32</f>
        <v>0</v>
      </c>
      <c r="AP43" s="37">
        <f ca="1">'000118284'!I32</f>
        <v>0</v>
      </c>
      <c r="AQ43" s="37">
        <f ca="1">'000121287'!I32</f>
        <v>0</v>
      </c>
      <c r="AR43" s="37">
        <f ca="1">'000124290'!I32</f>
        <v>0</v>
      </c>
      <c r="AS43" s="37">
        <f ca="1">'000127293'!I32</f>
        <v>0</v>
      </c>
      <c r="AT43" s="37">
        <f ca="1">'000130296'!I32</f>
        <v>0</v>
      </c>
      <c r="AU43" s="37">
        <f ca="1">'000133299'!I32</f>
        <v>0</v>
      </c>
      <c r="AV43" s="37">
        <f ca="1">'000136302'!I32</f>
        <v>0</v>
      </c>
      <c r="AW43" s="37">
        <f ca="1">'000139305'!I32</f>
        <v>0</v>
      </c>
      <c r="AX43" s="37">
        <f ca="1">'000142308'!I32</f>
        <v>0</v>
      </c>
      <c r="AY43" s="37">
        <f ca="1">'000145311'!I32</f>
        <v>0</v>
      </c>
      <c r="AZ43" s="37">
        <f ca="1">'000148314'!I32</f>
        <v>0</v>
      </c>
      <c r="BA43" s="37">
        <f ca="1">'000151317'!I32</f>
        <v>0</v>
      </c>
      <c r="BB43" s="37">
        <f ca="1">'000154320'!I32</f>
        <v>0</v>
      </c>
      <c r="BC43" s="37">
        <f ca="1">'000157323'!I32</f>
        <v>0</v>
      </c>
      <c r="BD43" s="37">
        <f ca="1">'000160326'!I32</f>
        <v>0</v>
      </c>
      <c r="BE43" s="37">
        <f ca="1">'000163329'!I32</f>
        <v>0</v>
      </c>
      <c r="BF43" s="37">
        <f ca="1">'000166332'!I32</f>
        <v>0</v>
      </c>
      <c r="BG43" s="37">
        <f ca="1">'000169335'!I32</f>
        <v>0</v>
      </c>
      <c r="BH43" s="37">
        <f ca="1">'000172338'!I32</f>
        <v>0</v>
      </c>
      <c r="BI43" s="37">
        <f ca="1">'000175341'!I32</f>
        <v>0</v>
      </c>
      <c r="BJ43" s="37">
        <f ca="1">'000178344'!I32</f>
        <v>0</v>
      </c>
      <c r="BK43" s="37">
        <f ca="1">'000181347'!I32</f>
        <v>0</v>
      </c>
      <c r="BL43" s="37">
        <f ca="1">'000184350'!I32</f>
        <v>0</v>
      </c>
      <c r="BM43" s="37">
        <f ca="1">'000187353'!I32</f>
        <v>0</v>
      </c>
      <c r="BN43" s="37">
        <f ca="1">'000190356'!I32</f>
        <v>0</v>
      </c>
      <c r="BO43" s="37">
        <f ca="1">'000193359'!I32</f>
        <v>0</v>
      </c>
      <c r="BP43" s="37">
        <f ca="1">'000196362'!I32</f>
        <v>0</v>
      </c>
      <c r="BQ43" s="37">
        <f ca="1">'000199365'!I32</f>
        <v>0</v>
      </c>
      <c r="BR43" s="37">
        <f ca="1">'000202368'!I32</f>
        <v>0</v>
      </c>
      <c r="BS43" s="37">
        <f ca="1">'000205371'!I32</f>
        <v>0</v>
      </c>
      <c r="BT43" s="37">
        <f ca="1">'000208374'!I32</f>
        <v>0</v>
      </c>
      <c r="BV43" s="37">
        <f t="shared" ca="1" si="6"/>
        <v>0</v>
      </c>
      <c r="BW43" s="37">
        <f t="shared" ca="1" si="7"/>
        <v>0</v>
      </c>
      <c r="BX43" s="37">
        <f t="shared" ca="1" si="8"/>
        <v>0</v>
      </c>
      <c r="BZ43" s="59"/>
    </row>
    <row r="44" spans="1:78" x14ac:dyDescent="0.25">
      <c r="A44" s="54" t="s">
        <v>40</v>
      </c>
      <c r="B44" s="37">
        <f ca="1">'000000500'!I33</f>
        <v>0</v>
      </c>
      <c r="C44" s="37">
        <f ca="1">'000001167'!I33</f>
        <v>0</v>
      </c>
      <c r="D44" s="37">
        <f ca="1">'000004170'!I33</f>
        <v>0</v>
      </c>
      <c r="E44" s="37">
        <f ca="1">'000007173'!I33</f>
        <v>0</v>
      </c>
      <c r="F44" s="37">
        <f ca="1">'000010176'!I33</f>
        <v>0</v>
      </c>
      <c r="G44" s="37">
        <f ca="1">'000013179'!I33</f>
        <v>0</v>
      </c>
      <c r="H44" s="37">
        <f ca="1">'000016182'!I33</f>
        <v>0</v>
      </c>
      <c r="I44" s="37">
        <f ca="1">'000019185'!I33</f>
        <v>0</v>
      </c>
      <c r="J44" s="37">
        <f ca="1">'000022188'!I33</f>
        <v>0</v>
      </c>
      <c r="K44" s="37">
        <f ca="1">'000025191'!I33</f>
        <v>0</v>
      </c>
      <c r="L44" s="37">
        <f ca="1">'000028194'!I33</f>
        <v>0</v>
      </c>
      <c r="M44" s="37">
        <f ca="1">'000031197'!I33</f>
        <v>0</v>
      </c>
      <c r="N44" s="37">
        <f ca="1">'000034200'!I33</f>
        <v>0</v>
      </c>
      <c r="O44" s="37">
        <f ca="1">'000037203'!I33</f>
        <v>0</v>
      </c>
      <c r="P44" s="37">
        <f ca="1">'000040206'!I33</f>
        <v>0</v>
      </c>
      <c r="Q44" s="37">
        <f ca="1">'000043209'!I33</f>
        <v>0</v>
      </c>
      <c r="R44" s="37">
        <f ca="1">'000046212'!I33</f>
        <v>0</v>
      </c>
      <c r="S44" s="37">
        <f ca="1">'000049215'!I33</f>
        <v>0</v>
      </c>
      <c r="T44" s="37">
        <f ca="1">'000052218'!I33</f>
        <v>0</v>
      </c>
      <c r="U44" s="37">
        <f ca="1">'000055221'!I33</f>
        <v>0</v>
      </c>
      <c r="V44" s="37">
        <f ca="1">'000058224'!I33</f>
        <v>0</v>
      </c>
      <c r="W44" s="37">
        <f ca="1">'000061227'!I33</f>
        <v>0</v>
      </c>
      <c r="X44" s="37">
        <f ca="1">'000064230'!I33</f>
        <v>0</v>
      </c>
      <c r="Y44" s="37">
        <f ca="1">'000067233'!I33</f>
        <v>0</v>
      </c>
      <c r="Z44" s="37">
        <f ca="1">'000070236'!I33</f>
        <v>0</v>
      </c>
      <c r="AA44" s="37">
        <f ca="1">'000073239'!I33</f>
        <v>0</v>
      </c>
      <c r="AB44" s="37">
        <f ca="1">'000076242'!I33</f>
        <v>0</v>
      </c>
      <c r="AC44" s="37">
        <f ca="1">'000079245'!I33</f>
        <v>0</v>
      </c>
      <c r="AD44" s="37">
        <f ca="1">'000082248'!I33</f>
        <v>0</v>
      </c>
      <c r="AE44" s="37">
        <f ca="1">'000085251'!I33</f>
        <v>0</v>
      </c>
      <c r="AF44" s="37">
        <f ca="1">'000088254'!I33</f>
        <v>0</v>
      </c>
      <c r="AG44" s="37">
        <f ca="1">'000091257'!I33</f>
        <v>0</v>
      </c>
      <c r="AH44" s="37">
        <f ca="1">'000094260'!I33</f>
        <v>0</v>
      </c>
      <c r="AI44" s="37">
        <f ca="1">'000097263'!I33</f>
        <v>0</v>
      </c>
      <c r="AJ44" s="37">
        <f ca="1">'000100266'!I33</f>
        <v>0</v>
      </c>
      <c r="AK44" s="37">
        <f ca="1">'000103269'!I33</f>
        <v>0</v>
      </c>
      <c r="AL44" s="37">
        <f ca="1">'000106272'!I33</f>
        <v>0</v>
      </c>
      <c r="AM44" s="37">
        <f ca="1">'000109275'!I33</f>
        <v>0</v>
      </c>
      <c r="AN44" s="37">
        <f ca="1">'000112278'!I33</f>
        <v>0</v>
      </c>
      <c r="AO44" s="37">
        <f ca="1">'000115281'!I33</f>
        <v>0</v>
      </c>
      <c r="AP44" s="37">
        <f ca="1">'000118284'!I33</f>
        <v>0</v>
      </c>
      <c r="AQ44" s="37">
        <f ca="1">'000121287'!I33</f>
        <v>0</v>
      </c>
      <c r="AR44" s="37">
        <f ca="1">'000124290'!I33</f>
        <v>0</v>
      </c>
      <c r="AS44" s="37">
        <f ca="1">'000127293'!I33</f>
        <v>0</v>
      </c>
      <c r="AT44" s="37">
        <f ca="1">'000130296'!I33</f>
        <v>0</v>
      </c>
      <c r="AU44" s="37">
        <f ca="1">'000133299'!I33</f>
        <v>0</v>
      </c>
      <c r="AV44" s="37">
        <f ca="1">'000136302'!I33</f>
        <v>0</v>
      </c>
      <c r="AW44" s="37">
        <f ca="1">'000139305'!I33</f>
        <v>0</v>
      </c>
      <c r="AX44" s="37">
        <f ca="1">'000142308'!I33</f>
        <v>0</v>
      </c>
      <c r="AY44" s="37">
        <f ca="1">'000145311'!I33</f>
        <v>0</v>
      </c>
      <c r="AZ44" s="37">
        <f ca="1">'000148314'!I33</f>
        <v>0</v>
      </c>
      <c r="BA44" s="37">
        <f ca="1">'000151317'!I33</f>
        <v>0</v>
      </c>
      <c r="BB44" s="37">
        <f ca="1">'000154320'!I33</f>
        <v>0</v>
      </c>
      <c r="BC44" s="37">
        <f ca="1">'000157323'!I33</f>
        <v>0</v>
      </c>
      <c r="BD44" s="37">
        <f ca="1">'000160326'!I33</f>
        <v>0</v>
      </c>
      <c r="BE44" s="37">
        <f ca="1">'000163329'!I33</f>
        <v>0</v>
      </c>
      <c r="BF44" s="37">
        <f ca="1">'000166332'!I33</f>
        <v>0</v>
      </c>
      <c r="BG44" s="37">
        <f ca="1">'000169335'!I33</f>
        <v>0</v>
      </c>
      <c r="BH44" s="37">
        <f ca="1">'000172338'!I33</f>
        <v>0</v>
      </c>
      <c r="BI44" s="37">
        <f ca="1">'000175341'!I33</f>
        <v>0</v>
      </c>
      <c r="BJ44" s="37">
        <f ca="1">'000178344'!I33</f>
        <v>0</v>
      </c>
      <c r="BK44" s="37">
        <f ca="1">'000181347'!I33</f>
        <v>0</v>
      </c>
      <c r="BL44" s="37">
        <f ca="1">'000184350'!I33</f>
        <v>0</v>
      </c>
      <c r="BM44" s="37">
        <f ca="1">'000187353'!I33</f>
        <v>0</v>
      </c>
      <c r="BN44" s="37">
        <f ca="1">'000190356'!I33</f>
        <v>0</v>
      </c>
      <c r="BO44" s="37">
        <f ca="1">'000193359'!I33</f>
        <v>0</v>
      </c>
      <c r="BP44" s="37">
        <f ca="1">'000196362'!I33</f>
        <v>0</v>
      </c>
      <c r="BQ44" s="37">
        <f ca="1">'000199365'!I33</f>
        <v>0</v>
      </c>
      <c r="BR44" s="37">
        <f ca="1">'000202368'!I33</f>
        <v>0</v>
      </c>
      <c r="BS44" s="37">
        <f ca="1">'000205371'!I33</f>
        <v>0</v>
      </c>
      <c r="BT44" s="37">
        <f ca="1">'000208374'!I33</f>
        <v>0</v>
      </c>
      <c r="BV44" s="37">
        <f t="shared" ca="1" si="6"/>
        <v>0</v>
      </c>
      <c r="BW44" s="37">
        <f t="shared" ca="1" si="7"/>
        <v>0</v>
      </c>
      <c r="BX44" s="37">
        <f t="shared" ca="1" si="8"/>
        <v>0</v>
      </c>
      <c r="BZ44" s="59"/>
    </row>
    <row r="45" spans="1:78" x14ac:dyDescent="0.25">
      <c r="A45" s="54" t="s">
        <v>41</v>
      </c>
      <c r="B45" s="37">
        <f ca="1">'000000500'!I34</f>
        <v>0</v>
      </c>
      <c r="C45" s="37">
        <f ca="1">'000001167'!I34</f>
        <v>0</v>
      </c>
      <c r="D45" s="37">
        <f ca="1">'000004170'!I34</f>
        <v>0</v>
      </c>
      <c r="E45" s="37">
        <f ca="1">'000007173'!I34</f>
        <v>0</v>
      </c>
      <c r="F45" s="37">
        <f ca="1">'000010176'!I34</f>
        <v>0</v>
      </c>
      <c r="G45" s="37">
        <f ca="1">'000013179'!I34</f>
        <v>0</v>
      </c>
      <c r="H45" s="37">
        <f ca="1">'000016182'!I34</f>
        <v>0</v>
      </c>
      <c r="I45" s="37">
        <f ca="1">'000019185'!I34</f>
        <v>0</v>
      </c>
      <c r="J45" s="37">
        <f ca="1">'000022188'!I34</f>
        <v>0</v>
      </c>
      <c r="K45" s="37">
        <f ca="1">'000025191'!I34</f>
        <v>0</v>
      </c>
      <c r="L45" s="37">
        <f ca="1">'000028194'!I34</f>
        <v>0</v>
      </c>
      <c r="M45" s="37">
        <f ca="1">'000031197'!I34</f>
        <v>0</v>
      </c>
      <c r="N45" s="37">
        <f ca="1">'000034200'!I34</f>
        <v>0</v>
      </c>
      <c r="O45" s="37">
        <f ca="1">'000037203'!I34</f>
        <v>0</v>
      </c>
      <c r="P45" s="37">
        <f ca="1">'000040206'!I34</f>
        <v>0</v>
      </c>
      <c r="Q45" s="37">
        <f ca="1">'000043209'!I34</f>
        <v>0</v>
      </c>
      <c r="R45" s="37">
        <f ca="1">'000046212'!I34</f>
        <v>0</v>
      </c>
      <c r="S45" s="37">
        <f ca="1">'000049215'!I34</f>
        <v>0</v>
      </c>
      <c r="T45" s="37">
        <f ca="1">'000052218'!I34</f>
        <v>0</v>
      </c>
      <c r="U45" s="37">
        <f ca="1">'000055221'!I34</f>
        <v>0</v>
      </c>
      <c r="V45" s="37">
        <f ca="1">'000058224'!I34</f>
        <v>0</v>
      </c>
      <c r="W45" s="37">
        <f ca="1">'000061227'!I34</f>
        <v>0</v>
      </c>
      <c r="X45" s="37">
        <f ca="1">'000064230'!I34</f>
        <v>0</v>
      </c>
      <c r="Y45" s="37">
        <f ca="1">'000067233'!I34</f>
        <v>0</v>
      </c>
      <c r="Z45" s="37">
        <f ca="1">'000070236'!I34</f>
        <v>0</v>
      </c>
      <c r="AA45" s="37">
        <f ca="1">'000073239'!I34</f>
        <v>0</v>
      </c>
      <c r="AB45" s="37">
        <f ca="1">'000076242'!I34</f>
        <v>0</v>
      </c>
      <c r="AC45" s="37">
        <f ca="1">'000079245'!I34</f>
        <v>0</v>
      </c>
      <c r="AD45" s="37">
        <f ca="1">'000082248'!I34</f>
        <v>0</v>
      </c>
      <c r="AE45" s="37">
        <f ca="1">'000085251'!I34</f>
        <v>0</v>
      </c>
      <c r="AF45" s="37">
        <f ca="1">'000088254'!I34</f>
        <v>0</v>
      </c>
      <c r="AG45" s="37">
        <f ca="1">'000091257'!I34</f>
        <v>0</v>
      </c>
      <c r="AH45" s="37">
        <f ca="1">'000094260'!I34</f>
        <v>0</v>
      </c>
      <c r="AI45" s="37">
        <f ca="1">'000097263'!I34</f>
        <v>0</v>
      </c>
      <c r="AJ45" s="37">
        <f ca="1">'000100266'!I34</f>
        <v>0</v>
      </c>
      <c r="AK45" s="37">
        <f ca="1">'000103269'!I34</f>
        <v>0</v>
      </c>
      <c r="AL45" s="37">
        <f ca="1">'000106272'!I34</f>
        <v>0</v>
      </c>
      <c r="AM45" s="37">
        <f ca="1">'000109275'!I34</f>
        <v>0</v>
      </c>
      <c r="AN45" s="37">
        <f ca="1">'000112278'!I34</f>
        <v>0</v>
      </c>
      <c r="AO45" s="37">
        <f ca="1">'000115281'!I34</f>
        <v>0</v>
      </c>
      <c r="AP45" s="37">
        <f ca="1">'000118284'!I34</f>
        <v>0</v>
      </c>
      <c r="AQ45" s="37">
        <f ca="1">'000121287'!I34</f>
        <v>0</v>
      </c>
      <c r="AR45" s="37">
        <f ca="1">'000124290'!I34</f>
        <v>0</v>
      </c>
      <c r="AS45" s="37">
        <f ca="1">'000127293'!I34</f>
        <v>0</v>
      </c>
      <c r="AT45" s="37">
        <f ca="1">'000130296'!I34</f>
        <v>0</v>
      </c>
      <c r="AU45" s="37">
        <f ca="1">'000133299'!I34</f>
        <v>0</v>
      </c>
      <c r="AV45" s="37">
        <f ca="1">'000136302'!I34</f>
        <v>0</v>
      </c>
      <c r="AW45" s="37">
        <f ca="1">'000139305'!I34</f>
        <v>0</v>
      </c>
      <c r="AX45" s="37">
        <f ca="1">'000142308'!I34</f>
        <v>0</v>
      </c>
      <c r="AY45" s="37">
        <f ca="1">'000145311'!I34</f>
        <v>0</v>
      </c>
      <c r="AZ45" s="37">
        <f ca="1">'000148314'!I34</f>
        <v>0</v>
      </c>
      <c r="BA45" s="37">
        <f ca="1">'000151317'!I34</f>
        <v>0</v>
      </c>
      <c r="BB45" s="37">
        <f ca="1">'000154320'!I34</f>
        <v>0</v>
      </c>
      <c r="BC45" s="37">
        <f ca="1">'000157323'!I34</f>
        <v>0</v>
      </c>
      <c r="BD45" s="37">
        <f ca="1">'000160326'!I34</f>
        <v>0</v>
      </c>
      <c r="BE45" s="37">
        <f ca="1">'000163329'!I34</f>
        <v>0</v>
      </c>
      <c r="BF45" s="37">
        <f ca="1">'000166332'!I34</f>
        <v>0</v>
      </c>
      <c r="BG45" s="37">
        <f ca="1">'000169335'!I34</f>
        <v>0</v>
      </c>
      <c r="BH45" s="37">
        <f ca="1">'000172338'!I34</f>
        <v>0</v>
      </c>
      <c r="BI45" s="37">
        <f ca="1">'000175341'!I34</f>
        <v>0</v>
      </c>
      <c r="BJ45" s="37">
        <f ca="1">'000178344'!I34</f>
        <v>0</v>
      </c>
      <c r="BK45" s="37">
        <f ca="1">'000181347'!I34</f>
        <v>0</v>
      </c>
      <c r="BL45" s="37">
        <f ca="1">'000184350'!I34</f>
        <v>0</v>
      </c>
      <c r="BM45" s="37">
        <f ca="1">'000187353'!I34</f>
        <v>0</v>
      </c>
      <c r="BN45" s="37">
        <f ca="1">'000190356'!I34</f>
        <v>0</v>
      </c>
      <c r="BO45" s="37">
        <f ca="1">'000193359'!I34</f>
        <v>0</v>
      </c>
      <c r="BP45" s="37">
        <f ca="1">'000196362'!I34</f>
        <v>0</v>
      </c>
      <c r="BQ45" s="37">
        <f ca="1">'000199365'!I34</f>
        <v>0</v>
      </c>
      <c r="BR45" s="37">
        <f ca="1">'000202368'!I34</f>
        <v>0</v>
      </c>
      <c r="BS45" s="37">
        <f ca="1">'000205371'!I34</f>
        <v>0</v>
      </c>
      <c r="BT45" s="37">
        <f ca="1">'000208374'!I34</f>
        <v>0</v>
      </c>
      <c r="BV45" s="37">
        <f t="shared" ca="1" si="6"/>
        <v>0</v>
      </c>
      <c r="BW45" s="37">
        <f t="shared" ca="1" si="7"/>
        <v>0</v>
      </c>
      <c r="BX45" s="37">
        <f t="shared" ca="1" si="8"/>
        <v>0</v>
      </c>
      <c r="BZ45" s="59"/>
    </row>
    <row r="46" spans="1:78" x14ac:dyDescent="0.25">
      <c r="A46" s="54" t="s">
        <v>42</v>
      </c>
      <c r="B46" s="37">
        <f ca="1">'000000500'!I35</f>
        <v>0</v>
      </c>
      <c r="C46" s="37">
        <f ca="1">'000001167'!I35</f>
        <v>0</v>
      </c>
      <c r="D46" s="37">
        <f ca="1">'000004170'!I35</f>
        <v>0</v>
      </c>
      <c r="E46" s="37">
        <f ca="1">'000007173'!I35</f>
        <v>0</v>
      </c>
      <c r="F46" s="37">
        <f ca="1">'000010176'!I35</f>
        <v>0</v>
      </c>
      <c r="G46" s="37">
        <f ca="1">'000013179'!I35</f>
        <v>0</v>
      </c>
      <c r="H46" s="37">
        <f ca="1">'000016182'!I35</f>
        <v>0</v>
      </c>
      <c r="I46" s="37">
        <f ca="1">'000019185'!I35</f>
        <v>0</v>
      </c>
      <c r="J46" s="37">
        <f ca="1">'000022188'!I35</f>
        <v>0</v>
      </c>
      <c r="K46" s="37">
        <f ca="1">'000025191'!I35</f>
        <v>0</v>
      </c>
      <c r="L46" s="37">
        <f ca="1">'000028194'!I35</f>
        <v>0</v>
      </c>
      <c r="M46" s="37">
        <f ca="1">'000031197'!I35</f>
        <v>0</v>
      </c>
      <c r="N46" s="37">
        <f ca="1">'000034200'!I35</f>
        <v>0</v>
      </c>
      <c r="O46" s="37">
        <f ca="1">'000037203'!I35</f>
        <v>0</v>
      </c>
      <c r="P46" s="37">
        <f ca="1">'000040206'!I35</f>
        <v>0</v>
      </c>
      <c r="Q46" s="37">
        <f ca="1">'000043209'!I35</f>
        <v>0</v>
      </c>
      <c r="R46" s="37">
        <f ca="1">'000046212'!I35</f>
        <v>0</v>
      </c>
      <c r="S46" s="37">
        <f ca="1">'000049215'!I35</f>
        <v>0</v>
      </c>
      <c r="T46" s="37">
        <f ca="1">'000052218'!I35</f>
        <v>0</v>
      </c>
      <c r="U46" s="37">
        <f ca="1">'000055221'!I35</f>
        <v>0</v>
      </c>
      <c r="V46" s="37">
        <f ca="1">'000058224'!I35</f>
        <v>0</v>
      </c>
      <c r="W46" s="37">
        <f ca="1">'000061227'!I35</f>
        <v>0</v>
      </c>
      <c r="X46" s="37">
        <f ca="1">'000064230'!I35</f>
        <v>0</v>
      </c>
      <c r="Y46" s="37">
        <f ca="1">'000067233'!I35</f>
        <v>0</v>
      </c>
      <c r="Z46" s="37">
        <f ca="1">'000070236'!I35</f>
        <v>0</v>
      </c>
      <c r="AA46" s="37">
        <f ca="1">'000073239'!I35</f>
        <v>0</v>
      </c>
      <c r="AB46" s="37">
        <f ca="1">'000076242'!I35</f>
        <v>0</v>
      </c>
      <c r="AC46" s="37">
        <f ca="1">'000079245'!I35</f>
        <v>0</v>
      </c>
      <c r="AD46" s="37">
        <f ca="1">'000082248'!I35</f>
        <v>0</v>
      </c>
      <c r="AE46" s="37">
        <f ca="1">'000085251'!I35</f>
        <v>0</v>
      </c>
      <c r="AF46" s="37">
        <f ca="1">'000088254'!I35</f>
        <v>0</v>
      </c>
      <c r="AG46" s="37">
        <f ca="1">'000091257'!I35</f>
        <v>0</v>
      </c>
      <c r="AH46" s="37">
        <f ca="1">'000094260'!I35</f>
        <v>0</v>
      </c>
      <c r="AI46" s="37">
        <f ca="1">'000097263'!I35</f>
        <v>0</v>
      </c>
      <c r="AJ46" s="37">
        <f ca="1">'000100266'!I35</f>
        <v>0</v>
      </c>
      <c r="AK46" s="37">
        <f ca="1">'000103269'!I35</f>
        <v>0</v>
      </c>
      <c r="AL46" s="37">
        <f ca="1">'000106272'!I35</f>
        <v>0</v>
      </c>
      <c r="AM46" s="37">
        <f ca="1">'000109275'!I35</f>
        <v>0</v>
      </c>
      <c r="AN46" s="37">
        <f ca="1">'000112278'!I35</f>
        <v>0</v>
      </c>
      <c r="AO46" s="37">
        <f ca="1">'000115281'!I35</f>
        <v>0</v>
      </c>
      <c r="AP46" s="37">
        <f ca="1">'000118284'!I35</f>
        <v>0</v>
      </c>
      <c r="AQ46" s="37">
        <f ca="1">'000121287'!I35</f>
        <v>0</v>
      </c>
      <c r="AR46" s="37">
        <f ca="1">'000124290'!I35</f>
        <v>0</v>
      </c>
      <c r="AS46" s="37">
        <f ca="1">'000127293'!I35</f>
        <v>0</v>
      </c>
      <c r="AT46" s="37">
        <f ca="1">'000130296'!I35</f>
        <v>0</v>
      </c>
      <c r="AU46" s="37">
        <f ca="1">'000133299'!I35</f>
        <v>0</v>
      </c>
      <c r="AV46" s="37">
        <f ca="1">'000136302'!I35</f>
        <v>0</v>
      </c>
      <c r="AW46" s="37">
        <f ca="1">'000139305'!I35</f>
        <v>0</v>
      </c>
      <c r="AX46" s="37">
        <f ca="1">'000142308'!I35</f>
        <v>0</v>
      </c>
      <c r="AY46" s="37">
        <f ca="1">'000145311'!I35</f>
        <v>0</v>
      </c>
      <c r="AZ46" s="37">
        <f ca="1">'000148314'!I35</f>
        <v>0</v>
      </c>
      <c r="BA46" s="37">
        <f ca="1">'000151317'!I35</f>
        <v>0</v>
      </c>
      <c r="BB46" s="37">
        <f ca="1">'000154320'!I35</f>
        <v>0</v>
      </c>
      <c r="BC46" s="37">
        <f ca="1">'000157323'!I35</f>
        <v>0</v>
      </c>
      <c r="BD46" s="37">
        <f ca="1">'000160326'!I35</f>
        <v>0</v>
      </c>
      <c r="BE46" s="37">
        <f ca="1">'000163329'!I35</f>
        <v>0</v>
      </c>
      <c r="BF46" s="37">
        <f ca="1">'000166332'!I35</f>
        <v>0</v>
      </c>
      <c r="BG46" s="37">
        <f ca="1">'000169335'!I35</f>
        <v>0</v>
      </c>
      <c r="BH46" s="37">
        <f ca="1">'000172338'!I35</f>
        <v>0</v>
      </c>
      <c r="BI46" s="37">
        <f ca="1">'000175341'!I35</f>
        <v>0</v>
      </c>
      <c r="BJ46" s="37">
        <f ca="1">'000178344'!I35</f>
        <v>0</v>
      </c>
      <c r="BK46" s="37">
        <f ca="1">'000181347'!I35</f>
        <v>0</v>
      </c>
      <c r="BL46" s="37">
        <f ca="1">'000184350'!I35</f>
        <v>0</v>
      </c>
      <c r="BM46" s="37">
        <f ca="1">'000187353'!I35</f>
        <v>0</v>
      </c>
      <c r="BN46" s="37">
        <f ca="1">'000190356'!I35</f>
        <v>0</v>
      </c>
      <c r="BO46" s="37">
        <f ca="1">'000193359'!I35</f>
        <v>0</v>
      </c>
      <c r="BP46" s="37">
        <f ca="1">'000196362'!I35</f>
        <v>0</v>
      </c>
      <c r="BQ46" s="37">
        <f ca="1">'000199365'!I35</f>
        <v>0</v>
      </c>
      <c r="BR46" s="37">
        <f ca="1">'000202368'!I35</f>
        <v>0</v>
      </c>
      <c r="BS46" s="37">
        <f ca="1">'000205371'!I35</f>
        <v>0</v>
      </c>
      <c r="BT46" s="37">
        <f ca="1">'000208374'!I35</f>
        <v>0</v>
      </c>
      <c r="BV46" s="37">
        <f t="shared" ca="1" si="6"/>
        <v>0</v>
      </c>
      <c r="BW46" s="37">
        <f t="shared" ca="1" si="7"/>
        <v>0</v>
      </c>
      <c r="BX46" s="37">
        <f t="shared" ca="1" si="8"/>
        <v>0</v>
      </c>
      <c r="BZ46" s="59"/>
    </row>
    <row r="47" spans="1:78" x14ac:dyDescent="0.25">
      <c r="A47" s="54" t="s">
        <v>43</v>
      </c>
      <c r="B47" s="37">
        <f ca="1">'000000500'!I36</f>
        <v>0</v>
      </c>
      <c r="C47" s="37">
        <f ca="1">'000001167'!I36</f>
        <v>0</v>
      </c>
      <c r="D47" s="37">
        <f ca="1">'000004170'!I36</f>
        <v>0</v>
      </c>
      <c r="E47" s="37">
        <f ca="1">'000007173'!I36</f>
        <v>0</v>
      </c>
      <c r="F47" s="37">
        <f ca="1">'000010176'!I36</f>
        <v>0</v>
      </c>
      <c r="G47" s="37">
        <f ca="1">'000013179'!I36</f>
        <v>0</v>
      </c>
      <c r="H47" s="37">
        <f ca="1">'000016182'!I36</f>
        <v>0</v>
      </c>
      <c r="I47" s="37">
        <f ca="1">'000019185'!I36</f>
        <v>0</v>
      </c>
      <c r="J47" s="37">
        <f ca="1">'000022188'!I36</f>
        <v>0</v>
      </c>
      <c r="K47" s="37">
        <f ca="1">'000025191'!I36</f>
        <v>0</v>
      </c>
      <c r="L47" s="37">
        <f ca="1">'000028194'!I36</f>
        <v>0</v>
      </c>
      <c r="M47" s="37">
        <f ca="1">'000031197'!I36</f>
        <v>0</v>
      </c>
      <c r="N47" s="37">
        <f ca="1">'000034200'!I36</f>
        <v>0</v>
      </c>
      <c r="O47" s="37">
        <f ca="1">'000037203'!I36</f>
        <v>0</v>
      </c>
      <c r="P47" s="37">
        <f ca="1">'000040206'!I36</f>
        <v>0</v>
      </c>
      <c r="Q47" s="37">
        <f ca="1">'000043209'!I36</f>
        <v>0</v>
      </c>
      <c r="R47" s="37">
        <f ca="1">'000046212'!I36</f>
        <v>0</v>
      </c>
      <c r="S47" s="37">
        <f ca="1">'000049215'!I36</f>
        <v>0</v>
      </c>
      <c r="T47" s="37">
        <f ca="1">'000052218'!I36</f>
        <v>0</v>
      </c>
      <c r="U47" s="37">
        <f ca="1">'000055221'!I36</f>
        <v>0</v>
      </c>
      <c r="V47" s="37">
        <f ca="1">'000058224'!I36</f>
        <v>0</v>
      </c>
      <c r="W47" s="37">
        <f ca="1">'000061227'!I36</f>
        <v>0</v>
      </c>
      <c r="X47" s="37">
        <f ca="1">'000064230'!I36</f>
        <v>0</v>
      </c>
      <c r="Y47" s="37">
        <f ca="1">'000067233'!I36</f>
        <v>0</v>
      </c>
      <c r="Z47" s="37">
        <f ca="1">'000070236'!I36</f>
        <v>0</v>
      </c>
      <c r="AA47" s="37">
        <f ca="1">'000073239'!I36</f>
        <v>0</v>
      </c>
      <c r="AB47" s="37">
        <f ca="1">'000076242'!I36</f>
        <v>0</v>
      </c>
      <c r="AC47" s="37">
        <f ca="1">'000079245'!I36</f>
        <v>0</v>
      </c>
      <c r="AD47" s="37">
        <f ca="1">'000082248'!I36</f>
        <v>0</v>
      </c>
      <c r="AE47" s="37">
        <f ca="1">'000085251'!I36</f>
        <v>0</v>
      </c>
      <c r="AF47" s="37">
        <f ca="1">'000088254'!I36</f>
        <v>0</v>
      </c>
      <c r="AG47" s="37">
        <f ca="1">'000091257'!I36</f>
        <v>0</v>
      </c>
      <c r="AH47" s="37">
        <f ca="1">'000094260'!I36</f>
        <v>0</v>
      </c>
      <c r="AI47" s="37">
        <f ca="1">'000097263'!I36</f>
        <v>0</v>
      </c>
      <c r="AJ47" s="37">
        <f ca="1">'000100266'!I36</f>
        <v>0</v>
      </c>
      <c r="AK47" s="37">
        <f ca="1">'000103269'!I36</f>
        <v>0</v>
      </c>
      <c r="AL47" s="37">
        <f ca="1">'000106272'!I36</f>
        <v>0</v>
      </c>
      <c r="AM47" s="37">
        <f ca="1">'000109275'!I36</f>
        <v>0</v>
      </c>
      <c r="AN47" s="37">
        <f ca="1">'000112278'!I36</f>
        <v>0</v>
      </c>
      <c r="AO47" s="37">
        <f ca="1">'000115281'!I36</f>
        <v>0</v>
      </c>
      <c r="AP47" s="37">
        <f ca="1">'000118284'!I36</f>
        <v>0</v>
      </c>
      <c r="AQ47" s="37">
        <f ca="1">'000121287'!I36</f>
        <v>0</v>
      </c>
      <c r="AR47" s="37">
        <f ca="1">'000124290'!I36</f>
        <v>0</v>
      </c>
      <c r="AS47" s="37">
        <f ca="1">'000127293'!I36</f>
        <v>0</v>
      </c>
      <c r="AT47" s="37">
        <f ca="1">'000130296'!I36</f>
        <v>0</v>
      </c>
      <c r="AU47" s="37">
        <f ca="1">'000133299'!I36</f>
        <v>0</v>
      </c>
      <c r="AV47" s="37">
        <f ca="1">'000136302'!I36</f>
        <v>0</v>
      </c>
      <c r="AW47" s="37">
        <f ca="1">'000139305'!I36</f>
        <v>0</v>
      </c>
      <c r="AX47" s="37">
        <f ca="1">'000142308'!I36</f>
        <v>0</v>
      </c>
      <c r="AY47" s="37">
        <f ca="1">'000145311'!I36</f>
        <v>0</v>
      </c>
      <c r="AZ47" s="37">
        <f ca="1">'000148314'!I36</f>
        <v>0</v>
      </c>
      <c r="BA47" s="37">
        <f ca="1">'000151317'!I36</f>
        <v>0</v>
      </c>
      <c r="BB47" s="37">
        <f ca="1">'000154320'!I36</f>
        <v>0</v>
      </c>
      <c r="BC47" s="37">
        <f ca="1">'000157323'!I36</f>
        <v>0</v>
      </c>
      <c r="BD47" s="37">
        <f ca="1">'000160326'!I36</f>
        <v>0</v>
      </c>
      <c r="BE47" s="37">
        <f ca="1">'000163329'!I36</f>
        <v>0</v>
      </c>
      <c r="BF47" s="37">
        <f ca="1">'000166332'!I36</f>
        <v>0</v>
      </c>
      <c r="BG47" s="37">
        <f ca="1">'000169335'!I36</f>
        <v>0</v>
      </c>
      <c r="BH47" s="37">
        <f ca="1">'000172338'!I36</f>
        <v>0</v>
      </c>
      <c r="BI47" s="37">
        <f ca="1">'000175341'!I36</f>
        <v>0</v>
      </c>
      <c r="BJ47" s="37">
        <f ca="1">'000178344'!I36</f>
        <v>0</v>
      </c>
      <c r="BK47" s="37">
        <f ca="1">'000181347'!I36</f>
        <v>0</v>
      </c>
      <c r="BL47" s="37">
        <f ca="1">'000184350'!I36</f>
        <v>0</v>
      </c>
      <c r="BM47" s="37">
        <f ca="1">'000187353'!I36</f>
        <v>0</v>
      </c>
      <c r="BN47" s="37">
        <f ca="1">'000190356'!I36</f>
        <v>0</v>
      </c>
      <c r="BO47" s="37">
        <f ca="1">'000193359'!I36</f>
        <v>0</v>
      </c>
      <c r="BP47" s="37">
        <f ca="1">'000196362'!I36</f>
        <v>0</v>
      </c>
      <c r="BQ47" s="37">
        <f ca="1">'000199365'!I36</f>
        <v>0</v>
      </c>
      <c r="BR47" s="37">
        <f ca="1">'000202368'!I36</f>
        <v>0</v>
      </c>
      <c r="BS47" s="37">
        <f ca="1">'000205371'!I36</f>
        <v>0</v>
      </c>
      <c r="BT47" s="37">
        <f ca="1">'000208374'!I36</f>
        <v>0</v>
      </c>
      <c r="BV47" s="37">
        <f t="shared" ca="1" si="6"/>
        <v>0</v>
      </c>
      <c r="BW47" s="37">
        <f t="shared" ca="1" si="7"/>
        <v>0</v>
      </c>
      <c r="BX47" s="37">
        <f t="shared" ca="1" si="8"/>
        <v>0</v>
      </c>
      <c r="BZ47" s="59"/>
    </row>
    <row r="48" spans="1:78" x14ac:dyDescent="0.25">
      <c r="A48" s="54" t="s">
        <v>44</v>
      </c>
      <c r="B48" s="37">
        <f ca="1">'000000500'!I37</f>
        <v>0</v>
      </c>
      <c r="C48" s="37">
        <f ca="1">'000001167'!I37</f>
        <v>0</v>
      </c>
      <c r="D48" s="37">
        <f ca="1">'000004170'!I37</f>
        <v>0</v>
      </c>
      <c r="E48" s="37">
        <f ca="1">'000007173'!I37</f>
        <v>0</v>
      </c>
      <c r="F48" s="37">
        <f ca="1">'000010176'!I37</f>
        <v>0</v>
      </c>
      <c r="G48" s="37">
        <f ca="1">'000013179'!I37</f>
        <v>0</v>
      </c>
      <c r="H48" s="37">
        <f ca="1">'000016182'!I37</f>
        <v>0</v>
      </c>
      <c r="I48" s="37">
        <f ca="1">'000019185'!I37</f>
        <v>0</v>
      </c>
      <c r="J48" s="37">
        <f ca="1">'000022188'!I37</f>
        <v>0</v>
      </c>
      <c r="K48" s="37">
        <f ca="1">'000025191'!I37</f>
        <v>0</v>
      </c>
      <c r="L48" s="37">
        <f ca="1">'000028194'!I37</f>
        <v>0</v>
      </c>
      <c r="M48" s="37">
        <f ca="1">'000031197'!I37</f>
        <v>0</v>
      </c>
      <c r="N48" s="37">
        <f ca="1">'000034200'!I37</f>
        <v>0</v>
      </c>
      <c r="O48" s="37">
        <f ca="1">'000037203'!I37</f>
        <v>0</v>
      </c>
      <c r="P48" s="37">
        <f ca="1">'000040206'!I37</f>
        <v>0</v>
      </c>
      <c r="Q48" s="37">
        <f ca="1">'000043209'!I37</f>
        <v>0</v>
      </c>
      <c r="R48" s="37">
        <f ca="1">'000046212'!I37</f>
        <v>0</v>
      </c>
      <c r="S48" s="37">
        <f ca="1">'000049215'!I37</f>
        <v>0</v>
      </c>
      <c r="T48" s="37">
        <f ca="1">'000052218'!I37</f>
        <v>0</v>
      </c>
      <c r="U48" s="37">
        <f ca="1">'000055221'!I37</f>
        <v>0</v>
      </c>
      <c r="V48" s="37">
        <f ca="1">'000058224'!I37</f>
        <v>0</v>
      </c>
      <c r="W48" s="37">
        <f ca="1">'000061227'!I37</f>
        <v>0</v>
      </c>
      <c r="X48" s="37">
        <f ca="1">'000064230'!I37</f>
        <v>0</v>
      </c>
      <c r="Y48" s="37">
        <f ca="1">'000067233'!I37</f>
        <v>0</v>
      </c>
      <c r="Z48" s="37">
        <f ca="1">'000070236'!I37</f>
        <v>0</v>
      </c>
      <c r="AA48" s="37">
        <f ca="1">'000073239'!I37</f>
        <v>0</v>
      </c>
      <c r="AB48" s="37">
        <f ca="1">'000076242'!I37</f>
        <v>0</v>
      </c>
      <c r="AC48" s="37">
        <f ca="1">'000079245'!I37</f>
        <v>0</v>
      </c>
      <c r="AD48" s="37">
        <f ca="1">'000082248'!I37</f>
        <v>0</v>
      </c>
      <c r="AE48" s="37">
        <f ca="1">'000085251'!I37</f>
        <v>0</v>
      </c>
      <c r="AF48" s="37">
        <f ca="1">'000088254'!I37</f>
        <v>0</v>
      </c>
      <c r="AG48" s="37">
        <f ca="1">'000091257'!I37</f>
        <v>0</v>
      </c>
      <c r="AH48" s="37">
        <f ca="1">'000094260'!I37</f>
        <v>0</v>
      </c>
      <c r="AI48" s="37">
        <f ca="1">'000097263'!I37</f>
        <v>0</v>
      </c>
      <c r="AJ48" s="37">
        <f ca="1">'000100266'!I37</f>
        <v>0</v>
      </c>
      <c r="AK48" s="37">
        <f ca="1">'000103269'!I37</f>
        <v>0</v>
      </c>
      <c r="AL48" s="37">
        <f ca="1">'000106272'!I37</f>
        <v>0</v>
      </c>
      <c r="AM48" s="37">
        <f ca="1">'000109275'!I37</f>
        <v>0</v>
      </c>
      <c r="AN48" s="37">
        <f ca="1">'000112278'!I37</f>
        <v>0</v>
      </c>
      <c r="AO48" s="37">
        <f ca="1">'000115281'!I37</f>
        <v>0</v>
      </c>
      <c r="AP48" s="37">
        <f ca="1">'000118284'!I37</f>
        <v>0</v>
      </c>
      <c r="AQ48" s="37">
        <f ca="1">'000121287'!I37</f>
        <v>0</v>
      </c>
      <c r="AR48" s="37">
        <f ca="1">'000124290'!I37</f>
        <v>0</v>
      </c>
      <c r="AS48" s="37">
        <f ca="1">'000127293'!I37</f>
        <v>0</v>
      </c>
      <c r="AT48" s="37">
        <f ca="1">'000130296'!I37</f>
        <v>0</v>
      </c>
      <c r="AU48" s="37">
        <f ca="1">'000133299'!I37</f>
        <v>0</v>
      </c>
      <c r="AV48" s="37">
        <f ca="1">'000136302'!I37</f>
        <v>0</v>
      </c>
      <c r="AW48" s="37">
        <f ca="1">'000139305'!I37</f>
        <v>0</v>
      </c>
      <c r="AX48" s="37">
        <f ca="1">'000142308'!I37</f>
        <v>0</v>
      </c>
      <c r="AY48" s="37">
        <f ca="1">'000145311'!I37</f>
        <v>0</v>
      </c>
      <c r="AZ48" s="37">
        <f ca="1">'000148314'!I37</f>
        <v>0</v>
      </c>
      <c r="BA48" s="37">
        <f ca="1">'000151317'!I37</f>
        <v>0</v>
      </c>
      <c r="BB48" s="37">
        <f ca="1">'000154320'!I37</f>
        <v>0</v>
      </c>
      <c r="BC48" s="37">
        <f ca="1">'000157323'!I37</f>
        <v>0</v>
      </c>
      <c r="BD48" s="37">
        <f ca="1">'000160326'!I37</f>
        <v>0</v>
      </c>
      <c r="BE48" s="37">
        <f ca="1">'000163329'!I37</f>
        <v>0</v>
      </c>
      <c r="BF48" s="37">
        <f ca="1">'000166332'!I37</f>
        <v>0</v>
      </c>
      <c r="BG48" s="37">
        <f ca="1">'000169335'!I37</f>
        <v>0</v>
      </c>
      <c r="BH48" s="37">
        <f ca="1">'000172338'!I37</f>
        <v>0</v>
      </c>
      <c r="BI48" s="37">
        <f ca="1">'000175341'!I37</f>
        <v>0</v>
      </c>
      <c r="BJ48" s="37">
        <f ca="1">'000178344'!I37</f>
        <v>0</v>
      </c>
      <c r="BK48" s="37">
        <f ca="1">'000181347'!I37</f>
        <v>0</v>
      </c>
      <c r="BL48" s="37">
        <f ca="1">'000184350'!I37</f>
        <v>0</v>
      </c>
      <c r="BM48" s="37">
        <f ca="1">'000187353'!I37</f>
        <v>0</v>
      </c>
      <c r="BN48" s="37">
        <f ca="1">'000190356'!I37</f>
        <v>0</v>
      </c>
      <c r="BO48" s="37">
        <f ca="1">'000193359'!I37</f>
        <v>0</v>
      </c>
      <c r="BP48" s="37">
        <f ca="1">'000196362'!I37</f>
        <v>0</v>
      </c>
      <c r="BQ48" s="37">
        <f ca="1">'000199365'!I37</f>
        <v>0</v>
      </c>
      <c r="BR48" s="37">
        <f ca="1">'000202368'!I37</f>
        <v>0</v>
      </c>
      <c r="BS48" s="37">
        <f ca="1">'000205371'!I37</f>
        <v>0</v>
      </c>
      <c r="BT48" s="37">
        <f ca="1">'000208374'!I37</f>
        <v>0</v>
      </c>
      <c r="BV48" s="37">
        <f t="shared" ca="1" si="6"/>
        <v>0</v>
      </c>
      <c r="BW48" s="37">
        <f t="shared" ca="1" si="7"/>
        <v>0</v>
      </c>
      <c r="BX48" s="37">
        <f t="shared" ca="1" si="8"/>
        <v>0</v>
      </c>
      <c r="BZ48" s="59"/>
    </row>
    <row r="49" spans="1:78" x14ac:dyDescent="0.25">
      <c r="A49" s="54" t="s">
        <v>45</v>
      </c>
      <c r="B49" s="37">
        <f ca="1">'000000500'!I38</f>
        <v>0</v>
      </c>
      <c r="C49" s="37">
        <f ca="1">'000001167'!I38</f>
        <v>0</v>
      </c>
      <c r="D49" s="37">
        <f ca="1">'000004170'!I38</f>
        <v>0</v>
      </c>
      <c r="E49" s="37">
        <f ca="1">'000007173'!I38</f>
        <v>0</v>
      </c>
      <c r="F49" s="37">
        <f ca="1">'000010176'!I38</f>
        <v>0</v>
      </c>
      <c r="G49" s="37">
        <f ca="1">'000013179'!I38</f>
        <v>0</v>
      </c>
      <c r="H49" s="37">
        <f ca="1">'000016182'!I38</f>
        <v>0</v>
      </c>
      <c r="I49" s="37">
        <f ca="1">'000019185'!I38</f>
        <v>0</v>
      </c>
      <c r="J49" s="37">
        <f ca="1">'000022188'!I38</f>
        <v>0</v>
      </c>
      <c r="K49" s="37">
        <f ca="1">'000025191'!I38</f>
        <v>0</v>
      </c>
      <c r="L49" s="37">
        <f ca="1">'000028194'!I38</f>
        <v>0</v>
      </c>
      <c r="M49" s="37">
        <f ca="1">'000031197'!I38</f>
        <v>0</v>
      </c>
      <c r="N49" s="37">
        <f ca="1">'000034200'!I38</f>
        <v>0</v>
      </c>
      <c r="O49" s="37">
        <f ca="1">'000037203'!I38</f>
        <v>0</v>
      </c>
      <c r="P49" s="37">
        <f ca="1">'000040206'!I38</f>
        <v>0</v>
      </c>
      <c r="Q49" s="37">
        <f ca="1">'000043209'!I38</f>
        <v>0</v>
      </c>
      <c r="R49" s="37">
        <f ca="1">'000046212'!I38</f>
        <v>0</v>
      </c>
      <c r="S49" s="37">
        <f ca="1">'000049215'!I38</f>
        <v>0</v>
      </c>
      <c r="T49" s="37">
        <f ca="1">'000052218'!I38</f>
        <v>0</v>
      </c>
      <c r="U49" s="37">
        <f ca="1">'000055221'!I38</f>
        <v>0</v>
      </c>
      <c r="V49" s="37">
        <f ca="1">'000058224'!I38</f>
        <v>0</v>
      </c>
      <c r="W49" s="37">
        <f ca="1">'000061227'!I38</f>
        <v>0</v>
      </c>
      <c r="X49" s="37">
        <f ca="1">'000064230'!I38</f>
        <v>0</v>
      </c>
      <c r="Y49" s="37">
        <f ca="1">'000067233'!I38</f>
        <v>0</v>
      </c>
      <c r="Z49" s="37">
        <f ca="1">'000070236'!I38</f>
        <v>0</v>
      </c>
      <c r="AA49" s="37">
        <f ca="1">'000073239'!I38</f>
        <v>0</v>
      </c>
      <c r="AB49" s="37">
        <f ca="1">'000076242'!I38</f>
        <v>0</v>
      </c>
      <c r="AC49" s="37">
        <f ca="1">'000079245'!I38</f>
        <v>0</v>
      </c>
      <c r="AD49" s="37">
        <f ca="1">'000082248'!I38</f>
        <v>0</v>
      </c>
      <c r="AE49" s="37">
        <f ca="1">'000085251'!I38</f>
        <v>0</v>
      </c>
      <c r="AF49" s="37">
        <f ca="1">'000088254'!I38</f>
        <v>0</v>
      </c>
      <c r="AG49" s="37">
        <f ca="1">'000091257'!I38</f>
        <v>0</v>
      </c>
      <c r="AH49" s="37">
        <f ca="1">'000094260'!I38</f>
        <v>0</v>
      </c>
      <c r="AI49" s="37">
        <f ca="1">'000097263'!I38</f>
        <v>0</v>
      </c>
      <c r="AJ49" s="37">
        <f ca="1">'000100266'!I38</f>
        <v>0</v>
      </c>
      <c r="AK49" s="37">
        <f ca="1">'000103269'!I38</f>
        <v>0</v>
      </c>
      <c r="AL49" s="37">
        <f ca="1">'000106272'!I38</f>
        <v>0</v>
      </c>
      <c r="AM49" s="37">
        <f ca="1">'000109275'!I38</f>
        <v>0</v>
      </c>
      <c r="AN49" s="37">
        <f ca="1">'000112278'!I38</f>
        <v>0</v>
      </c>
      <c r="AO49" s="37">
        <f ca="1">'000115281'!I38</f>
        <v>0</v>
      </c>
      <c r="AP49" s="37">
        <f ca="1">'000118284'!I38</f>
        <v>0</v>
      </c>
      <c r="AQ49" s="37">
        <f ca="1">'000121287'!I38</f>
        <v>0</v>
      </c>
      <c r="AR49" s="37">
        <f ca="1">'000124290'!I38</f>
        <v>0</v>
      </c>
      <c r="AS49" s="37">
        <f ca="1">'000127293'!I38</f>
        <v>0</v>
      </c>
      <c r="AT49" s="37">
        <f ca="1">'000130296'!I38</f>
        <v>0</v>
      </c>
      <c r="AU49" s="37">
        <f ca="1">'000133299'!I38</f>
        <v>0</v>
      </c>
      <c r="AV49" s="37">
        <f ca="1">'000136302'!I38</f>
        <v>0</v>
      </c>
      <c r="AW49" s="37">
        <f ca="1">'000139305'!I38</f>
        <v>0</v>
      </c>
      <c r="AX49" s="37">
        <f ca="1">'000142308'!I38</f>
        <v>0</v>
      </c>
      <c r="AY49" s="37">
        <f ca="1">'000145311'!I38</f>
        <v>0</v>
      </c>
      <c r="AZ49" s="37">
        <f ca="1">'000148314'!I38</f>
        <v>0</v>
      </c>
      <c r="BA49" s="37">
        <f ca="1">'000151317'!I38</f>
        <v>0</v>
      </c>
      <c r="BB49" s="37">
        <f ca="1">'000154320'!I38</f>
        <v>0</v>
      </c>
      <c r="BC49" s="37">
        <f ca="1">'000157323'!I38</f>
        <v>0</v>
      </c>
      <c r="BD49" s="37">
        <f ca="1">'000160326'!I38</f>
        <v>0</v>
      </c>
      <c r="BE49" s="37">
        <f ca="1">'000163329'!I38</f>
        <v>0</v>
      </c>
      <c r="BF49" s="37">
        <f ca="1">'000166332'!I38</f>
        <v>0</v>
      </c>
      <c r="BG49" s="37">
        <f ca="1">'000169335'!I38</f>
        <v>0</v>
      </c>
      <c r="BH49" s="37">
        <f ca="1">'000172338'!I38</f>
        <v>0</v>
      </c>
      <c r="BI49" s="37">
        <f ca="1">'000175341'!I38</f>
        <v>0</v>
      </c>
      <c r="BJ49" s="37">
        <f ca="1">'000178344'!I38</f>
        <v>0</v>
      </c>
      <c r="BK49" s="37">
        <f ca="1">'000181347'!I38</f>
        <v>0</v>
      </c>
      <c r="BL49" s="37">
        <f ca="1">'000184350'!I38</f>
        <v>0</v>
      </c>
      <c r="BM49" s="37">
        <f ca="1">'000187353'!I38</f>
        <v>0</v>
      </c>
      <c r="BN49" s="37">
        <f ca="1">'000190356'!I38</f>
        <v>0</v>
      </c>
      <c r="BO49" s="37">
        <f ca="1">'000193359'!I38</f>
        <v>0</v>
      </c>
      <c r="BP49" s="37">
        <f ca="1">'000196362'!I38</f>
        <v>0</v>
      </c>
      <c r="BQ49" s="37">
        <f ca="1">'000199365'!I38</f>
        <v>0</v>
      </c>
      <c r="BR49" s="37">
        <f ca="1">'000202368'!I38</f>
        <v>0</v>
      </c>
      <c r="BS49" s="37">
        <f ca="1">'000205371'!I38</f>
        <v>0</v>
      </c>
      <c r="BT49" s="37">
        <f ca="1">'000208374'!I38</f>
        <v>0</v>
      </c>
      <c r="BV49" s="37">
        <f t="shared" ca="1" si="6"/>
        <v>0</v>
      </c>
      <c r="BW49" s="37">
        <f t="shared" ca="1" si="7"/>
        <v>0</v>
      </c>
      <c r="BX49" s="37">
        <f t="shared" ca="1" si="8"/>
        <v>0</v>
      </c>
      <c r="BZ49" s="59"/>
    </row>
    <row r="50" spans="1:78" x14ac:dyDescent="0.25">
      <c r="A50" s="54" t="s">
        <v>46</v>
      </c>
      <c r="B50" s="37">
        <f ca="1">'000000500'!I39</f>
        <v>0</v>
      </c>
      <c r="C50" s="37">
        <f ca="1">'000001167'!I39</f>
        <v>0</v>
      </c>
      <c r="D50" s="37">
        <f ca="1">'000004170'!I39</f>
        <v>0</v>
      </c>
      <c r="E50" s="37">
        <f ca="1">'000007173'!I39</f>
        <v>0</v>
      </c>
      <c r="F50" s="37">
        <f ca="1">'000010176'!I39</f>
        <v>0</v>
      </c>
      <c r="G50" s="37">
        <f ca="1">'000013179'!I39</f>
        <v>0</v>
      </c>
      <c r="H50" s="37">
        <f ca="1">'000016182'!I39</f>
        <v>0</v>
      </c>
      <c r="I50" s="37">
        <f ca="1">'000019185'!I39</f>
        <v>0</v>
      </c>
      <c r="J50" s="37">
        <f ca="1">'000022188'!I39</f>
        <v>0</v>
      </c>
      <c r="K50" s="37">
        <f ca="1">'000025191'!I39</f>
        <v>0</v>
      </c>
      <c r="L50" s="37">
        <f ca="1">'000028194'!I39</f>
        <v>0</v>
      </c>
      <c r="M50" s="37">
        <f ca="1">'000031197'!I39</f>
        <v>0</v>
      </c>
      <c r="N50" s="37">
        <f ca="1">'000034200'!I39</f>
        <v>0</v>
      </c>
      <c r="O50" s="37">
        <f ca="1">'000037203'!I39</f>
        <v>0</v>
      </c>
      <c r="P50" s="37">
        <f ca="1">'000040206'!I39</f>
        <v>0</v>
      </c>
      <c r="Q50" s="37">
        <f ca="1">'000043209'!I39</f>
        <v>0</v>
      </c>
      <c r="R50" s="37">
        <f ca="1">'000046212'!I39</f>
        <v>0</v>
      </c>
      <c r="S50" s="37">
        <f ca="1">'000049215'!I39</f>
        <v>0</v>
      </c>
      <c r="T50" s="37">
        <f ca="1">'000052218'!I39</f>
        <v>0</v>
      </c>
      <c r="U50" s="37">
        <f ca="1">'000055221'!I39</f>
        <v>0</v>
      </c>
      <c r="V50" s="37">
        <f ca="1">'000058224'!I39</f>
        <v>0</v>
      </c>
      <c r="W50" s="37">
        <f ca="1">'000061227'!I39</f>
        <v>0</v>
      </c>
      <c r="X50" s="37">
        <f ca="1">'000064230'!I39</f>
        <v>0</v>
      </c>
      <c r="Y50" s="37">
        <f ca="1">'000067233'!I39</f>
        <v>0</v>
      </c>
      <c r="Z50" s="37">
        <f ca="1">'000070236'!I39</f>
        <v>0</v>
      </c>
      <c r="AA50" s="37">
        <f ca="1">'000073239'!I39</f>
        <v>0</v>
      </c>
      <c r="AB50" s="37">
        <f ca="1">'000076242'!I39</f>
        <v>0</v>
      </c>
      <c r="AC50" s="37">
        <f ca="1">'000079245'!I39</f>
        <v>0</v>
      </c>
      <c r="AD50" s="37">
        <f ca="1">'000082248'!I39</f>
        <v>0</v>
      </c>
      <c r="AE50" s="37">
        <f ca="1">'000085251'!I39</f>
        <v>0</v>
      </c>
      <c r="AF50" s="37">
        <f ca="1">'000088254'!I39</f>
        <v>0</v>
      </c>
      <c r="AG50" s="37">
        <f ca="1">'000091257'!I39</f>
        <v>0</v>
      </c>
      <c r="AH50" s="37">
        <f ca="1">'000094260'!I39</f>
        <v>0</v>
      </c>
      <c r="AI50" s="37">
        <f ca="1">'000097263'!I39</f>
        <v>0</v>
      </c>
      <c r="AJ50" s="37">
        <f ca="1">'000100266'!I39</f>
        <v>0</v>
      </c>
      <c r="AK50" s="37">
        <f ca="1">'000103269'!I39</f>
        <v>0</v>
      </c>
      <c r="AL50" s="37">
        <f ca="1">'000106272'!I39</f>
        <v>0</v>
      </c>
      <c r="AM50" s="37">
        <f ca="1">'000109275'!I39</f>
        <v>0</v>
      </c>
      <c r="AN50" s="37">
        <f ca="1">'000112278'!I39</f>
        <v>0</v>
      </c>
      <c r="AO50" s="37">
        <f ca="1">'000115281'!I39</f>
        <v>0</v>
      </c>
      <c r="AP50" s="37">
        <f ca="1">'000118284'!I39</f>
        <v>0</v>
      </c>
      <c r="AQ50" s="37">
        <f ca="1">'000121287'!I39</f>
        <v>0</v>
      </c>
      <c r="AR50" s="37">
        <f ca="1">'000124290'!I39</f>
        <v>0</v>
      </c>
      <c r="AS50" s="37">
        <f ca="1">'000127293'!I39</f>
        <v>0</v>
      </c>
      <c r="AT50" s="37">
        <f ca="1">'000130296'!I39</f>
        <v>0</v>
      </c>
      <c r="AU50" s="37">
        <f ca="1">'000133299'!I39</f>
        <v>0</v>
      </c>
      <c r="AV50" s="37">
        <f ca="1">'000136302'!I39</f>
        <v>0</v>
      </c>
      <c r="AW50" s="37">
        <f ca="1">'000139305'!I39</f>
        <v>0</v>
      </c>
      <c r="AX50" s="37">
        <f ca="1">'000142308'!I39</f>
        <v>0</v>
      </c>
      <c r="AY50" s="37">
        <f ca="1">'000145311'!I39</f>
        <v>0</v>
      </c>
      <c r="AZ50" s="37">
        <f ca="1">'000148314'!I39</f>
        <v>0</v>
      </c>
      <c r="BA50" s="37">
        <f ca="1">'000151317'!I39</f>
        <v>0</v>
      </c>
      <c r="BB50" s="37">
        <f ca="1">'000154320'!I39</f>
        <v>0</v>
      </c>
      <c r="BC50" s="37">
        <f ca="1">'000157323'!I39</f>
        <v>0</v>
      </c>
      <c r="BD50" s="37">
        <f ca="1">'000160326'!I39</f>
        <v>0</v>
      </c>
      <c r="BE50" s="37">
        <f ca="1">'000163329'!I39</f>
        <v>0</v>
      </c>
      <c r="BF50" s="37">
        <f ca="1">'000166332'!I39</f>
        <v>0</v>
      </c>
      <c r="BG50" s="37">
        <f ca="1">'000169335'!I39</f>
        <v>0</v>
      </c>
      <c r="BH50" s="37">
        <f ca="1">'000172338'!I39</f>
        <v>0</v>
      </c>
      <c r="BI50" s="37">
        <f ca="1">'000175341'!I39</f>
        <v>0</v>
      </c>
      <c r="BJ50" s="37">
        <f ca="1">'000178344'!I39</f>
        <v>0</v>
      </c>
      <c r="BK50" s="37">
        <f ca="1">'000181347'!I39</f>
        <v>0</v>
      </c>
      <c r="BL50" s="37">
        <f ca="1">'000184350'!I39</f>
        <v>0</v>
      </c>
      <c r="BM50" s="37">
        <f ca="1">'000187353'!I39</f>
        <v>0</v>
      </c>
      <c r="BN50" s="37">
        <f ca="1">'000190356'!I39</f>
        <v>0</v>
      </c>
      <c r="BO50" s="37">
        <f ca="1">'000193359'!I39</f>
        <v>0</v>
      </c>
      <c r="BP50" s="37">
        <f ca="1">'000196362'!I39</f>
        <v>0</v>
      </c>
      <c r="BQ50" s="37">
        <f ca="1">'000199365'!I39</f>
        <v>0</v>
      </c>
      <c r="BR50" s="37">
        <f ca="1">'000202368'!I39</f>
        <v>0</v>
      </c>
      <c r="BS50" s="37">
        <f ca="1">'000205371'!I39</f>
        <v>0</v>
      </c>
      <c r="BT50" s="37">
        <f ca="1">'000208374'!I39</f>
        <v>0</v>
      </c>
      <c r="BV50" s="37">
        <f t="shared" ca="1" si="6"/>
        <v>0</v>
      </c>
      <c r="BW50" s="37">
        <f t="shared" ca="1" si="7"/>
        <v>0</v>
      </c>
      <c r="BX50" s="37">
        <f t="shared" ca="1" si="8"/>
        <v>0</v>
      </c>
      <c r="BZ50" s="59"/>
    </row>
    <row r="51" spans="1:78" x14ac:dyDescent="0.25">
      <c r="A51" s="54" t="s">
        <v>47</v>
      </c>
      <c r="B51" s="37">
        <f ca="1">'000000500'!I40</f>
        <v>0</v>
      </c>
      <c r="C51" s="37">
        <f ca="1">'000001167'!I40</f>
        <v>0</v>
      </c>
      <c r="D51" s="37">
        <f ca="1">'000004170'!I40</f>
        <v>0</v>
      </c>
      <c r="E51" s="37">
        <f ca="1">'000007173'!I40</f>
        <v>0</v>
      </c>
      <c r="F51" s="37">
        <f ca="1">'000010176'!I40</f>
        <v>0</v>
      </c>
      <c r="G51" s="37">
        <f ca="1">'000013179'!I40</f>
        <v>0</v>
      </c>
      <c r="H51" s="37">
        <f ca="1">'000016182'!I40</f>
        <v>0</v>
      </c>
      <c r="I51" s="37">
        <f ca="1">'000019185'!I40</f>
        <v>0</v>
      </c>
      <c r="J51" s="37">
        <f ca="1">'000022188'!I40</f>
        <v>0</v>
      </c>
      <c r="K51" s="37">
        <f ca="1">'000025191'!I40</f>
        <v>0</v>
      </c>
      <c r="L51" s="37">
        <f ca="1">'000028194'!I40</f>
        <v>0</v>
      </c>
      <c r="M51" s="37">
        <f ca="1">'000031197'!I40</f>
        <v>0</v>
      </c>
      <c r="N51" s="37">
        <f ca="1">'000034200'!I40</f>
        <v>0</v>
      </c>
      <c r="O51" s="37">
        <f ca="1">'000037203'!I40</f>
        <v>0</v>
      </c>
      <c r="P51" s="37">
        <f ca="1">'000040206'!I40</f>
        <v>0</v>
      </c>
      <c r="Q51" s="37">
        <f ca="1">'000043209'!I40</f>
        <v>0</v>
      </c>
      <c r="R51" s="37">
        <f ca="1">'000046212'!I40</f>
        <v>0</v>
      </c>
      <c r="S51" s="37">
        <f ca="1">'000049215'!I40</f>
        <v>0</v>
      </c>
      <c r="T51" s="37">
        <f ca="1">'000052218'!I40</f>
        <v>0</v>
      </c>
      <c r="U51" s="37">
        <f ca="1">'000055221'!I40</f>
        <v>0</v>
      </c>
      <c r="V51" s="37">
        <f ca="1">'000058224'!I40</f>
        <v>0</v>
      </c>
      <c r="W51" s="37">
        <f ca="1">'000061227'!I40</f>
        <v>0</v>
      </c>
      <c r="X51" s="37">
        <f ca="1">'000064230'!I40</f>
        <v>0</v>
      </c>
      <c r="Y51" s="37">
        <f ca="1">'000067233'!I40</f>
        <v>0</v>
      </c>
      <c r="Z51" s="37">
        <f ca="1">'000070236'!I40</f>
        <v>0</v>
      </c>
      <c r="AA51" s="37">
        <f ca="1">'000073239'!I40</f>
        <v>0</v>
      </c>
      <c r="AB51" s="37">
        <f ca="1">'000076242'!I40</f>
        <v>0</v>
      </c>
      <c r="AC51" s="37">
        <f ca="1">'000079245'!I40</f>
        <v>0</v>
      </c>
      <c r="AD51" s="37">
        <f ca="1">'000082248'!I40</f>
        <v>0</v>
      </c>
      <c r="AE51" s="37">
        <f ca="1">'000085251'!I40</f>
        <v>0</v>
      </c>
      <c r="AF51" s="37">
        <f ca="1">'000088254'!I40</f>
        <v>0</v>
      </c>
      <c r="AG51" s="37">
        <f ca="1">'000091257'!I40</f>
        <v>0</v>
      </c>
      <c r="AH51" s="37">
        <f ca="1">'000094260'!I40</f>
        <v>0</v>
      </c>
      <c r="AI51" s="37">
        <f ca="1">'000097263'!I40</f>
        <v>0</v>
      </c>
      <c r="AJ51" s="37">
        <f ca="1">'000100266'!I40</f>
        <v>0</v>
      </c>
      <c r="AK51" s="37">
        <f ca="1">'000103269'!I40</f>
        <v>0</v>
      </c>
      <c r="AL51" s="37">
        <f ca="1">'000106272'!I40</f>
        <v>0</v>
      </c>
      <c r="AM51" s="37">
        <f ca="1">'000109275'!I40</f>
        <v>0</v>
      </c>
      <c r="AN51" s="37">
        <f ca="1">'000112278'!I40</f>
        <v>0</v>
      </c>
      <c r="AO51" s="37">
        <f ca="1">'000115281'!I40</f>
        <v>0</v>
      </c>
      <c r="AP51" s="37">
        <f ca="1">'000118284'!I40</f>
        <v>0</v>
      </c>
      <c r="AQ51" s="37">
        <f ca="1">'000121287'!I40</f>
        <v>0</v>
      </c>
      <c r="AR51" s="37">
        <f ca="1">'000124290'!I40</f>
        <v>0</v>
      </c>
      <c r="AS51" s="37">
        <f ca="1">'000127293'!I40</f>
        <v>0</v>
      </c>
      <c r="AT51" s="37">
        <f ca="1">'000130296'!I40</f>
        <v>0</v>
      </c>
      <c r="AU51" s="37">
        <f ca="1">'000133299'!I40</f>
        <v>0</v>
      </c>
      <c r="AV51" s="37">
        <f ca="1">'000136302'!I40</f>
        <v>0</v>
      </c>
      <c r="AW51" s="37">
        <f ca="1">'000139305'!I40</f>
        <v>0</v>
      </c>
      <c r="AX51" s="37">
        <f ca="1">'000142308'!I40</f>
        <v>0</v>
      </c>
      <c r="AY51" s="37">
        <f ca="1">'000145311'!I40</f>
        <v>0</v>
      </c>
      <c r="AZ51" s="37">
        <f ca="1">'000148314'!I40</f>
        <v>0</v>
      </c>
      <c r="BA51" s="37">
        <f ca="1">'000151317'!I40</f>
        <v>0</v>
      </c>
      <c r="BB51" s="37">
        <f ca="1">'000154320'!I40</f>
        <v>0</v>
      </c>
      <c r="BC51" s="37">
        <f ca="1">'000157323'!I40</f>
        <v>0</v>
      </c>
      <c r="BD51" s="37">
        <f ca="1">'000160326'!I40</f>
        <v>0</v>
      </c>
      <c r="BE51" s="37">
        <f ca="1">'000163329'!I40</f>
        <v>0</v>
      </c>
      <c r="BF51" s="37">
        <f ca="1">'000166332'!I40</f>
        <v>0</v>
      </c>
      <c r="BG51" s="37">
        <f ca="1">'000169335'!I40</f>
        <v>0</v>
      </c>
      <c r="BH51" s="37">
        <f ca="1">'000172338'!I40</f>
        <v>0</v>
      </c>
      <c r="BI51" s="37">
        <f ca="1">'000175341'!I40</f>
        <v>0</v>
      </c>
      <c r="BJ51" s="37">
        <f ca="1">'000178344'!I40</f>
        <v>0</v>
      </c>
      <c r="BK51" s="37">
        <f ca="1">'000181347'!I40</f>
        <v>0</v>
      </c>
      <c r="BL51" s="37">
        <f ca="1">'000184350'!I40</f>
        <v>0</v>
      </c>
      <c r="BM51" s="37">
        <f ca="1">'000187353'!I40</f>
        <v>0</v>
      </c>
      <c r="BN51" s="37">
        <f ca="1">'000190356'!I40</f>
        <v>0</v>
      </c>
      <c r="BO51" s="37">
        <f ca="1">'000193359'!I40</f>
        <v>0</v>
      </c>
      <c r="BP51" s="37">
        <f ca="1">'000196362'!I40</f>
        <v>0</v>
      </c>
      <c r="BQ51" s="37">
        <f ca="1">'000199365'!I40</f>
        <v>0</v>
      </c>
      <c r="BR51" s="37">
        <f ca="1">'000202368'!I40</f>
        <v>0</v>
      </c>
      <c r="BS51" s="37">
        <f ca="1">'000205371'!I40</f>
        <v>0</v>
      </c>
      <c r="BT51" s="37">
        <f ca="1">'000208374'!I40</f>
        <v>0</v>
      </c>
      <c r="BV51" s="37">
        <f t="shared" ca="1" si="6"/>
        <v>0</v>
      </c>
      <c r="BW51" s="37">
        <f t="shared" ca="1" si="7"/>
        <v>0</v>
      </c>
      <c r="BX51" s="37">
        <f t="shared" ca="1" si="8"/>
        <v>0</v>
      </c>
      <c r="BZ51" s="59"/>
    </row>
    <row r="52" spans="1:78" x14ac:dyDescent="0.25">
      <c r="A52" s="54" t="s">
        <v>48</v>
      </c>
      <c r="B52" s="37">
        <f ca="1">'000000500'!I41</f>
        <v>0</v>
      </c>
      <c r="C52" s="37">
        <f ca="1">'000001167'!I41</f>
        <v>0</v>
      </c>
      <c r="D52" s="37">
        <f ca="1">'000004170'!I41</f>
        <v>0</v>
      </c>
      <c r="E52" s="37">
        <f ca="1">'000007173'!I41</f>
        <v>0</v>
      </c>
      <c r="F52" s="37">
        <f ca="1">'000010176'!I41</f>
        <v>0</v>
      </c>
      <c r="G52" s="37">
        <f ca="1">'000013179'!I41</f>
        <v>0</v>
      </c>
      <c r="H52" s="37">
        <f ca="1">'000016182'!I41</f>
        <v>0</v>
      </c>
      <c r="I52" s="37">
        <f ca="1">'000019185'!I41</f>
        <v>0</v>
      </c>
      <c r="J52" s="37">
        <f ca="1">'000022188'!I41</f>
        <v>0</v>
      </c>
      <c r="K52" s="37">
        <f ca="1">'000025191'!I41</f>
        <v>0</v>
      </c>
      <c r="L52" s="37">
        <f ca="1">'000028194'!I41</f>
        <v>0</v>
      </c>
      <c r="M52" s="37">
        <f ca="1">'000031197'!I41</f>
        <v>0</v>
      </c>
      <c r="N52" s="37">
        <f ca="1">'000034200'!I41</f>
        <v>0</v>
      </c>
      <c r="O52" s="37">
        <f ca="1">'000037203'!I41</f>
        <v>0</v>
      </c>
      <c r="P52" s="37">
        <f ca="1">'000040206'!I41</f>
        <v>0</v>
      </c>
      <c r="Q52" s="37">
        <f ca="1">'000043209'!I41</f>
        <v>0</v>
      </c>
      <c r="R52" s="37">
        <f ca="1">'000046212'!I41</f>
        <v>0</v>
      </c>
      <c r="S52" s="37">
        <f ca="1">'000049215'!I41</f>
        <v>0</v>
      </c>
      <c r="T52" s="37">
        <f ca="1">'000052218'!I41</f>
        <v>0</v>
      </c>
      <c r="U52" s="37">
        <f ca="1">'000055221'!I41</f>
        <v>0</v>
      </c>
      <c r="V52" s="37">
        <f ca="1">'000058224'!I41</f>
        <v>0</v>
      </c>
      <c r="W52" s="37">
        <f ca="1">'000061227'!I41</f>
        <v>0</v>
      </c>
      <c r="X52" s="37">
        <f ca="1">'000064230'!I41</f>
        <v>0</v>
      </c>
      <c r="Y52" s="37">
        <f ca="1">'000067233'!I41</f>
        <v>0</v>
      </c>
      <c r="Z52" s="37">
        <f ca="1">'000070236'!I41</f>
        <v>0</v>
      </c>
      <c r="AA52" s="37">
        <f ca="1">'000073239'!I41</f>
        <v>0</v>
      </c>
      <c r="AB52" s="37">
        <f ca="1">'000076242'!I41</f>
        <v>0</v>
      </c>
      <c r="AC52" s="37">
        <f ca="1">'000079245'!I41</f>
        <v>0</v>
      </c>
      <c r="AD52" s="37">
        <f ca="1">'000082248'!I41</f>
        <v>0</v>
      </c>
      <c r="AE52" s="37">
        <f ca="1">'000085251'!I41</f>
        <v>0</v>
      </c>
      <c r="AF52" s="37">
        <f ca="1">'000088254'!I41</f>
        <v>0</v>
      </c>
      <c r="AG52" s="37">
        <f ca="1">'000091257'!I41</f>
        <v>0</v>
      </c>
      <c r="AH52" s="37">
        <f ca="1">'000094260'!I41</f>
        <v>0</v>
      </c>
      <c r="AI52" s="37">
        <f ca="1">'000097263'!I41</f>
        <v>0</v>
      </c>
      <c r="AJ52" s="37">
        <f ca="1">'000100266'!I41</f>
        <v>0</v>
      </c>
      <c r="AK52" s="37">
        <f ca="1">'000103269'!I41</f>
        <v>0</v>
      </c>
      <c r="AL52" s="37">
        <f ca="1">'000106272'!I41</f>
        <v>0</v>
      </c>
      <c r="AM52" s="37">
        <f ca="1">'000109275'!I41</f>
        <v>0</v>
      </c>
      <c r="AN52" s="37">
        <f ca="1">'000112278'!I41</f>
        <v>0</v>
      </c>
      <c r="AO52" s="37">
        <f ca="1">'000115281'!I41</f>
        <v>0</v>
      </c>
      <c r="AP52" s="37">
        <f ca="1">'000118284'!I41</f>
        <v>0</v>
      </c>
      <c r="AQ52" s="37">
        <f ca="1">'000121287'!I41</f>
        <v>0</v>
      </c>
      <c r="AR52" s="37">
        <f ca="1">'000124290'!I41</f>
        <v>0</v>
      </c>
      <c r="AS52" s="37">
        <f ca="1">'000127293'!I41</f>
        <v>0</v>
      </c>
      <c r="AT52" s="37">
        <f ca="1">'000130296'!I41</f>
        <v>0</v>
      </c>
      <c r="AU52" s="37">
        <f ca="1">'000133299'!I41</f>
        <v>0</v>
      </c>
      <c r="AV52" s="37">
        <f ca="1">'000136302'!I41</f>
        <v>0</v>
      </c>
      <c r="AW52" s="37">
        <f ca="1">'000139305'!I41</f>
        <v>0</v>
      </c>
      <c r="AX52" s="37">
        <f ca="1">'000142308'!I41</f>
        <v>0</v>
      </c>
      <c r="AY52" s="37">
        <f ca="1">'000145311'!I41</f>
        <v>0</v>
      </c>
      <c r="AZ52" s="37">
        <f ca="1">'000148314'!I41</f>
        <v>0</v>
      </c>
      <c r="BA52" s="37">
        <f ca="1">'000151317'!I41</f>
        <v>0</v>
      </c>
      <c r="BB52" s="37">
        <f ca="1">'000154320'!I41</f>
        <v>0</v>
      </c>
      <c r="BC52" s="37">
        <f ca="1">'000157323'!I41</f>
        <v>0</v>
      </c>
      <c r="BD52" s="37">
        <f ca="1">'000160326'!I41</f>
        <v>0</v>
      </c>
      <c r="BE52" s="37">
        <f ca="1">'000163329'!I41</f>
        <v>0</v>
      </c>
      <c r="BF52" s="37">
        <f ca="1">'000166332'!I41</f>
        <v>0</v>
      </c>
      <c r="BG52" s="37">
        <f ca="1">'000169335'!I41</f>
        <v>0</v>
      </c>
      <c r="BH52" s="37">
        <f ca="1">'000172338'!I41</f>
        <v>0</v>
      </c>
      <c r="BI52" s="37">
        <f ca="1">'000175341'!I41</f>
        <v>0</v>
      </c>
      <c r="BJ52" s="37">
        <f ca="1">'000178344'!I41</f>
        <v>0</v>
      </c>
      <c r="BK52" s="37">
        <f ca="1">'000181347'!I41</f>
        <v>0</v>
      </c>
      <c r="BL52" s="37">
        <f ca="1">'000184350'!I41</f>
        <v>0</v>
      </c>
      <c r="BM52" s="37">
        <f ca="1">'000187353'!I41</f>
        <v>0</v>
      </c>
      <c r="BN52" s="37">
        <f ca="1">'000190356'!I41</f>
        <v>0</v>
      </c>
      <c r="BO52" s="37">
        <f ca="1">'000193359'!I41</f>
        <v>0</v>
      </c>
      <c r="BP52" s="37">
        <f ca="1">'000196362'!I41</f>
        <v>0</v>
      </c>
      <c r="BQ52" s="37">
        <f ca="1">'000199365'!I41</f>
        <v>0</v>
      </c>
      <c r="BR52" s="37">
        <f ca="1">'000202368'!I41</f>
        <v>0</v>
      </c>
      <c r="BS52" s="37">
        <f ca="1">'000205371'!I41</f>
        <v>0</v>
      </c>
      <c r="BT52" s="37">
        <f ca="1">'000208374'!I41</f>
        <v>0</v>
      </c>
      <c r="BV52" s="37">
        <f t="shared" ca="1" si="6"/>
        <v>0</v>
      </c>
      <c r="BW52" s="37">
        <f t="shared" ca="1" si="7"/>
        <v>0</v>
      </c>
      <c r="BX52" s="37">
        <f t="shared" ca="1" si="8"/>
        <v>0</v>
      </c>
      <c r="BZ52" s="59"/>
    </row>
    <row r="53" spans="1:78" x14ac:dyDescent="0.25">
      <c r="A53" s="54" t="s">
        <v>49</v>
      </c>
      <c r="B53" s="37">
        <f ca="1">'000000500'!I42</f>
        <v>0</v>
      </c>
      <c r="C53" s="37">
        <f ca="1">'000001167'!I42</f>
        <v>0</v>
      </c>
      <c r="D53" s="37">
        <f ca="1">'000004170'!I42</f>
        <v>0</v>
      </c>
      <c r="E53" s="37">
        <f ca="1">'000007173'!I42</f>
        <v>0</v>
      </c>
      <c r="F53" s="37">
        <f ca="1">'000010176'!I42</f>
        <v>0</v>
      </c>
      <c r="G53" s="37">
        <f ca="1">'000013179'!I42</f>
        <v>0</v>
      </c>
      <c r="H53" s="37">
        <f ca="1">'000016182'!I42</f>
        <v>0</v>
      </c>
      <c r="I53" s="37">
        <f ca="1">'000019185'!I42</f>
        <v>0</v>
      </c>
      <c r="J53" s="37">
        <f ca="1">'000022188'!I42</f>
        <v>0</v>
      </c>
      <c r="K53" s="37">
        <f ca="1">'000025191'!I42</f>
        <v>0</v>
      </c>
      <c r="L53" s="37">
        <f ca="1">'000028194'!I42</f>
        <v>0</v>
      </c>
      <c r="M53" s="37">
        <f ca="1">'000031197'!I42</f>
        <v>0</v>
      </c>
      <c r="N53" s="37">
        <f ca="1">'000034200'!I42</f>
        <v>0</v>
      </c>
      <c r="O53" s="37">
        <f ca="1">'000037203'!I42</f>
        <v>0</v>
      </c>
      <c r="P53" s="37">
        <f ca="1">'000040206'!I42</f>
        <v>0</v>
      </c>
      <c r="Q53" s="37">
        <f ca="1">'000043209'!I42</f>
        <v>0</v>
      </c>
      <c r="R53" s="37">
        <f ca="1">'000046212'!I42</f>
        <v>0</v>
      </c>
      <c r="S53" s="37">
        <f ca="1">'000049215'!I42</f>
        <v>0</v>
      </c>
      <c r="T53" s="37">
        <f ca="1">'000052218'!I42</f>
        <v>0</v>
      </c>
      <c r="U53" s="37">
        <f ca="1">'000055221'!I42</f>
        <v>0</v>
      </c>
      <c r="V53" s="37">
        <f ca="1">'000058224'!I42</f>
        <v>0</v>
      </c>
      <c r="W53" s="37">
        <f ca="1">'000061227'!I42</f>
        <v>0</v>
      </c>
      <c r="X53" s="37">
        <f ca="1">'000064230'!I42</f>
        <v>0</v>
      </c>
      <c r="Y53" s="37">
        <f ca="1">'000067233'!I42</f>
        <v>0</v>
      </c>
      <c r="Z53" s="37">
        <f ca="1">'000070236'!I42</f>
        <v>0</v>
      </c>
      <c r="AA53" s="37">
        <f ca="1">'000073239'!I42</f>
        <v>0</v>
      </c>
      <c r="AB53" s="37">
        <f ca="1">'000076242'!I42</f>
        <v>0</v>
      </c>
      <c r="AC53" s="37">
        <f ca="1">'000079245'!I42</f>
        <v>0</v>
      </c>
      <c r="AD53" s="37">
        <f ca="1">'000082248'!I42</f>
        <v>0</v>
      </c>
      <c r="AE53" s="37">
        <f ca="1">'000085251'!I42</f>
        <v>0</v>
      </c>
      <c r="AF53" s="37">
        <f ca="1">'000088254'!I42</f>
        <v>0</v>
      </c>
      <c r="AG53" s="37">
        <f ca="1">'000091257'!I42</f>
        <v>0</v>
      </c>
      <c r="AH53" s="37">
        <f ca="1">'000094260'!I42</f>
        <v>0</v>
      </c>
      <c r="AI53" s="37">
        <f ca="1">'000097263'!I42</f>
        <v>0</v>
      </c>
      <c r="AJ53" s="37">
        <f ca="1">'000100266'!I42</f>
        <v>0</v>
      </c>
      <c r="AK53" s="37">
        <f ca="1">'000103269'!I42</f>
        <v>0</v>
      </c>
      <c r="AL53" s="37">
        <f ca="1">'000106272'!I42</f>
        <v>0</v>
      </c>
      <c r="AM53" s="37">
        <f ca="1">'000109275'!I42</f>
        <v>0</v>
      </c>
      <c r="AN53" s="37">
        <f ca="1">'000112278'!I42</f>
        <v>0</v>
      </c>
      <c r="AO53" s="37">
        <f ca="1">'000115281'!I42</f>
        <v>0</v>
      </c>
      <c r="AP53" s="37">
        <f ca="1">'000118284'!I42</f>
        <v>0</v>
      </c>
      <c r="AQ53" s="37">
        <f ca="1">'000121287'!I42</f>
        <v>0</v>
      </c>
      <c r="AR53" s="37">
        <f ca="1">'000124290'!I42</f>
        <v>0</v>
      </c>
      <c r="AS53" s="37">
        <f ca="1">'000127293'!I42</f>
        <v>0</v>
      </c>
      <c r="AT53" s="37">
        <f ca="1">'000130296'!I42</f>
        <v>0</v>
      </c>
      <c r="AU53" s="37">
        <f ca="1">'000133299'!I42</f>
        <v>0</v>
      </c>
      <c r="AV53" s="37">
        <f ca="1">'000136302'!I42</f>
        <v>0</v>
      </c>
      <c r="AW53" s="37">
        <f ca="1">'000139305'!I42</f>
        <v>0</v>
      </c>
      <c r="AX53" s="37">
        <f ca="1">'000142308'!I42</f>
        <v>0</v>
      </c>
      <c r="AY53" s="37">
        <f ca="1">'000145311'!I42</f>
        <v>0</v>
      </c>
      <c r="AZ53" s="37">
        <f ca="1">'000148314'!I42</f>
        <v>0</v>
      </c>
      <c r="BA53" s="37">
        <f ca="1">'000151317'!I42</f>
        <v>0</v>
      </c>
      <c r="BB53" s="37">
        <f ca="1">'000154320'!I42</f>
        <v>0</v>
      </c>
      <c r="BC53" s="37">
        <f ca="1">'000157323'!I42</f>
        <v>0</v>
      </c>
      <c r="BD53" s="37">
        <f ca="1">'000160326'!I42</f>
        <v>0</v>
      </c>
      <c r="BE53" s="37">
        <f ca="1">'000163329'!I42</f>
        <v>0</v>
      </c>
      <c r="BF53" s="37">
        <f ca="1">'000166332'!I42</f>
        <v>0</v>
      </c>
      <c r="BG53" s="37">
        <f ca="1">'000169335'!I42</f>
        <v>0</v>
      </c>
      <c r="BH53" s="37">
        <f ca="1">'000172338'!I42</f>
        <v>0</v>
      </c>
      <c r="BI53" s="37">
        <f ca="1">'000175341'!I42</f>
        <v>0</v>
      </c>
      <c r="BJ53" s="37">
        <f ca="1">'000178344'!I42</f>
        <v>0</v>
      </c>
      <c r="BK53" s="37">
        <f ca="1">'000181347'!I42</f>
        <v>0</v>
      </c>
      <c r="BL53" s="37">
        <f ca="1">'000184350'!I42</f>
        <v>0</v>
      </c>
      <c r="BM53" s="37">
        <f ca="1">'000187353'!I42</f>
        <v>0</v>
      </c>
      <c r="BN53" s="37">
        <f ca="1">'000190356'!I42</f>
        <v>0</v>
      </c>
      <c r="BO53" s="37">
        <f ca="1">'000193359'!I42</f>
        <v>0</v>
      </c>
      <c r="BP53" s="37">
        <f ca="1">'000196362'!I42</f>
        <v>0</v>
      </c>
      <c r="BQ53" s="37">
        <f ca="1">'000199365'!I42</f>
        <v>0</v>
      </c>
      <c r="BR53" s="37">
        <f ca="1">'000202368'!I42</f>
        <v>0</v>
      </c>
      <c r="BS53" s="37">
        <f ca="1">'000205371'!I42</f>
        <v>0</v>
      </c>
      <c r="BT53" s="37">
        <f ca="1">'000208374'!I42</f>
        <v>0</v>
      </c>
      <c r="BV53" s="37">
        <f t="shared" ca="1" si="6"/>
        <v>0</v>
      </c>
      <c r="BW53" s="37">
        <f t="shared" ca="1" si="7"/>
        <v>0</v>
      </c>
      <c r="BX53" s="37">
        <f t="shared" ca="1" si="8"/>
        <v>0</v>
      </c>
      <c r="BZ53" s="59"/>
    </row>
    <row r="54" spans="1:78" x14ac:dyDescent="0.25">
      <c r="A54" s="54" t="s">
        <v>50</v>
      </c>
      <c r="B54" s="37">
        <f ca="1">'000000500'!I43</f>
        <v>0</v>
      </c>
      <c r="C54" s="37">
        <f ca="1">'000001167'!I43</f>
        <v>0</v>
      </c>
      <c r="D54" s="37">
        <f ca="1">'000004170'!I43</f>
        <v>0</v>
      </c>
      <c r="E54" s="37">
        <f ca="1">'000007173'!I43</f>
        <v>0</v>
      </c>
      <c r="F54" s="37">
        <f ca="1">'000010176'!I43</f>
        <v>0</v>
      </c>
      <c r="G54" s="37">
        <f ca="1">'000013179'!I43</f>
        <v>0</v>
      </c>
      <c r="H54" s="37">
        <f ca="1">'000016182'!I43</f>
        <v>0</v>
      </c>
      <c r="I54" s="37">
        <f ca="1">'000019185'!I43</f>
        <v>0</v>
      </c>
      <c r="J54" s="37">
        <f ca="1">'000022188'!I43</f>
        <v>0</v>
      </c>
      <c r="K54" s="37">
        <f ca="1">'000025191'!I43</f>
        <v>0</v>
      </c>
      <c r="L54" s="37">
        <f ca="1">'000028194'!I43</f>
        <v>0</v>
      </c>
      <c r="M54" s="37">
        <f ca="1">'000031197'!I43</f>
        <v>0</v>
      </c>
      <c r="N54" s="37">
        <f ca="1">'000034200'!I43</f>
        <v>0</v>
      </c>
      <c r="O54" s="37">
        <f ca="1">'000037203'!I43</f>
        <v>0</v>
      </c>
      <c r="P54" s="37">
        <f ca="1">'000040206'!I43</f>
        <v>0</v>
      </c>
      <c r="Q54" s="37">
        <f ca="1">'000043209'!I43</f>
        <v>0</v>
      </c>
      <c r="R54" s="37">
        <f ca="1">'000046212'!I43</f>
        <v>0</v>
      </c>
      <c r="S54" s="37">
        <f ca="1">'000049215'!I43</f>
        <v>0</v>
      </c>
      <c r="T54" s="37">
        <f ca="1">'000052218'!I43</f>
        <v>0</v>
      </c>
      <c r="U54" s="37">
        <f ca="1">'000055221'!I43</f>
        <v>0</v>
      </c>
      <c r="V54" s="37">
        <f ca="1">'000058224'!I43</f>
        <v>0</v>
      </c>
      <c r="W54" s="37">
        <f ca="1">'000061227'!I43</f>
        <v>0</v>
      </c>
      <c r="X54" s="37">
        <f ca="1">'000064230'!I43</f>
        <v>0</v>
      </c>
      <c r="Y54" s="37">
        <f ca="1">'000067233'!I43</f>
        <v>0</v>
      </c>
      <c r="Z54" s="37">
        <f ca="1">'000070236'!I43</f>
        <v>0</v>
      </c>
      <c r="AA54" s="37">
        <f ca="1">'000073239'!I43</f>
        <v>0</v>
      </c>
      <c r="AB54" s="37">
        <f ca="1">'000076242'!I43</f>
        <v>0</v>
      </c>
      <c r="AC54" s="37">
        <f ca="1">'000079245'!I43</f>
        <v>0</v>
      </c>
      <c r="AD54" s="37">
        <f ca="1">'000082248'!I43</f>
        <v>0</v>
      </c>
      <c r="AE54" s="37">
        <f ca="1">'000085251'!I43</f>
        <v>0</v>
      </c>
      <c r="AF54" s="37">
        <f ca="1">'000088254'!I43</f>
        <v>0</v>
      </c>
      <c r="AG54" s="37">
        <f ca="1">'000091257'!I43</f>
        <v>0</v>
      </c>
      <c r="AH54" s="37">
        <f ca="1">'000094260'!I43</f>
        <v>0</v>
      </c>
      <c r="AI54" s="37">
        <f ca="1">'000097263'!I43</f>
        <v>0</v>
      </c>
      <c r="AJ54" s="37">
        <f ca="1">'000100266'!I43</f>
        <v>0</v>
      </c>
      <c r="AK54" s="37">
        <f ca="1">'000103269'!I43</f>
        <v>0</v>
      </c>
      <c r="AL54" s="37">
        <f ca="1">'000106272'!I43</f>
        <v>0</v>
      </c>
      <c r="AM54" s="37">
        <f ca="1">'000109275'!I43</f>
        <v>0</v>
      </c>
      <c r="AN54" s="37">
        <f ca="1">'000112278'!I43</f>
        <v>0</v>
      </c>
      <c r="AO54" s="37">
        <f ca="1">'000115281'!I43</f>
        <v>0</v>
      </c>
      <c r="AP54" s="37">
        <f ca="1">'000118284'!I43</f>
        <v>0</v>
      </c>
      <c r="AQ54" s="37">
        <f ca="1">'000121287'!I43</f>
        <v>0</v>
      </c>
      <c r="AR54" s="37">
        <f ca="1">'000124290'!I43</f>
        <v>0</v>
      </c>
      <c r="AS54" s="37">
        <f ca="1">'000127293'!I43</f>
        <v>0</v>
      </c>
      <c r="AT54" s="37">
        <f ca="1">'000130296'!I43</f>
        <v>0</v>
      </c>
      <c r="AU54" s="37">
        <f ca="1">'000133299'!I43</f>
        <v>0</v>
      </c>
      <c r="AV54" s="37">
        <f ca="1">'000136302'!I43</f>
        <v>0</v>
      </c>
      <c r="AW54" s="37">
        <f ca="1">'000139305'!I43</f>
        <v>0</v>
      </c>
      <c r="AX54" s="37">
        <f ca="1">'000142308'!I43</f>
        <v>0</v>
      </c>
      <c r="AY54" s="37">
        <f ca="1">'000145311'!I43</f>
        <v>0</v>
      </c>
      <c r="AZ54" s="37">
        <f ca="1">'000148314'!I43</f>
        <v>0</v>
      </c>
      <c r="BA54" s="37">
        <f ca="1">'000151317'!I43</f>
        <v>0</v>
      </c>
      <c r="BB54" s="37">
        <f ca="1">'000154320'!I43</f>
        <v>0</v>
      </c>
      <c r="BC54" s="37">
        <f ca="1">'000157323'!I43</f>
        <v>0</v>
      </c>
      <c r="BD54" s="37">
        <f ca="1">'000160326'!I43</f>
        <v>0</v>
      </c>
      <c r="BE54" s="37">
        <f ca="1">'000163329'!I43</f>
        <v>0</v>
      </c>
      <c r="BF54" s="37">
        <f ca="1">'000166332'!I43</f>
        <v>0</v>
      </c>
      <c r="BG54" s="37">
        <f ca="1">'000169335'!I43</f>
        <v>0</v>
      </c>
      <c r="BH54" s="37">
        <f ca="1">'000172338'!I43</f>
        <v>0</v>
      </c>
      <c r="BI54" s="37">
        <f ca="1">'000175341'!I43</f>
        <v>0</v>
      </c>
      <c r="BJ54" s="37">
        <f ca="1">'000178344'!I43</f>
        <v>0</v>
      </c>
      <c r="BK54" s="37">
        <f ca="1">'000181347'!I43</f>
        <v>0</v>
      </c>
      <c r="BL54" s="37">
        <f ca="1">'000184350'!I43</f>
        <v>0</v>
      </c>
      <c r="BM54" s="37">
        <f ca="1">'000187353'!I43</f>
        <v>0</v>
      </c>
      <c r="BN54" s="37">
        <f ca="1">'000190356'!I43</f>
        <v>0</v>
      </c>
      <c r="BO54" s="37">
        <f ca="1">'000193359'!I43</f>
        <v>0</v>
      </c>
      <c r="BP54" s="37">
        <f ca="1">'000196362'!I43</f>
        <v>0</v>
      </c>
      <c r="BQ54" s="37">
        <f ca="1">'000199365'!I43</f>
        <v>0</v>
      </c>
      <c r="BR54" s="37">
        <f ca="1">'000202368'!I43</f>
        <v>0</v>
      </c>
      <c r="BS54" s="37">
        <f ca="1">'000205371'!I43</f>
        <v>0</v>
      </c>
      <c r="BT54" s="37">
        <f ca="1">'000208374'!I43</f>
        <v>0</v>
      </c>
      <c r="BV54" s="37">
        <f t="shared" ca="1" si="6"/>
        <v>0</v>
      </c>
      <c r="BW54" s="37">
        <f t="shared" ca="1" si="7"/>
        <v>0</v>
      </c>
      <c r="BX54" s="37">
        <f t="shared" ca="1" si="8"/>
        <v>0</v>
      </c>
      <c r="BZ54" s="59"/>
    </row>
    <row r="55" spans="1:78" x14ac:dyDescent="0.25">
      <c r="A55" s="54" t="s">
        <v>51</v>
      </c>
      <c r="B55" s="37">
        <f ca="1">'000000500'!I44</f>
        <v>0</v>
      </c>
      <c r="C55" s="37">
        <f ca="1">'000001167'!I44</f>
        <v>0</v>
      </c>
      <c r="D55" s="37">
        <f ca="1">'000004170'!I44</f>
        <v>0</v>
      </c>
      <c r="E55" s="37">
        <f ca="1">'000007173'!I44</f>
        <v>0</v>
      </c>
      <c r="F55" s="37">
        <f ca="1">'000010176'!I44</f>
        <v>0</v>
      </c>
      <c r="G55" s="37">
        <f ca="1">'000013179'!I44</f>
        <v>0</v>
      </c>
      <c r="H55" s="37">
        <f ca="1">'000016182'!I44</f>
        <v>0</v>
      </c>
      <c r="I55" s="37">
        <f ca="1">'000019185'!I44</f>
        <v>0</v>
      </c>
      <c r="J55" s="37">
        <f ca="1">'000022188'!I44</f>
        <v>0</v>
      </c>
      <c r="K55" s="37">
        <f ca="1">'000025191'!I44</f>
        <v>0</v>
      </c>
      <c r="L55" s="37">
        <f ca="1">'000028194'!I44</f>
        <v>0</v>
      </c>
      <c r="M55" s="37">
        <f ca="1">'000031197'!I44</f>
        <v>0</v>
      </c>
      <c r="N55" s="37">
        <f ca="1">'000034200'!I44</f>
        <v>0</v>
      </c>
      <c r="O55" s="37">
        <f ca="1">'000037203'!I44</f>
        <v>0</v>
      </c>
      <c r="P55" s="37">
        <f ca="1">'000040206'!I44</f>
        <v>0</v>
      </c>
      <c r="Q55" s="37">
        <f ca="1">'000043209'!I44</f>
        <v>0</v>
      </c>
      <c r="R55" s="37">
        <f ca="1">'000046212'!I44</f>
        <v>0</v>
      </c>
      <c r="S55" s="37">
        <f ca="1">'000049215'!I44</f>
        <v>0</v>
      </c>
      <c r="T55" s="37">
        <f ca="1">'000052218'!I44</f>
        <v>0</v>
      </c>
      <c r="U55" s="37">
        <f ca="1">'000055221'!I44</f>
        <v>0</v>
      </c>
      <c r="V55" s="37">
        <f ca="1">'000058224'!I44</f>
        <v>0</v>
      </c>
      <c r="W55" s="37">
        <f ca="1">'000061227'!I44</f>
        <v>0</v>
      </c>
      <c r="X55" s="37">
        <f ca="1">'000064230'!I44</f>
        <v>0</v>
      </c>
      <c r="Y55" s="37">
        <f ca="1">'000067233'!I44</f>
        <v>0</v>
      </c>
      <c r="Z55" s="37">
        <f ca="1">'000070236'!I44</f>
        <v>0</v>
      </c>
      <c r="AA55" s="37">
        <f ca="1">'000073239'!I44</f>
        <v>0</v>
      </c>
      <c r="AB55" s="37">
        <f ca="1">'000076242'!I44</f>
        <v>0</v>
      </c>
      <c r="AC55" s="37">
        <f ca="1">'000079245'!I44</f>
        <v>0</v>
      </c>
      <c r="AD55" s="37">
        <f ca="1">'000082248'!I44</f>
        <v>0</v>
      </c>
      <c r="AE55" s="37">
        <f ca="1">'000085251'!I44</f>
        <v>0</v>
      </c>
      <c r="AF55" s="37">
        <f ca="1">'000088254'!I44</f>
        <v>0</v>
      </c>
      <c r="AG55" s="37">
        <f ca="1">'000091257'!I44</f>
        <v>0</v>
      </c>
      <c r="AH55" s="37">
        <f ca="1">'000094260'!I44</f>
        <v>0</v>
      </c>
      <c r="AI55" s="37">
        <f ca="1">'000097263'!I44</f>
        <v>0</v>
      </c>
      <c r="AJ55" s="37">
        <f ca="1">'000100266'!I44</f>
        <v>0</v>
      </c>
      <c r="AK55" s="37">
        <f ca="1">'000103269'!I44</f>
        <v>0</v>
      </c>
      <c r="AL55" s="37">
        <f ca="1">'000106272'!I44</f>
        <v>0</v>
      </c>
      <c r="AM55" s="37">
        <f ca="1">'000109275'!I44</f>
        <v>0</v>
      </c>
      <c r="AN55" s="37">
        <f ca="1">'000112278'!I44</f>
        <v>0</v>
      </c>
      <c r="AO55" s="37">
        <f ca="1">'000115281'!I44</f>
        <v>0</v>
      </c>
      <c r="AP55" s="37">
        <f ca="1">'000118284'!I44</f>
        <v>0</v>
      </c>
      <c r="AQ55" s="37">
        <f ca="1">'000121287'!I44</f>
        <v>0</v>
      </c>
      <c r="AR55" s="37">
        <f ca="1">'000124290'!I44</f>
        <v>0</v>
      </c>
      <c r="AS55" s="37">
        <f ca="1">'000127293'!I44</f>
        <v>0</v>
      </c>
      <c r="AT55" s="37">
        <f ca="1">'000130296'!I44</f>
        <v>0</v>
      </c>
      <c r="AU55" s="37">
        <f ca="1">'000133299'!I44</f>
        <v>0</v>
      </c>
      <c r="AV55" s="37">
        <f ca="1">'000136302'!I44</f>
        <v>0</v>
      </c>
      <c r="AW55" s="37">
        <f ca="1">'000139305'!I44</f>
        <v>0</v>
      </c>
      <c r="AX55" s="37">
        <f ca="1">'000142308'!I44</f>
        <v>0</v>
      </c>
      <c r="AY55" s="37">
        <f ca="1">'000145311'!I44</f>
        <v>0</v>
      </c>
      <c r="AZ55" s="37">
        <f ca="1">'000148314'!I44</f>
        <v>0</v>
      </c>
      <c r="BA55" s="37">
        <f ca="1">'000151317'!I44</f>
        <v>0</v>
      </c>
      <c r="BB55" s="37">
        <f ca="1">'000154320'!I44</f>
        <v>0</v>
      </c>
      <c r="BC55" s="37">
        <f ca="1">'000157323'!I44</f>
        <v>0</v>
      </c>
      <c r="BD55" s="37">
        <f ca="1">'000160326'!I44</f>
        <v>0</v>
      </c>
      <c r="BE55" s="37">
        <f ca="1">'000163329'!I44</f>
        <v>0</v>
      </c>
      <c r="BF55" s="37">
        <f ca="1">'000166332'!I44</f>
        <v>0</v>
      </c>
      <c r="BG55" s="37">
        <f ca="1">'000169335'!I44</f>
        <v>0</v>
      </c>
      <c r="BH55" s="37">
        <f ca="1">'000172338'!I44</f>
        <v>0</v>
      </c>
      <c r="BI55" s="37">
        <f ca="1">'000175341'!I44</f>
        <v>0</v>
      </c>
      <c r="BJ55" s="37">
        <f ca="1">'000178344'!I44</f>
        <v>0</v>
      </c>
      <c r="BK55" s="37">
        <f ca="1">'000181347'!I44</f>
        <v>0</v>
      </c>
      <c r="BL55" s="37">
        <f ca="1">'000184350'!I44</f>
        <v>0</v>
      </c>
      <c r="BM55" s="37">
        <f ca="1">'000187353'!I44</f>
        <v>0</v>
      </c>
      <c r="BN55" s="37">
        <f ca="1">'000190356'!I44</f>
        <v>0</v>
      </c>
      <c r="BO55" s="37">
        <f ca="1">'000193359'!I44</f>
        <v>0</v>
      </c>
      <c r="BP55" s="37">
        <f ca="1">'000196362'!I44</f>
        <v>0</v>
      </c>
      <c r="BQ55" s="37">
        <f ca="1">'000199365'!I44</f>
        <v>0</v>
      </c>
      <c r="BR55" s="37">
        <f ca="1">'000202368'!I44</f>
        <v>0</v>
      </c>
      <c r="BS55" s="37">
        <f ca="1">'000205371'!I44</f>
        <v>0</v>
      </c>
      <c r="BT55" s="37">
        <f ca="1">'000208374'!I44</f>
        <v>0</v>
      </c>
      <c r="BV55" s="37">
        <f t="shared" ca="1" si="6"/>
        <v>0</v>
      </c>
      <c r="BW55" s="37">
        <f t="shared" ca="1" si="7"/>
        <v>0</v>
      </c>
      <c r="BX55" s="37">
        <f t="shared" ca="1" si="8"/>
        <v>0</v>
      </c>
      <c r="BZ55" s="59"/>
    </row>
    <row r="56" spans="1:78" x14ac:dyDescent="0.25">
      <c r="A56" s="54" t="s">
        <v>52</v>
      </c>
      <c r="B56" s="37">
        <f ca="1">'000000500'!I45</f>
        <v>0</v>
      </c>
      <c r="C56" s="37">
        <f ca="1">'000001167'!I45</f>
        <v>0</v>
      </c>
      <c r="D56" s="37">
        <f ca="1">'000004170'!I45</f>
        <v>0</v>
      </c>
      <c r="E56" s="37">
        <f ca="1">'000007173'!I45</f>
        <v>0</v>
      </c>
      <c r="F56" s="37">
        <f ca="1">'000010176'!I45</f>
        <v>0</v>
      </c>
      <c r="G56" s="37">
        <f ca="1">'000013179'!I45</f>
        <v>0</v>
      </c>
      <c r="H56" s="37">
        <f ca="1">'000016182'!I45</f>
        <v>0</v>
      </c>
      <c r="I56" s="37">
        <f ca="1">'000019185'!I45</f>
        <v>0</v>
      </c>
      <c r="J56" s="37">
        <f ca="1">'000022188'!I45</f>
        <v>0</v>
      </c>
      <c r="K56" s="37">
        <f ca="1">'000025191'!I45</f>
        <v>0</v>
      </c>
      <c r="L56" s="37">
        <f ca="1">'000028194'!I45</f>
        <v>0</v>
      </c>
      <c r="M56" s="37">
        <f ca="1">'000031197'!I45</f>
        <v>0</v>
      </c>
      <c r="N56" s="37">
        <f ca="1">'000034200'!I45</f>
        <v>0</v>
      </c>
      <c r="O56" s="37">
        <f ca="1">'000037203'!I45</f>
        <v>0</v>
      </c>
      <c r="P56" s="37">
        <f ca="1">'000040206'!I45</f>
        <v>0</v>
      </c>
      <c r="Q56" s="37">
        <f ca="1">'000043209'!I45</f>
        <v>0</v>
      </c>
      <c r="R56" s="37">
        <f ca="1">'000046212'!I45</f>
        <v>0</v>
      </c>
      <c r="S56" s="37">
        <f ca="1">'000049215'!I45</f>
        <v>0</v>
      </c>
      <c r="T56" s="37">
        <f ca="1">'000052218'!I45</f>
        <v>0</v>
      </c>
      <c r="U56" s="37">
        <f ca="1">'000055221'!I45</f>
        <v>0</v>
      </c>
      <c r="V56" s="37">
        <f ca="1">'000058224'!I45</f>
        <v>0</v>
      </c>
      <c r="W56" s="37">
        <f ca="1">'000061227'!I45</f>
        <v>0</v>
      </c>
      <c r="X56" s="37">
        <f ca="1">'000064230'!I45</f>
        <v>0</v>
      </c>
      <c r="Y56" s="37">
        <f ca="1">'000067233'!I45</f>
        <v>0</v>
      </c>
      <c r="Z56" s="37">
        <f ca="1">'000070236'!I45</f>
        <v>0</v>
      </c>
      <c r="AA56" s="37">
        <f ca="1">'000073239'!I45</f>
        <v>0</v>
      </c>
      <c r="AB56" s="37">
        <f ca="1">'000076242'!I45</f>
        <v>0</v>
      </c>
      <c r="AC56" s="37">
        <f ca="1">'000079245'!I45</f>
        <v>0</v>
      </c>
      <c r="AD56" s="37">
        <f ca="1">'000082248'!I45</f>
        <v>0</v>
      </c>
      <c r="AE56" s="37">
        <f ca="1">'000085251'!I45</f>
        <v>0</v>
      </c>
      <c r="AF56" s="37">
        <f ca="1">'000088254'!I45</f>
        <v>0</v>
      </c>
      <c r="AG56" s="37">
        <f ca="1">'000091257'!I45</f>
        <v>0</v>
      </c>
      <c r="AH56" s="37">
        <f ca="1">'000094260'!I45</f>
        <v>0</v>
      </c>
      <c r="AI56" s="37">
        <f ca="1">'000097263'!I45</f>
        <v>0</v>
      </c>
      <c r="AJ56" s="37">
        <f ca="1">'000100266'!I45</f>
        <v>0</v>
      </c>
      <c r="AK56" s="37">
        <f ca="1">'000103269'!I45</f>
        <v>0</v>
      </c>
      <c r="AL56" s="37">
        <f ca="1">'000106272'!I45</f>
        <v>0</v>
      </c>
      <c r="AM56" s="37">
        <f ca="1">'000109275'!I45</f>
        <v>0</v>
      </c>
      <c r="AN56" s="37">
        <f ca="1">'000112278'!I45</f>
        <v>0</v>
      </c>
      <c r="AO56" s="37">
        <f ca="1">'000115281'!I45</f>
        <v>0</v>
      </c>
      <c r="AP56" s="37">
        <f ca="1">'000118284'!I45</f>
        <v>0</v>
      </c>
      <c r="AQ56" s="37">
        <f ca="1">'000121287'!I45</f>
        <v>0</v>
      </c>
      <c r="AR56" s="37">
        <f ca="1">'000124290'!I45</f>
        <v>0</v>
      </c>
      <c r="AS56" s="37">
        <f ca="1">'000127293'!I45</f>
        <v>0</v>
      </c>
      <c r="AT56" s="37">
        <f ca="1">'000130296'!I45</f>
        <v>0</v>
      </c>
      <c r="AU56" s="37">
        <f ca="1">'000133299'!I45</f>
        <v>0</v>
      </c>
      <c r="AV56" s="37">
        <f ca="1">'000136302'!I45</f>
        <v>0</v>
      </c>
      <c r="AW56" s="37">
        <f ca="1">'000139305'!I45</f>
        <v>0</v>
      </c>
      <c r="AX56" s="37">
        <f ca="1">'000142308'!I45</f>
        <v>0</v>
      </c>
      <c r="AY56" s="37">
        <f ca="1">'000145311'!I45</f>
        <v>0</v>
      </c>
      <c r="AZ56" s="37">
        <f ca="1">'000148314'!I45</f>
        <v>0</v>
      </c>
      <c r="BA56" s="37">
        <f ca="1">'000151317'!I45</f>
        <v>0</v>
      </c>
      <c r="BB56" s="37">
        <f ca="1">'000154320'!I45</f>
        <v>0</v>
      </c>
      <c r="BC56" s="37">
        <f ca="1">'000157323'!I45</f>
        <v>0</v>
      </c>
      <c r="BD56" s="37">
        <f ca="1">'000160326'!I45</f>
        <v>0</v>
      </c>
      <c r="BE56" s="37">
        <f ca="1">'000163329'!I45</f>
        <v>0</v>
      </c>
      <c r="BF56" s="37">
        <f ca="1">'000166332'!I45</f>
        <v>0</v>
      </c>
      <c r="BG56" s="37">
        <f ca="1">'000169335'!I45</f>
        <v>0</v>
      </c>
      <c r="BH56" s="37">
        <f ca="1">'000172338'!I45</f>
        <v>0</v>
      </c>
      <c r="BI56" s="37">
        <f ca="1">'000175341'!I45</f>
        <v>0</v>
      </c>
      <c r="BJ56" s="37">
        <f ca="1">'000178344'!I45</f>
        <v>0</v>
      </c>
      <c r="BK56" s="37">
        <f ca="1">'000181347'!I45</f>
        <v>0</v>
      </c>
      <c r="BL56" s="37">
        <f ca="1">'000184350'!I45</f>
        <v>0</v>
      </c>
      <c r="BM56" s="37">
        <f ca="1">'000187353'!I45</f>
        <v>0</v>
      </c>
      <c r="BN56" s="37">
        <f ca="1">'000190356'!I45</f>
        <v>0</v>
      </c>
      <c r="BO56" s="37">
        <f ca="1">'000193359'!I45</f>
        <v>0</v>
      </c>
      <c r="BP56" s="37">
        <f ca="1">'000196362'!I45</f>
        <v>0</v>
      </c>
      <c r="BQ56" s="37">
        <f ca="1">'000199365'!I45</f>
        <v>0</v>
      </c>
      <c r="BR56" s="37">
        <f ca="1">'000202368'!I45</f>
        <v>0</v>
      </c>
      <c r="BS56" s="37">
        <f ca="1">'000205371'!I45</f>
        <v>0</v>
      </c>
      <c r="BT56" s="37">
        <f ca="1">'000208374'!I45</f>
        <v>0</v>
      </c>
      <c r="BV56" s="37">
        <f t="shared" ca="1" si="6"/>
        <v>0</v>
      </c>
      <c r="BW56" s="37">
        <f t="shared" ca="1" si="7"/>
        <v>0</v>
      </c>
      <c r="BX56" s="37">
        <f t="shared" ca="1" si="8"/>
        <v>0</v>
      </c>
      <c r="BZ56" s="59"/>
    </row>
    <row r="57" spans="1:78" x14ac:dyDescent="0.25">
      <c r="A57" s="54" t="s">
        <v>53</v>
      </c>
      <c r="B57" s="37">
        <f ca="1">'000000500'!I46</f>
        <v>0</v>
      </c>
      <c r="C57" s="37">
        <f ca="1">'000001167'!I46</f>
        <v>0</v>
      </c>
      <c r="D57" s="37">
        <f ca="1">'000004170'!I46</f>
        <v>0</v>
      </c>
      <c r="E57" s="37">
        <f ca="1">'000007173'!I46</f>
        <v>0</v>
      </c>
      <c r="F57" s="37">
        <f ca="1">'000010176'!I46</f>
        <v>0</v>
      </c>
      <c r="G57" s="37">
        <f ca="1">'000013179'!I46</f>
        <v>0</v>
      </c>
      <c r="H57" s="37">
        <f ca="1">'000016182'!I46</f>
        <v>0</v>
      </c>
      <c r="I57" s="37">
        <f ca="1">'000019185'!I46</f>
        <v>0</v>
      </c>
      <c r="J57" s="37">
        <f ca="1">'000022188'!I46</f>
        <v>0</v>
      </c>
      <c r="K57" s="37">
        <f ca="1">'000025191'!I46</f>
        <v>0</v>
      </c>
      <c r="L57" s="37">
        <f ca="1">'000028194'!I46</f>
        <v>0</v>
      </c>
      <c r="M57" s="37">
        <f ca="1">'000031197'!I46</f>
        <v>0</v>
      </c>
      <c r="N57" s="37">
        <f ca="1">'000034200'!I46</f>
        <v>0</v>
      </c>
      <c r="O57" s="37">
        <f ca="1">'000037203'!I46</f>
        <v>0</v>
      </c>
      <c r="P57" s="37">
        <f ca="1">'000040206'!I46</f>
        <v>0</v>
      </c>
      <c r="Q57" s="37">
        <f ca="1">'000043209'!I46</f>
        <v>0</v>
      </c>
      <c r="R57" s="37">
        <f ca="1">'000046212'!I46</f>
        <v>0</v>
      </c>
      <c r="S57" s="37">
        <f ca="1">'000049215'!I46</f>
        <v>0</v>
      </c>
      <c r="T57" s="37">
        <f ca="1">'000052218'!I46</f>
        <v>0</v>
      </c>
      <c r="U57" s="37">
        <f ca="1">'000055221'!I46</f>
        <v>0</v>
      </c>
      <c r="V57" s="37">
        <f ca="1">'000058224'!I46</f>
        <v>0</v>
      </c>
      <c r="W57" s="37">
        <f ca="1">'000061227'!I46</f>
        <v>0</v>
      </c>
      <c r="X57" s="37">
        <f ca="1">'000064230'!I46</f>
        <v>0</v>
      </c>
      <c r="Y57" s="37">
        <f ca="1">'000067233'!I46</f>
        <v>0</v>
      </c>
      <c r="Z57" s="37">
        <f ca="1">'000070236'!I46</f>
        <v>0</v>
      </c>
      <c r="AA57" s="37">
        <f ca="1">'000073239'!I46</f>
        <v>0</v>
      </c>
      <c r="AB57" s="37">
        <f ca="1">'000076242'!I46</f>
        <v>0</v>
      </c>
      <c r="AC57" s="37">
        <f ca="1">'000079245'!I46</f>
        <v>0</v>
      </c>
      <c r="AD57" s="37">
        <f ca="1">'000082248'!I46</f>
        <v>0</v>
      </c>
      <c r="AE57" s="37">
        <f ca="1">'000085251'!I46</f>
        <v>0</v>
      </c>
      <c r="AF57" s="37">
        <f ca="1">'000088254'!I46</f>
        <v>0</v>
      </c>
      <c r="AG57" s="37">
        <f ca="1">'000091257'!I46</f>
        <v>0</v>
      </c>
      <c r="AH57" s="37">
        <f ca="1">'000094260'!I46</f>
        <v>0</v>
      </c>
      <c r="AI57" s="37">
        <f ca="1">'000097263'!I46</f>
        <v>0</v>
      </c>
      <c r="AJ57" s="37">
        <f ca="1">'000100266'!I46</f>
        <v>0</v>
      </c>
      <c r="AK57" s="37">
        <f ca="1">'000103269'!I46</f>
        <v>0</v>
      </c>
      <c r="AL57" s="37">
        <f ca="1">'000106272'!I46</f>
        <v>0</v>
      </c>
      <c r="AM57" s="37">
        <f ca="1">'000109275'!I46</f>
        <v>0</v>
      </c>
      <c r="AN57" s="37">
        <f ca="1">'000112278'!I46</f>
        <v>0</v>
      </c>
      <c r="AO57" s="37">
        <f ca="1">'000115281'!I46</f>
        <v>0</v>
      </c>
      <c r="AP57" s="37">
        <f ca="1">'000118284'!I46</f>
        <v>0</v>
      </c>
      <c r="AQ57" s="37">
        <f ca="1">'000121287'!I46</f>
        <v>0</v>
      </c>
      <c r="AR57" s="37">
        <f ca="1">'000124290'!I46</f>
        <v>0</v>
      </c>
      <c r="AS57" s="37">
        <f ca="1">'000127293'!I46</f>
        <v>0</v>
      </c>
      <c r="AT57" s="37">
        <f ca="1">'000130296'!I46</f>
        <v>0</v>
      </c>
      <c r="AU57" s="37">
        <f ca="1">'000133299'!I46</f>
        <v>0</v>
      </c>
      <c r="AV57" s="37">
        <f ca="1">'000136302'!I46</f>
        <v>0</v>
      </c>
      <c r="AW57" s="37">
        <f ca="1">'000139305'!I46</f>
        <v>0</v>
      </c>
      <c r="AX57" s="37">
        <f ca="1">'000142308'!I46</f>
        <v>0</v>
      </c>
      <c r="AY57" s="37">
        <f ca="1">'000145311'!I46</f>
        <v>0</v>
      </c>
      <c r="AZ57" s="37">
        <f ca="1">'000148314'!I46</f>
        <v>0</v>
      </c>
      <c r="BA57" s="37">
        <f ca="1">'000151317'!I46</f>
        <v>0</v>
      </c>
      <c r="BB57" s="37">
        <f ca="1">'000154320'!I46</f>
        <v>0</v>
      </c>
      <c r="BC57" s="37">
        <f ca="1">'000157323'!I46</f>
        <v>0</v>
      </c>
      <c r="BD57" s="37">
        <f ca="1">'000160326'!I46</f>
        <v>0</v>
      </c>
      <c r="BE57" s="37">
        <f ca="1">'000163329'!I46</f>
        <v>0</v>
      </c>
      <c r="BF57" s="37">
        <f ca="1">'000166332'!I46</f>
        <v>0</v>
      </c>
      <c r="BG57" s="37">
        <f ca="1">'000169335'!I46</f>
        <v>0</v>
      </c>
      <c r="BH57" s="37">
        <f ca="1">'000172338'!I46</f>
        <v>0</v>
      </c>
      <c r="BI57" s="37">
        <f ca="1">'000175341'!I46</f>
        <v>0</v>
      </c>
      <c r="BJ57" s="37">
        <f ca="1">'000178344'!I46</f>
        <v>0</v>
      </c>
      <c r="BK57" s="37">
        <f ca="1">'000181347'!I46</f>
        <v>0</v>
      </c>
      <c r="BL57" s="37">
        <f ca="1">'000184350'!I46</f>
        <v>0</v>
      </c>
      <c r="BM57" s="37">
        <f ca="1">'000187353'!I46</f>
        <v>0</v>
      </c>
      <c r="BN57" s="37">
        <f ca="1">'000190356'!I46</f>
        <v>0</v>
      </c>
      <c r="BO57" s="37">
        <f ca="1">'000193359'!I46</f>
        <v>0</v>
      </c>
      <c r="BP57" s="37">
        <f ca="1">'000196362'!I46</f>
        <v>0</v>
      </c>
      <c r="BQ57" s="37">
        <f ca="1">'000199365'!I46</f>
        <v>0</v>
      </c>
      <c r="BR57" s="37">
        <f ca="1">'000202368'!I46</f>
        <v>0</v>
      </c>
      <c r="BS57" s="37">
        <f ca="1">'000205371'!I46</f>
        <v>0</v>
      </c>
      <c r="BT57" s="37">
        <f ca="1">'000208374'!I46</f>
        <v>0</v>
      </c>
      <c r="BV57" s="37">
        <f t="shared" ca="1" si="6"/>
        <v>0</v>
      </c>
      <c r="BW57" s="37">
        <f t="shared" ca="1" si="7"/>
        <v>0</v>
      </c>
      <c r="BX57" s="37">
        <f t="shared" ca="1" si="8"/>
        <v>0</v>
      </c>
      <c r="BZ57" s="59"/>
    </row>
    <row r="58" spans="1:78" x14ac:dyDescent="0.25">
      <c r="A58" s="54" t="s">
        <v>54</v>
      </c>
      <c r="B58" s="37">
        <f ca="1">'000000500'!I47</f>
        <v>0</v>
      </c>
      <c r="C58" s="37">
        <f ca="1">'000001167'!I47</f>
        <v>0</v>
      </c>
      <c r="D58" s="37">
        <f ca="1">'000004170'!I47</f>
        <v>0</v>
      </c>
      <c r="E58" s="37">
        <f ca="1">'000007173'!I47</f>
        <v>0</v>
      </c>
      <c r="F58" s="37">
        <f ca="1">'000010176'!I47</f>
        <v>0</v>
      </c>
      <c r="G58" s="37">
        <f ca="1">'000013179'!I47</f>
        <v>0</v>
      </c>
      <c r="H58" s="37">
        <f ca="1">'000016182'!I47</f>
        <v>0</v>
      </c>
      <c r="I58" s="37">
        <f ca="1">'000019185'!I47</f>
        <v>0</v>
      </c>
      <c r="J58" s="37">
        <f ca="1">'000022188'!I47</f>
        <v>0</v>
      </c>
      <c r="K58" s="37">
        <f ca="1">'000025191'!I47</f>
        <v>0</v>
      </c>
      <c r="L58" s="37">
        <f ca="1">'000028194'!I47</f>
        <v>0</v>
      </c>
      <c r="M58" s="37">
        <f ca="1">'000031197'!I47</f>
        <v>0</v>
      </c>
      <c r="N58" s="37">
        <f ca="1">'000034200'!I47</f>
        <v>0</v>
      </c>
      <c r="O58" s="37">
        <f ca="1">'000037203'!I47</f>
        <v>0</v>
      </c>
      <c r="P58" s="37">
        <f ca="1">'000040206'!I47</f>
        <v>0</v>
      </c>
      <c r="Q58" s="37">
        <f ca="1">'000043209'!I47</f>
        <v>0</v>
      </c>
      <c r="R58" s="37">
        <f ca="1">'000046212'!I47</f>
        <v>0</v>
      </c>
      <c r="S58" s="37">
        <f ca="1">'000049215'!I47</f>
        <v>0</v>
      </c>
      <c r="T58" s="37">
        <f ca="1">'000052218'!I47</f>
        <v>0</v>
      </c>
      <c r="U58" s="37">
        <f ca="1">'000055221'!I47</f>
        <v>0</v>
      </c>
      <c r="V58" s="37">
        <f ca="1">'000058224'!I47</f>
        <v>0</v>
      </c>
      <c r="W58" s="37">
        <f ca="1">'000061227'!I47</f>
        <v>0</v>
      </c>
      <c r="X58" s="37">
        <f ca="1">'000064230'!I47</f>
        <v>0</v>
      </c>
      <c r="Y58" s="37">
        <f ca="1">'000067233'!I47</f>
        <v>0</v>
      </c>
      <c r="Z58" s="37">
        <f ca="1">'000070236'!I47</f>
        <v>0</v>
      </c>
      <c r="AA58" s="37">
        <f ca="1">'000073239'!I47</f>
        <v>0</v>
      </c>
      <c r="AB58" s="37">
        <f ca="1">'000076242'!I47</f>
        <v>0</v>
      </c>
      <c r="AC58" s="37">
        <f ca="1">'000079245'!I47</f>
        <v>0</v>
      </c>
      <c r="AD58" s="37">
        <f ca="1">'000082248'!I47</f>
        <v>0</v>
      </c>
      <c r="AE58" s="37">
        <f ca="1">'000085251'!I47</f>
        <v>0</v>
      </c>
      <c r="AF58" s="37">
        <f ca="1">'000088254'!I47</f>
        <v>0</v>
      </c>
      <c r="AG58" s="37">
        <f ca="1">'000091257'!I47</f>
        <v>0</v>
      </c>
      <c r="AH58" s="37">
        <f ca="1">'000094260'!I47</f>
        <v>0</v>
      </c>
      <c r="AI58" s="37">
        <f ca="1">'000097263'!I47</f>
        <v>0</v>
      </c>
      <c r="AJ58" s="37">
        <f ca="1">'000100266'!I47</f>
        <v>0</v>
      </c>
      <c r="AK58" s="37">
        <f ca="1">'000103269'!I47</f>
        <v>0</v>
      </c>
      <c r="AL58" s="37">
        <f ca="1">'000106272'!I47</f>
        <v>0</v>
      </c>
      <c r="AM58" s="37">
        <f ca="1">'000109275'!I47</f>
        <v>0</v>
      </c>
      <c r="AN58" s="37">
        <f ca="1">'000112278'!I47</f>
        <v>0</v>
      </c>
      <c r="AO58" s="37">
        <f ca="1">'000115281'!I47</f>
        <v>0</v>
      </c>
      <c r="AP58" s="37">
        <f ca="1">'000118284'!I47</f>
        <v>0</v>
      </c>
      <c r="AQ58" s="37">
        <f ca="1">'000121287'!I47</f>
        <v>0</v>
      </c>
      <c r="AR58" s="37">
        <f ca="1">'000124290'!I47</f>
        <v>0</v>
      </c>
      <c r="AS58" s="37">
        <f ca="1">'000127293'!I47</f>
        <v>0</v>
      </c>
      <c r="AT58" s="37">
        <f ca="1">'000130296'!I47</f>
        <v>0</v>
      </c>
      <c r="AU58" s="37">
        <f ca="1">'000133299'!I47</f>
        <v>0</v>
      </c>
      <c r="AV58" s="37">
        <f ca="1">'000136302'!I47</f>
        <v>0</v>
      </c>
      <c r="AW58" s="37">
        <f ca="1">'000139305'!I47</f>
        <v>0</v>
      </c>
      <c r="AX58" s="37">
        <f ca="1">'000142308'!I47</f>
        <v>0</v>
      </c>
      <c r="AY58" s="37">
        <f ca="1">'000145311'!I47</f>
        <v>0</v>
      </c>
      <c r="AZ58" s="37">
        <f ca="1">'000148314'!I47</f>
        <v>0</v>
      </c>
      <c r="BA58" s="37">
        <f ca="1">'000151317'!I47</f>
        <v>0</v>
      </c>
      <c r="BB58" s="37">
        <f ca="1">'000154320'!I47</f>
        <v>0</v>
      </c>
      <c r="BC58" s="37">
        <f ca="1">'000157323'!I47</f>
        <v>0</v>
      </c>
      <c r="BD58" s="37">
        <f ca="1">'000160326'!I47</f>
        <v>0</v>
      </c>
      <c r="BE58" s="37">
        <f ca="1">'000163329'!I47</f>
        <v>0</v>
      </c>
      <c r="BF58" s="37">
        <f ca="1">'000166332'!I47</f>
        <v>0</v>
      </c>
      <c r="BG58" s="37">
        <f ca="1">'000169335'!I47</f>
        <v>0</v>
      </c>
      <c r="BH58" s="37">
        <f ca="1">'000172338'!I47</f>
        <v>0</v>
      </c>
      <c r="BI58" s="37">
        <f ca="1">'000175341'!I47</f>
        <v>0</v>
      </c>
      <c r="BJ58" s="37">
        <f ca="1">'000178344'!I47</f>
        <v>0</v>
      </c>
      <c r="BK58" s="37">
        <f ca="1">'000181347'!I47</f>
        <v>0</v>
      </c>
      <c r="BL58" s="37">
        <f ca="1">'000184350'!I47</f>
        <v>0</v>
      </c>
      <c r="BM58" s="37">
        <f ca="1">'000187353'!I47</f>
        <v>0</v>
      </c>
      <c r="BN58" s="37">
        <f ca="1">'000190356'!I47</f>
        <v>0</v>
      </c>
      <c r="BO58" s="37">
        <f ca="1">'000193359'!I47</f>
        <v>0</v>
      </c>
      <c r="BP58" s="37">
        <f ca="1">'000196362'!I47</f>
        <v>0</v>
      </c>
      <c r="BQ58" s="37">
        <f ca="1">'000199365'!I47</f>
        <v>0</v>
      </c>
      <c r="BR58" s="37">
        <f ca="1">'000202368'!I47</f>
        <v>0</v>
      </c>
      <c r="BS58" s="37">
        <f ca="1">'000205371'!I47</f>
        <v>0</v>
      </c>
      <c r="BT58" s="37">
        <f ca="1">'000208374'!I47</f>
        <v>0</v>
      </c>
      <c r="BV58" s="37">
        <f t="shared" ca="1" si="6"/>
        <v>0</v>
      </c>
      <c r="BW58" s="37">
        <f t="shared" ca="1" si="7"/>
        <v>0</v>
      </c>
      <c r="BX58" s="37">
        <f t="shared" ca="1" si="8"/>
        <v>0</v>
      </c>
      <c r="BZ58" s="59"/>
    </row>
    <row r="59" spans="1:78" x14ac:dyDescent="0.25">
      <c r="A59" s="54" t="s">
        <v>55</v>
      </c>
      <c r="B59" s="37">
        <f ca="1">'000000500'!I48</f>
        <v>0</v>
      </c>
      <c r="C59" s="37">
        <f ca="1">'000001167'!I48</f>
        <v>0</v>
      </c>
      <c r="D59" s="37">
        <f ca="1">'000004170'!I48</f>
        <v>0</v>
      </c>
      <c r="E59" s="37">
        <f ca="1">'000007173'!I48</f>
        <v>0</v>
      </c>
      <c r="F59" s="37">
        <f ca="1">'000010176'!I48</f>
        <v>0</v>
      </c>
      <c r="G59" s="37">
        <f ca="1">'000013179'!I48</f>
        <v>0</v>
      </c>
      <c r="H59" s="37">
        <f ca="1">'000016182'!I48</f>
        <v>0</v>
      </c>
      <c r="I59" s="37">
        <f ca="1">'000019185'!I48</f>
        <v>0</v>
      </c>
      <c r="J59" s="37">
        <f ca="1">'000022188'!I48</f>
        <v>0</v>
      </c>
      <c r="K59" s="37">
        <f ca="1">'000025191'!I48</f>
        <v>0</v>
      </c>
      <c r="L59" s="37">
        <f ca="1">'000028194'!I48</f>
        <v>0</v>
      </c>
      <c r="M59" s="37">
        <f ca="1">'000031197'!I48</f>
        <v>0</v>
      </c>
      <c r="N59" s="37">
        <f ca="1">'000034200'!I48</f>
        <v>0</v>
      </c>
      <c r="O59" s="37">
        <f ca="1">'000037203'!I48</f>
        <v>0</v>
      </c>
      <c r="P59" s="37">
        <f ca="1">'000040206'!I48</f>
        <v>0</v>
      </c>
      <c r="Q59" s="37">
        <f ca="1">'000043209'!I48</f>
        <v>0</v>
      </c>
      <c r="R59" s="37">
        <f ca="1">'000046212'!I48</f>
        <v>0</v>
      </c>
      <c r="S59" s="37">
        <f ca="1">'000049215'!I48</f>
        <v>0</v>
      </c>
      <c r="T59" s="37">
        <f ca="1">'000052218'!I48</f>
        <v>0</v>
      </c>
      <c r="U59" s="37">
        <f ca="1">'000055221'!I48</f>
        <v>0</v>
      </c>
      <c r="V59" s="37">
        <f ca="1">'000058224'!I48</f>
        <v>0</v>
      </c>
      <c r="W59" s="37">
        <f ca="1">'000061227'!I48</f>
        <v>0</v>
      </c>
      <c r="X59" s="37">
        <f ca="1">'000064230'!I48</f>
        <v>0</v>
      </c>
      <c r="Y59" s="37">
        <f ca="1">'000067233'!I48</f>
        <v>0</v>
      </c>
      <c r="Z59" s="37">
        <f ca="1">'000070236'!I48</f>
        <v>0</v>
      </c>
      <c r="AA59" s="37">
        <f ca="1">'000073239'!I48</f>
        <v>0</v>
      </c>
      <c r="AB59" s="37">
        <f ca="1">'000076242'!I48</f>
        <v>0</v>
      </c>
      <c r="AC59" s="37">
        <f ca="1">'000079245'!I48</f>
        <v>0</v>
      </c>
      <c r="AD59" s="37">
        <f ca="1">'000082248'!I48</f>
        <v>0</v>
      </c>
      <c r="AE59" s="37">
        <f ca="1">'000085251'!I48</f>
        <v>0</v>
      </c>
      <c r="AF59" s="37">
        <f ca="1">'000088254'!I48</f>
        <v>0</v>
      </c>
      <c r="AG59" s="37">
        <f ca="1">'000091257'!I48</f>
        <v>0</v>
      </c>
      <c r="AH59" s="37">
        <f ca="1">'000094260'!I48</f>
        <v>0</v>
      </c>
      <c r="AI59" s="37">
        <f ca="1">'000097263'!I48</f>
        <v>0</v>
      </c>
      <c r="AJ59" s="37">
        <f ca="1">'000100266'!I48</f>
        <v>0</v>
      </c>
      <c r="AK59" s="37">
        <f ca="1">'000103269'!I48</f>
        <v>0</v>
      </c>
      <c r="AL59" s="37">
        <f ca="1">'000106272'!I48</f>
        <v>0</v>
      </c>
      <c r="AM59" s="37">
        <f ca="1">'000109275'!I48</f>
        <v>0</v>
      </c>
      <c r="AN59" s="37">
        <f ca="1">'000112278'!I48</f>
        <v>0</v>
      </c>
      <c r="AO59" s="37">
        <f ca="1">'000115281'!I48</f>
        <v>0</v>
      </c>
      <c r="AP59" s="37">
        <f ca="1">'000118284'!I48</f>
        <v>0</v>
      </c>
      <c r="AQ59" s="37">
        <f ca="1">'000121287'!I48</f>
        <v>0</v>
      </c>
      <c r="AR59" s="37">
        <f ca="1">'000124290'!I48</f>
        <v>0</v>
      </c>
      <c r="AS59" s="37">
        <f ca="1">'000127293'!I48</f>
        <v>0</v>
      </c>
      <c r="AT59" s="37">
        <f ca="1">'000130296'!I48</f>
        <v>0</v>
      </c>
      <c r="AU59" s="37">
        <f ca="1">'000133299'!I48</f>
        <v>0</v>
      </c>
      <c r="AV59" s="37">
        <f ca="1">'000136302'!I48</f>
        <v>0</v>
      </c>
      <c r="AW59" s="37">
        <f ca="1">'000139305'!I48</f>
        <v>0</v>
      </c>
      <c r="AX59" s="37">
        <f ca="1">'000142308'!I48</f>
        <v>0</v>
      </c>
      <c r="AY59" s="37">
        <f ca="1">'000145311'!I48</f>
        <v>0</v>
      </c>
      <c r="AZ59" s="37">
        <f ca="1">'000148314'!I48</f>
        <v>0</v>
      </c>
      <c r="BA59" s="37">
        <f ca="1">'000151317'!I48</f>
        <v>0</v>
      </c>
      <c r="BB59" s="37">
        <f ca="1">'000154320'!I48</f>
        <v>0</v>
      </c>
      <c r="BC59" s="37">
        <f ca="1">'000157323'!I48</f>
        <v>0</v>
      </c>
      <c r="BD59" s="37">
        <f ca="1">'000160326'!I48</f>
        <v>0</v>
      </c>
      <c r="BE59" s="37">
        <f ca="1">'000163329'!I48</f>
        <v>0</v>
      </c>
      <c r="BF59" s="37">
        <f ca="1">'000166332'!I48</f>
        <v>0</v>
      </c>
      <c r="BG59" s="37">
        <f ca="1">'000169335'!I48</f>
        <v>0</v>
      </c>
      <c r="BH59" s="37">
        <f ca="1">'000172338'!I48</f>
        <v>0</v>
      </c>
      <c r="BI59" s="37">
        <f ca="1">'000175341'!I48</f>
        <v>0</v>
      </c>
      <c r="BJ59" s="37">
        <f ca="1">'000178344'!I48</f>
        <v>0</v>
      </c>
      <c r="BK59" s="37">
        <f ca="1">'000181347'!I48</f>
        <v>0</v>
      </c>
      <c r="BL59" s="37">
        <f ca="1">'000184350'!I48</f>
        <v>0</v>
      </c>
      <c r="BM59" s="37">
        <f ca="1">'000187353'!I48</f>
        <v>0</v>
      </c>
      <c r="BN59" s="37">
        <f ca="1">'000190356'!I48</f>
        <v>0</v>
      </c>
      <c r="BO59" s="37">
        <f ca="1">'000193359'!I48</f>
        <v>0</v>
      </c>
      <c r="BP59" s="37">
        <f ca="1">'000196362'!I48</f>
        <v>0</v>
      </c>
      <c r="BQ59" s="37">
        <f ca="1">'000199365'!I48</f>
        <v>0</v>
      </c>
      <c r="BR59" s="37">
        <f ca="1">'000202368'!I48</f>
        <v>0</v>
      </c>
      <c r="BS59" s="37">
        <f ca="1">'000205371'!I48</f>
        <v>0</v>
      </c>
      <c r="BT59" s="37">
        <f ca="1">'000208374'!I48</f>
        <v>0</v>
      </c>
      <c r="BV59" s="37">
        <f t="shared" ca="1" si="6"/>
        <v>0</v>
      </c>
      <c r="BW59" s="37">
        <f t="shared" ca="1" si="7"/>
        <v>0</v>
      </c>
      <c r="BX59" s="37">
        <f t="shared" ca="1" si="8"/>
        <v>0</v>
      </c>
      <c r="BZ59" s="59"/>
    </row>
    <row r="60" spans="1:78" x14ac:dyDescent="0.25">
      <c r="A60" s="54" t="s">
        <v>56</v>
      </c>
      <c r="B60" s="37">
        <f ca="1">'000000500'!I49</f>
        <v>0</v>
      </c>
      <c r="C60" s="37">
        <f ca="1">'000001167'!I49</f>
        <v>0</v>
      </c>
      <c r="D60" s="37">
        <f ca="1">'000004170'!I49</f>
        <v>0</v>
      </c>
      <c r="E60" s="37">
        <f ca="1">'000007173'!I49</f>
        <v>0</v>
      </c>
      <c r="F60" s="37">
        <f ca="1">'000010176'!I49</f>
        <v>0</v>
      </c>
      <c r="G60" s="37">
        <f ca="1">'000013179'!I49</f>
        <v>0</v>
      </c>
      <c r="H60" s="37">
        <f ca="1">'000016182'!I49</f>
        <v>0</v>
      </c>
      <c r="I60" s="37">
        <f ca="1">'000019185'!I49</f>
        <v>0</v>
      </c>
      <c r="J60" s="37">
        <f ca="1">'000022188'!I49</f>
        <v>0</v>
      </c>
      <c r="K60" s="37">
        <f ca="1">'000025191'!I49</f>
        <v>0</v>
      </c>
      <c r="L60" s="37">
        <f ca="1">'000028194'!I49</f>
        <v>0</v>
      </c>
      <c r="M60" s="37">
        <f ca="1">'000031197'!I49</f>
        <v>0</v>
      </c>
      <c r="N60" s="37">
        <f ca="1">'000034200'!I49</f>
        <v>0</v>
      </c>
      <c r="O60" s="37">
        <f ca="1">'000037203'!I49</f>
        <v>0</v>
      </c>
      <c r="P60" s="37">
        <f ca="1">'000040206'!I49</f>
        <v>0</v>
      </c>
      <c r="Q60" s="37">
        <f ca="1">'000043209'!I49</f>
        <v>0</v>
      </c>
      <c r="R60" s="37">
        <f ca="1">'000046212'!I49</f>
        <v>0</v>
      </c>
      <c r="S60" s="37">
        <f ca="1">'000049215'!I49</f>
        <v>0</v>
      </c>
      <c r="T60" s="37">
        <f ca="1">'000052218'!I49</f>
        <v>0</v>
      </c>
      <c r="U60" s="37">
        <f ca="1">'000055221'!I49</f>
        <v>0</v>
      </c>
      <c r="V60" s="37">
        <f ca="1">'000058224'!I49</f>
        <v>0</v>
      </c>
      <c r="W60" s="37">
        <f ca="1">'000061227'!I49</f>
        <v>0</v>
      </c>
      <c r="X60" s="37">
        <f ca="1">'000064230'!I49</f>
        <v>0</v>
      </c>
      <c r="Y60" s="37">
        <f ca="1">'000067233'!I49</f>
        <v>0</v>
      </c>
      <c r="Z60" s="37">
        <f ca="1">'000070236'!I49</f>
        <v>0</v>
      </c>
      <c r="AA60" s="37">
        <f ca="1">'000073239'!I49</f>
        <v>0</v>
      </c>
      <c r="AB60" s="37">
        <f ca="1">'000076242'!I49</f>
        <v>0</v>
      </c>
      <c r="AC60" s="37">
        <f ca="1">'000079245'!I49</f>
        <v>0</v>
      </c>
      <c r="AD60" s="37">
        <f ca="1">'000082248'!I49</f>
        <v>0</v>
      </c>
      <c r="AE60" s="37">
        <f ca="1">'000085251'!I49</f>
        <v>0</v>
      </c>
      <c r="AF60" s="37">
        <f ca="1">'000088254'!I49</f>
        <v>0</v>
      </c>
      <c r="AG60" s="37">
        <f ca="1">'000091257'!I49</f>
        <v>0</v>
      </c>
      <c r="AH60" s="37">
        <f ca="1">'000094260'!I49</f>
        <v>0</v>
      </c>
      <c r="AI60" s="37">
        <f ca="1">'000097263'!I49</f>
        <v>0</v>
      </c>
      <c r="AJ60" s="37">
        <f ca="1">'000100266'!I49</f>
        <v>0</v>
      </c>
      <c r="AK60" s="37">
        <f ca="1">'000103269'!I49</f>
        <v>0</v>
      </c>
      <c r="AL60" s="37">
        <f ca="1">'000106272'!I49</f>
        <v>0</v>
      </c>
      <c r="AM60" s="37">
        <f ca="1">'000109275'!I49</f>
        <v>0</v>
      </c>
      <c r="AN60" s="37">
        <f ca="1">'000112278'!I49</f>
        <v>0</v>
      </c>
      <c r="AO60" s="37">
        <f ca="1">'000115281'!I49</f>
        <v>0</v>
      </c>
      <c r="AP60" s="37">
        <f ca="1">'000118284'!I49</f>
        <v>0</v>
      </c>
      <c r="AQ60" s="37">
        <f ca="1">'000121287'!I49</f>
        <v>0</v>
      </c>
      <c r="AR60" s="37">
        <f ca="1">'000124290'!I49</f>
        <v>0</v>
      </c>
      <c r="AS60" s="37">
        <f ca="1">'000127293'!I49</f>
        <v>0</v>
      </c>
      <c r="AT60" s="37">
        <f ca="1">'000130296'!I49</f>
        <v>0</v>
      </c>
      <c r="AU60" s="37">
        <f ca="1">'000133299'!I49</f>
        <v>0</v>
      </c>
      <c r="AV60" s="37">
        <f ca="1">'000136302'!I49</f>
        <v>0</v>
      </c>
      <c r="AW60" s="37">
        <f ca="1">'000139305'!I49</f>
        <v>0</v>
      </c>
      <c r="AX60" s="37">
        <f ca="1">'000142308'!I49</f>
        <v>0</v>
      </c>
      <c r="AY60" s="37">
        <f ca="1">'000145311'!I49</f>
        <v>0</v>
      </c>
      <c r="AZ60" s="37">
        <f ca="1">'000148314'!I49</f>
        <v>0</v>
      </c>
      <c r="BA60" s="37">
        <f ca="1">'000151317'!I49</f>
        <v>0</v>
      </c>
      <c r="BB60" s="37">
        <f ca="1">'000154320'!I49</f>
        <v>0</v>
      </c>
      <c r="BC60" s="37">
        <f ca="1">'000157323'!I49</f>
        <v>0</v>
      </c>
      <c r="BD60" s="37">
        <f ca="1">'000160326'!I49</f>
        <v>0</v>
      </c>
      <c r="BE60" s="37">
        <f ca="1">'000163329'!I49</f>
        <v>0</v>
      </c>
      <c r="BF60" s="37">
        <f ca="1">'000166332'!I49</f>
        <v>0</v>
      </c>
      <c r="BG60" s="37">
        <f ca="1">'000169335'!I49</f>
        <v>0</v>
      </c>
      <c r="BH60" s="37">
        <f ca="1">'000172338'!I49</f>
        <v>0</v>
      </c>
      <c r="BI60" s="37">
        <f ca="1">'000175341'!I49</f>
        <v>0</v>
      </c>
      <c r="BJ60" s="37">
        <f ca="1">'000178344'!I49</f>
        <v>0</v>
      </c>
      <c r="BK60" s="37">
        <f ca="1">'000181347'!I49</f>
        <v>0</v>
      </c>
      <c r="BL60" s="37">
        <f ca="1">'000184350'!I49</f>
        <v>0</v>
      </c>
      <c r="BM60" s="37">
        <f ca="1">'000187353'!I49</f>
        <v>0</v>
      </c>
      <c r="BN60" s="37">
        <f ca="1">'000190356'!I49</f>
        <v>0</v>
      </c>
      <c r="BO60" s="37">
        <f ca="1">'000193359'!I49</f>
        <v>0</v>
      </c>
      <c r="BP60" s="37">
        <f ca="1">'000196362'!I49</f>
        <v>0</v>
      </c>
      <c r="BQ60" s="37">
        <f ca="1">'000199365'!I49</f>
        <v>0</v>
      </c>
      <c r="BR60" s="37">
        <f ca="1">'000202368'!I49</f>
        <v>0</v>
      </c>
      <c r="BS60" s="37">
        <f ca="1">'000205371'!I49</f>
        <v>0</v>
      </c>
      <c r="BT60" s="37">
        <f ca="1">'000208374'!I49</f>
        <v>0</v>
      </c>
      <c r="BV60" s="37">
        <f t="shared" ref="BV60:BV80" ca="1" si="9">AVERAGE(B60:BT60)</f>
        <v>0</v>
      </c>
      <c r="BW60" s="37">
        <f t="shared" ref="BW60:BW80" ca="1" si="10">STDEV(B60:BT60)</f>
        <v>0</v>
      </c>
      <c r="BX60" s="37">
        <f t="shared" ref="BX60:BX91" ca="1" si="11">BW60/SQRT(71)</f>
        <v>0</v>
      </c>
      <c r="BZ60" s="59"/>
    </row>
    <row r="61" spans="1:78" x14ac:dyDescent="0.25">
      <c r="A61" s="54" t="s">
        <v>57</v>
      </c>
      <c r="B61" s="37">
        <f ca="1">'000000500'!I50</f>
        <v>0</v>
      </c>
      <c r="C61" s="37">
        <f ca="1">'000001167'!I50</f>
        <v>0</v>
      </c>
      <c r="D61" s="37">
        <f ca="1">'000004170'!I50</f>
        <v>0</v>
      </c>
      <c r="E61" s="37">
        <f ca="1">'000007173'!I50</f>
        <v>0</v>
      </c>
      <c r="F61" s="37">
        <f ca="1">'000010176'!I50</f>
        <v>0</v>
      </c>
      <c r="G61" s="37">
        <f ca="1">'000013179'!I50</f>
        <v>0</v>
      </c>
      <c r="H61" s="37">
        <f ca="1">'000016182'!I50</f>
        <v>0</v>
      </c>
      <c r="I61" s="37">
        <f ca="1">'000019185'!I50</f>
        <v>0</v>
      </c>
      <c r="J61" s="37">
        <f ca="1">'000022188'!I50</f>
        <v>0</v>
      </c>
      <c r="K61" s="37">
        <f ca="1">'000025191'!I50</f>
        <v>0</v>
      </c>
      <c r="L61" s="37">
        <f ca="1">'000028194'!I50</f>
        <v>0</v>
      </c>
      <c r="M61" s="37">
        <f ca="1">'000031197'!I50</f>
        <v>0</v>
      </c>
      <c r="N61" s="37">
        <f ca="1">'000034200'!I50</f>
        <v>0</v>
      </c>
      <c r="O61" s="37">
        <f ca="1">'000037203'!I50</f>
        <v>0</v>
      </c>
      <c r="P61" s="37">
        <f ca="1">'000040206'!I50</f>
        <v>0</v>
      </c>
      <c r="Q61" s="37">
        <f ca="1">'000043209'!I50</f>
        <v>0</v>
      </c>
      <c r="R61" s="37">
        <f ca="1">'000046212'!I50</f>
        <v>0</v>
      </c>
      <c r="S61" s="37">
        <f ca="1">'000049215'!I50</f>
        <v>0</v>
      </c>
      <c r="T61" s="37">
        <f ca="1">'000052218'!I50</f>
        <v>0</v>
      </c>
      <c r="U61" s="37">
        <f ca="1">'000055221'!I50</f>
        <v>0</v>
      </c>
      <c r="V61" s="37">
        <f ca="1">'000058224'!I50</f>
        <v>0</v>
      </c>
      <c r="W61" s="37">
        <f ca="1">'000061227'!I50</f>
        <v>0</v>
      </c>
      <c r="X61" s="37">
        <f ca="1">'000064230'!I50</f>
        <v>0</v>
      </c>
      <c r="Y61" s="37">
        <f ca="1">'000067233'!I50</f>
        <v>0</v>
      </c>
      <c r="Z61" s="37">
        <f ca="1">'000070236'!I50</f>
        <v>0</v>
      </c>
      <c r="AA61" s="37">
        <f ca="1">'000073239'!I50</f>
        <v>0</v>
      </c>
      <c r="AB61" s="37">
        <f ca="1">'000076242'!I50</f>
        <v>0</v>
      </c>
      <c r="AC61" s="37">
        <f ca="1">'000079245'!I50</f>
        <v>0</v>
      </c>
      <c r="AD61" s="37">
        <f ca="1">'000082248'!I50</f>
        <v>0</v>
      </c>
      <c r="AE61" s="37">
        <f ca="1">'000085251'!I50</f>
        <v>0</v>
      </c>
      <c r="AF61" s="37">
        <f ca="1">'000088254'!I50</f>
        <v>0</v>
      </c>
      <c r="AG61" s="37">
        <f ca="1">'000091257'!I50</f>
        <v>0</v>
      </c>
      <c r="AH61" s="37">
        <f ca="1">'000094260'!I50</f>
        <v>0</v>
      </c>
      <c r="AI61" s="37">
        <f ca="1">'000097263'!I50</f>
        <v>0</v>
      </c>
      <c r="AJ61" s="37">
        <f ca="1">'000100266'!I50</f>
        <v>0</v>
      </c>
      <c r="AK61" s="37">
        <f ca="1">'000103269'!I50</f>
        <v>0</v>
      </c>
      <c r="AL61" s="37">
        <f ca="1">'000106272'!I50</f>
        <v>0</v>
      </c>
      <c r="AM61" s="37">
        <f ca="1">'000109275'!I50</f>
        <v>0</v>
      </c>
      <c r="AN61" s="37">
        <f ca="1">'000112278'!I50</f>
        <v>0</v>
      </c>
      <c r="AO61" s="37">
        <f ca="1">'000115281'!I50</f>
        <v>0</v>
      </c>
      <c r="AP61" s="37">
        <f ca="1">'000118284'!I50</f>
        <v>0</v>
      </c>
      <c r="AQ61" s="37">
        <f ca="1">'000121287'!I50</f>
        <v>0</v>
      </c>
      <c r="AR61" s="37">
        <f ca="1">'000124290'!I50</f>
        <v>0</v>
      </c>
      <c r="AS61" s="37">
        <f ca="1">'000127293'!I50</f>
        <v>0</v>
      </c>
      <c r="AT61" s="37">
        <f ca="1">'000130296'!I50</f>
        <v>0</v>
      </c>
      <c r="AU61" s="37">
        <f ca="1">'000133299'!I50</f>
        <v>0</v>
      </c>
      <c r="AV61" s="37">
        <f ca="1">'000136302'!I50</f>
        <v>0</v>
      </c>
      <c r="AW61" s="37">
        <f ca="1">'000139305'!I50</f>
        <v>0</v>
      </c>
      <c r="AX61" s="37">
        <f ca="1">'000142308'!I50</f>
        <v>0</v>
      </c>
      <c r="AY61" s="37">
        <f ca="1">'000145311'!I50</f>
        <v>0</v>
      </c>
      <c r="AZ61" s="37">
        <f ca="1">'000148314'!I50</f>
        <v>0</v>
      </c>
      <c r="BA61" s="37">
        <f ca="1">'000151317'!I50</f>
        <v>0</v>
      </c>
      <c r="BB61" s="37">
        <f ca="1">'000154320'!I50</f>
        <v>0</v>
      </c>
      <c r="BC61" s="37">
        <f ca="1">'000157323'!I50</f>
        <v>0</v>
      </c>
      <c r="BD61" s="37">
        <f ca="1">'000160326'!I50</f>
        <v>0</v>
      </c>
      <c r="BE61" s="37">
        <f ca="1">'000163329'!I50</f>
        <v>0</v>
      </c>
      <c r="BF61" s="37">
        <f ca="1">'000166332'!I50</f>
        <v>0</v>
      </c>
      <c r="BG61" s="37">
        <f ca="1">'000169335'!I50</f>
        <v>0</v>
      </c>
      <c r="BH61" s="37">
        <f ca="1">'000172338'!I50</f>
        <v>0</v>
      </c>
      <c r="BI61" s="37">
        <f ca="1">'000175341'!I50</f>
        <v>0</v>
      </c>
      <c r="BJ61" s="37">
        <f ca="1">'000178344'!I50</f>
        <v>0</v>
      </c>
      <c r="BK61" s="37">
        <f ca="1">'000181347'!I50</f>
        <v>0</v>
      </c>
      <c r="BL61" s="37">
        <f ca="1">'000184350'!I50</f>
        <v>0</v>
      </c>
      <c r="BM61" s="37">
        <f ca="1">'000187353'!I50</f>
        <v>0</v>
      </c>
      <c r="BN61" s="37">
        <f ca="1">'000190356'!I50</f>
        <v>0</v>
      </c>
      <c r="BO61" s="37">
        <f ca="1">'000193359'!I50</f>
        <v>0</v>
      </c>
      <c r="BP61" s="37">
        <f ca="1">'000196362'!I50</f>
        <v>0</v>
      </c>
      <c r="BQ61" s="37">
        <f ca="1">'000199365'!I50</f>
        <v>0</v>
      </c>
      <c r="BR61" s="37">
        <f ca="1">'000202368'!I50</f>
        <v>0</v>
      </c>
      <c r="BS61" s="37">
        <f ca="1">'000205371'!I50</f>
        <v>0</v>
      </c>
      <c r="BT61" s="37">
        <f ca="1">'000208374'!I50</f>
        <v>0</v>
      </c>
      <c r="BV61" s="37">
        <f t="shared" ca="1" si="9"/>
        <v>0</v>
      </c>
      <c r="BW61" s="37">
        <f t="shared" ca="1" si="10"/>
        <v>0</v>
      </c>
      <c r="BX61" s="37">
        <f t="shared" ca="1" si="11"/>
        <v>0</v>
      </c>
      <c r="BZ61" s="59"/>
    </row>
    <row r="62" spans="1:78" x14ac:dyDescent="0.25">
      <c r="A62" s="54" t="s">
        <v>58</v>
      </c>
      <c r="B62" s="37">
        <f ca="1">'000000500'!I51</f>
        <v>0</v>
      </c>
      <c r="C62" s="37">
        <f ca="1">'000001167'!I51</f>
        <v>0</v>
      </c>
      <c r="D62" s="37">
        <f ca="1">'000004170'!I51</f>
        <v>0</v>
      </c>
      <c r="E62" s="37">
        <f ca="1">'000007173'!I51</f>
        <v>0</v>
      </c>
      <c r="F62" s="37">
        <f ca="1">'000010176'!I51</f>
        <v>0</v>
      </c>
      <c r="G62" s="37">
        <f ca="1">'000013179'!I51</f>
        <v>0</v>
      </c>
      <c r="H62" s="37">
        <f ca="1">'000016182'!I51</f>
        <v>0</v>
      </c>
      <c r="I62" s="37">
        <f ca="1">'000019185'!I51</f>
        <v>0</v>
      </c>
      <c r="J62" s="37">
        <f ca="1">'000022188'!I51</f>
        <v>0</v>
      </c>
      <c r="K62" s="37">
        <f ca="1">'000025191'!I51</f>
        <v>0</v>
      </c>
      <c r="L62" s="37">
        <f ca="1">'000028194'!I51</f>
        <v>0</v>
      </c>
      <c r="M62" s="37">
        <f ca="1">'000031197'!I51</f>
        <v>0</v>
      </c>
      <c r="N62" s="37">
        <f ca="1">'000034200'!I51</f>
        <v>0</v>
      </c>
      <c r="O62" s="37">
        <f ca="1">'000037203'!I51</f>
        <v>0</v>
      </c>
      <c r="P62" s="37">
        <f ca="1">'000040206'!I51</f>
        <v>0</v>
      </c>
      <c r="Q62" s="37">
        <f ca="1">'000043209'!I51</f>
        <v>0</v>
      </c>
      <c r="R62" s="37">
        <f ca="1">'000046212'!I51</f>
        <v>0</v>
      </c>
      <c r="S62" s="37">
        <f ca="1">'000049215'!I51</f>
        <v>0</v>
      </c>
      <c r="T62" s="37">
        <f ca="1">'000052218'!I51</f>
        <v>0</v>
      </c>
      <c r="U62" s="37">
        <f ca="1">'000055221'!I51</f>
        <v>0</v>
      </c>
      <c r="V62" s="37">
        <f ca="1">'000058224'!I51</f>
        <v>0</v>
      </c>
      <c r="W62" s="37">
        <f ca="1">'000061227'!I51</f>
        <v>0</v>
      </c>
      <c r="X62" s="37">
        <f ca="1">'000064230'!I51</f>
        <v>0</v>
      </c>
      <c r="Y62" s="37">
        <f ca="1">'000067233'!I51</f>
        <v>0</v>
      </c>
      <c r="Z62" s="37">
        <f ca="1">'000070236'!I51</f>
        <v>0</v>
      </c>
      <c r="AA62" s="37">
        <f ca="1">'000073239'!I51</f>
        <v>0</v>
      </c>
      <c r="AB62" s="37">
        <f ca="1">'000076242'!I51</f>
        <v>0</v>
      </c>
      <c r="AC62" s="37">
        <f ca="1">'000079245'!I51</f>
        <v>0</v>
      </c>
      <c r="AD62" s="37">
        <f ca="1">'000082248'!I51</f>
        <v>0</v>
      </c>
      <c r="AE62" s="37">
        <f ca="1">'000085251'!I51</f>
        <v>0</v>
      </c>
      <c r="AF62" s="37">
        <f ca="1">'000088254'!I51</f>
        <v>0</v>
      </c>
      <c r="AG62" s="37">
        <f ca="1">'000091257'!I51</f>
        <v>0</v>
      </c>
      <c r="AH62" s="37">
        <f ca="1">'000094260'!I51</f>
        <v>0</v>
      </c>
      <c r="AI62" s="37">
        <f ca="1">'000097263'!I51</f>
        <v>0</v>
      </c>
      <c r="AJ62" s="37">
        <f ca="1">'000100266'!I51</f>
        <v>0</v>
      </c>
      <c r="AK62" s="37">
        <f ca="1">'000103269'!I51</f>
        <v>0</v>
      </c>
      <c r="AL62" s="37">
        <f ca="1">'000106272'!I51</f>
        <v>0</v>
      </c>
      <c r="AM62" s="37">
        <f ca="1">'000109275'!I51</f>
        <v>0</v>
      </c>
      <c r="AN62" s="37">
        <f ca="1">'000112278'!I51</f>
        <v>0</v>
      </c>
      <c r="AO62" s="37">
        <f ca="1">'000115281'!I51</f>
        <v>0</v>
      </c>
      <c r="AP62" s="37">
        <f ca="1">'000118284'!I51</f>
        <v>0</v>
      </c>
      <c r="AQ62" s="37">
        <f ca="1">'000121287'!I51</f>
        <v>0</v>
      </c>
      <c r="AR62" s="37">
        <f ca="1">'000124290'!I51</f>
        <v>0</v>
      </c>
      <c r="AS62" s="37">
        <f ca="1">'000127293'!I51</f>
        <v>0</v>
      </c>
      <c r="AT62" s="37">
        <f ca="1">'000130296'!I51</f>
        <v>0</v>
      </c>
      <c r="AU62" s="37">
        <f ca="1">'000133299'!I51</f>
        <v>0</v>
      </c>
      <c r="AV62" s="37">
        <f ca="1">'000136302'!I51</f>
        <v>0</v>
      </c>
      <c r="AW62" s="37">
        <f ca="1">'000139305'!I51</f>
        <v>0</v>
      </c>
      <c r="AX62" s="37">
        <f ca="1">'000142308'!I51</f>
        <v>0</v>
      </c>
      <c r="AY62" s="37">
        <f ca="1">'000145311'!I51</f>
        <v>0</v>
      </c>
      <c r="AZ62" s="37">
        <f ca="1">'000148314'!I51</f>
        <v>0</v>
      </c>
      <c r="BA62" s="37">
        <f ca="1">'000151317'!I51</f>
        <v>0</v>
      </c>
      <c r="BB62" s="37">
        <f ca="1">'000154320'!I51</f>
        <v>0</v>
      </c>
      <c r="BC62" s="37">
        <f ca="1">'000157323'!I51</f>
        <v>0</v>
      </c>
      <c r="BD62" s="37">
        <f ca="1">'000160326'!I51</f>
        <v>0</v>
      </c>
      <c r="BE62" s="37">
        <f ca="1">'000163329'!I51</f>
        <v>0</v>
      </c>
      <c r="BF62" s="37">
        <f ca="1">'000166332'!I51</f>
        <v>0</v>
      </c>
      <c r="BG62" s="37">
        <f ca="1">'000169335'!I51</f>
        <v>0</v>
      </c>
      <c r="BH62" s="37">
        <f ca="1">'000172338'!I51</f>
        <v>0</v>
      </c>
      <c r="BI62" s="37">
        <f ca="1">'000175341'!I51</f>
        <v>0</v>
      </c>
      <c r="BJ62" s="37">
        <f ca="1">'000178344'!I51</f>
        <v>0</v>
      </c>
      <c r="BK62" s="37">
        <f ca="1">'000181347'!I51</f>
        <v>0</v>
      </c>
      <c r="BL62" s="37">
        <f ca="1">'000184350'!I51</f>
        <v>0</v>
      </c>
      <c r="BM62" s="37">
        <f ca="1">'000187353'!I51</f>
        <v>0</v>
      </c>
      <c r="BN62" s="37">
        <f ca="1">'000190356'!I51</f>
        <v>0</v>
      </c>
      <c r="BO62" s="37">
        <f ca="1">'000193359'!I51</f>
        <v>0</v>
      </c>
      <c r="BP62" s="37">
        <f ca="1">'000196362'!I51</f>
        <v>0</v>
      </c>
      <c r="BQ62" s="37">
        <f ca="1">'000199365'!I51</f>
        <v>0</v>
      </c>
      <c r="BR62" s="37">
        <f ca="1">'000202368'!I51</f>
        <v>0</v>
      </c>
      <c r="BS62" s="37">
        <f ca="1">'000205371'!I51</f>
        <v>0</v>
      </c>
      <c r="BT62" s="37">
        <f ca="1">'000208374'!I51</f>
        <v>0</v>
      </c>
      <c r="BV62" s="37">
        <f t="shared" ca="1" si="9"/>
        <v>0</v>
      </c>
      <c r="BW62" s="37">
        <f t="shared" ca="1" si="10"/>
        <v>0</v>
      </c>
      <c r="BX62" s="37">
        <f t="shared" ca="1" si="11"/>
        <v>0</v>
      </c>
      <c r="BZ62" s="59"/>
    </row>
    <row r="63" spans="1:78" x14ac:dyDescent="0.25">
      <c r="A63" s="54" t="s">
        <v>59</v>
      </c>
      <c r="B63" s="37">
        <f ca="1">'000000500'!I52</f>
        <v>0</v>
      </c>
      <c r="C63" s="37">
        <f ca="1">'000001167'!I52</f>
        <v>0</v>
      </c>
      <c r="D63" s="37">
        <f ca="1">'000004170'!I52</f>
        <v>0</v>
      </c>
      <c r="E63" s="37">
        <f ca="1">'000007173'!I52</f>
        <v>0</v>
      </c>
      <c r="F63" s="37">
        <f ca="1">'000010176'!I52</f>
        <v>0</v>
      </c>
      <c r="G63" s="37">
        <f ca="1">'000013179'!I52</f>
        <v>0</v>
      </c>
      <c r="H63" s="37">
        <f ca="1">'000016182'!I52</f>
        <v>0</v>
      </c>
      <c r="I63" s="37">
        <f ca="1">'000019185'!I52</f>
        <v>0</v>
      </c>
      <c r="J63" s="37">
        <f ca="1">'000022188'!I52</f>
        <v>0</v>
      </c>
      <c r="K63" s="37">
        <f ca="1">'000025191'!I52</f>
        <v>0</v>
      </c>
      <c r="L63" s="37">
        <f ca="1">'000028194'!I52</f>
        <v>0</v>
      </c>
      <c r="M63" s="37">
        <f ca="1">'000031197'!I52</f>
        <v>0</v>
      </c>
      <c r="N63" s="37">
        <f ca="1">'000034200'!I52</f>
        <v>0</v>
      </c>
      <c r="O63" s="37">
        <f ca="1">'000037203'!I52</f>
        <v>0</v>
      </c>
      <c r="P63" s="37">
        <f ca="1">'000040206'!I52</f>
        <v>0</v>
      </c>
      <c r="Q63" s="37">
        <f ca="1">'000043209'!I52</f>
        <v>0</v>
      </c>
      <c r="R63" s="37">
        <f ca="1">'000046212'!I52</f>
        <v>0</v>
      </c>
      <c r="S63" s="37">
        <f ca="1">'000049215'!I52</f>
        <v>0</v>
      </c>
      <c r="T63" s="37">
        <f ca="1">'000052218'!I52</f>
        <v>0</v>
      </c>
      <c r="U63" s="37">
        <f ca="1">'000055221'!I52</f>
        <v>0</v>
      </c>
      <c r="V63" s="37">
        <f ca="1">'000058224'!I52</f>
        <v>0</v>
      </c>
      <c r="W63" s="37">
        <f ca="1">'000061227'!I52</f>
        <v>0</v>
      </c>
      <c r="X63" s="37">
        <f ca="1">'000064230'!I52</f>
        <v>0</v>
      </c>
      <c r="Y63" s="37">
        <f ca="1">'000067233'!I52</f>
        <v>0</v>
      </c>
      <c r="Z63" s="37">
        <f ca="1">'000070236'!I52</f>
        <v>0</v>
      </c>
      <c r="AA63" s="37">
        <f ca="1">'000073239'!I52</f>
        <v>0</v>
      </c>
      <c r="AB63" s="37">
        <f ca="1">'000076242'!I52</f>
        <v>0</v>
      </c>
      <c r="AC63" s="37">
        <f ca="1">'000079245'!I52</f>
        <v>0</v>
      </c>
      <c r="AD63" s="37">
        <f ca="1">'000082248'!I52</f>
        <v>0</v>
      </c>
      <c r="AE63" s="37">
        <f ca="1">'000085251'!I52</f>
        <v>0</v>
      </c>
      <c r="AF63" s="37">
        <f ca="1">'000088254'!I52</f>
        <v>0</v>
      </c>
      <c r="AG63" s="37">
        <f ca="1">'000091257'!I52</f>
        <v>0</v>
      </c>
      <c r="AH63" s="37">
        <f ca="1">'000094260'!I52</f>
        <v>0</v>
      </c>
      <c r="AI63" s="37">
        <f ca="1">'000097263'!I52</f>
        <v>0</v>
      </c>
      <c r="AJ63" s="37">
        <f ca="1">'000100266'!I52</f>
        <v>0</v>
      </c>
      <c r="AK63" s="37">
        <f ca="1">'000103269'!I52</f>
        <v>0</v>
      </c>
      <c r="AL63" s="37">
        <f ca="1">'000106272'!I52</f>
        <v>0</v>
      </c>
      <c r="AM63" s="37">
        <f ca="1">'000109275'!I52</f>
        <v>0</v>
      </c>
      <c r="AN63" s="37">
        <f ca="1">'000112278'!I52</f>
        <v>0</v>
      </c>
      <c r="AO63" s="37">
        <f ca="1">'000115281'!I52</f>
        <v>0</v>
      </c>
      <c r="AP63" s="37">
        <f ca="1">'000118284'!I52</f>
        <v>0</v>
      </c>
      <c r="AQ63" s="37">
        <f ca="1">'000121287'!I52</f>
        <v>0</v>
      </c>
      <c r="AR63" s="37">
        <f ca="1">'000124290'!I52</f>
        <v>0</v>
      </c>
      <c r="AS63" s="37">
        <f ca="1">'000127293'!I52</f>
        <v>0</v>
      </c>
      <c r="AT63" s="37">
        <f ca="1">'000130296'!I52</f>
        <v>0</v>
      </c>
      <c r="AU63" s="37">
        <f ca="1">'000133299'!I52</f>
        <v>0</v>
      </c>
      <c r="AV63" s="37">
        <f ca="1">'000136302'!I52</f>
        <v>0</v>
      </c>
      <c r="AW63" s="37">
        <f ca="1">'000139305'!I52</f>
        <v>0</v>
      </c>
      <c r="AX63" s="37">
        <f ca="1">'000142308'!I52</f>
        <v>0</v>
      </c>
      <c r="AY63" s="37">
        <f ca="1">'000145311'!I52</f>
        <v>0</v>
      </c>
      <c r="AZ63" s="37">
        <f ca="1">'000148314'!I52</f>
        <v>0</v>
      </c>
      <c r="BA63" s="37">
        <f ca="1">'000151317'!I52</f>
        <v>0</v>
      </c>
      <c r="BB63" s="37">
        <f ca="1">'000154320'!I52</f>
        <v>0</v>
      </c>
      <c r="BC63" s="37">
        <f ca="1">'000157323'!I52</f>
        <v>0</v>
      </c>
      <c r="BD63" s="37">
        <f ca="1">'000160326'!I52</f>
        <v>0</v>
      </c>
      <c r="BE63" s="37">
        <f ca="1">'000163329'!I52</f>
        <v>0</v>
      </c>
      <c r="BF63" s="37">
        <f ca="1">'000166332'!I52</f>
        <v>0</v>
      </c>
      <c r="BG63" s="37">
        <f ca="1">'000169335'!I52</f>
        <v>0</v>
      </c>
      <c r="BH63" s="37">
        <f ca="1">'000172338'!I52</f>
        <v>0</v>
      </c>
      <c r="BI63" s="37">
        <f ca="1">'000175341'!I52</f>
        <v>0</v>
      </c>
      <c r="BJ63" s="37">
        <f ca="1">'000178344'!I52</f>
        <v>0</v>
      </c>
      <c r="BK63" s="37">
        <f ca="1">'000181347'!I52</f>
        <v>0</v>
      </c>
      <c r="BL63" s="37">
        <f ca="1">'000184350'!I52</f>
        <v>0</v>
      </c>
      <c r="BM63" s="37">
        <f ca="1">'000187353'!I52</f>
        <v>0</v>
      </c>
      <c r="BN63" s="37">
        <f ca="1">'000190356'!I52</f>
        <v>0</v>
      </c>
      <c r="BO63" s="37">
        <f ca="1">'000193359'!I52</f>
        <v>0</v>
      </c>
      <c r="BP63" s="37">
        <f ca="1">'000196362'!I52</f>
        <v>0</v>
      </c>
      <c r="BQ63" s="37">
        <f ca="1">'000199365'!I52</f>
        <v>0</v>
      </c>
      <c r="BR63" s="37">
        <f ca="1">'000202368'!I52</f>
        <v>0</v>
      </c>
      <c r="BS63" s="37">
        <f ca="1">'000205371'!I52</f>
        <v>0</v>
      </c>
      <c r="BT63" s="37">
        <f ca="1">'000208374'!I52</f>
        <v>0</v>
      </c>
      <c r="BV63" s="37">
        <f t="shared" ca="1" si="9"/>
        <v>0</v>
      </c>
      <c r="BW63" s="37">
        <f t="shared" ca="1" si="10"/>
        <v>0</v>
      </c>
      <c r="BX63" s="37">
        <f t="shared" ca="1" si="11"/>
        <v>0</v>
      </c>
      <c r="BZ63" s="59"/>
    </row>
    <row r="64" spans="1:78" x14ac:dyDescent="0.25">
      <c r="A64" s="54" t="s">
        <v>60</v>
      </c>
      <c r="B64" s="37">
        <f ca="1">'000000500'!I53</f>
        <v>0</v>
      </c>
      <c r="C64" s="37">
        <f ca="1">'000001167'!I53</f>
        <v>0</v>
      </c>
      <c r="D64" s="37">
        <f ca="1">'000004170'!I53</f>
        <v>0</v>
      </c>
      <c r="E64" s="37">
        <f ca="1">'000007173'!I53</f>
        <v>0</v>
      </c>
      <c r="F64" s="37">
        <f ca="1">'000010176'!I53</f>
        <v>0</v>
      </c>
      <c r="G64" s="37">
        <f ca="1">'000013179'!I53</f>
        <v>0</v>
      </c>
      <c r="H64" s="37">
        <f ca="1">'000016182'!I53</f>
        <v>0</v>
      </c>
      <c r="I64" s="37">
        <f ca="1">'000019185'!I53</f>
        <v>0</v>
      </c>
      <c r="J64" s="37">
        <f ca="1">'000022188'!I53</f>
        <v>0</v>
      </c>
      <c r="K64" s="37">
        <f ca="1">'000025191'!I53</f>
        <v>0</v>
      </c>
      <c r="L64" s="37">
        <f ca="1">'000028194'!I53</f>
        <v>0</v>
      </c>
      <c r="M64" s="37">
        <f ca="1">'000031197'!I53</f>
        <v>0</v>
      </c>
      <c r="N64" s="37">
        <f ca="1">'000034200'!I53</f>
        <v>0</v>
      </c>
      <c r="O64" s="37">
        <f ca="1">'000037203'!I53</f>
        <v>0</v>
      </c>
      <c r="P64" s="37">
        <f ca="1">'000040206'!I53</f>
        <v>0</v>
      </c>
      <c r="Q64" s="37">
        <f ca="1">'000043209'!I53</f>
        <v>0</v>
      </c>
      <c r="R64" s="37">
        <f ca="1">'000046212'!I53</f>
        <v>0</v>
      </c>
      <c r="S64" s="37">
        <f ca="1">'000049215'!I53</f>
        <v>0</v>
      </c>
      <c r="T64" s="37">
        <f ca="1">'000052218'!I53</f>
        <v>0</v>
      </c>
      <c r="U64" s="37">
        <f ca="1">'000055221'!I53</f>
        <v>0</v>
      </c>
      <c r="V64" s="37">
        <f ca="1">'000058224'!I53</f>
        <v>0</v>
      </c>
      <c r="W64" s="37">
        <f ca="1">'000061227'!I53</f>
        <v>0</v>
      </c>
      <c r="X64" s="37">
        <f ca="1">'000064230'!I53</f>
        <v>0</v>
      </c>
      <c r="Y64" s="37">
        <f ca="1">'000067233'!I53</f>
        <v>0</v>
      </c>
      <c r="Z64" s="37">
        <f ca="1">'000070236'!I53</f>
        <v>0</v>
      </c>
      <c r="AA64" s="37">
        <f ca="1">'000073239'!I53</f>
        <v>0</v>
      </c>
      <c r="AB64" s="37">
        <f ca="1">'000076242'!I53</f>
        <v>0</v>
      </c>
      <c r="AC64" s="37">
        <f ca="1">'000079245'!I53</f>
        <v>0</v>
      </c>
      <c r="AD64" s="37">
        <f ca="1">'000082248'!I53</f>
        <v>0</v>
      </c>
      <c r="AE64" s="37">
        <f ca="1">'000085251'!I53</f>
        <v>0</v>
      </c>
      <c r="AF64" s="37">
        <f ca="1">'000088254'!I53</f>
        <v>0</v>
      </c>
      <c r="AG64" s="37">
        <f ca="1">'000091257'!I53</f>
        <v>0</v>
      </c>
      <c r="AH64" s="37">
        <f ca="1">'000094260'!I53</f>
        <v>0</v>
      </c>
      <c r="AI64" s="37">
        <f ca="1">'000097263'!I53</f>
        <v>0</v>
      </c>
      <c r="AJ64" s="37">
        <f ca="1">'000100266'!I53</f>
        <v>0</v>
      </c>
      <c r="AK64" s="37">
        <f ca="1">'000103269'!I53</f>
        <v>0</v>
      </c>
      <c r="AL64" s="37">
        <f ca="1">'000106272'!I53</f>
        <v>0</v>
      </c>
      <c r="AM64" s="37">
        <f ca="1">'000109275'!I53</f>
        <v>0</v>
      </c>
      <c r="AN64" s="37">
        <f ca="1">'000112278'!I53</f>
        <v>0</v>
      </c>
      <c r="AO64" s="37">
        <f ca="1">'000115281'!I53</f>
        <v>0</v>
      </c>
      <c r="AP64" s="37">
        <f ca="1">'000118284'!I53</f>
        <v>0</v>
      </c>
      <c r="AQ64" s="37">
        <f ca="1">'000121287'!I53</f>
        <v>0</v>
      </c>
      <c r="AR64" s="37">
        <f ca="1">'000124290'!I53</f>
        <v>0</v>
      </c>
      <c r="AS64" s="37">
        <f ca="1">'000127293'!I53</f>
        <v>0</v>
      </c>
      <c r="AT64" s="37">
        <f ca="1">'000130296'!I53</f>
        <v>0</v>
      </c>
      <c r="AU64" s="37">
        <f ca="1">'000133299'!I53</f>
        <v>0</v>
      </c>
      <c r="AV64" s="37">
        <f ca="1">'000136302'!I53</f>
        <v>0</v>
      </c>
      <c r="AW64" s="37">
        <f ca="1">'000139305'!I53</f>
        <v>0</v>
      </c>
      <c r="AX64" s="37">
        <f ca="1">'000142308'!I53</f>
        <v>0</v>
      </c>
      <c r="AY64" s="37">
        <f ca="1">'000145311'!I53</f>
        <v>0</v>
      </c>
      <c r="AZ64" s="37">
        <f ca="1">'000148314'!I53</f>
        <v>0</v>
      </c>
      <c r="BA64" s="37">
        <f ca="1">'000151317'!I53</f>
        <v>0</v>
      </c>
      <c r="BB64" s="37">
        <f ca="1">'000154320'!I53</f>
        <v>0</v>
      </c>
      <c r="BC64" s="37">
        <f ca="1">'000157323'!I53</f>
        <v>0</v>
      </c>
      <c r="BD64" s="37">
        <f ca="1">'000160326'!I53</f>
        <v>0</v>
      </c>
      <c r="BE64" s="37">
        <f ca="1">'000163329'!I53</f>
        <v>0</v>
      </c>
      <c r="BF64" s="37">
        <f ca="1">'000166332'!I53</f>
        <v>0</v>
      </c>
      <c r="BG64" s="37">
        <f ca="1">'000169335'!I53</f>
        <v>0</v>
      </c>
      <c r="BH64" s="37">
        <f ca="1">'000172338'!I53</f>
        <v>0</v>
      </c>
      <c r="BI64" s="37">
        <f ca="1">'000175341'!I53</f>
        <v>0</v>
      </c>
      <c r="BJ64" s="37">
        <f ca="1">'000178344'!I53</f>
        <v>0</v>
      </c>
      <c r="BK64" s="37">
        <f ca="1">'000181347'!I53</f>
        <v>0</v>
      </c>
      <c r="BL64" s="37">
        <f ca="1">'000184350'!I53</f>
        <v>0</v>
      </c>
      <c r="BM64" s="37">
        <f ca="1">'000187353'!I53</f>
        <v>0</v>
      </c>
      <c r="BN64" s="37">
        <f ca="1">'000190356'!I53</f>
        <v>0</v>
      </c>
      <c r="BO64" s="37">
        <f ca="1">'000193359'!I53</f>
        <v>0</v>
      </c>
      <c r="BP64" s="37">
        <f ca="1">'000196362'!I53</f>
        <v>0</v>
      </c>
      <c r="BQ64" s="37">
        <f ca="1">'000199365'!I53</f>
        <v>0</v>
      </c>
      <c r="BR64" s="37">
        <f ca="1">'000202368'!I53</f>
        <v>0</v>
      </c>
      <c r="BS64" s="37">
        <f ca="1">'000205371'!I53</f>
        <v>0</v>
      </c>
      <c r="BT64" s="37">
        <f ca="1">'000208374'!I53</f>
        <v>0</v>
      </c>
      <c r="BV64" s="37">
        <f t="shared" ca="1" si="9"/>
        <v>0</v>
      </c>
      <c r="BW64" s="37">
        <f t="shared" ca="1" si="10"/>
        <v>0</v>
      </c>
      <c r="BX64" s="37">
        <f t="shared" ca="1" si="11"/>
        <v>0</v>
      </c>
      <c r="BZ64" s="59"/>
    </row>
    <row r="65" spans="1:78" x14ac:dyDescent="0.25">
      <c r="A65" s="54" t="s">
        <v>61</v>
      </c>
      <c r="B65" s="37">
        <f ca="1">'000000500'!I54</f>
        <v>0</v>
      </c>
      <c r="C65" s="37">
        <f ca="1">'000001167'!I54</f>
        <v>0</v>
      </c>
      <c r="D65" s="37">
        <f ca="1">'000004170'!I54</f>
        <v>0</v>
      </c>
      <c r="E65" s="37">
        <f ca="1">'000007173'!I54</f>
        <v>0</v>
      </c>
      <c r="F65" s="37">
        <f ca="1">'000010176'!I54</f>
        <v>0</v>
      </c>
      <c r="G65" s="37">
        <f ca="1">'000013179'!I54</f>
        <v>0</v>
      </c>
      <c r="H65" s="37">
        <f ca="1">'000016182'!I54</f>
        <v>0</v>
      </c>
      <c r="I65" s="37">
        <f ca="1">'000019185'!I54</f>
        <v>0</v>
      </c>
      <c r="J65" s="37">
        <f ca="1">'000022188'!I54</f>
        <v>0</v>
      </c>
      <c r="K65" s="37">
        <f ca="1">'000025191'!I54</f>
        <v>0</v>
      </c>
      <c r="L65" s="37">
        <f ca="1">'000028194'!I54</f>
        <v>0</v>
      </c>
      <c r="M65" s="37">
        <f ca="1">'000031197'!I54</f>
        <v>0</v>
      </c>
      <c r="N65" s="37">
        <f ca="1">'000034200'!I54</f>
        <v>0</v>
      </c>
      <c r="O65" s="37">
        <f ca="1">'000037203'!I54</f>
        <v>0</v>
      </c>
      <c r="P65" s="37">
        <f ca="1">'000040206'!I54</f>
        <v>0</v>
      </c>
      <c r="Q65" s="37">
        <f ca="1">'000043209'!I54</f>
        <v>0</v>
      </c>
      <c r="R65" s="37">
        <f ca="1">'000046212'!I54</f>
        <v>0</v>
      </c>
      <c r="S65" s="37">
        <f ca="1">'000049215'!I54</f>
        <v>0</v>
      </c>
      <c r="T65" s="37">
        <f ca="1">'000052218'!I54</f>
        <v>0</v>
      </c>
      <c r="U65" s="37">
        <f ca="1">'000055221'!I54</f>
        <v>0</v>
      </c>
      <c r="V65" s="37">
        <f ca="1">'000058224'!I54</f>
        <v>0</v>
      </c>
      <c r="W65" s="37">
        <f ca="1">'000061227'!I54</f>
        <v>0</v>
      </c>
      <c r="X65" s="37">
        <f ca="1">'000064230'!I54</f>
        <v>0</v>
      </c>
      <c r="Y65" s="37">
        <f ca="1">'000067233'!I54</f>
        <v>0</v>
      </c>
      <c r="Z65" s="37">
        <f ca="1">'000070236'!I54</f>
        <v>0</v>
      </c>
      <c r="AA65" s="37">
        <f ca="1">'000073239'!I54</f>
        <v>0</v>
      </c>
      <c r="AB65" s="37">
        <f ca="1">'000076242'!I54</f>
        <v>0</v>
      </c>
      <c r="AC65" s="37">
        <f ca="1">'000079245'!I54</f>
        <v>0</v>
      </c>
      <c r="AD65" s="37">
        <f ca="1">'000082248'!I54</f>
        <v>0</v>
      </c>
      <c r="AE65" s="37">
        <f ca="1">'000085251'!I54</f>
        <v>0</v>
      </c>
      <c r="AF65" s="37">
        <f ca="1">'000088254'!I54</f>
        <v>0</v>
      </c>
      <c r="AG65" s="37">
        <f ca="1">'000091257'!I54</f>
        <v>0</v>
      </c>
      <c r="AH65" s="37">
        <f ca="1">'000094260'!I54</f>
        <v>0</v>
      </c>
      <c r="AI65" s="37">
        <f ca="1">'000097263'!I54</f>
        <v>0</v>
      </c>
      <c r="AJ65" s="37">
        <f ca="1">'000100266'!I54</f>
        <v>0</v>
      </c>
      <c r="AK65" s="37">
        <f ca="1">'000103269'!I54</f>
        <v>0</v>
      </c>
      <c r="AL65" s="37">
        <f ca="1">'000106272'!I54</f>
        <v>0</v>
      </c>
      <c r="AM65" s="37">
        <f ca="1">'000109275'!I54</f>
        <v>0</v>
      </c>
      <c r="AN65" s="37">
        <f ca="1">'000112278'!I54</f>
        <v>0</v>
      </c>
      <c r="AO65" s="37">
        <f ca="1">'000115281'!I54</f>
        <v>0</v>
      </c>
      <c r="AP65" s="37">
        <f ca="1">'000118284'!I54</f>
        <v>0</v>
      </c>
      <c r="AQ65" s="37">
        <f ca="1">'000121287'!I54</f>
        <v>0</v>
      </c>
      <c r="AR65" s="37">
        <f ca="1">'000124290'!I54</f>
        <v>0</v>
      </c>
      <c r="AS65" s="37">
        <f ca="1">'000127293'!I54</f>
        <v>0</v>
      </c>
      <c r="AT65" s="37">
        <f ca="1">'000130296'!I54</f>
        <v>0</v>
      </c>
      <c r="AU65" s="37">
        <f ca="1">'000133299'!I54</f>
        <v>0</v>
      </c>
      <c r="AV65" s="37">
        <f ca="1">'000136302'!I54</f>
        <v>0</v>
      </c>
      <c r="AW65" s="37">
        <f ca="1">'000139305'!I54</f>
        <v>0</v>
      </c>
      <c r="AX65" s="37">
        <f ca="1">'000142308'!I54</f>
        <v>0</v>
      </c>
      <c r="AY65" s="37">
        <f ca="1">'000145311'!I54</f>
        <v>0</v>
      </c>
      <c r="AZ65" s="37">
        <f ca="1">'000148314'!I54</f>
        <v>0</v>
      </c>
      <c r="BA65" s="37">
        <f ca="1">'000151317'!I54</f>
        <v>0</v>
      </c>
      <c r="BB65" s="37">
        <f ca="1">'000154320'!I54</f>
        <v>0</v>
      </c>
      <c r="BC65" s="37">
        <f ca="1">'000157323'!I54</f>
        <v>0</v>
      </c>
      <c r="BD65" s="37">
        <f ca="1">'000160326'!I54</f>
        <v>0</v>
      </c>
      <c r="BE65" s="37">
        <f ca="1">'000163329'!I54</f>
        <v>0</v>
      </c>
      <c r="BF65" s="37">
        <f ca="1">'000166332'!I54</f>
        <v>0</v>
      </c>
      <c r="BG65" s="37">
        <f ca="1">'000169335'!I54</f>
        <v>0</v>
      </c>
      <c r="BH65" s="37">
        <f ca="1">'000172338'!I54</f>
        <v>0</v>
      </c>
      <c r="BI65" s="37">
        <f ca="1">'000175341'!I54</f>
        <v>0</v>
      </c>
      <c r="BJ65" s="37">
        <f ca="1">'000178344'!I54</f>
        <v>0</v>
      </c>
      <c r="BK65" s="37">
        <f ca="1">'000181347'!I54</f>
        <v>0</v>
      </c>
      <c r="BL65" s="37">
        <f ca="1">'000184350'!I54</f>
        <v>0</v>
      </c>
      <c r="BM65" s="37">
        <f ca="1">'000187353'!I54</f>
        <v>0</v>
      </c>
      <c r="BN65" s="37">
        <f ca="1">'000190356'!I54</f>
        <v>0</v>
      </c>
      <c r="BO65" s="37">
        <f ca="1">'000193359'!I54</f>
        <v>0</v>
      </c>
      <c r="BP65" s="37">
        <f ca="1">'000196362'!I54</f>
        <v>0</v>
      </c>
      <c r="BQ65" s="37">
        <f ca="1">'000199365'!I54</f>
        <v>0</v>
      </c>
      <c r="BR65" s="37">
        <f ca="1">'000202368'!I54</f>
        <v>0</v>
      </c>
      <c r="BS65" s="37">
        <f ca="1">'000205371'!I54</f>
        <v>0</v>
      </c>
      <c r="BT65" s="37">
        <f ca="1">'000208374'!I54</f>
        <v>0</v>
      </c>
      <c r="BV65" s="37">
        <f t="shared" ca="1" si="9"/>
        <v>0</v>
      </c>
      <c r="BW65" s="37">
        <f t="shared" ca="1" si="10"/>
        <v>0</v>
      </c>
      <c r="BX65" s="37">
        <f t="shared" ca="1" si="11"/>
        <v>0</v>
      </c>
      <c r="BZ65" s="59"/>
    </row>
    <row r="66" spans="1:78" x14ac:dyDescent="0.25">
      <c r="A66" s="54" t="s">
        <v>62</v>
      </c>
      <c r="B66" s="37">
        <f ca="1">'000000500'!I55</f>
        <v>0</v>
      </c>
      <c r="C66" s="37">
        <f ca="1">'000001167'!I55</f>
        <v>0</v>
      </c>
      <c r="D66" s="37">
        <f ca="1">'000004170'!I55</f>
        <v>0</v>
      </c>
      <c r="E66" s="37">
        <f ca="1">'000007173'!I55</f>
        <v>0</v>
      </c>
      <c r="F66" s="37">
        <f ca="1">'000010176'!I55</f>
        <v>0</v>
      </c>
      <c r="G66" s="37">
        <f ca="1">'000013179'!I55</f>
        <v>0</v>
      </c>
      <c r="H66" s="37">
        <f ca="1">'000016182'!I55</f>
        <v>0</v>
      </c>
      <c r="I66" s="37">
        <f ca="1">'000019185'!I55</f>
        <v>0</v>
      </c>
      <c r="J66" s="37">
        <f ca="1">'000022188'!I55</f>
        <v>0</v>
      </c>
      <c r="K66" s="37">
        <f ca="1">'000025191'!I55</f>
        <v>0</v>
      </c>
      <c r="L66" s="37">
        <f ca="1">'000028194'!I55</f>
        <v>0</v>
      </c>
      <c r="M66" s="37">
        <f ca="1">'000031197'!I55</f>
        <v>0</v>
      </c>
      <c r="N66" s="37">
        <f ca="1">'000034200'!I55</f>
        <v>0</v>
      </c>
      <c r="O66" s="37">
        <f ca="1">'000037203'!I55</f>
        <v>0</v>
      </c>
      <c r="P66" s="37">
        <f ca="1">'000040206'!I55</f>
        <v>0</v>
      </c>
      <c r="Q66" s="37">
        <f ca="1">'000043209'!I55</f>
        <v>0</v>
      </c>
      <c r="R66" s="37">
        <f ca="1">'000046212'!I55</f>
        <v>0</v>
      </c>
      <c r="S66" s="37">
        <f ca="1">'000049215'!I55</f>
        <v>0</v>
      </c>
      <c r="T66" s="37">
        <f ca="1">'000052218'!I55</f>
        <v>0</v>
      </c>
      <c r="U66" s="37">
        <f ca="1">'000055221'!I55</f>
        <v>0</v>
      </c>
      <c r="V66" s="37">
        <f ca="1">'000058224'!I55</f>
        <v>0</v>
      </c>
      <c r="W66" s="37">
        <f ca="1">'000061227'!I55</f>
        <v>0</v>
      </c>
      <c r="X66" s="37">
        <f ca="1">'000064230'!I55</f>
        <v>0</v>
      </c>
      <c r="Y66" s="37">
        <f ca="1">'000067233'!I55</f>
        <v>0</v>
      </c>
      <c r="Z66" s="37">
        <f ca="1">'000070236'!I55</f>
        <v>0</v>
      </c>
      <c r="AA66" s="37">
        <f ca="1">'000073239'!I55</f>
        <v>0</v>
      </c>
      <c r="AB66" s="37">
        <f ca="1">'000076242'!I55</f>
        <v>0</v>
      </c>
      <c r="AC66" s="37">
        <f ca="1">'000079245'!I55</f>
        <v>0</v>
      </c>
      <c r="AD66" s="37">
        <f ca="1">'000082248'!I55</f>
        <v>0</v>
      </c>
      <c r="AE66" s="37">
        <f ca="1">'000085251'!I55</f>
        <v>0</v>
      </c>
      <c r="AF66" s="37">
        <f ca="1">'000088254'!I55</f>
        <v>0</v>
      </c>
      <c r="AG66" s="37">
        <f ca="1">'000091257'!I55</f>
        <v>0</v>
      </c>
      <c r="AH66" s="37">
        <f ca="1">'000094260'!I55</f>
        <v>0</v>
      </c>
      <c r="AI66" s="37">
        <f ca="1">'000097263'!I55</f>
        <v>0</v>
      </c>
      <c r="AJ66" s="37">
        <f ca="1">'000100266'!I55</f>
        <v>0</v>
      </c>
      <c r="AK66" s="37">
        <f ca="1">'000103269'!I55</f>
        <v>0</v>
      </c>
      <c r="AL66" s="37">
        <f ca="1">'000106272'!I55</f>
        <v>0</v>
      </c>
      <c r="AM66" s="37">
        <f ca="1">'000109275'!I55</f>
        <v>0</v>
      </c>
      <c r="AN66" s="37">
        <f ca="1">'000112278'!I55</f>
        <v>0</v>
      </c>
      <c r="AO66" s="37">
        <f ca="1">'000115281'!I55</f>
        <v>0</v>
      </c>
      <c r="AP66" s="37">
        <f ca="1">'000118284'!I55</f>
        <v>0</v>
      </c>
      <c r="AQ66" s="37">
        <f ca="1">'000121287'!I55</f>
        <v>0</v>
      </c>
      <c r="AR66" s="37">
        <f ca="1">'000124290'!I55</f>
        <v>0</v>
      </c>
      <c r="AS66" s="37">
        <f ca="1">'000127293'!I55</f>
        <v>0</v>
      </c>
      <c r="AT66" s="37">
        <f ca="1">'000130296'!I55</f>
        <v>0</v>
      </c>
      <c r="AU66" s="37">
        <f ca="1">'000133299'!I55</f>
        <v>0</v>
      </c>
      <c r="AV66" s="37">
        <f ca="1">'000136302'!I55</f>
        <v>0</v>
      </c>
      <c r="AW66" s="37">
        <f ca="1">'000139305'!I55</f>
        <v>0</v>
      </c>
      <c r="AX66" s="37">
        <f ca="1">'000142308'!I55</f>
        <v>0</v>
      </c>
      <c r="AY66" s="37">
        <f ca="1">'000145311'!I55</f>
        <v>0</v>
      </c>
      <c r="AZ66" s="37">
        <f ca="1">'000148314'!I55</f>
        <v>0</v>
      </c>
      <c r="BA66" s="37">
        <f ca="1">'000151317'!I55</f>
        <v>0</v>
      </c>
      <c r="BB66" s="37">
        <f ca="1">'000154320'!I55</f>
        <v>0</v>
      </c>
      <c r="BC66" s="37">
        <f ca="1">'000157323'!I55</f>
        <v>0</v>
      </c>
      <c r="BD66" s="37">
        <f ca="1">'000160326'!I55</f>
        <v>0</v>
      </c>
      <c r="BE66" s="37">
        <f ca="1">'000163329'!I55</f>
        <v>0</v>
      </c>
      <c r="BF66" s="37">
        <f ca="1">'000166332'!I55</f>
        <v>0</v>
      </c>
      <c r="BG66" s="37">
        <f ca="1">'000169335'!I55</f>
        <v>0</v>
      </c>
      <c r="BH66" s="37">
        <f ca="1">'000172338'!I55</f>
        <v>0</v>
      </c>
      <c r="BI66" s="37">
        <f ca="1">'000175341'!I55</f>
        <v>0</v>
      </c>
      <c r="BJ66" s="37">
        <f ca="1">'000178344'!I55</f>
        <v>0</v>
      </c>
      <c r="BK66" s="37">
        <f ca="1">'000181347'!I55</f>
        <v>0</v>
      </c>
      <c r="BL66" s="37">
        <f ca="1">'000184350'!I55</f>
        <v>0</v>
      </c>
      <c r="BM66" s="37">
        <f ca="1">'000187353'!I55</f>
        <v>0</v>
      </c>
      <c r="BN66" s="37">
        <f ca="1">'000190356'!I55</f>
        <v>0</v>
      </c>
      <c r="BO66" s="37">
        <f ca="1">'000193359'!I55</f>
        <v>0</v>
      </c>
      <c r="BP66" s="37">
        <f ca="1">'000196362'!I55</f>
        <v>0</v>
      </c>
      <c r="BQ66" s="37">
        <f ca="1">'000199365'!I55</f>
        <v>0</v>
      </c>
      <c r="BR66" s="37">
        <f ca="1">'000202368'!I55</f>
        <v>0</v>
      </c>
      <c r="BS66" s="37">
        <f ca="1">'000205371'!I55</f>
        <v>0</v>
      </c>
      <c r="BT66" s="37">
        <f ca="1">'000208374'!I55</f>
        <v>0</v>
      </c>
      <c r="BV66" s="37">
        <f t="shared" ca="1" si="9"/>
        <v>0</v>
      </c>
      <c r="BW66" s="37">
        <f t="shared" ca="1" si="10"/>
        <v>0</v>
      </c>
      <c r="BX66" s="37">
        <f t="shared" ca="1" si="11"/>
        <v>0</v>
      </c>
      <c r="BZ66" s="59"/>
    </row>
    <row r="67" spans="1:78" x14ac:dyDescent="0.25">
      <c r="A67" s="54" t="s">
        <v>63</v>
      </c>
      <c r="B67" s="37">
        <f ca="1">'000000500'!I56</f>
        <v>0</v>
      </c>
      <c r="C67" s="37">
        <f ca="1">'000001167'!I56</f>
        <v>0</v>
      </c>
      <c r="D67" s="37">
        <f ca="1">'000004170'!I56</f>
        <v>0</v>
      </c>
      <c r="E67" s="37">
        <f ca="1">'000007173'!I56</f>
        <v>0</v>
      </c>
      <c r="F67" s="37">
        <f ca="1">'000010176'!I56</f>
        <v>0</v>
      </c>
      <c r="G67" s="37">
        <f ca="1">'000013179'!I56</f>
        <v>0</v>
      </c>
      <c r="H67" s="37">
        <f ca="1">'000016182'!I56</f>
        <v>0</v>
      </c>
      <c r="I67" s="37">
        <f ca="1">'000019185'!I56</f>
        <v>0</v>
      </c>
      <c r="J67" s="37">
        <f ca="1">'000022188'!I56</f>
        <v>0</v>
      </c>
      <c r="K67" s="37">
        <f ca="1">'000025191'!I56</f>
        <v>0</v>
      </c>
      <c r="L67" s="37">
        <f ca="1">'000028194'!I56</f>
        <v>0</v>
      </c>
      <c r="M67" s="37">
        <f ca="1">'000031197'!I56</f>
        <v>0</v>
      </c>
      <c r="N67" s="37">
        <f ca="1">'000034200'!I56</f>
        <v>0</v>
      </c>
      <c r="O67" s="37">
        <f ca="1">'000037203'!I56</f>
        <v>0</v>
      </c>
      <c r="P67" s="37">
        <f ca="1">'000040206'!I56</f>
        <v>0</v>
      </c>
      <c r="Q67" s="37">
        <f ca="1">'000043209'!I56</f>
        <v>0</v>
      </c>
      <c r="R67" s="37">
        <f ca="1">'000046212'!I56</f>
        <v>0</v>
      </c>
      <c r="S67" s="37">
        <f ca="1">'000049215'!I56</f>
        <v>0</v>
      </c>
      <c r="T67" s="37">
        <f ca="1">'000052218'!I56</f>
        <v>0</v>
      </c>
      <c r="U67" s="37">
        <f ca="1">'000055221'!I56</f>
        <v>0</v>
      </c>
      <c r="V67" s="37">
        <f ca="1">'000058224'!I56</f>
        <v>0</v>
      </c>
      <c r="W67" s="37">
        <f ca="1">'000061227'!I56</f>
        <v>0</v>
      </c>
      <c r="X67" s="37">
        <f ca="1">'000064230'!I56</f>
        <v>0</v>
      </c>
      <c r="Y67" s="37">
        <f ca="1">'000067233'!I56</f>
        <v>0</v>
      </c>
      <c r="Z67" s="37">
        <f ca="1">'000070236'!I56</f>
        <v>0</v>
      </c>
      <c r="AA67" s="37">
        <f ca="1">'000073239'!I56</f>
        <v>0</v>
      </c>
      <c r="AB67" s="37">
        <f ca="1">'000076242'!I56</f>
        <v>0</v>
      </c>
      <c r="AC67" s="37">
        <f ca="1">'000079245'!I56</f>
        <v>0</v>
      </c>
      <c r="AD67" s="37">
        <f ca="1">'000082248'!I56</f>
        <v>0</v>
      </c>
      <c r="AE67" s="37">
        <f ca="1">'000085251'!I56</f>
        <v>0</v>
      </c>
      <c r="AF67" s="37">
        <f ca="1">'000088254'!I56</f>
        <v>0</v>
      </c>
      <c r="AG67" s="37">
        <f ca="1">'000091257'!I56</f>
        <v>0</v>
      </c>
      <c r="AH67" s="37">
        <f ca="1">'000094260'!I56</f>
        <v>0</v>
      </c>
      <c r="AI67" s="37">
        <f ca="1">'000097263'!I56</f>
        <v>0</v>
      </c>
      <c r="AJ67" s="37">
        <f ca="1">'000100266'!I56</f>
        <v>0</v>
      </c>
      <c r="AK67" s="37">
        <f ca="1">'000103269'!I56</f>
        <v>0</v>
      </c>
      <c r="AL67" s="37">
        <f ca="1">'000106272'!I56</f>
        <v>0</v>
      </c>
      <c r="AM67" s="37">
        <f ca="1">'000109275'!I56</f>
        <v>0</v>
      </c>
      <c r="AN67" s="37">
        <f ca="1">'000112278'!I56</f>
        <v>0</v>
      </c>
      <c r="AO67" s="37">
        <f ca="1">'000115281'!I56</f>
        <v>0</v>
      </c>
      <c r="AP67" s="37">
        <f ca="1">'000118284'!I56</f>
        <v>0</v>
      </c>
      <c r="AQ67" s="37">
        <f ca="1">'000121287'!I56</f>
        <v>0</v>
      </c>
      <c r="AR67" s="37">
        <f ca="1">'000124290'!I56</f>
        <v>0</v>
      </c>
      <c r="AS67" s="37">
        <f ca="1">'000127293'!I56</f>
        <v>0</v>
      </c>
      <c r="AT67" s="37">
        <f ca="1">'000130296'!I56</f>
        <v>0</v>
      </c>
      <c r="AU67" s="37">
        <f ca="1">'000133299'!I56</f>
        <v>0</v>
      </c>
      <c r="AV67" s="37">
        <f ca="1">'000136302'!I56</f>
        <v>0</v>
      </c>
      <c r="AW67" s="37">
        <f ca="1">'000139305'!I56</f>
        <v>0</v>
      </c>
      <c r="AX67" s="37">
        <f ca="1">'000142308'!I56</f>
        <v>0</v>
      </c>
      <c r="AY67" s="37">
        <f ca="1">'000145311'!I56</f>
        <v>0</v>
      </c>
      <c r="AZ67" s="37">
        <f ca="1">'000148314'!I56</f>
        <v>0</v>
      </c>
      <c r="BA67" s="37">
        <f ca="1">'000151317'!I56</f>
        <v>0</v>
      </c>
      <c r="BB67" s="37">
        <f ca="1">'000154320'!I56</f>
        <v>0</v>
      </c>
      <c r="BC67" s="37">
        <f ca="1">'000157323'!I56</f>
        <v>0</v>
      </c>
      <c r="BD67" s="37">
        <f ca="1">'000160326'!I56</f>
        <v>0</v>
      </c>
      <c r="BE67" s="37">
        <f ca="1">'000163329'!I56</f>
        <v>0</v>
      </c>
      <c r="BF67" s="37">
        <f ca="1">'000166332'!I56</f>
        <v>0</v>
      </c>
      <c r="BG67" s="37">
        <f ca="1">'000169335'!I56</f>
        <v>0</v>
      </c>
      <c r="BH67" s="37">
        <f ca="1">'000172338'!I56</f>
        <v>0</v>
      </c>
      <c r="BI67" s="37">
        <f ca="1">'000175341'!I56</f>
        <v>0</v>
      </c>
      <c r="BJ67" s="37">
        <f ca="1">'000178344'!I56</f>
        <v>0</v>
      </c>
      <c r="BK67" s="37">
        <f ca="1">'000181347'!I56</f>
        <v>0</v>
      </c>
      <c r="BL67" s="37">
        <f ca="1">'000184350'!I56</f>
        <v>0</v>
      </c>
      <c r="BM67" s="37">
        <f ca="1">'000187353'!I56</f>
        <v>0</v>
      </c>
      <c r="BN67" s="37">
        <f ca="1">'000190356'!I56</f>
        <v>0</v>
      </c>
      <c r="BO67" s="37">
        <f ca="1">'000193359'!I56</f>
        <v>0</v>
      </c>
      <c r="BP67" s="37">
        <f ca="1">'000196362'!I56</f>
        <v>0</v>
      </c>
      <c r="BQ67" s="37">
        <f ca="1">'000199365'!I56</f>
        <v>0</v>
      </c>
      <c r="BR67" s="37">
        <f ca="1">'000202368'!I56</f>
        <v>0</v>
      </c>
      <c r="BS67" s="37">
        <f ca="1">'000205371'!I56</f>
        <v>0</v>
      </c>
      <c r="BT67" s="37">
        <f ca="1">'000208374'!I56</f>
        <v>0</v>
      </c>
      <c r="BV67" s="37">
        <f t="shared" ca="1" si="9"/>
        <v>0</v>
      </c>
      <c r="BW67" s="37">
        <f t="shared" ca="1" si="10"/>
        <v>0</v>
      </c>
      <c r="BX67" s="37">
        <f t="shared" ca="1" si="11"/>
        <v>0</v>
      </c>
      <c r="BZ67" s="59"/>
    </row>
    <row r="68" spans="1:78" x14ac:dyDescent="0.25">
      <c r="A68" s="54" t="s">
        <v>64</v>
      </c>
      <c r="B68" s="37">
        <f ca="1">'000000500'!I57</f>
        <v>0</v>
      </c>
      <c r="C68" s="37">
        <f ca="1">'000001167'!I57</f>
        <v>0</v>
      </c>
      <c r="D68" s="37">
        <f ca="1">'000004170'!I57</f>
        <v>0</v>
      </c>
      <c r="E68" s="37">
        <f ca="1">'000007173'!I57</f>
        <v>0</v>
      </c>
      <c r="F68" s="37">
        <f ca="1">'000010176'!I57</f>
        <v>0</v>
      </c>
      <c r="G68" s="37">
        <f ca="1">'000013179'!I57</f>
        <v>0</v>
      </c>
      <c r="H68" s="37">
        <f ca="1">'000016182'!I57</f>
        <v>0</v>
      </c>
      <c r="I68" s="37">
        <f ca="1">'000019185'!I57</f>
        <v>0</v>
      </c>
      <c r="J68" s="37">
        <f ca="1">'000022188'!I57</f>
        <v>0</v>
      </c>
      <c r="K68" s="37">
        <f ca="1">'000025191'!I57</f>
        <v>0</v>
      </c>
      <c r="L68" s="37">
        <f ca="1">'000028194'!I57</f>
        <v>0</v>
      </c>
      <c r="M68" s="37">
        <f ca="1">'000031197'!I57</f>
        <v>0</v>
      </c>
      <c r="N68" s="37">
        <f ca="1">'000034200'!I57</f>
        <v>0</v>
      </c>
      <c r="O68" s="37">
        <f ca="1">'000037203'!I57</f>
        <v>0</v>
      </c>
      <c r="P68" s="37">
        <f ca="1">'000040206'!I57</f>
        <v>0</v>
      </c>
      <c r="Q68" s="37">
        <f ca="1">'000043209'!I57</f>
        <v>0</v>
      </c>
      <c r="R68" s="37">
        <f ca="1">'000046212'!I57</f>
        <v>0</v>
      </c>
      <c r="S68" s="37">
        <f ca="1">'000049215'!I57</f>
        <v>0</v>
      </c>
      <c r="T68" s="37">
        <f ca="1">'000052218'!I57</f>
        <v>0</v>
      </c>
      <c r="U68" s="37">
        <f ca="1">'000055221'!I57</f>
        <v>0</v>
      </c>
      <c r="V68" s="37">
        <f ca="1">'000058224'!I57</f>
        <v>0</v>
      </c>
      <c r="W68" s="37">
        <f ca="1">'000061227'!I57</f>
        <v>0</v>
      </c>
      <c r="X68" s="37">
        <f ca="1">'000064230'!I57</f>
        <v>0</v>
      </c>
      <c r="Y68" s="37">
        <f ca="1">'000067233'!I57</f>
        <v>0</v>
      </c>
      <c r="Z68" s="37">
        <f ca="1">'000070236'!I57</f>
        <v>0</v>
      </c>
      <c r="AA68" s="37">
        <f ca="1">'000073239'!I57</f>
        <v>0</v>
      </c>
      <c r="AB68" s="37">
        <f ca="1">'000076242'!I57</f>
        <v>0</v>
      </c>
      <c r="AC68" s="37">
        <f ca="1">'000079245'!I57</f>
        <v>0</v>
      </c>
      <c r="AD68" s="37">
        <f ca="1">'000082248'!I57</f>
        <v>0</v>
      </c>
      <c r="AE68" s="37">
        <f ca="1">'000085251'!I57</f>
        <v>0</v>
      </c>
      <c r="AF68" s="37">
        <f ca="1">'000088254'!I57</f>
        <v>0</v>
      </c>
      <c r="AG68" s="37">
        <f ca="1">'000091257'!I57</f>
        <v>0</v>
      </c>
      <c r="AH68" s="37">
        <f ca="1">'000094260'!I57</f>
        <v>0</v>
      </c>
      <c r="AI68" s="37">
        <f ca="1">'000097263'!I57</f>
        <v>0</v>
      </c>
      <c r="AJ68" s="37">
        <f ca="1">'000100266'!I57</f>
        <v>0</v>
      </c>
      <c r="AK68" s="37">
        <f ca="1">'000103269'!I57</f>
        <v>0</v>
      </c>
      <c r="AL68" s="37">
        <f ca="1">'000106272'!I57</f>
        <v>0</v>
      </c>
      <c r="AM68" s="37">
        <f ca="1">'000109275'!I57</f>
        <v>0</v>
      </c>
      <c r="AN68" s="37">
        <f ca="1">'000112278'!I57</f>
        <v>0</v>
      </c>
      <c r="AO68" s="37">
        <f ca="1">'000115281'!I57</f>
        <v>0</v>
      </c>
      <c r="AP68" s="37">
        <f ca="1">'000118284'!I57</f>
        <v>0</v>
      </c>
      <c r="AQ68" s="37">
        <f ca="1">'000121287'!I57</f>
        <v>0</v>
      </c>
      <c r="AR68" s="37">
        <f ca="1">'000124290'!I57</f>
        <v>0</v>
      </c>
      <c r="AS68" s="37">
        <f ca="1">'000127293'!I57</f>
        <v>0</v>
      </c>
      <c r="AT68" s="37">
        <f ca="1">'000130296'!I57</f>
        <v>0</v>
      </c>
      <c r="AU68" s="37">
        <f ca="1">'000133299'!I57</f>
        <v>0</v>
      </c>
      <c r="AV68" s="37">
        <f ca="1">'000136302'!I57</f>
        <v>0</v>
      </c>
      <c r="AW68" s="37">
        <f ca="1">'000139305'!I57</f>
        <v>0</v>
      </c>
      <c r="AX68" s="37">
        <f ca="1">'000142308'!I57</f>
        <v>0</v>
      </c>
      <c r="AY68" s="37">
        <f ca="1">'000145311'!I57</f>
        <v>0</v>
      </c>
      <c r="AZ68" s="37">
        <f ca="1">'000148314'!I57</f>
        <v>0</v>
      </c>
      <c r="BA68" s="37">
        <f ca="1">'000151317'!I57</f>
        <v>0</v>
      </c>
      <c r="BB68" s="37">
        <f ca="1">'000154320'!I57</f>
        <v>0</v>
      </c>
      <c r="BC68" s="37">
        <f ca="1">'000157323'!I57</f>
        <v>0</v>
      </c>
      <c r="BD68" s="37">
        <f ca="1">'000160326'!I57</f>
        <v>0</v>
      </c>
      <c r="BE68" s="37">
        <f ca="1">'000163329'!I57</f>
        <v>0</v>
      </c>
      <c r="BF68" s="37">
        <f ca="1">'000166332'!I57</f>
        <v>0</v>
      </c>
      <c r="BG68" s="37">
        <f ca="1">'000169335'!I57</f>
        <v>0</v>
      </c>
      <c r="BH68" s="37">
        <f ca="1">'000172338'!I57</f>
        <v>0</v>
      </c>
      <c r="BI68" s="37">
        <f ca="1">'000175341'!I57</f>
        <v>0</v>
      </c>
      <c r="BJ68" s="37">
        <f ca="1">'000178344'!I57</f>
        <v>0</v>
      </c>
      <c r="BK68" s="37">
        <f ca="1">'000181347'!I57</f>
        <v>0</v>
      </c>
      <c r="BL68" s="37">
        <f ca="1">'000184350'!I57</f>
        <v>0</v>
      </c>
      <c r="BM68" s="37">
        <f ca="1">'000187353'!I57</f>
        <v>0</v>
      </c>
      <c r="BN68" s="37">
        <f ca="1">'000190356'!I57</f>
        <v>0</v>
      </c>
      <c r="BO68" s="37">
        <f ca="1">'000193359'!I57</f>
        <v>0</v>
      </c>
      <c r="BP68" s="37">
        <f ca="1">'000196362'!I57</f>
        <v>0</v>
      </c>
      <c r="BQ68" s="37">
        <f ca="1">'000199365'!I57</f>
        <v>0</v>
      </c>
      <c r="BR68" s="37">
        <f ca="1">'000202368'!I57</f>
        <v>0</v>
      </c>
      <c r="BS68" s="37">
        <f ca="1">'000205371'!I57</f>
        <v>0</v>
      </c>
      <c r="BT68" s="37">
        <f ca="1">'000208374'!I57</f>
        <v>0</v>
      </c>
      <c r="BV68" s="37">
        <f t="shared" ca="1" si="9"/>
        <v>0</v>
      </c>
      <c r="BW68" s="37">
        <f t="shared" ca="1" si="10"/>
        <v>0</v>
      </c>
      <c r="BX68" s="37">
        <f t="shared" ca="1" si="11"/>
        <v>0</v>
      </c>
      <c r="BZ68" s="59"/>
    </row>
    <row r="69" spans="1:78" x14ac:dyDescent="0.25">
      <c r="A69" s="54" t="s">
        <v>65</v>
      </c>
      <c r="B69" s="37">
        <f ca="1">'000000500'!I58</f>
        <v>0</v>
      </c>
      <c r="C69" s="37">
        <f ca="1">'000001167'!I58</f>
        <v>0</v>
      </c>
      <c r="D69" s="37">
        <f ca="1">'000004170'!I58</f>
        <v>0</v>
      </c>
      <c r="E69" s="37">
        <f ca="1">'000007173'!I58</f>
        <v>0</v>
      </c>
      <c r="F69" s="37">
        <f ca="1">'000010176'!I58</f>
        <v>0</v>
      </c>
      <c r="G69" s="37">
        <f ca="1">'000013179'!I58</f>
        <v>0</v>
      </c>
      <c r="H69" s="37">
        <f ca="1">'000016182'!I58</f>
        <v>0</v>
      </c>
      <c r="I69" s="37">
        <f ca="1">'000019185'!I58</f>
        <v>0</v>
      </c>
      <c r="J69" s="37">
        <f ca="1">'000022188'!I58</f>
        <v>0</v>
      </c>
      <c r="K69" s="37">
        <f ca="1">'000025191'!I58</f>
        <v>0</v>
      </c>
      <c r="L69" s="37">
        <f ca="1">'000028194'!I58</f>
        <v>0</v>
      </c>
      <c r="M69" s="37">
        <f ca="1">'000031197'!I58</f>
        <v>0</v>
      </c>
      <c r="N69" s="37">
        <f ca="1">'000034200'!I58</f>
        <v>0</v>
      </c>
      <c r="O69" s="37">
        <f ca="1">'000037203'!I58</f>
        <v>0</v>
      </c>
      <c r="P69" s="37">
        <f ca="1">'000040206'!I58</f>
        <v>0</v>
      </c>
      <c r="Q69" s="37">
        <f ca="1">'000043209'!I58</f>
        <v>0</v>
      </c>
      <c r="R69" s="37">
        <f ca="1">'000046212'!I58</f>
        <v>0</v>
      </c>
      <c r="S69" s="37">
        <f ca="1">'000049215'!I58</f>
        <v>0</v>
      </c>
      <c r="T69" s="37">
        <f ca="1">'000052218'!I58</f>
        <v>0</v>
      </c>
      <c r="U69" s="37">
        <f ca="1">'000055221'!I58</f>
        <v>0</v>
      </c>
      <c r="V69" s="37">
        <f ca="1">'000058224'!I58</f>
        <v>0</v>
      </c>
      <c r="W69" s="37">
        <f ca="1">'000061227'!I58</f>
        <v>0</v>
      </c>
      <c r="X69" s="37">
        <f ca="1">'000064230'!I58</f>
        <v>0</v>
      </c>
      <c r="Y69" s="37">
        <f ca="1">'000067233'!I58</f>
        <v>0</v>
      </c>
      <c r="Z69" s="37">
        <f ca="1">'000070236'!I58</f>
        <v>0</v>
      </c>
      <c r="AA69" s="37">
        <f ca="1">'000073239'!I58</f>
        <v>0</v>
      </c>
      <c r="AB69" s="37">
        <f ca="1">'000076242'!I58</f>
        <v>0</v>
      </c>
      <c r="AC69" s="37">
        <f ca="1">'000079245'!I58</f>
        <v>0</v>
      </c>
      <c r="AD69" s="37">
        <f ca="1">'000082248'!I58</f>
        <v>0</v>
      </c>
      <c r="AE69" s="37">
        <f ca="1">'000085251'!I58</f>
        <v>0</v>
      </c>
      <c r="AF69" s="37">
        <f ca="1">'000088254'!I58</f>
        <v>0</v>
      </c>
      <c r="AG69" s="37">
        <f ca="1">'000091257'!I58</f>
        <v>0</v>
      </c>
      <c r="AH69" s="37">
        <f ca="1">'000094260'!I58</f>
        <v>0</v>
      </c>
      <c r="AI69" s="37">
        <f ca="1">'000097263'!I58</f>
        <v>0</v>
      </c>
      <c r="AJ69" s="37">
        <f ca="1">'000100266'!I58</f>
        <v>0</v>
      </c>
      <c r="AK69" s="37">
        <f ca="1">'000103269'!I58</f>
        <v>0</v>
      </c>
      <c r="AL69" s="37">
        <f ca="1">'000106272'!I58</f>
        <v>0</v>
      </c>
      <c r="AM69" s="37">
        <f ca="1">'000109275'!I58</f>
        <v>0</v>
      </c>
      <c r="AN69" s="37">
        <f ca="1">'000112278'!I58</f>
        <v>0</v>
      </c>
      <c r="AO69" s="37">
        <f ca="1">'000115281'!I58</f>
        <v>0</v>
      </c>
      <c r="AP69" s="37">
        <f ca="1">'000118284'!I58</f>
        <v>0</v>
      </c>
      <c r="AQ69" s="37">
        <f ca="1">'000121287'!I58</f>
        <v>0</v>
      </c>
      <c r="AR69" s="37">
        <f ca="1">'000124290'!I58</f>
        <v>0</v>
      </c>
      <c r="AS69" s="37">
        <f ca="1">'000127293'!I58</f>
        <v>0</v>
      </c>
      <c r="AT69" s="37">
        <f ca="1">'000130296'!I58</f>
        <v>0</v>
      </c>
      <c r="AU69" s="37">
        <f ca="1">'000133299'!I58</f>
        <v>0</v>
      </c>
      <c r="AV69" s="37">
        <f ca="1">'000136302'!I58</f>
        <v>0</v>
      </c>
      <c r="AW69" s="37">
        <f ca="1">'000139305'!I58</f>
        <v>0</v>
      </c>
      <c r="AX69" s="37">
        <f ca="1">'000142308'!I58</f>
        <v>0</v>
      </c>
      <c r="AY69" s="37">
        <f ca="1">'000145311'!I58</f>
        <v>0</v>
      </c>
      <c r="AZ69" s="37">
        <f ca="1">'000148314'!I58</f>
        <v>0</v>
      </c>
      <c r="BA69" s="37">
        <f ca="1">'000151317'!I58</f>
        <v>0</v>
      </c>
      <c r="BB69" s="37">
        <f ca="1">'000154320'!I58</f>
        <v>0</v>
      </c>
      <c r="BC69" s="37">
        <f ca="1">'000157323'!I58</f>
        <v>0</v>
      </c>
      <c r="BD69" s="37">
        <f ca="1">'000160326'!I58</f>
        <v>0</v>
      </c>
      <c r="BE69" s="37">
        <f ca="1">'000163329'!I58</f>
        <v>0</v>
      </c>
      <c r="BF69" s="37">
        <f ca="1">'000166332'!I58</f>
        <v>0</v>
      </c>
      <c r="BG69" s="37">
        <f ca="1">'000169335'!I58</f>
        <v>0</v>
      </c>
      <c r="BH69" s="37">
        <f ca="1">'000172338'!I58</f>
        <v>0</v>
      </c>
      <c r="BI69" s="37">
        <f ca="1">'000175341'!I58</f>
        <v>0</v>
      </c>
      <c r="BJ69" s="37">
        <f ca="1">'000178344'!I58</f>
        <v>0</v>
      </c>
      <c r="BK69" s="37">
        <f ca="1">'000181347'!I58</f>
        <v>0</v>
      </c>
      <c r="BL69" s="37">
        <f ca="1">'000184350'!I58</f>
        <v>0</v>
      </c>
      <c r="BM69" s="37">
        <f ca="1">'000187353'!I58</f>
        <v>0</v>
      </c>
      <c r="BN69" s="37">
        <f ca="1">'000190356'!I58</f>
        <v>0</v>
      </c>
      <c r="BO69" s="37">
        <f ca="1">'000193359'!I58</f>
        <v>0</v>
      </c>
      <c r="BP69" s="37">
        <f ca="1">'000196362'!I58</f>
        <v>0</v>
      </c>
      <c r="BQ69" s="37">
        <f ca="1">'000199365'!I58</f>
        <v>0</v>
      </c>
      <c r="BR69" s="37">
        <f ca="1">'000202368'!I58</f>
        <v>0</v>
      </c>
      <c r="BS69" s="37">
        <f ca="1">'000205371'!I58</f>
        <v>0</v>
      </c>
      <c r="BT69" s="37">
        <f ca="1">'000208374'!I58</f>
        <v>0</v>
      </c>
      <c r="BV69" s="37">
        <f t="shared" ca="1" si="9"/>
        <v>0</v>
      </c>
      <c r="BW69" s="37">
        <f t="shared" ca="1" si="10"/>
        <v>0</v>
      </c>
      <c r="BX69" s="37">
        <f t="shared" ca="1" si="11"/>
        <v>0</v>
      </c>
      <c r="BZ69" s="59"/>
    </row>
    <row r="70" spans="1:78" x14ac:dyDescent="0.25">
      <c r="A70" s="54" t="s">
        <v>66</v>
      </c>
      <c r="B70" s="37">
        <f ca="1">'000000500'!I59</f>
        <v>0</v>
      </c>
      <c r="C70" s="37">
        <f ca="1">'000001167'!I59</f>
        <v>0</v>
      </c>
      <c r="D70" s="37">
        <f ca="1">'000004170'!I59</f>
        <v>0</v>
      </c>
      <c r="E70" s="37">
        <f ca="1">'000007173'!I59</f>
        <v>0</v>
      </c>
      <c r="F70" s="37">
        <f ca="1">'000010176'!I59</f>
        <v>0</v>
      </c>
      <c r="G70" s="37">
        <f ca="1">'000013179'!I59</f>
        <v>0</v>
      </c>
      <c r="H70" s="37">
        <f ca="1">'000016182'!I59</f>
        <v>0</v>
      </c>
      <c r="I70" s="37">
        <f ca="1">'000019185'!I59</f>
        <v>0</v>
      </c>
      <c r="J70" s="37">
        <f ca="1">'000022188'!I59</f>
        <v>0</v>
      </c>
      <c r="K70" s="37">
        <f ca="1">'000025191'!I59</f>
        <v>0</v>
      </c>
      <c r="L70" s="37">
        <f ca="1">'000028194'!I59</f>
        <v>0</v>
      </c>
      <c r="M70" s="37">
        <f ca="1">'000031197'!I59</f>
        <v>0</v>
      </c>
      <c r="N70" s="37">
        <f ca="1">'000034200'!I59</f>
        <v>0</v>
      </c>
      <c r="O70" s="37">
        <f ca="1">'000037203'!I59</f>
        <v>0</v>
      </c>
      <c r="P70" s="37">
        <f ca="1">'000040206'!I59</f>
        <v>0</v>
      </c>
      <c r="Q70" s="37">
        <f ca="1">'000043209'!I59</f>
        <v>0</v>
      </c>
      <c r="R70" s="37">
        <f ca="1">'000046212'!I59</f>
        <v>0</v>
      </c>
      <c r="S70" s="37">
        <f ca="1">'000049215'!I59</f>
        <v>0</v>
      </c>
      <c r="T70" s="37">
        <f ca="1">'000052218'!I59</f>
        <v>0</v>
      </c>
      <c r="U70" s="37">
        <f ca="1">'000055221'!I59</f>
        <v>0</v>
      </c>
      <c r="V70" s="37">
        <f ca="1">'000058224'!I59</f>
        <v>0</v>
      </c>
      <c r="W70" s="37">
        <f ca="1">'000061227'!I59</f>
        <v>0</v>
      </c>
      <c r="X70" s="37">
        <f ca="1">'000064230'!I59</f>
        <v>0</v>
      </c>
      <c r="Y70" s="37">
        <f ca="1">'000067233'!I59</f>
        <v>0</v>
      </c>
      <c r="Z70" s="37">
        <f ca="1">'000070236'!I59</f>
        <v>0</v>
      </c>
      <c r="AA70" s="37">
        <f ca="1">'000073239'!I59</f>
        <v>0</v>
      </c>
      <c r="AB70" s="37">
        <f ca="1">'000076242'!I59</f>
        <v>0</v>
      </c>
      <c r="AC70" s="37">
        <f ca="1">'000079245'!I59</f>
        <v>0</v>
      </c>
      <c r="AD70" s="37">
        <f ca="1">'000082248'!I59</f>
        <v>0</v>
      </c>
      <c r="AE70" s="37">
        <f ca="1">'000085251'!I59</f>
        <v>0</v>
      </c>
      <c r="AF70" s="37">
        <f ca="1">'000088254'!I59</f>
        <v>0</v>
      </c>
      <c r="AG70" s="37">
        <f ca="1">'000091257'!I59</f>
        <v>0</v>
      </c>
      <c r="AH70" s="37">
        <f ca="1">'000094260'!I59</f>
        <v>0</v>
      </c>
      <c r="AI70" s="37">
        <f ca="1">'000097263'!I59</f>
        <v>0</v>
      </c>
      <c r="AJ70" s="37">
        <f ca="1">'000100266'!I59</f>
        <v>0</v>
      </c>
      <c r="AK70" s="37">
        <f ca="1">'000103269'!I59</f>
        <v>0</v>
      </c>
      <c r="AL70" s="37">
        <f ca="1">'000106272'!I59</f>
        <v>0</v>
      </c>
      <c r="AM70" s="37">
        <f ca="1">'000109275'!I59</f>
        <v>0</v>
      </c>
      <c r="AN70" s="37">
        <f ca="1">'000112278'!I59</f>
        <v>0</v>
      </c>
      <c r="AO70" s="37">
        <f ca="1">'000115281'!I59</f>
        <v>0</v>
      </c>
      <c r="AP70" s="37">
        <f ca="1">'000118284'!I59</f>
        <v>0</v>
      </c>
      <c r="AQ70" s="37">
        <f ca="1">'000121287'!I59</f>
        <v>0</v>
      </c>
      <c r="AR70" s="37">
        <f ca="1">'000124290'!I59</f>
        <v>0</v>
      </c>
      <c r="AS70" s="37">
        <f ca="1">'000127293'!I59</f>
        <v>0</v>
      </c>
      <c r="AT70" s="37">
        <f ca="1">'000130296'!I59</f>
        <v>0</v>
      </c>
      <c r="AU70" s="37">
        <f ca="1">'000133299'!I59</f>
        <v>0</v>
      </c>
      <c r="AV70" s="37">
        <f ca="1">'000136302'!I59</f>
        <v>0</v>
      </c>
      <c r="AW70" s="37">
        <f ca="1">'000139305'!I59</f>
        <v>0</v>
      </c>
      <c r="AX70" s="37">
        <f ca="1">'000142308'!I59</f>
        <v>0</v>
      </c>
      <c r="AY70" s="37">
        <f ca="1">'000145311'!I59</f>
        <v>0</v>
      </c>
      <c r="AZ70" s="37">
        <f ca="1">'000148314'!I59</f>
        <v>0</v>
      </c>
      <c r="BA70" s="37">
        <f ca="1">'000151317'!I59</f>
        <v>0</v>
      </c>
      <c r="BB70" s="37">
        <f ca="1">'000154320'!I59</f>
        <v>0</v>
      </c>
      <c r="BC70" s="37">
        <f ca="1">'000157323'!I59</f>
        <v>0</v>
      </c>
      <c r="BD70" s="37">
        <f ca="1">'000160326'!I59</f>
        <v>0</v>
      </c>
      <c r="BE70" s="37">
        <f ca="1">'000163329'!I59</f>
        <v>0</v>
      </c>
      <c r="BF70" s="37">
        <f ca="1">'000166332'!I59</f>
        <v>0</v>
      </c>
      <c r="BG70" s="37">
        <f ca="1">'000169335'!I59</f>
        <v>0</v>
      </c>
      <c r="BH70" s="37">
        <f ca="1">'000172338'!I59</f>
        <v>0</v>
      </c>
      <c r="BI70" s="37">
        <f ca="1">'000175341'!I59</f>
        <v>0</v>
      </c>
      <c r="BJ70" s="37">
        <f ca="1">'000178344'!I59</f>
        <v>0</v>
      </c>
      <c r="BK70" s="37">
        <f ca="1">'000181347'!I59</f>
        <v>0</v>
      </c>
      <c r="BL70" s="37">
        <f ca="1">'000184350'!I59</f>
        <v>0</v>
      </c>
      <c r="BM70" s="37">
        <f ca="1">'000187353'!I59</f>
        <v>0</v>
      </c>
      <c r="BN70" s="37">
        <f ca="1">'000190356'!I59</f>
        <v>0</v>
      </c>
      <c r="BO70" s="37">
        <f ca="1">'000193359'!I59</f>
        <v>0</v>
      </c>
      <c r="BP70" s="37">
        <f ca="1">'000196362'!I59</f>
        <v>0</v>
      </c>
      <c r="BQ70" s="37">
        <f ca="1">'000199365'!I59</f>
        <v>0</v>
      </c>
      <c r="BR70" s="37">
        <f ca="1">'000202368'!I59</f>
        <v>0</v>
      </c>
      <c r="BS70" s="37">
        <f ca="1">'000205371'!I59</f>
        <v>0</v>
      </c>
      <c r="BT70" s="37">
        <f ca="1">'000208374'!I59</f>
        <v>0</v>
      </c>
      <c r="BV70" s="37">
        <f t="shared" ca="1" si="9"/>
        <v>0</v>
      </c>
      <c r="BW70" s="37">
        <f t="shared" ca="1" si="10"/>
        <v>0</v>
      </c>
      <c r="BX70" s="37">
        <f t="shared" ca="1" si="11"/>
        <v>0</v>
      </c>
      <c r="BZ70" s="59"/>
    </row>
    <row r="71" spans="1:78" x14ac:dyDescent="0.25">
      <c r="A71" s="54" t="s">
        <v>67</v>
      </c>
      <c r="B71" s="37">
        <f ca="1">'000000500'!I60</f>
        <v>0</v>
      </c>
      <c r="C71" s="37">
        <f ca="1">'000001167'!I60</f>
        <v>0</v>
      </c>
      <c r="D71" s="37">
        <f ca="1">'000004170'!I60</f>
        <v>0</v>
      </c>
      <c r="E71" s="37">
        <f ca="1">'000007173'!I60</f>
        <v>0</v>
      </c>
      <c r="F71" s="37">
        <f ca="1">'000010176'!I60</f>
        <v>0</v>
      </c>
      <c r="G71" s="37">
        <f ca="1">'000013179'!I60</f>
        <v>0</v>
      </c>
      <c r="H71" s="37">
        <f ca="1">'000016182'!I60</f>
        <v>0</v>
      </c>
      <c r="I71" s="37">
        <f ca="1">'000019185'!I60</f>
        <v>0</v>
      </c>
      <c r="J71" s="37">
        <f ca="1">'000022188'!I60</f>
        <v>0</v>
      </c>
      <c r="K71" s="37">
        <f ca="1">'000025191'!I60</f>
        <v>0</v>
      </c>
      <c r="L71" s="37">
        <f ca="1">'000028194'!I60</f>
        <v>0</v>
      </c>
      <c r="M71" s="37">
        <f ca="1">'000031197'!I60</f>
        <v>0</v>
      </c>
      <c r="N71" s="37">
        <f ca="1">'000034200'!I60</f>
        <v>0</v>
      </c>
      <c r="O71" s="37">
        <f ca="1">'000037203'!I60</f>
        <v>0</v>
      </c>
      <c r="P71" s="37">
        <f ca="1">'000040206'!I60</f>
        <v>0</v>
      </c>
      <c r="Q71" s="37">
        <f ca="1">'000043209'!I60</f>
        <v>0</v>
      </c>
      <c r="R71" s="37">
        <f ca="1">'000046212'!I60</f>
        <v>0</v>
      </c>
      <c r="S71" s="37">
        <f ca="1">'000049215'!I60</f>
        <v>0</v>
      </c>
      <c r="T71" s="37">
        <f ca="1">'000052218'!I60</f>
        <v>0</v>
      </c>
      <c r="U71" s="37">
        <f ca="1">'000055221'!I60</f>
        <v>0</v>
      </c>
      <c r="V71" s="37">
        <f ca="1">'000058224'!I60</f>
        <v>0</v>
      </c>
      <c r="W71" s="37">
        <f ca="1">'000061227'!I60</f>
        <v>0</v>
      </c>
      <c r="X71" s="37">
        <f ca="1">'000064230'!I60</f>
        <v>0</v>
      </c>
      <c r="Y71" s="37">
        <f ca="1">'000067233'!I60</f>
        <v>0</v>
      </c>
      <c r="Z71" s="37">
        <f ca="1">'000070236'!I60</f>
        <v>0</v>
      </c>
      <c r="AA71" s="37">
        <f ca="1">'000073239'!I60</f>
        <v>0</v>
      </c>
      <c r="AB71" s="37">
        <f ca="1">'000076242'!I60</f>
        <v>0</v>
      </c>
      <c r="AC71" s="37">
        <f ca="1">'000079245'!I60</f>
        <v>0</v>
      </c>
      <c r="AD71" s="37">
        <f ca="1">'000082248'!I60</f>
        <v>0</v>
      </c>
      <c r="AE71" s="37">
        <f ca="1">'000085251'!I60</f>
        <v>0</v>
      </c>
      <c r="AF71" s="37">
        <f ca="1">'000088254'!I60</f>
        <v>0</v>
      </c>
      <c r="AG71" s="37">
        <f ca="1">'000091257'!I60</f>
        <v>0</v>
      </c>
      <c r="AH71" s="37">
        <f ca="1">'000094260'!I60</f>
        <v>0</v>
      </c>
      <c r="AI71" s="37">
        <f ca="1">'000097263'!I60</f>
        <v>0</v>
      </c>
      <c r="AJ71" s="37">
        <f ca="1">'000100266'!I60</f>
        <v>0</v>
      </c>
      <c r="AK71" s="37">
        <f ca="1">'000103269'!I60</f>
        <v>0</v>
      </c>
      <c r="AL71" s="37">
        <f ca="1">'000106272'!I60</f>
        <v>0</v>
      </c>
      <c r="AM71" s="37">
        <f ca="1">'000109275'!I60</f>
        <v>0</v>
      </c>
      <c r="AN71" s="37">
        <f ca="1">'000112278'!I60</f>
        <v>0</v>
      </c>
      <c r="AO71" s="37">
        <f ca="1">'000115281'!I60</f>
        <v>0</v>
      </c>
      <c r="AP71" s="37">
        <f ca="1">'000118284'!I60</f>
        <v>0</v>
      </c>
      <c r="AQ71" s="37">
        <f ca="1">'000121287'!I60</f>
        <v>0</v>
      </c>
      <c r="AR71" s="37">
        <f ca="1">'000124290'!I60</f>
        <v>0</v>
      </c>
      <c r="AS71" s="37">
        <f ca="1">'000127293'!I60</f>
        <v>0</v>
      </c>
      <c r="AT71" s="37">
        <f ca="1">'000130296'!I60</f>
        <v>0</v>
      </c>
      <c r="AU71" s="37">
        <f ca="1">'000133299'!I60</f>
        <v>0</v>
      </c>
      <c r="AV71" s="37">
        <f ca="1">'000136302'!I60</f>
        <v>0</v>
      </c>
      <c r="AW71" s="37">
        <f ca="1">'000139305'!I60</f>
        <v>0</v>
      </c>
      <c r="AX71" s="37">
        <f ca="1">'000142308'!I60</f>
        <v>0</v>
      </c>
      <c r="AY71" s="37">
        <f ca="1">'000145311'!I60</f>
        <v>0</v>
      </c>
      <c r="AZ71" s="37">
        <f ca="1">'000148314'!I60</f>
        <v>0</v>
      </c>
      <c r="BA71" s="37">
        <f ca="1">'000151317'!I60</f>
        <v>0</v>
      </c>
      <c r="BB71" s="37">
        <f ca="1">'000154320'!I60</f>
        <v>0</v>
      </c>
      <c r="BC71" s="37">
        <f ca="1">'000157323'!I60</f>
        <v>0</v>
      </c>
      <c r="BD71" s="37">
        <f ca="1">'000160326'!I60</f>
        <v>0</v>
      </c>
      <c r="BE71" s="37">
        <f ca="1">'000163329'!I60</f>
        <v>0</v>
      </c>
      <c r="BF71" s="37">
        <f ca="1">'000166332'!I60</f>
        <v>0</v>
      </c>
      <c r="BG71" s="37">
        <f ca="1">'000169335'!I60</f>
        <v>0</v>
      </c>
      <c r="BH71" s="37">
        <f ca="1">'000172338'!I60</f>
        <v>0</v>
      </c>
      <c r="BI71" s="37">
        <f ca="1">'000175341'!I60</f>
        <v>0</v>
      </c>
      <c r="BJ71" s="37">
        <f ca="1">'000178344'!I60</f>
        <v>0</v>
      </c>
      <c r="BK71" s="37">
        <f ca="1">'000181347'!I60</f>
        <v>0</v>
      </c>
      <c r="BL71" s="37">
        <f ca="1">'000184350'!I60</f>
        <v>0</v>
      </c>
      <c r="BM71" s="37">
        <f ca="1">'000187353'!I60</f>
        <v>0</v>
      </c>
      <c r="BN71" s="37">
        <f ca="1">'000190356'!I60</f>
        <v>0</v>
      </c>
      <c r="BO71" s="37">
        <f ca="1">'000193359'!I60</f>
        <v>0</v>
      </c>
      <c r="BP71" s="37">
        <f ca="1">'000196362'!I60</f>
        <v>0</v>
      </c>
      <c r="BQ71" s="37">
        <f ca="1">'000199365'!I60</f>
        <v>0</v>
      </c>
      <c r="BR71" s="37">
        <f ca="1">'000202368'!I60</f>
        <v>0</v>
      </c>
      <c r="BS71" s="37">
        <f ca="1">'000205371'!I60</f>
        <v>0</v>
      </c>
      <c r="BT71" s="37">
        <f ca="1">'000208374'!I60</f>
        <v>0</v>
      </c>
      <c r="BV71" s="37">
        <f t="shared" ca="1" si="9"/>
        <v>0</v>
      </c>
      <c r="BW71" s="37">
        <f t="shared" ca="1" si="10"/>
        <v>0</v>
      </c>
      <c r="BX71" s="37">
        <f t="shared" ca="1" si="11"/>
        <v>0</v>
      </c>
      <c r="BZ71" s="59"/>
    </row>
    <row r="72" spans="1:78" x14ac:dyDescent="0.25">
      <c r="A72" s="54" t="s">
        <v>68</v>
      </c>
      <c r="B72" s="37">
        <f ca="1">'000000500'!I61</f>
        <v>0</v>
      </c>
      <c r="C72" s="37">
        <f ca="1">'000001167'!I61</f>
        <v>0</v>
      </c>
      <c r="D72" s="37">
        <f ca="1">'000004170'!I61</f>
        <v>0</v>
      </c>
      <c r="E72" s="37">
        <f ca="1">'000007173'!I61</f>
        <v>0</v>
      </c>
      <c r="F72" s="37">
        <f ca="1">'000010176'!I61</f>
        <v>0</v>
      </c>
      <c r="G72" s="37">
        <f ca="1">'000013179'!I61</f>
        <v>0</v>
      </c>
      <c r="H72" s="37">
        <f ca="1">'000016182'!I61</f>
        <v>0</v>
      </c>
      <c r="I72" s="37">
        <f ca="1">'000019185'!I61</f>
        <v>0</v>
      </c>
      <c r="J72" s="37">
        <f ca="1">'000022188'!I61</f>
        <v>0</v>
      </c>
      <c r="K72" s="37">
        <f ca="1">'000025191'!I61</f>
        <v>0</v>
      </c>
      <c r="L72" s="37">
        <f ca="1">'000028194'!I61</f>
        <v>0</v>
      </c>
      <c r="M72" s="37">
        <f ca="1">'000031197'!I61</f>
        <v>0</v>
      </c>
      <c r="N72" s="37">
        <f ca="1">'000034200'!I61</f>
        <v>0</v>
      </c>
      <c r="O72" s="37">
        <f ca="1">'000037203'!I61</f>
        <v>0</v>
      </c>
      <c r="P72" s="37">
        <f ca="1">'000040206'!I61</f>
        <v>0</v>
      </c>
      <c r="Q72" s="37">
        <f ca="1">'000043209'!I61</f>
        <v>0</v>
      </c>
      <c r="R72" s="37">
        <f ca="1">'000046212'!I61</f>
        <v>0</v>
      </c>
      <c r="S72" s="37">
        <f ca="1">'000049215'!I61</f>
        <v>0</v>
      </c>
      <c r="T72" s="37">
        <f ca="1">'000052218'!I61</f>
        <v>0</v>
      </c>
      <c r="U72" s="37">
        <f ca="1">'000055221'!I61</f>
        <v>0</v>
      </c>
      <c r="V72" s="37">
        <f ca="1">'000058224'!I61</f>
        <v>0</v>
      </c>
      <c r="W72" s="37">
        <f ca="1">'000061227'!I61</f>
        <v>0</v>
      </c>
      <c r="X72" s="37">
        <f ca="1">'000064230'!I61</f>
        <v>0</v>
      </c>
      <c r="Y72" s="37">
        <f ca="1">'000067233'!I61</f>
        <v>0</v>
      </c>
      <c r="Z72" s="37">
        <f ca="1">'000070236'!I61</f>
        <v>0</v>
      </c>
      <c r="AA72" s="37">
        <f ca="1">'000073239'!I61</f>
        <v>0</v>
      </c>
      <c r="AB72" s="37">
        <f ca="1">'000076242'!I61</f>
        <v>0</v>
      </c>
      <c r="AC72" s="37">
        <f ca="1">'000079245'!I61</f>
        <v>0</v>
      </c>
      <c r="AD72" s="37">
        <f ca="1">'000082248'!I61</f>
        <v>0</v>
      </c>
      <c r="AE72" s="37">
        <f ca="1">'000085251'!I61</f>
        <v>0</v>
      </c>
      <c r="AF72" s="37">
        <f ca="1">'000088254'!I61</f>
        <v>0</v>
      </c>
      <c r="AG72" s="37">
        <f ca="1">'000091257'!I61</f>
        <v>0</v>
      </c>
      <c r="AH72" s="37">
        <f ca="1">'000094260'!I61</f>
        <v>0</v>
      </c>
      <c r="AI72" s="37">
        <f ca="1">'000097263'!I61</f>
        <v>0</v>
      </c>
      <c r="AJ72" s="37">
        <f ca="1">'000100266'!I61</f>
        <v>0</v>
      </c>
      <c r="AK72" s="37">
        <f ca="1">'000103269'!I61</f>
        <v>0</v>
      </c>
      <c r="AL72" s="37">
        <f ca="1">'000106272'!I61</f>
        <v>0</v>
      </c>
      <c r="AM72" s="37">
        <f ca="1">'000109275'!I61</f>
        <v>0</v>
      </c>
      <c r="AN72" s="37">
        <f ca="1">'000112278'!I61</f>
        <v>0</v>
      </c>
      <c r="AO72" s="37">
        <f ca="1">'000115281'!I61</f>
        <v>0</v>
      </c>
      <c r="AP72" s="37">
        <f ca="1">'000118284'!I61</f>
        <v>0</v>
      </c>
      <c r="AQ72" s="37">
        <f ca="1">'000121287'!I61</f>
        <v>0</v>
      </c>
      <c r="AR72" s="37">
        <f ca="1">'000124290'!I61</f>
        <v>0</v>
      </c>
      <c r="AS72" s="37">
        <f ca="1">'000127293'!I61</f>
        <v>0</v>
      </c>
      <c r="AT72" s="37">
        <f ca="1">'000130296'!I61</f>
        <v>0</v>
      </c>
      <c r="AU72" s="37">
        <f ca="1">'000133299'!I61</f>
        <v>0</v>
      </c>
      <c r="AV72" s="37">
        <f ca="1">'000136302'!I61</f>
        <v>0</v>
      </c>
      <c r="AW72" s="37">
        <f ca="1">'000139305'!I61</f>
        <v>0</v>
      </c>
      <c r="AX72" s="37">
        <f ca="1">'000142308'!I61</f>
        <v>0</v>
      </c>
      <c r="AY72" s="37">
        <f ca="1">'000145311'!I61</f>
        <v>0</v>
      </c>
      <c r="AZ72" s="37">
        <f ca="1">'000148314'!I61</f>
        <v>0</v>
      </c>
      <c r="BA72" s="37">
        <f ca="1">'000151317'!I61</f>
        <v>0</v>
      </c>
      <c r="BB72" s="37">
        <f ca="1">'000154320'!I61</f>
        <v>0</v>
      </c>
      <c r="BC72" s="37">
        <f ca="1">'000157323'!I61</f>
        <v>0</v>
      </c>
      <c r="BD72" s="37">
        <f ca="1">'000160326'!I61</f>
        <v>0</v>
      </c>
      <c r="BE72" s="37">
        <f ca="1">'000163329'!I61</f>
        <v>0</v>
      </c>
      <c r="BF72" s="37">
        <f ca="1">'000166332'!I61</f>
        <v>0</v>
      </c>
      <c r="BG72" s="37">
        <f ca="1">'000169335'!I61</f>
        <v>0</v>
      </c>
      <c r="BH72" s="37">
        <f ca="1">'000172338'!I61</f>
        <v>0</v>
      </c>
      <c r="BI72" s="37">
        <f ca="1">'000175341'!I61</f>
        <v>0</v>
      </c>
      <c r="BJ72" s="37">
        <f ca="1">'000178344'!I61</f>
        <v>0</v>
      </c>
      <c r="BK72" s="37">
        <f ca="1">'000181347'!I61</f>
        <v>0</v>
      </c>
      <c r="BL72" s="37">
        <f ca="1">'000184350'!I61</f>
        <v>0</v>
      </c>
      <c r="BM72" s="37">
        <f ca="1">'000187353'!I61</f>
        <v>0</v>
      </c>
      <c r="BN72" s="37">
        <f ca="1">'000190356'!I61</f>
        <v>0</v>
      </c>
      <c r="BO72" s="37">
        <f ca="1">'000193359'!I61</f>
        <v>0</v>
      </c>
      <c r="BP72" s="37">
        <f ca="1">'000196362'!I61</f>
        <v>0</v>
      </c>
      <c r="BQ72" s="37">
        <f ca="1">'000199365'!I61</f>
        <v>0</v>
      </c>
      <c r="BR72" s="37">
        <f ca="1">'000202368'!I61</f>
        <v>0</v>
      </c>
      <c r="BS72" s="37">
        <f ca="1">'000205371'!I61</f>
        <v>0</v>
      </c>
      <c r="BT72" s="37">
        <f ca="1">'000208374'!I61</f>
        <v>0</v>
      </c>
      <c r="BV72" s="37">
        <f t="shared" ca="1" si="9"/>
        <v>0</v>
      </c>
      <c r="BW72" s="37">
        <f t="shared" ca="1" si="10"/>
        <v>0</v>
      </c>
      <c r="BX72" s="37">
        <f t="shared" ca="1" si="11"/>
        <v>0</v>
      </c>
      <c r="BZ72" s="59"/>
    </row>
    <row r="73" spans="1:78" x14ac:dyDescent="0.25">
      <c r="A73" s="54" t="s">
        <v>69</v>
      </c>
      <c r="B73" s="37">
        <f ca="1">'000000500'!I62</f>
        <v>0</v>
      </c>
      <c r="C73" s="37">
        <f ca="1">'000001167'!I62</f>
        <v>0</v>
      </c>
      <c r="D73" s="37">
        <f ca="1">'000004170'!I62</f>
        <v>0</v>
      </c>
      <c r="E73" s="37">
        <f ca="1">'000007173'!I62</f>
        <v>0</v>
      </c>
      <c r="F73" s="37">
        <f ca="1">'000010176'!I62</f>
        <v>0</v>
      </c>
      <c r="G73" s="37">
        <f ca="1">'000013179'!I62</f>
        <v>0</v>
      </c>
      <c r="H73" s="37">
        <f ca="1">'000016182'!I62</f>
        <v>0</v>
      </c>
      <c r="I73" s="37">
        <f ca="1">'000019185'!I62</f>
        <v>0</v>
      </c>
      <c r="J73" s="37">
        <f ca="1">'000022188'!I62</f>
        <v>0</v>
      </c>
      <c r="K73" s="37">
        <f ca="1">'000025191'!I62</f>
        <v>0</v>
      </c>
      <c r="L73" s="37">
        <f ca="1">'000028194'!I62</f>
        <v>0</v>
      </c>
      <c r="M73" s="37">
        <f ca="1">'000031197'!I62</f>
        <v>0</v>
      </c>
      <c r="N73" s="37">
        <f ca="1">'000034200'!I62</f>
        <v>0</v>
      </c>
      <c r="O73" s="37">
        <f ca="1">'000037203'!I62</f>
        <v>0</v>
      </c>
      <c r="P73" s="37">
        <f ca="1">'000040206'!I62</f>
        <v>0</v>
      </c>
      <c r="Q73" s="37">
        <f ca="1">'000043209'!I62</f>
        <v>0</v>
      </c>
      <c r="R73" s="37">
        <f ca="1">'000046212'!I62</f>
        <v>0</v>
      </c>
      <c r="S73" s="37">
        <f ca="1">'000049215'!I62</f>
        <v>0</v>
      </c>
      <c r="T73" s="37">
        <f ca="1">'000052218'!I62</f>
        <v>0</v>
      </c>
      <c r="U73" s="37">
        <f ca="1">'000055221'!I62</f>
        <v>0</v>
      </c>
      <c r="V73" s="37">
        <f ca="1">'000058224'!I62</f>
        <v>0</v>
      </c>
      <c r="W73" s="37">
        <f ca="1">'000061227'!I62</f>
        <v>0</v>
      </c>
      <c r="X73" s="37">
        <f ca="1">'000064230'!I62</f>
        <v>0</v>
      </c>
      <c r="Y73" s="37">
        <f ca="1">'000067233'!I62</f>
        <v>0</v>
      </c>
      <c r="Z73" s="37">
        <f ca="1">'000070236'!I62</f>
        <v>0</v>
      </c>
      <c r="AA73" s="37">
        <f ca="1">'000073239'!I62</f>
        <v>0</v>
      </c>
      <c r="AB73" s="37">
        <f ca="1">'000076242'!I62</f>
        <v>0</v>
      </c>
      <c r="AC73" s="37">
        <f ca="1">'000079245'!I62</f>
        <v>0</v>
      </c>
      <c r="AD73" s="37">
        <f ca="1">'000082248'!I62</f>
        <v>0</v>
      </c>
      <c r="AE73" s="37">
        <f ca="1">'000085251'!I62</f>
        <v>0</v>
      </c>
      <c r="AF73" s="37">
        <f ca="1">'000088254'!I62</f>
        <v>0</v>
      </c>
      <c r="AG73" s="37">
        <f ca="1">'000091257'!I62</f>
        <v>0</v>
      </c>
      <c r="AH73" s="37">
        <f ca="1">'000094260'!I62</f>
        <v>0</v>
      </c>
      <c r="AI73" s="37">
        <f ca="1">'000097263'!I62</f>
        <v>0</v>
      </c>
      <c r="AJ73" s="37">
        <f ca="1">'000100266'!I62</f>
        <v>0</v>
      </c>
      <c r="AK73" s="37">
        <f ca="1">'000103269'!I62</f>
        <v>0</v>
      </c>
      <c r="AL73" s="37">
        <f ca="1">'000106272'!I62</f>
        <v>0</v>
      </c>
      <c r="AM73" s="37">
        <f ca="1">'000109275'!I62</f>
        <v>0</v>
      </c>
      <c r="AN73" s="37">
        <f ca="1">'000112278'!I62</f>
        <v>0</v>
      </c>
      <c r="AO73" s="37">
        <f ca="1">'000115281'!I62</f>
        <v>0</v>
      </c>
      <c r="AP73" s="37">
        <f ca="1">'000118284'!I62</f>
        <v>0</v>
      </c>
      <c r="AQ73" s="37">
        <f ca="1">'000121287'!I62</f>
        <v>0</v>
      </c>
      <c r="AR73" s="37">
        <f ca="1">'000124290'!I62</f>
        <v>0</v>
      </c>
      <c r="AS73" s="37">
        <f ca="1">'000127293'!I62</f>
        <v>0</v>
      </c>
      <c r="AT73" s="37">
        <f ca="1">'000130296'!I62</f>
        <v>0</v>
      </c>
      <c r="AU73" s="37">
        <f ca="1">'000133299'!I62</f>
        <v>0</v>
      </c>
      <c r="AV73" s="37">
        <f ca="1">'000136302'!I62</f>
        <v>0</v>
      </c>
      <c r="AW73" s="37">
        <f ca="1">'000139305'!I62</f>
        <v>0</v>
      </c>
      <c r="AX73" s="37">
        <f ca="1">'000142308'!I62</f>
        <v>0</v>
      </c>
      <c r="AY73" s="37">
        <f ca="1">'000145311'!I62</f>
        <v>0</v>
      </c>
      <c r="AZ73" s="37">
        <f ca="1">'000148314'!I62</f>
        <v>0</v>
      </c>
      <c r="BA73" s="37">
        <f ca="1">'000151317'!I62</f>
        <v>0</v>
      </c>
      <c r="BB73" s="37">
        <f ca="1">'000154320'!I62</f>
        <v>0</v>
      </c>
      <c r="BC73" s="37">
        <f ca="1">'000157323'!I62</f>
        <v>0</v>
      </c>
      <c r="BD73" s="37">
        <f ca="1">'000160326'!I62</f>
        <v>0</v>
      </c>
      <c r="BE73" s="37">
        <f ca="1">'000163329'!I62</f>
        <v>0</v>
      </c>
      <c r="BF73" s="37">
        <f ca="1">'000166332'!I62</f>
        <v>0</v>
      </c>
      <c r="BG73" s="37">
        <f ca="1">'000169335'!I62</f>
        <v>0</v>
      </c>
      <c r="BH73" s="37">
        <f ca="1">'000172338'!I62</f>
        <v>0</v>
      </c>
      <c r="BI73" s="37">
        <f ca="1">'000175341'!I62</f>
        <v>0</v>
      </c>
      <c r="BJ73" s="37">
        <f ca="1">'000178344'!I62</f>
        <v>0</v>
      </c>
      <c r="BK73" s="37">
        <f ca="1">'000181347'!I62</f>
        <v>0</v>
      </c>
      <c r="BL73" s="37">
        <f ca="1">'000184350'!I62</f>
        <v>0</v>
      </c>
      <c r="BM73" s="37">
        <f ca="1">'000187353'!I62</f>
        <v>0</v>
      </c>
      <c r="BN73" s="37">
        <f ca="1">'000190356'!I62</f>
        <v>0</v>
      </c>
      <c r="BO73" s="37">
        <f ca="1">'000193359'!I62</f>
        <v>0</v>
      </c>
      <c r="BP73" s="37">
        <f ca="1">'000196362'!I62</f>
        <v>0</v>
      </c>
      <c r="BQ73" s="37">
        <f ca="1">'000199365'!I62</f>
        <v>0</v>
      </c>
      <c r="BR73" s="37">
        <f ca="1">'000202368'!I62</f>
        <v>0</v>
      </c>
      <c r="BS73" s="37">
        <f ca="1">'000205371'!I62</f>
        <v>0</v>
      </c>
      <c r="BT73" s="37">
        <f ca="1">'000208374'!I62</f>
        <v>0</v>
      </c>
      <c r="BV73" s="37">
        <f t="shared" ca="1" si="9"/>
        <v>0</v>
      </c>
      <c r="BW73" s="37">
        <f t="shared" ca="1" si="10"/>
        <v>0</v>
      </c>
      <c r="BX73" s="37">
        <f t="shared" ca="1" si="11"/>
        <v>0</v>
      </c>
      <c r="BZ73" s="59"/>
    </row>
    <row r="74" spans="1:78" x14ac:dyDescent="0.25">
      <c r="A74" s="54" t="s">
        <v>70</v>
      </c>
      <c r="B74" s="37">
        <f ca="1">'000000500'!I63</f>
        <v>0</v>
      </c>
      <c r="C74" s="37">
        <f ca="1">'000001167'!I63</f>
        <v>0</v>
      </c>
      <c r="D74" s="37">
        <f ca="1">'000004170'!I63</f>
        <v>0</v>
      </c>
      <c r="E74" s="37">
        <f ca="1">'000007173'!I63</f>
        <v>0</v>
      </c>
      <c r="F74" s="37">
        <f ca="1">'000010176'!I63</f>
        <v>0</v>
      </c>
      <c r="G74" s="37">
        <f ca="1">'000013179'!I63</f>
        <v>0</v>
      </c>
      <c r="H74" s="37">
        <f ca="1">'000016182'!I63</f>
        <v>0</v>
      </c>
      <c r="I74" s="37">
        <f ca="1">'000019185'!I63</f>
        <v>0</v>
      </c>
      <c r="J74" s="37">
        <f ca="1">'000022188'!I63</f>
        <v>0</v>
      </c>
      <c r="K74" s="37">
        <f ca="1">'000025191'!I63</f>
        <v>0</v>
      </c>
      <c r="L74" s="37">
        <f ca="1">'000028194'!I63</f>
        <v>0</v>
      </c>
      <c r="M74" s="37">
        <f ca="1">'000031197'!I63</f>
        <v>0</v>
      </c>
      <c r="N74" s="37">
        <f ca="1">'000034200'!I63</f>
        <v>0</v>
      </c>
      <c r="O74" s="37">
        <f ca="1">'000037203'!I63</f>
        <v>0</v>
      </c>
      <c r="P74" s="37">
        <f ca="1">'000040206'!I63</f>
        <v>0</v>
      </c>
      <c r="Q74" s="37">
        <f ca="1">'000043209'!I63</f>
        <v>0</v>
      </c>
      <c r="R74" s="37">
        <f ca="1">'000046212'!I63</f>
        <v>0</v>
      </c>
      <c r="S74" s="37">
        <f ca="1">'000049215'!I63</f>
        <v>0</v>
      </c>
      <c r="T74" s="37">
        <f ca="1">'000052218'!I63</f>
        <v>0</v>
      </c>
      <c r="U74" s="37">
        <f ca="1">'000055221'!I63</f>
        <v>0</v>
      </c>
      <c r="V74" s="37">
        <f ca="1">'000058224'!I63</f>
        <v>0</v>
      </c>
      <c r="W74" s="37">
        <f ca="1">'000061227'!I63</f>
        <v>0</v>
      </c>
      <c r="X74" s="37">
        <f ca="1">'000064230'!I63</f>
        <v>0</v>
      </c>
      <c r="Y74" s="37">
        <f ca="1">'000067233'!I63</f>
        <v>0</v>
      </c>
      <c r="Z74" s="37">
        <f ca="1">'000070236'!I63</f>
        <v>0</v>
      </c>
      <c r="AA74" s="37">
        <f ca="1">'000073239'!I63</f>
        <v>0</v>
      </c>
      <c r="AB74" s="37">
        <f ca="1">'000076242'!I63</f>
        <v>0</v>
      </c>
      <c r="AC74" s="37">
        <f ca="1">'000079245'!I63</f>
        <v>0</v>
      </c>
      <c r="AD74" s="37">
        <f ca="1">'000082248'!I63</f>
        <v>0</v>
      </c>
      <c r="AE74" s="37">
        <f ca="1">'000085251'!I63</f>
        <v>0</v>
      </c>
      <c r="AF74" s="37">
        <f ca="1">'000088254'!I63</f>
        <v>0</v>
      </c>
      <c r="AG74" s="37">
        <f ca="1">'000091257'!I63</f>
        <v>0</v>
      </c>
      <c r="AH74" s="37">
        <f ca="1">'000094260'!I63</f>
        <v>0</v>
      </c>
      <c r="AI74" s="37">
        <f ca="1">'000097263'!I63</f>
        <v>0</v>
      </c>
      <c r="AJ74" s="37">
        <f ca="1">'000100266'!I63</f>
        <v>0</v>
      </c>
      <c r="AK74" s="37">
        <f ca="1">'000103269'!I63</f>
        <v>0</v>
      </c>
      <c r="AL74" s="37">
        <f ca="1">'000106272'!I63</f>
        <v>0</v>
      </c>
      <c r="AM74" s="37">
        <f ca="1">'000109275'!I63</f>
        <v>0</v>
      </c>
      <c r="AN74" s="37">
        <f ca="1">'000112278'!I63</f>
        <v>0</v>
      </c>
      <c r="AO74" s="37">
        <f ca="1">'000115281'!I63</f>
        <v>0</v>
      </c>
      <c r="AP74" s="37">
        <f ca="1">'000118284'!I63</f>
        <v>0</v>
      </c>
      <c r="AQ74" s="37">
        <f ca="1">'000121287'!I63</f>
        <v>0</v>
      </c>
      <c r="AR74" s="37">
        <f ca="1">'000124290'!I63</f>
        <v>0</v>
      </c>
      <c r="AS74" s="37">
        <f ca="1">'000127293'!I63</f>
        <v>0</v>
      </c>
      <c r="AT74" s="37">
        <f ca="1">'000130296'!I63</f>
        <v>0</v>
      </c>
      <c r="AU74" s="37">
        <f ca="1">'000133299'!I63</f>
        <v>0</v>
      </c>
      <c r="AV74" s="37">
        <f ca="1">'000136302'!I63</f>
        <v>0</v>
      </c>
      <c r="AW74" s="37">
        <f ca="1">'000139305'!I63</f>
        <v>0</v>
      </c>
      <c r="AX74" s="37">
        <f ca="1">'000142308'!I63</f>
        <v>0</v>
      </c>
      <c r="AY74" s="37">
        <f ca="1">'000145311'!I63</f>
        <v>0</v>
      </c>
      <c r="AZ74" s="37">
        <f ca="1">'000148314'!I63</f>
        <v>0</v>
      </c>
      <c r="BA74" s="37">
        <f ca="1">'000151317'!I63</f>
        <v>0</v>
      </c>
      <c r="BB74" s="37">
        <f ca="1">'000154320'!I63</f>
        <v>0</v>
      </c>
      <c r="BC74" s="37">
        <f ca="1">'000157323'!I63</f>
        <v>0</v>
      </c>
      <c r="BD74" s="37">
        <f ca="1">'000160326'!I63</f>
        <v>0</v>
      </c>
      <c r="BE74" s="37">
        <f ca="1">'000163329'!I63</f>
        <v>0</v>
      </c>
      <c r="BF74" s="37">
        <f ca="1">'000166332'!I63</f>
        <v>0</v>
      </c>
      <c r="BG74" s="37">
        <f ca="1">'000169335'!I63</f>
        <v>0</v>
      </c>
      <c r="BH74" s="37">
        <f ca="1">'000172338'!I63</f>
        <v>0</v>
      </c>
      <c r="BI74" s="37">
        <f ca="1">'000175341'!I63</f>
        <v>0</v>
      </c>
      <c r="BJ74" s="37">
        <f ca="1">'000178344'!I63</f>
        <v>0</v>
      </c>
      <c r="BK74" s="37">
        <f ca="1">'000181347'!I63</f>
        <v>0</v>
      </c>
      <c r="BL74" s="37">
        <f ca="1">'000184350'!I63</f>
        <v>0</v>
      </c>
      <c r="BM74" s="37">
        <f ca="1">'000187353'!I63</f>
        <v>0</v>
      </c>
      <c r="BN74" s="37">
        <f ca="1">'000190356'!I63</f>
        <v>0</v>
      </c>
      <c r="BO74" s="37">
        <f ca="1">'000193359'!I63</f>
        <v>0</v>
      </c>
      <c r="BP74" s="37">
        <f ca="1">'000196362'!I63</f>
        <v>0</v>
      </c>
      <c r="BQ74" s="37">
        <f ca="1">'000199365'!I63</f>
        <v>0</v>
      </c>
      <c r="BR74" s="37">
        <f ca="1">'000202368'!I63</f>
        <v>0</v>
      </c>
      <c r="BS74" s="37">
        <f ca="1">'000205371'!I63</f>
        <v>0</v>
      </c>
      <c r="BT74" s="37">
        <f ca="1">'000208374'!I63</f>
        <v>0</v>
      </c>
      <c r="BV74" s="37">
        <f t="shared" ca="1" si="9"/>
        <v>0</v>
      </c>
      <c r="BW74" s="37">
        <f t="shared" ca="1" si="10"/>
        <v>0</v>
      </c>
      <c r="BX74" s="37">
        <f t="shared" ca="1" si="11"/>
        <v>0</v>
      </c>
      <c r="BZ74" s="59"/>
    </row>
    <row r="75" spans="1:78" x14ac:dyDescent="0.25">
      <c r="A75" s="54" t="s">
        <v>71</v>
      </c>
      <c r="B75" s="37">
        <f ca="1">'000000500'!I64</f>
        <v>0</v>
      </c>
      <c r="C75" s="37">
        <f ca="1">'000001167'!I64</f>
        <v>0</v>
      </c>
      <c r="D75" s="37">
        <f ca="1">'000004170'!I64</f>
        <v>0</v>
      </c>
      <c r="E75" s="37">
        <f ca="1">'000007173'!I64</f>
        <v>0</v>
      </c>
      <c r="F75" s="37">
        <f ca="1">'000010176'!I64</f>
        <v>0</v>
      </c>
      <c r="G75" s="37">
        <f ca="1">'000013179'!I64</f>
        <v>0</v>
      </c>
      <c r="H75" s="37">
        <f ca="1">'000016182'!I64</f>
        <v>0</v>
      </c>
      <c r="I75" s="37">
        <f ca="1">'000019185'!I64</f>
        <v>0</v>
      </c>
      <c r="J75" s="37">
        <f ca="1">'000022188'!I64</f>
        <v>0</v>
      </c>
      <c r="K75" s="37">
        <f ca="1">'000025191'!I64</f>
        <v>0</v>
      </c>
      <c r="L75" s="37">
        <f ca="1">'000028194'!I64</f>
        <v>0</v>
      </c>
      <c r="M75" s="37">
        <f ca="1">'000031197'!I64</f>
        <v>0</v>
      </c>
      <c r="N75" s="37">
        <f ca="1">'000034200'!I64</f>
        <v>0</v>
      </c>
      <c r="O75" s="37">
        <f ca="1">'000037203'!I64</f>
        <v>0</v>
      </c>
      <c r="P75" s="37">
        <f ca="1">'000040206'!I64</f>
        <v>0</v>
      </c>
      <c r="Q75" s="37">
        <f ca="1">'000043209'!I64</f>
        <v>0</v>
      </c>
      <c r="R75" s="37">
        <f ca="1">'000046212'!I64</f>
        <v>0</v>
      </c>
      <c r="S75" s="37">
        <f ca="1">'000049215'!I64</f>
        <v>0</v>
      </c>
      <c r="T75" s="37">
        <f ca="1">'000052218'!I64</f>
        <v>0</v>
      </c>
      <c r="U75" s="37">
        <f ca="1">'000055221'!I64</f>
        <v>0</v>
      </c>
      <c r="V75" s="37">
        <f ca="1">'000058224'!I64</f>
        <v>0</v>
      </c>
      <c r="W75" s="37">
        <f ca="1">'000061227'!I64</f>
        <v>0</v>
      </c>
      <c r="X75" s="37">
        <f ca="1">'000064230'!I64</f>
        <v>0</v>
      </c>
      <c r="Y75" s="37">
        <f ca="1">'000067233'!I64</f>
        <v>0</v>
      </c>
      <c r="Z75" s="37">
        <f ca="1">'000070236'!I64</f>
        <v>0</v>
      </c>
      <c r="AA75" s="37">
        <f ca="1">'000073239'!I64</f>
        <v>0</v>
      </c>
      <c r="AB75" s="37">
        <f ca="1">'000076242'!I64</f>
        <v>0</v>
      </c>
      <c r="AC75" s="37">
        <f ca="1">'000079245'!I64</f>
        <v>0</v>
      </c>
      <c r="AD75" s="37">
        <f ca="1">'000082248'!I64</f>
        <v>0</v>
      </c>
      <c r="AE75" s="37">
        <f ca="1">'000085251'!I64</f>
        <v>0</v>
      </c>
      <c r="AF75" s="37">
        <f ca="1">'000088254'!I64</f>
        <v>0</v>
      </c>
      <c r="AG75" s="37">
        <f ca="1">'000091257'!I64</f>
        <v>0</v>
      </c>
      <c r="AH75" s="37">
        <f ca="1">'000094260'!I64</f>
        <v>0</v>
      </c>
      <c r="AI75" s="37">
        <f ca="1">'000097263'!I64</f>
        <v>0</v>
      </c>
      <c r="AJ75" s="37">
        <f ca="1">'000100266'!I64</f>
        <v>0</v>
      </c>
      <c r="AK75" s="37">
        <f ca="1">'000103269'!I64</f>
        <v>0</v>
      </c>
      <c r="AL75" s="37">
        <f ca="1">'000106272'!I64</f>
        <v>0</v>
      </c>
      <c r="AM75" s="37">
        <f ca="1">'000109275'!I64</f>
        <v>0</v>
      </c>
      <c r="AN75" s="37">
        <f ca="1">'000112278'!I64</f>
        <v>0</v>
      </c>
      <c r="AO75" s="37">
        <f ca="1">'000115281'!I64</f>
        <v>0</v>
      </c>
      <c r="AP75" s="37">
        <f ca="1">'000118284'!I64</f>
        <v>0</v>
      </c>
      <c r="AQ75" s="37">
        <f ca="1">'000121287'!I64</f>
        <v>0</v>
      </c>
      <c r="AR75" s="37">
        <f ca="1">'000124290'!I64</f>
        <v>0</v>
      </c>
      <c r="AS75" s="37">
        <f ca="1">'000127293'!I64</f>
        <v>0</v>
      </c>
      <c r="AT75" s="37">
        <f ca="1">'000130296'!I64</f>
        <v>0</v>
      </c>
      <c r="AU75" s="37">
        <f ca="1">'000133299'!I64</f>
        <v>0</v>
      </c>
      <c r="AV75" s="37">
        <f ca="1">'000136302'!I64</f>
        <v>0</v>
      </c>
      <c r="AW75" s="37">
        <f ca="1">'000139305'!I64</f>
        <v>0</v>
      </c>
      <c r="AX75" s="37">
        <f ca="1">'000142308'!I64</f>
        <v>0</v>
      </c>
      <c r="AY75" s="37">
        <f ca="1">'000145311'!I64</f>
        <v>0</v>
      </c>
      <c r="AZ75" s="37">
        <f ca="1">'000148314'!I64</f>
        <v>0</v>
      </c>
      <c r="BA75" s="37">
        <f ca="1">'000151317'!I64</f>
        <v>0</v>
      </c>
      <c r="BB75" s="37">
        <f ca="1">'000154320'!I64</f>
        <v>0</v>
      </c>
      <c r="BC75" s="37">
        <f ca="1">'000157323'!I64</f>
        <v>0</v>
      </c>
      <c r="BD75" s="37">
        <f ca="1">'000160326'!I64</f>
        <v>0</v>
      </c>
      <c r="BE75" s="37">
        <f ca="1">'000163329'!I64</f>
        <v>0</v>
      </c>
      <c r="BF75" s="37">
        <f ca="1">'000166332'!I64</f>
        <v>0</v>
      </c>
      <c r="BG75" s="37">
        <f ca="1">'000169335'!I64</f>
        <v>0</v>
      </c>
      <c r="BH75" s="37">
        <f ca="1">'000172338'!I64</f>
        <v>0</v>
      </c>
      <c r="BI75" s="37">
        <f ca="1">'000175341'!I64</f>
        <v>0</v>
      </c>
      <c r="BJ75" s="37">
        <f ca="1">'000178344'!I64</f>
        <v>0</v>
      </c>
      <c r="BK75" s="37">
        <f ca="1">'000181347'!I64</f>
        <v>0</v>
      </c>
      <c r="BL75" s="37">
        <f ca="1">'000184350'!I64</f>
        <v>0</v>
      </c>
      <c r="BM75" s="37">
        <f ca="1">'000187353'!I64</f>
        <v>0</v>
      </c>
      <c r="BN75" s="37">
        <f ca="1">'000190356'!I64</f>
        <v>0</v>
      </c>
      <c r="BO75" s="37">
        <f ca="1">'000193359'!I64</f>
        <v>0</v>
      </c>
      <c r="BP75" s="37">
        <f ca="1">'000196362'!I64</f>
        <v>0</v>
      </c>
      <c r="BQ75" s="37">
        <f ca="1">'000199365'!I64</f>
        <v>0</v>
      </c>
      <c r="BR75" s="37">
        <f ca="1">'000202368'!I64</f>
        <v>0</v>
      </c>
      <c r="BS75" s="37">
        <f ca="1">'000205371'!I64</f>
        <v>0</v>
      </c>
      <c r="BT75" s="37">
        <f ca="1">'000208374'!I64</f>
        <v>0</v>
      </c>
      <c r="BV75" s="37">
        <f t="shared" ca="1" si="9"/>
        <v>0</v>
      </c>
      <c r="BW75" s="37">
        <f t="shared" ca="1" si="10"/>
        <v>0</v>
      </c>
      <c r="BX75" s="37">
        <f t="shared" ca="1" si="11"/>
        <v>0</v>
      </c>
      <c r="BZ75" s="59"/>
    </row>
    <row r="76" spans="1:78" x14ac:dyDescent="0.25">
      <c r="A76" s="54" t="s">
        <v>72</v>
      </c>
      <c r="B76" s="37">
        <f ca="1">'000000500'!I65</f>
        <v>0</v>
      </c>
      <c r="C76" s="37">
        <f ca="1">'000001167'!I65</f>
        <v>0</v>
      </c>
      <c r="D76" s="37">
        <f ca="1">'000004170'!I65</f>
        <v>0</v>
      </c>
      <c r="E76" s="37">
        <f ca="1">'000007173'!I65</f>
        <v>0</v>
      </c>
      <c r="F76" s="37">
        <f ca="1">'000010176'!I65</f>
        <v>0</v>
      </c>
      <c r="G76" s="37">
        <f ca="1">'000013179'!I65</f>
        <v>0</v>
      </c>
      <c r="H76" s="37">
        <f ca="1">'000016182'!I65</f>
        <v>0</v>
      </c>
      <c r="I76" s="37">
        <f ca="1">'000019185'!I65</f>
        <v>0</v>
      </c>
      <c r="J76" s="37">
        <f ca="1">'000022188'!I65</f>
        <v>0</v>
      </c>
      <c r="K76" s="37">
        <f ca="1">'000025191'!I65</f>
        <v>0</v>
      </c>
      <c r="L76" s="37">
        <f ca="1">'000028194'!I65</f>
        <v>0</v>
      </c>
      <c r="M76" s="37">
        <f ca="1">'000031197'!I65</f>
        <v>0</v>
      </c>
      <c r="N76" s="37">
        <f ca="1">'000034200'!I65</f>
        <v>0</v>
      </c>
      <c r="O76" s="37">
        <f ca="1">'000037203'!I65</f>
        <v>0</v>
      </c>
      <c r="P76" s="37">
        <f ca="1">'000040206'!I65</f>
        <v>0</v>
      </c>
      <c r="Q76" s="37">
        <f ca="1">'000043209'!I65</f>
        <v>0</v>
      </c>
      <c r="R76" s="37">
        <f ca="1">'000046212'!I65</f>
        <v>0</v>
      </c>
      <c r="S76" s="37">
        <f ca="1">'000049215'!I65</f>
        <v>0</v>
      </c>
      <c r="T76" s="37">
        <f ca="1">'000052218'!I65</f>
        <v>0</v>
      </c>
      <c r="U76" s="37">
        <f ca="1">'000055221'!I65</f>
        <v>0</v>
      </c>
      <c r="V76" s="37">
        <f ca="1">'000058224'!I65</f>
        <v>0</v>
      </c>
      <c r="W76" s="37">
        <f ca="1">'000061227'!I65</f>
        <v>0</v>
      </c>
      <c r="X76" s="37">
        <f ca="1">'000064230'!I65</f>
        <v>0</v>
      </c>
      <c r="Y76" s="37">
        <f ca="1">'000067233'!I65</f>
        <v>0</v>
      </c>
      <c r="Z76" s="37">
        <f ca="1">'000070236'!I65</f>
        <v>0</v>
      </c>
      <c r="AA76" s="37">
        <f ca="1">'000073239'!I65</f>
        <v>0</v>
      </c>
      <c r="AB76" s="37">
        <f ca="1">'000076242'!I65</f>
        <v>0</v>
      </c>
      <c r="AC76" s="37">
        <f ca="1">'000079245'!I65</f>
        <v>0</v>
      </c>
      <c r="AD76" s="37">
        <f ca="1">'000082248'!I65</f>
        <v>0</v>
      </c>
      <c r="AE76" s="37">
        <f ca="1">'000085251'!I65</f>
        <v>0</v>
      </c>
      <c r="AF76" s="37">
        <f ca="1">'000088254'!I65</f>
        <v>0</v>
      </c>
      <c r="AG76" s="37">
        <f ca="1">'000091257'!I65</f>
        <v>0</v>
      </c>
      <c r="AH76" s="37">
        <f ca="1">'000094260'!I65</f>
        <v>0</v>
      </c>
      <c r="AI76" s="37">
        <f ca="1">'000097263'!I65</f>
        <v>0</v>
      </c>
      <c r="AJ76" s="37">
        <f ca="1">'000100266'!I65</f>
        <v>0</v>
      </c>
      <c r="AK76" s="37">
        <f ca="1">'000103269'!I65</f>
        <v>0</v>
      </c>
      <c r="AL76" s="37">
        <f ca="1">'000106272'!I65</f>
        <v>0</v>
      </c>
      <c r="AM76" s="37">
        <f ca="1">'000109275'!I65</f>
        <v>0</v>
      </c>
      <c r="AN76" s="37">
        <f ca="1">'000112278'!I65</f>
        <v>0</v>
      </c>
      <c r="AO76" s="37">
        <f ca="1">'000115281'!I65</f>
        <v>0</v>
      </c>
      <c r="AP76" s="37">
        <f ca="1">'000118284'!I65</f>
        <v>0</v>
      </c>
      <c r="AQ76" s="37">
        <f ca="1">'000121287'!I65</f>
        <v>0</v>
      </c>
      <c r="AR76" s="37">
        <f ca="1">'000124290'!I65</f>
        <v>0</v>
      </c>
      <c r="AS76" s="37">
        <f ca="1">'000127293'!I65</f>
        <v>0</v>
      </c>
      <c r="AT76" s="37">
        <f ca="1">'000130296'!I65</f>
        <v>0</v>
      </c>
      <c r="AU76" s="37">
        <f ca="1">'000133299'!I65</f>
        <v>0</v>
      </c>
      <c r="AV76" s="37">
        <f ca="1">'000136302'!I65</f>
        <v>0</v>
      </c>
      <c r="AW76" s="37">
        <f ca="1">'000139305'!I65</f>
        <v>0</v>
      </c>
      <c r="AX76" s="37">
        <f ca="1">'000142308'!I65</f>
        <v>0</v>
      </c>
      <c r="AY76" s="37">
        <f ca="1">'000145311'!I65</f>
        <v>0</v>
      </c>
      <c r="AZ76" s="37">
        <f ca="1">'000148314'!I65</f>
        <v>0</v>
      </c>
      <c r="BA76" s="37">
        <f ca="1">'000151317'!I65</f>
        <v>0</v>
      </c>
      <c r="BB76" s="37">
        <f ca="1">'000154320'!I65</f>
        <v>0</v>
      </c>
      <c r="BC76" s="37">
        <f ca="1">'000157323'!I65</f>
        <v>0</v>
      </c>
      <c r="BD76" s="37">
        <f ca="1">'000160326'!I65</f>
        <v>0</v>
      </c>
      <c r="BE76" s="37">
        <f ca="1">'000163329'!I65</f>
        <v>0</v>
      </c>
      <c r="BF76" s="37">
        <f ca="1">'000166332'!I65</f>
        <v>0</v>
      </c>
      <c r="BG76" s="37">
        <f ca="1">'000169335'!I65</f>
        <v>0</v>
      </c>
      <c r="BH76" s="37">
        <f ca="1">'000172338'!I65</f>
        <v>0</v>
      </c>
      <c r="BI76" s="37">
        <f ca="1">'000175341'!I65</f>
        <v>0</v>
      </c>
      <c r="BJ76" s="37">
        <f ca="1">'000178344'!I65</f>
        <v>0</v>
      </c>
      <c r="BK76" s="37">
        <f ca="1">'000181347'!I65</f>
        <v>0</v>
      </c>
      <c r="BL76" s="37">
        <f ca="1">'000184350'!I65</f>
        <v>0</v>
      </c>
      <c r="BM76" s="37">
        <f ca="1">'000187353'!I65</f>
        <v>0</v>
      </c>
      <c r="BN76" s="37">
        <f ca="1">'000190356'!I65</f>
        <v>0</v>
      </c>
      <c r="BO76" s="37">
        <f ca="1">'000193359'!I65</f>
        <v>0</v>
      </c>
      <c r="BP76" s="37">
        <f ca="1">'000196362'!I65</f>
        <v>0</v>
      </c>
      <c r="BQ76" s="37">
        <f ca="1">'000199365'!I65</f>
        <v>0</v>
      </c>
      <c r="BR76" s="37">
        <f ca="1">'000202368'!I65</f>
        <v>0</v>
      </c>
      <c r="BS76" s="37">
        <f ca="1">'000205371'!I65</f>
        <v>0</v>
      </c>
      <c r="BT76" s="37">
        <f ca="1">'000208374'!I65</f>
        <v>0</v>
      </c>
      <c r="BV76" s="37">
        <f t="shared" ca="1" si="9"/>
        <v>0</v>
      </c>
      <c r="BW76" s="37">
        <f t="shared" ca="1" si="10"/>
        <v>0</v>
      </c>
      <c r="BX76" s="37">
        <f t="shared" ca="1" si="11"/>
        <v>0</v>
      </c>
      <c r="BZ76" s="59"/>
    </row>
    <row r="77" spans="1:78" x14ac:dyDescent="0.25">
      <c r="A77" s="54" t="s">
        <v>73</v>
      </c>
      <c r="B77" s="37">
        <f ca="1">'000000500'!I66</f>
        <v>0</v>
      </c>
      <c r="C77" s="37">
        <f ca="1">'000001167'!I66</f>
        <v>0</v>
      </c>
      <c r="D77" s="37">
        <f ca="1">'000004170'!I66</f>
        <v>0</v>
      </c>
      <c r="E77" s="37">
        <f ca="1">'000007173'!I66</f>
        <v>0</v>
      </c>
      <c r="F77" s="37">
        <f ca="1">'000010176'!I66</f>
        <v>0</v>
      </c>
      <c r="G77" s="37">
        <f ca="1">'000013179'!I66</f>
        <v>0</v>
      </c>
      <c r="H77" s="37">
        <f ca="1">'000016182'!I66</f>
        <v>0</v>
      </c>
      <c r="I77" s="37">
        <f ca="1">'000019185'!I66</f>
        <v>0</v>
      </c>
      <c r="J77" s="37">
        <f ca="1">'000022188'!I66</f>
        <v>0</v>
      </c>
      <c r="K77" s="37">
        <f ca="1">'000025191'!I66</f>
        <v>0</v>
      </c>
      <c r="L77" s="37">
        <f ca="1">'000028194'!I66</f>
        <v>0</v>
      </c>
      <c r="M77" s="37">
        <f ca="1">'000031197'!I66</f>
        <v>0</v>
      </c>
      <c r="N77" s="37">
        <f ca="1">'000034200'!I66</f>
        <v>0</v>
      </c>
      <c r="O77" s="37">
        <f ca="1">'000037203'!I66</f>
        <v>0</v>
      </c>
      <c r="P77" s="37">
        <f ca="1">'000040206'!I66</f>
        <v>0</v>
      </c>
      <c r="Q77" s="37">
        <f ca="1">'000043209'!I66</f>
        <v>0</v>
      </c>
      <c r="R77" s="37">
        <f ca="1">'000046212'!I66</f>
        <v>0</v>
      </c>
      <c r="S77" s="37">
        <f ca="1">'000049215'!I66</f>
        <v>0</v>
      </c>
      <c r="T77" s="37">
        <f ca="1">'000052218'!I66</f>
        <v>0</v>
      </c>
      <c r="U77" s="37">
        <f ca="1">'000055221'!I66</f>
        <v>0</v>
      </c>
      <c r="V77" s="37">
        <f ca="1">'000058224'!I66</f>
        <v>0</v>
      </c>
      <c r="W77" s="37">
        <f ca="1">'000061227'!I66</f>
        <v>0</v>
      </c>
      <c r="X77" s="37">
        <f ca="1">'000064230'!I66</f>
        <v>0</v>
      </c>
      <c r="Y77" s="37">
        <f ca="1">'000067233'!I66</f>
        <v>0</v>
      </c>
      <c r="Z77" s="37">
        <f ca="1">'000070236'!I66</f>
        <v>0</v>
      </c>
      <c r="AA77" s="37">
        <f ca="1">'000073239'!I66</f>
        <v>0</v>
      </c>
      <c r="AB77" s="37">
        <f ca="1">'000076242'!I66</f>
        <v>0</v>
      </c>
      <c r="AC77" s="37">
        <f ca="1">'000079245'!I66</f>
        <v>0</v>
      </c>
      <c r="AD77" s="37">
        <f ca="1">'000082248'!I66</f>
        <v>0</v>
      </c>
      <c r="AE77" s="37">
        <f ca="1">'000085251'!I66</f>
        <v>0</v>
      </c>
      <c r="AF77" s="37">
        <f ca="1">'000088254'!I66</f>
        <v>0</v>
      </c>
      <c r="AG77" s="37">
        <f ca="1">'000091257'!I66</f>
        <v>0</v>
      </c>
      <c r="AH77" s="37">
        <f ca="1">'000094260'!I66</f>
        <v>0</v>
      </c>
      <c r="AI77" s="37">
        <f ca="1">'000097263'!I66</f>
        <v>0</v>
      </c>
      <c r="AJ77" s="37">
        <f ca="1">'000100266'!I66</f>
        <v>0</v>
      </c>
      <c r="AK77" s="37">
        <f ca="1">'000103269'!I66</f>
        <v>0</v>
      </c>
      <c r="AL77" s="37">
        <f ca="1">'000106272'!I66</f>
        <v>0</v>
      </c>
      <c r="AM77" s="37">
        <f ca="1">'000109275'!I66</f>
        <v>0</v>
      </c>
      <c r="AN77" s="37">
        <f ca="1">'000112278'!I66</f>
        <v>0</v>
      </c>
      <c r="AO77" s="37">
        <f ca="1">'000115281'!I66</f>
        <v>0</v>
      </c>
      <c r="AP77" s="37">
        <f ca="1">'000118284'!I66</f>
        <v>0</v>
      </c>
      <c r="AQ77" s="37">
        <f ca="1">'000121287'!I66</f>
        <v>0</v>
      </c>
      <c r="AR77" s="37">
        <f ca="1">'000124290'!I66</f>
        <v>0</v>
      </c>
      <c r="AS77" s="37">
        <f ca="1">'000127293'!I66</f>
        <v>0</v>
      </c>
      <c r="AT77" s="37">
        <f ca="1">'000130296'!I66</f>
        <v>0</v>
      </c>
      <c r="AU77" s="37">
        <f ca="1">'000133299'!I66</f>
        <v>0</v>
      </c>
      <c r="AV77" s="37">
        <f ca="1">'000136302'!I66</f>
        <v>0</v>
      </c>
      <c r="AW77" s="37">
        <f ca="1">'000139305'!I66</f>
        <v>0</v>
      </c>
      <c r="AX77" s="37">
        <f ca="1">'000142308'!I66</f>
        <v>0</v>
      </c>
      <c r="AY77" s="37">
        <f ca="1">'000145311'!I66</f>
        <v>0</v>
      </c>
      <c r="AZ77" s="37">
        <f ca="1">'000148314'!I66</f>
        <v>0</v>
      </c>
      <c r="BA77" s="37">
        <f ca="1">'000151317'!I66</f>
        <v>0</v>
      </c>
      <c r="BB77" s="37">
        <f ca="1">'000154320'!I66</f>
        <v>0</v>
      </c>
      <c r="BC77" s="37">
        <f ca="1">'000157323'!I66</f>
        <v>0</v>
      </c>
      <c r="BD77" s="37">
        <f ca="1">'000160326'!I66</f>
        <v>0</v>
      </c>
      <c r="BE77" s="37">
        <f ca="1">'000163329'!I66</f>
        <v>0</v>
      </c>
      <c r="BF77" s="37">
        <f ca="1">'000166332'!I66</f>
        <v>0</v>
      </c>
      <c r="BG77" s="37">
        <f ca="1">'000169335'!I66</f>
        <v>0</v>
      </c>
      <c r="BH77" s="37">
        <f ca="1">'000172338'!I66</f>
        <v>0</v>
      </c>
      <c r="BI77" s="37">
        <f ca="1">'000175341'!I66</f>
        <v>0</v>
      </c>
      <c r="BJ77" s="37">
        <f ca="1">'000178344'!I66</f>
        <v>0</v>
      </c>
      <c r="BK77" s="37">
        <f ca="1">'000181347'!I66</f>
        <v>0</v>
      </c>
      <c r="BL77" s="37">
        <f ca="1">'000184350'!I66</f>
        <v>0</v>
      </c>
      <c r="BM77" s="37">
        <f ca="1">'000187353'!I66</f>
        <v>0</v>
      </c>
      <c r="BN77" s="37">
        <f ca="1">'000190356'!I66</f>
        <v>0</v>
      </c>
      <c r="BO77" s="37">
        <f ca="1">'000193359'!I66</f>
        <v>0</v>
      </c>
      <c r="BP77" s="37">
        <f ca="1">'000196362'!I66</f>
        <v>0</v>
      </c>
      <c r="BQ77" s="37">
        <f ca="1">'000199365'!I66</f>
        <v>0</v>
      </c>
      <c r="BR77" s="37">
        <f ca="1">'000202368'!I66</f>
        <v>0</v>
      </c>
      <c r="BS77" s="37">
        <f ca="1">'000205371'!I66</f>
        <v>0</v>
      </c>
      <c r="BT77" s="37">
        <f ca="1">'000208374'!I66</f>
        <v>0</v>
      </c>
      <c r="BV77" s="37">
        <f t="shared" ca="1" si="9"/>
        <v>0</v>
      </c>
      <c r="BW77" s="37">
        <f t="shared" ca="1" si="10"/>
        <v>0</v>
      </c>
      <c r="BX77" s="37">
        <f t="shared" ca="1" si="11"/>
        <v>0</v>
      </c>
      <c r="BZ77" s="59"/>
    </row>
    <row r="78" spans="1:78" x14ac:dyDescent="0.25">
      <c r="A78" s="54" t="s">
        <v>74</v>
      </c>
      <c r="B78" s="37">
        <f ca="1">'000000500'!I67</f>
        <v>0</v>
      </c>
      <c r="C78" s="37">
        <f ca="1">'000001167'!I67</f>
        <v>0</v>
      </c>
      <c r="D78" s="37">
        <f ca="1">'000004170'!I67</f>
        <v>0</v>
      </c>
      <c r="E78" s="37">
        <f ca="1">'000007173'!I67</f>
        <v>0</v>
      </c>
      <c r="F78" s="37">
        <f ca="1">'000010176'!I67</f>
        <v>0</v>
      </c>
      <c r="G78" s="37">
        <f ca="1">'000013179'!I67</f>
        <v>0</v>
      </c>
      <c r="H78" s="37">
        <f ca="1">'000016182'!I67</f>
        <v>0</v>
      </c>
      <c r="I78" s="37">
        <f ca="1">'000019185'!I67</f>
        <v>0</v>
      </c>
      <c r="J78" s="37">
        <f ca="1">'000022188'!I67</f>
        <v>0</v>
      </c>
      <c r="K78" s="37">
        <f ca="1">'000025191'!I67</f>
        <v>0</v>
      </c>
      <c r="L78" s="37">
        <f ca="1">'000028194'!I67</f>
        <v>0</v>
      </c>
      <c r="M78" s="37">
        <f ca="1">'000031197'!I67</f>
        <v>0</v>
      </c>
      <c r="N78" s="37">
        <f ca="1">'000034200'!I67</f>
        <v>0</v>
      </c>
      <c r="O78" s="37">
        <f ca="1">'000037203'!I67</f>
        <v>0</v>
      </c>
      <c r="P78" s="37">
        <f ca="1">'000040206'!I67</f>
        <v>0</v>
      </c>
      <c r="Q78" s="37">
        <f ca="1">'000043209'!I67</f>
        <v>0</v>
      </c>
      <c r="R78" s="37">
        <f ca="1">'000046212'!I67</f>
        <v>0</v>
      </c>
      <c r="S78" s="37">
        <f ca="1">'000049215'!I67</f>
        <v>0</v>
      </c>
      <c r="T78" s="37">
        <f ca="1">'000052218'!I67</f>
        <v>0</v>
      </c>
      <c r="U78" s="37">
        <f ca="1">'000055221'!I67</f>
        <v>0</v>
      </c>
      <c r="V78" s="37">
        <f ca="1">'000058224'!I67</f>
        <v>0</v>
      </c>
      <c r="W78" s="37">
        <f ca="1">'000061227'!I67</f>
        <v>0</v>
      </c>
      <c r="X78" s="37">
        <f ca="1">'000064230'!I67</f>
        <v>0</v>
      </c>
      <c r="Y78" s="37">
        <f ca="1">'000067233'!I67</f>
        <v>0</v>
      </c>
      <c r="Z78" s="37">
        <f ca="1">'000070236'!I67</f>
        <v>0</v>
      </c>
      <c r="AA78" s="37">
        <f ca="1">'000073239'!I67</f>
        <v>0</v>
      </c>
      <c r="AB78" s="37">
        <f ca="1">'000076242'!I67</f>
        <v>0</v>
      </c>
      <c r="AC78" s="37">
        <f ca="1">'000079245'!I67</f>
        <v>0</v>
      </c>
      <c r="AD78" s="37">
        <f ca="1">'000082248'!I67</f>
        <v>0</v>
      </c>
      <c r="AE78" s="37">
        <f ca="1">'000085251'!I67</f>
        <v>0</v>
      </c>
      <c r="AF78" s="37">
        <f ca="1">'000088254'!I67</f>
        <v>0</v>
      </c>
      <c r="AG78" s="37">
        <f ca="1">'000091257'!I67</f>
        <v>0</v>
      </c>
      <c r="AH78" s="37">
        <f ca="1">'000094260'!I67</f>
        <v>0</v>
      </c>
      <c r="AI78" s="37">
        <f ca="1">'000097263'!I67</f>
        <v>0</v>
      </c>
      <c r="AJ78" s="37">
        <f ca="1">'000100266'!I67</f>
        <v>0</v>
      </c>
      <c r="AK78" s="37">
        <f ca="1">'000103269'!I67</f>
        <v>0</v>
      </c>
      <c r="AL78" s="37">
        <f ca="1">'000106272'!I67</f>
        <v>0</v>
      </c>
      <c r="AM78" s="37">
        <f ca="1">'000109275'!I67</f>
        <v>0</v>
      </c>
      <c r="AN78" s="37">
        <f ca="1">'000112278'!I67</f>
        <v>0</v>
      </c>
      <c r="AO78" s="37">
        <f ca="1">'000115281'!I67</f>
        <v>0</v>
      </c>
      <c r="AP78" s="37">
        <f ca="1">'000118284'!I67</f>
        <v>0</v>
      </c>
      <c r="AQ78" s="37">
        <f ca="1">'000121287'!I67</f>
        <v>0</v>
      </c>
      <c r="AR78" s="37">
        <f ca="1">'000124290'!I67</f>
        <v>0</v>
      </c>
      <c r="AS78" s="37">
        <f ca="1">'000127293'!I67</f>
        <v>0</v>
      </c>
      <c r="AT78" s="37">
        <f ca="1">'000130296'!I67</f>
        <v>0</v>
      </c>
      <c r="AU78" s="37">
        <f ca="1">'000133299'!I67</f>
        <v>0</v>
      </c>
      <c r="AV78" s="37">
        <f ca="1">'000136302'!I67</f>
        <v>0</v>
      </c>
      <c r="AW78" s="37">
        <f ca="1">'000139305'!I67</f>
        <v>0</v>
      </c>
      <c r="AX78" s="37">
        <f ca="1">'000142308'!I67</f>
        <v>0</v>
      </c>
      <c r="AY78" s="37">
        <f ca="1">'000145311'!I67</f>
        <v>0</v>
      </c>
      <c r="AZ78" s="37">
        <f ca="1">'000148314'!I67</f>
        <v>0</v>
      </c>
      <c r="BA78" s="37">
        <f ca="1">'000151317'!I67</f>
        <v>0</v>
      </c>
      <c r="BB78" s="37">
        <f ca="1">'000154320'!I67</f>
        <v>0</v>
      </c>
      <c r="BC78" s="37">
        <f ca="1">'000157323'!I67</f>
        <v>0</v>
      </c>
      <c r="BD78" s="37">
        <f ca="1">'000160326'!I67</f>
        <v>0</v>
      </c>
      <c r="BE78" s="37">
        <f ca="1">'000163329'!I67</f>
        <v>0</v>
      </c>
      <c r="BF78" s="37">
        <f ca="1">'000166332'!I67</f>
        <v>0</v>
      </c>
      <c r="BG78" s="37">
        <f ca="1">'000169335'!I67</f>
        <v>0</v>
      </c>
      <c r="BH78" s="37">
        <f ca="1">'000172338'!I67</f>
        <v>0</v>
      </c>
      <c r="BI78" s="37">
        <f ca="1">'000175341'!I67</f>
        <v>0</v>
      </c>
      <c r="BJ78" s="37">
        <f ca="1">'000178344'!I67</f>
        <v>0</v>
      </c>
      <c r="BK78" s="37">
        <f ca="1">'000181347'!I67</f>
        <v>0</v>
      </c>
      <c r="BL78" s="37">
        <f ca="1">'000184350'!I67</f>
        <v>0</v>
      </c>
      <c r="BM78" s="37">
        <f ca="1">'000187353'!I67</f>
        <v>0</v>
      </c>
      <c r="BN78" s="37">
        <f ca="1">'000190356'!I67</f>
        <v>0</v>
      </c>
      <c r="BO78" s="37">
        <f ca="1">'000193359'!I67</f>
        <v>0</v>
      </c>
      <c r="BP78" s="37">
        <f ca="1">'000196362'!I67</f>
        <v>0</v>
      </c>
      <c r="BQ78" s="37">
        <f ca="1">'000199365'!I67</f>
        <v>0</v>
      </c>
      <c r="BR78" s="37">
        <f ca="1">'000202368'!I67</f>
        <v>0</v>
      </c>
      <c r="BS78" s="37">
        <f ca="1">'000205371'!I67</f>
        <v>0</v>
      </c>
      <c r="BT78" s="37">
        <f ca="1">'000208374'!I67</f>
        <v>0</v>
      </c>
      <c r="BV78" s="37">
        <f t="shared" ca="1" si="9"/>
        <v>0</v>
      </c>
      <c r="BW78" s="37">
        <f t="shared" ca="1" si="10"/>
        <v>0</v>
      </c>
      <c r="BX78" s="37">
        <f t="shared" ca="1" si="11"/>
        <v>0</v>
      </c>
      <c r="BZ78" s="59"/>
    </row>
    <row r="79" spans="1:78" x14ac:dyDescent="0.25">
      <c r="A79" s="54" t="s">
        <v>75</v>
      </c>
      <c r="B79" s="37">
        <f ca="1">'000000500'!I68</f>
        <v>0</v>
      </c>
      <c r="C79" s="37">
        <f ca="1">'000001167'!I68</f>
        <v>0</v>
      </c>
      <c r="D79" s="37">
        <f ca="1">'000004170'!I68</f>
        <v>0</v>
      </c>
      <c r="E79" s="37">
        <f ca="1">'000007173'!I68</f>
        <v>0</v>
      </c>
      <c r="F79" s="37">
        <f ca="1">'000010176'!I68</f>
        <v>0</v>
      </c>
      <c r="G79" s="37">
        <f ca="1">'000013179'!I68</f>
        <v>0</v>
      </c>
      <c r="H79" s="37">
        <f ca="1">'000016182'!I68</f>
        <v>0</v>
      </c>
      <c r="I79" s="37">
        <f ca="1">'000019185'!I68</f>
        <v>0</v>
      </c>
      <c r="J79" s="37">
        <f ca="1">'000022188'!I68</f>
        <v>0</v>
      </c>
      <c r="K79" s="37">
        <f ca="1">'000025191'!I68</f>
        <v>0</v>
      </c>
      <c r="L79" s="37">
        <f ca="1">'000028194'!I68</f>
        <v>0</v>
      </c>
      <c r="M79" s="37">
        <f ca="1">'000031197'!I68</f>
        <v>0</v>
      </c>
      <c r="N79" s="37">
        <f ca="1">'000034200'!I68</f>
        <v>0</v>
      </c>
      <c r="O79" s="37">
        <f ca="1">'000037203'!I68</f>
        <v>0</v>
      </c>
      <c r="P79" s="37">
        <f ca="1">'000040206'!I68</f>
        <v>0</v>
      </c>
      <c r="Q79" s="37">
        <f ca="1">'000043209'!I68</f>
        <v>0</v>
      </c>
      <c r="R79" s="37">
        <f ca="1">'000046212'!I68</f>
        <v>0</v>
      </c>
      <c r="S79" s="37">
        <f ca="1">'000049215'!I68</f>
        <v>0</v>
      </c>
      <c r="T79" s="37">
        <f ca="1">'000052218'!I68</f>
        <v>0</v>
      </c>
      <c r="U79" s="37">
        <f ca="1">'000055221'!I68</f>
        <v>0</v>
      </c>
      <c r="V79" s="37">
        <f ca="1">'000058224'!I68</f>
        <v>0</v>
      </c>
      <c r="W79" s="37">
        <f ca="1">'000061227'!I68</f>
        <v>0</v>
      </c>
      <c r="X79" s="37">
        <f ca="1">'000064230'!I68</f>
        <v>0</v>
      </c>
      <c r="Y79" s="37">
        <f ca="1">'000067233'!I68</f>
        <v>0</v>
      </c>
      <c r="Z79" s="37">
        <f ca="1">'000070236'!I68</f>
        <v>0</v>
      </c>
      <c r="AA79" s="37">
        <f ca="1">'000073239'!I68</f>
        <v>0</v>
      </c>
      <c r="AB79" s="37">
        <f ca="1">'000076242'!I68</f>
        <v>0</v>
      </c>
      <c r="AC79" s="37">
        <f ca="1">'000079245'!I68</f>
        <v>0</v>
      </c>
      <c r="AD79" s="37">
        <f ca="1">'000082248'!I68</f>
        <v>0</v>
      </c>
      <c r="AE79" s="37">
        <f ca="1">'000085251'!I68</f>
        <v>0</v>
      </c>
      <c r="AF79" s="37">
        <f ca="1">'000088254'!I68</f>
        <v>0</v>
      </c>
      <c r="AG79" s="37">
        <f ca="1">'000091257'!I68</f>
        <v>0</v>
      </c>
      <c r="AH79" s="37">
        <f ca="1">'000094260'!I68</f>
        <v>0</v>
      </c>
      <c r="AI79" s="37">
        <f ca="1">'000097263'!I68</f>
        <v>0</v>
      </c>
      <c r="AJ79" s="37">
        <f ca="1">'000100266'!I68</f>
        <v>0</v>
      </c>
      <c r="AK79" s="37">
        <f ca="1">'000103269'!I68</f>
        <v>0</v>
      </c>
      <c r="AL79" s="37">
        <f ca="1">'000106272'!I68</f>
        <v>0</v>
      </c>
      <c r="AM79" s="37">
        <f ca="1">'000109275'!I68</f>
        <v>0</v>
      </c>
      <c r="AN79" s="37">
        <f ca="1">'000112278'!I68</f>
        <v>0</v>
      </c>
      <c r="AO79" s="37">
        <f ca="1">'000115281'!I68</f>
        <v>0</v>
      </c>
      <c r="AP79" s="37">
        <f ca="1">'000118284'!I68</f>
        <v>0</v>
      </c>
      <c r="AQ79" s="37">
        <f ca="1">'000121287'!I68</f>
        <v>0</v>
      </c>
      <c r="AR79" s="37">
        <f ca="1">'000124290'!I68</f>
        <v>0</v>
      </c>
      <c r="AS79" s="37">
        <f ca="1">'000127293'!I68</f>
        <v>0</v>
      </c>
      <c r="AT79" s="37">
        <f ca="1">'000130296'!I68</f>
        <v>0</v>
      </c>
      <c r="AU79" s="37">
        <f ca="1">'000133299'!I68</f>
        <v>0</v>
      </c>
      <c r="AV79" s="37">
        <f ca="1">'000136302'!I68</f>
        <v>0</v>
      </c>
      <c r="AW79" s="37">
        <f ca="1">'000139305'!I68</f>
        <v>0</v>
      </c>
      <c r="AX79" s="37">
        <f ca="1">'000142308'!I68</f>
        <v>0</v>
      </c>
      <c r="AY79" s="37">
        <f ca="1">'000145311'!I68</f>
        <v>0</v>
      </c>
      <c r="AZ79" s="37">
        <f ca="1">'000148314'!I68</f>
        <v>0</v>
      </c>
      <c r="BA79" s="37">
        <f ca="1">'000151317'!I68</f>
        <v>0</v>
      </c>
      <c r="BB79" s="37">
        <f ca="1">'000154320'!I68</f>
        <v>0</v>
      </c>
      <c r="BC79" s="37">
        <f ca="1">'000157323'!I68</f>
        <v>0</v>
      </c>
      <c r="BD79" s="37">
        <f ca="1">'000160326'!I68</f>
        <v>0</v>
      </c>
      <c r="BE79" s="37">
        <f ca="1">'000163329'!I68</f>
        <v>0</v>
      </c>
      <c r="BF79" s="37">
        <f ca="1">'000166332'!I68</f>
        <v>0</v>
      </c>
      <c r="BG79" s="37">
        <f ca="1">'000169335'!I68</f>
        <v>0</v>
      </c>
      <c r="BH79" s="37">
        <f ca="1">'000172338'!I68</f>
        <v>0</v>
      </c>
      <c r="BI79" s="37">
        <f ca="1">'000175341'!I68</f>
        <v>0</v>
      </c>
      <c r="BJ79" s="37">
        <f ca="1">'000178344'!I68</f>
        <v>0</v>
      </c>
      <c r="BK79" s="37">
        <f ca="1">'000181347'!I68</f>
        <v>0</v>
      </c>
      <c r="BL79" s="37">
        <f ca="1">'000184350'!I68</f>
        <v>0</v>
      </c>
      <c r="BM79" s="37">
        <f ca="1">'000187353'!I68</f>
        <v>0</v>
      </c>
      <c r="BN79" s="37">
        <f ca="1">'000190356'!I68</f>
        <v>0</v>
      </c>
      <c r="BO79" s="37">
        <f ca="1">'000193359'!I68</f>
        <v>0</v>
      </c>
      <c r="BP79" s="37">
        <f ca="1">'000196362'!I68</f>
        <v>0</v>
      </c>
      <c r="BQ79" s="37">
        <f ca="1">'000199365'!I68</f>
        <v>0</v>
      </c>
      <c r="BR79" s="37">
        <f ca="1">'000202368'!I68</f>
        <v>0</v>
      </c>
      <c r="BS79" s="37">
        <f ca="1">'000205371'!I68</f>
        <v>0</v>
      </c>
      <c r="BT79" s="37">
        <f ca="1">'000208374'!I68</f>
        <v>0</v>
      </c>
      <c r="BV79" s="37">
        <f t="shared" ca="1" si="9"/>
        <v>0</v>
      </c>
      <c r="BW79" s="37">
        <f t="shared" ca="1" si="10"/>
        <v>0</v>
      </c>
      <c r="BX79" s="37">
        <f t="shared" ca="1" si="11"/>
        <v>0</v>
      </c>
      <c r="BZ79" s="59"/>
    </row>
    <row r="80" spans="1:78" x14ac:dyDescent="0.25">
      <c r="A80" s="54" t="s">
        <v>76</v>
      </c>
      <c r="B80" s="37">
        <f ca="1">'000000500'!I69</f>
        <v>0</v>
      </c>
      <c r="C80" s="37">
        <f ca="1">'000001167'!I69</f>
        <v>0</v>
      </c>
      <c r="D80" s="37">
        <f ca="1">'000004170'!I69</f>
        <v>0</v>
      </c>
      <c r="E80" s="37">
        <f ca="1">'000007173'!I69</f>
        <v>0</v>
      </c>
      <c r="F80" s="37">
        <f ca="1">'000010176'!I69</f>
        <v>0</v>
      </c>
      <c r="G80" s="37">
        <f ca="1">'000013179'!I69</f>
        <v>0</v>
      </c>
      <c r="H80" s="37">
        <f ca="1">'000016182'!I69</f>
        <v>0</v>
      </c>
      <c r="I80" s="37">
        <f ca="1">'000019185'!I69</f>
        <v>0</v>
      </c>
      <c r="J80" s="37">
        <f ca="1">'000022188'!I69</f>
        <v>0</v>
      </c>
      <c r="K80" s="37">
        <f ca="1">'000025191'!I69</f>
        <v>0</v>
      </c>
      <c r="L80" s="37">
        <f ca="1">'000028194'!I69</f>
        <v>0</v>
      </c>
      <c r="M80" s="37">
        <f ca="1">'000031197'!I69</f>
        <v>0</v>
      </c>
      <c r="N80" s="37">
        <f ca="1">'000034200'!I69</f>
        <v>0</v>
      </c>
      <c r="O80" s="37">
        <f ca="1">'000037203'!I69</f>
        <v>0</v>
      </c>
      <c r="P80" s="37">
        <f ca="1">'000040206'!I69</f>
        <v>0</v>
      </c>
      <c r="Q80" s="37">
        <f ca="1">'000043209'!I69</f>
        <v>0</v>
      </c>
      <c r="R80" s="37">
        <f ca="1">'000046212'!I69</f>
        <v>0</v>
      </c>
      <c r="S80" s="37">
        <f ca="1">'000049215'!I69</f>
        <v>0</v>
      </c>
      <c r="T80" s="37">
        <f ca="1">'000052218'!I69</f>
        <v>0</v>
      </c>
      <c r="U80" s="37">
        <f ca="1">'000055221'!I69</f>
        <v>0</v>
      </c>
      <c r="V80" s="37">
        <f ca="1">'000058224'!I69</f>
        <v>0</v>
      </c>
      <c r="W80" s="37">
        <f ca="1">'000061227'!I69</f>
        <v>0</v>
      </c>
      <c r="X80" s="37">
        <f ca="1">'000064230'!I69</f>
        <v>0</v>
      </c>
      <c r="Y80" s="37">
        <f ca="1">'000067233'!I69</f>
        <v>0</v>
      </c>
      <c r="Z80" s="37">
        <f ca="1">'000070236'!I69</f>
        <v>0</v>
      </c>
      <c r="AA80" s="37">
        <f ca="1">'000073239'!I69</f>
        <v>0</v>
      </c>
      <c r="AB80" s="37">
        <f ca="1">'000076242'!I69</f>
        <v>0</v>
      </c>
      <c r="AC80" s="37">
        <f ca="1">'000079245'!I69</f>
        <v>0</v>
      </c>
      <c r="AD80" s="37">
        <f ca="1">'000082248'!I69</f>
        <v>0</v>
      </c>
      <c r="AE80" s="37">
        <f ca="1">'000085251'!I69</f>
        <v>0</v>
      </c>
      <c r="AF80" s="37">
        <f ca="1">'000088254'!I69</f>
        <v>0</v>
      </c>
      <c r="AG80" s="37">
        <f ca="1">'000091257'!I69</f>
        <v>0</v>
      </c>
      <c r="AH80" s="37">
        <f ca="1">'000094260'!I69</f>
        <v>0</v>
      </c>
      <c r="AI80" s="37">
        <f ca="1">'000097263'!I69</f>
        <v>0</v>
      </c>
      <c r="AJ80" s="37">
        <f ca="1">'000100266'!I69</f>
        <v>0</v>
      </c>
      <c r="AK80" s="37">
        <f ca="1">'000103269'!I69</f>
        <v>0</v>
      </c>
      <c r="AL80" s="37">
        <f ca="1">'000106272'!I69</f>
        <v>0</v>
      </c>
      <c r="AM80" s="37">
        <f ca="1">'000109275'!I69</f>
        <v>0</v>
      </c>
      <c r="AN80" s="37">
        <f ca="1">'000112278'!I69</f>
        <v>0</v>
      </c>
      <c r="AO80" s="37">
        <f ca="1">'000115281'!I69</f>
        <v>0</v>
      </c>
      <c r="AP80" s="37">
        <f ca="1">'000118284'!I69</f>
        <v>0</v>
      </c>
      <c r="AQ80" s="37">
        <f ca="1">'000121287'!I69</f>
        <v>0</v>
      </c>
      <c r="AR80" s="37">
        <f ca="1">'000124290'!I69</f>
        <v>0</v>
      </c>
      <c r="AS80" s="37">
        <f ca="1">'000127293'!I69</f>
        <v>0</v>
      </c>
      <c r="AT80" s="37">
        <f ca="1">'000130296'!I69</f>
        <v>0</v>
      </c>
      <c r="AU80" s="37">
        <f ca="1">'000133299'!I69</f>
        <v>0</v>
      </c>
      <c r="AV80" s="37">
        <f ca="1">'000136302'!I69</f>
        <v>0</v>
      </c>
      <c r="AW80" s="37">
        <f ca="1">'000139305'!I69</f>
        <v>0</v>
      </c>
      <c r="AX80" s="37">
        <f ca="1">'000142308'!I69</f>
        <v>0</v>
      </c>
      <c r="AY80" s="37">
        <f ca="1">'000145311'!I69</f>
        <v>0</v>
      </c>
      <c r="AZ80" s="37">
        <f ca="1">'000148314'!I69</f>
        <v>0</v>
      </c>
      <c r="BA80" s="37">
        <f ca="1">'000151317'!I69</f>
        <v>0</v>
      </c>
      <c r="BB80" s="37">
        <f ca="1">'000154320'!I69</f>
        <v>0</v>
      </c>
      <c r="BC80" s="37">
        <f ca="1">'000157323'!I69</f>
        <v>0</v>
      </c>
      <c r="BD80" s="37">
        <f ca="1">'000160326'!I69</f>
        <v>0</v>
      </c>
      <c r="BE80" s="37">
        <f ca="1">'000163329'!I69</f>
        <v>0</v>
      </c>
      <c r="BF80" s="37">
        <f ca="1">'000166332'!I69</f>
        <v>0</v>
      </c>
      <c r="BG80" s="37">
        <f ca="1">'000169335'!I69</f>
        <v>0</v>
      </c>
      <c r="BH80" s="37">
        <f ca="1">'000172338'!I69</f>
        <v>0</v>
      </c>
      <c r="BI80" s="37">
        <f ca="1">'000175341'!I69</f>
        <v>0</v>
      </c>
      <c r="BJ80" s="37">
        <f ca="1">'000178344'!I69</f>
        <v>0</v>
      </c>
      <c r="BK80" s="37">
        <f ca="1">'000181347'!I69</f>
        <v>0</v>
      </c>
      <c r="BL80" s="37">
        <f ca="1">'000184350'!I69</f>
        <v>0</v>
      </c>
      <c r="BM80" s="37">
        <f ca="1">'000187353'!I69</f>
        <v>0</v>
      </c>
      <c r="BN80" s="37">
        <f ca="1">'000190356'!I69</f>
        <v>0</v>
      </c>
      <c r="BO80" s="37">
        <f ca="1">'000193359'!I69</f>
        <v>0</v>
      </c>
      <c r="BP80" s="37">
        <f ca="1">'000196362'!I69</f>
        <v>0</v>
      </c>
      <c r="BQ80" s="37">
        <f ca="1">'000199365'!I69</f>
        <v>0</v>
      </c>
      <c r="BR80" s="37">
        <f ca="1">'000202368'!I69</f>
        <v>0</v>
      </c>
      <c r="BS80" s="37">
        <f ca="1">'000205371'!I69</f>
        <v>0</v>
      </c>
      <c r="BT80" s="37">
        <f ca="1">'000208374'!I69</f>
        <v>0</v>
      </c>
      <c r="BV80" s="37">
        <f t="shared" ca="1" si="9"/>
        <v>0</v>
      </c>
      <c r="BW80" s="37">
        <f t="shared" ca="1" si="10"/>
        <v>0</v>
      </c>
      <c r="BX80" s="37">
        <f t="shared" ca="1" si="11"/>
        <v>0</v>
      </c>
      <c r="BZ80" s="59"/>
    </row>
    <row r="81" spans="1:78" x14ac:dyDescent="0.25">
      <c r="A81" s="55" t="s">
        <v>171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  <c r="BV81" s="38"/>
      <c r="BW81" s="38"/>
      <c r="BX81" s="38"/>
      <c r="BY81" s="38"/>
      <c r="BZ81" s="61"/>
    </row>
    <row r="82" spans="1:78" x14ac:dyDescent="0.25">
      <c r="A82" s="54" t="s">
        <v>78</v>
      </c>
      <c r="B82" s="37">
        <f ca="1">'000000500'!I71</f>
        <v>0</v>
      </c>
      <c r="C82" s="37">
        <f ca="1">'000001167'!I71</f>
        <v>0</v>
      </c>
      <c r="D82" s="37">
        <f ca="1">'000004170'!I71</f>
        <v>0</v>
      </c>
      <c r="E82" s="37">
        <f ca="1">'000007173'!I71</f>
        <v>0</v>
      </c>
      <c r="F82" s="37">
        <f ca="1">'000010176'!I71</f>
        <v>0</v>
      </c>
      <c r="G82" s="37">
        <f ca="1">'000013179'!I71</f>
        <v>0</v>
      </c>
      <c r="H82" s="37">
        <f ca="1">'000016182'!I71</f>
        <v>0</v>
      </c>
      <c r="I82" s="37">
        <f ca="1">'000019185'!I71</f>
        <v>0</v>
      </c>
      <c r="J82" s="37">
        <f ca="1">'000022188'!I71</f>
        <v>0</v>
      </c>
      <c r="K82" s="37">
        <f ca="1">'000025191'!I71</f>
        <v>0</v>
      </c>
      <c r="L82" s="37">
        <f ca="1">'000028194'!I71</f>
        <v>0</v>
      </c>
      <c r="M82" s="37">
        <f ca="1">'000031197'!I71</f>
        <v>0</v>
      </c>
      <c r="N82" s="37">
        <f ca="1">'000034200'!I71</f>
        <v>0</v>
      </c>
      <c r="O82" s="37">
        <f ca="1">'000037203'!I71</f>
        <v>0</v>
      </c>
      <c r="P82" s="37">
        <f ca="1">'000040206'!I71</f>
        <v>0</v>
      </c>
      <c r="Q82" s="37">
        <f ca="1">'000043209'!I71</f>
        <v>0</v>
      </c>
      <c r="R82" s="37">
        <f ca="1">'000046212'!I71</f>
        <v>0</v>
      </c>
      <c r="S82" s="37">
        <f ca="1">'000049215'!I71</f>
        <v>0</v>
      </c>
      <c r="T82" s="37">
        <f ca="1">'000052218'!I71</f>
        <v>0</v>
      </c>
      <c r="U82" s="37">
        <f ca="1">'000055221'!I71</f>
        <v>0</v>
      </c>
      <c r="V82" s="37">
        <f ca="1">'000058224'!I71</f>
        <v>0</v>
      </c>
      <c r="W82" s="37">
        <f ca="1">'000061227'!I71</f>
        <v>0</v>
      </c>
      <c r="X82" s="37">
        <f ca="1">'000064230'!I71</f>
        <v>0</v>
      </c>
      <c r="Y82" s="37">
        <f ca="1">'000067233'!I71</f>
        <v>0</v>
      </c>
      <c r="Z82" s="37">
        <f ca="1">'000070236'!I71</f>
        <v>0</v>
      </c>
      <c r="AA82" s="37">
        <f ca="1">'000073239'!I71</f>
        <v>0</v>
      </c>
      <c r="AB82" s="37">
        <f ca="1">'000076242'!I71</f>
        <v>0</v>
      </c>
      <c r="AC82" s="37">
        <f ca="1">'000079245'!I71</f>
        <v>0</v>
      </c>
      <c r="AD82" s="37">
        <f ca="1">'000082248'!I71</f>
        <v>0</v>
      </c>
      <c r="AE82" s="37">
        <f ca="1">'000085251'!I71</f>
        <v>0</v>
      </c>
      <c r="AF82" s="37">
        <f ca="1">'000088254'!I71</f>
        <v>0</v>
      </c>
      <c r="AG82" s="37">
        <f ca="1">'000091257'!I71</f>
        <v>0</v>
      </c>
      <c r="AH82" s="37">
        <f ca="1">'000094260'!I71</f>
        <v>0</v>
      </c>
      <c r="AI82" s="37">
        <f ca="1">'000097263'!I71</f>
        <v>0</v>
      </c>
      <c r="AJ82" s="37">
        <f ca="1">'000100266'!I71</f>
        <v>0</v>
      </c>
      <c r="AK82" s="37">
        <f ca="1">'000103269'!I71</f>
        <v>0</v>
      </c>
      <c r="AL82" s="37">
        <f ca="1">'000106272'!I71</f>
        <v>0</v>
      </c>
      <c r="AM82" s="37">
        <f ca="1">'000109275'!I71</f>
        <v>0</v>
      </c>
      <c r="AN82" s="37">
        <f ca="1">'000112278'!I71</f>
        <v>0</v>
      </c>
      <c r="AO82" s="37">
        <f ca="1">'000115281'!I71</f>
        <v>0</v>
      </c>
      <c r="AP82" s="37">
        <f ca="1">'000118284'!I71</f>
        <v>0</v>
      </c>
      <c r="AQ82" s="37">
        <f ca="1">'000121287'!I71</f>
        <v>0</v>
      </c>
      <c r="AR82" s="37">
        <f ca="1">'000124290'!I71</f>
        <v>0</v>
      </c>
      <c r="AS82" s="37">
        <f ca="1">'000127293'!I71</f>
        <v>0</v>
      </c>
      <c r="AT82" s="37">
        <f ca="1">'000130296'!I71</f>
        <v>0</v>
      </c>
      <c r="AU82" s="37">
        <f ca="1">'000133299'!I71</f>
        <v>0</v>
      </c>
      <c r="AV82" s="37">
        <f ca="1">'000136302'!I71</f>
        <v>0</v>
      </c>
      <c r="AW82" s="37">
        <f ca="1">'000139305'!I71</f>
        <v>0</v>
      </c>
      <c r="AX82" s="37">
        <f ca="1">'000142308'!I71</f>
        <v>0</v>
      </c>
      <c r="AY82" s="37">
        <f ca="1">'000145311'!I71</f>
        <v>0</v>
      </c>
      <c r="AZ82" s="37">
        <f ca="1">'000148314'!I71</f>
        <v>0</v>
      </c>
      <c r="BA82" s="37">
        <f ca="1">'000151317'!I71</f>
        <v>0</v>
      </c>
      <c r="BB82" s="37">
        <f ca="1">'000154320'!I71</f>
        <v>0</v>
      </c>
      <c r="BC82" s="37">
        <f ca="1">'000157323'!I71</f>
        <v>0</v>
      </c>
      <c r="BD82" s="37">
        <f ca="1">'000160326'!I71</f>
        <v>0</v>
      </c>
      <c r="BE82" s="37">
        <f ca="1">'000163329'!I71</f>
        <v>0</v>
      </c>
      <c r="BF82" s="37">
        <f ca="1">'000166332'!I71</f>
        <v>0</v>
      </c>
      <c r="BG82" s="37">
        <f ca="1">'000169335'!I71</f>
        <v>0</v>
      </c>
      <c r="BH82" s="37">
        <f ca="1">'000172338'!I71</f>
        <v>0</v>
      </c>
      <c r="BI82" s="37">
        <f ca="1">'000175341'!I71</f>
        <v>0</v>
      </c>
      <c r="BJ82" s="37">
        <f ca="1">'000178344'!I71</f>
        <v>0</v>
      </c>
      <c r="BK82" s="37">
        <f ca="1">'000181347'!I71</f>
        <v>0</v>
      </c>
      <c r="BL82" s="37">
        <f ca="1">'000184350'!I71</f>
        <v>0</v>
      </c>
      <c r="BM82" s="37">
        <f ca="1">'000187353'!I71</f>
        <v>0</v>
      </c>
      <c r="BN82" s="37">
        <f ca="1">'000190356'!I71</f>
        <v>0</v>
      </c>
      <c r="BO82" s="37">
        <f ca="1">'000193359'!I71</f>
        <v>0</v>
      </c>
      <c r="BP82" s="37">
        <f ca="1">'000196362'!I71</f>
        <v>0</v>
      </c>
      <c r="BQ82" s="37">
        <f ca="1">'000199365'!I71</f>
        <v>0</v>
      </c>
      <c r="BR82" s="37">
        <f ca="1">'000202368'!I71</f>
        <v>0</v>
      </c>
      <c r="BS82" s="37">
        <f ca="1">'000205371'!I71</f>
        <v>0</v>
      </c>
      <c r="BT82" s="37">
        <f ca="1">'000208374'!I71</f>
        <v>0</v>
      </c>
      <c r="BV82" s="37">
        <f t="shared" ref="BV82:BV93" ca="1" si="12">AVERAGE(B82:BT82)</f>
        <v>0</v>
      </c>
      <c r="BW82" s="37">
        <f t="shared" ref="BW82:BW93" ca="1" si="13">STDEV(B82:BT82)</f>
        <v>0</v>
      </c>
      <c r="BX82" s="37">
        <f t="shared" ref="BX82:BX93" ca="1" si="14">BW82/SQRT(71)</f>
        <v>0</v>
      </c>
      <c r="BZ82" s="59"/>
    </row>
    <row r="83" spans="1:78" x14ac:dyDescent="0.25">
      <c r="A83" s="54" t="s">
        <v>79</v>
      </c>
      <c r="B83" s="37">
        <f ca="1">'000000500'!I72</f>
        <v>0</v>
      </c>
      <c r="C83" s="37">
        <f ca="1">'000001167'!I72</f>
        <v>0</v>
      </c>
      <c r="D83" s="37">
        <f ca="1">'000004170'!I72</f>
        <v>0</v>
      </c>
      <c r="E83" s="37">
        <f ca="1">'000007173'!I72</f>
        <v>0</v>
      </c>
      <c r="F83" s="37">
        <f ca="1">'000010176'!I72</f>
        <v>0</v>
      </c>
      <c r="G83" s="37">
        <f ca="1">'000013179'!I72</f>
        <v>0</v>
      </c>
      <c r="H83" s="37">
        <f ca="1">'000016182'!I72</f>
        <v>0</v>
      </c>
      <c r="I83" s="37">
        <f ca="1">'000019185'!I72</f>
        <v>0</v>
      </c>
      <c r="J83" s="37">
        <f ca="1">'000022188'!I72</f>
        <v>0</v>
      </c>
      <c r="K83" s="37">
        <f ca="1">'000025191'!I72</f>
        <v>0</v>
      </c>
      <c r="L83" s="37">
        <f ca="1">'000028194'!I72</f>
        <v>0</v>
      </c>
      <c r="M83" s="37">
        <f ca="1">'000031197'!I72</f>
        <v>0</v>
      </c>
      <c r="N83" s="37">
        <f ca="1">'000034200'!I72</f>
        <v>0</v>
      </c>
      <c r="O83" s="37">
        <f ca="1">'000037203'!I72</f>
        <v>0</v>
      </c>
      <c r="P83" s="37">
        <f ca="1">'000040206'!I72</f>
        <v>0</v>
      </c>
      <c r="Q83" s="37">
        <f ca="1">'000043209'!I72</f>
        <v>0</v>
      </c>
      <c r="R83" s="37">
        <f ca="1">'000046212'!I72</f>
        <v>0</v>
      </c>
      <c r="S83" s="37">
        <f ca="1">'000049215'!I72</f>
        <v>0</v>
      </c>
      <c r="T83" s="37">
        <f ca="1">'000052218'!I72</f>
        <v>0</v>
      </c>
      <c r="U83" s="37">
        <f ca="1">'000055221'!I72</f>
        <v>0</v>
      </c>
      <c r="V83" s="37">
        <f ca="1">'000058224'!I72</f>
        <v>0</v>
      </c>
      <c r="W83" s="37">
        <f ca="1">'000061227'!I72</f>
        <v>0</v>
      </c>
      <c r="X83" s="37">
        <f ca="1">'000064230'!I72</f>
        <v>0</v>
      </c>
      <c r="Y83" s="37">
        <f ca="1">'000067233'!I72</f>
        <v>0</v>
      </c>
      <c r="Z83" s="37">
        <f ca="1">'000070236'!I72</f>
        <v>0</v>
      </c>
      <c r="AA83" s="37">
        <f ca="1">'000073239'!I72</f>
        <v>0</v>
      </c>
      <c r="AB83" s="37">
        <f ca="1">'000076242'!I72</f>
        <v>0</v>
      </c>
      <c r="AC83" s="37">
        <f ca="1">'000079245'!I72</f>
        <v>0</v>
      </c>
      <c r="AD83" s="37">
        <f ca="1">'000082248'!I72</f>
        <v>0</v>
      </c>
      <c r="AE83" s="37">
        <f ca="1">'000085251'!I72</f>
        <v>0</v>
      </c>
      <c r="AF83" s="37">
        <f ca="1">'000088254'!I72</f>
        <v>0</v>
      </c>
      <c r="AG83" s="37">
        <f ca="1">'000091257'!I72</f>
        <v>0</v>
      </c>
      <c r="AH83" s="37">
        <f ca="1">'000094260'!I72</f>
        <v>0</v>
      </c>
      <c r="AI83" s="37">
        <f ca="1">'000097263'!I72</f>
        <v>0</v>
      </c>
      <c r="AJ83" s="37">
        <f ca="1">'000100266'!I72</f>
        <v>0</v>
      </c>
      <c r="AK83" s="37">
        <f ca="1">'000103269'!I72</f>
        <v>0</v>
      </c>
      <c r="AL83" s="37">
        <f ca="1">'000106272'!I72</f>
        <v>0</v>
      </c>
      <c r="AM83" s="37">
        <f ca="1">'000109275'!I72</f>
        <v>0</v>
      </c>
      <c r="AN83" s="37">
        <f ca="1">'000112278'!I72</f>
        <v>0</v>
      </c>
      <c r="AO83" s="37">
        <f ca="1">'000115281'!I72</f>
        <v>0</v>
      </c>
      <c r="AP83" s="37">
        <f ca="1">'000118284'!I72</f>
        <v>0</v>
      </c>
      <c r="AQ83" s="37">
        <f ca="1">'000121287'!I72</f>
        <v>0</v>
      </c>
      <c r="AR83" s="37">
        <f ca="1">'000124290'!I72</f>
        <v>0</v>
      </c>
      <c r="AS83" s="37">
        <f ca="1">'000127293'!I72</f>
        <v>0</v>
      </c>
      <c r="AT83" s="37">
        <f ca="1">'000130296'!I72</f>
        <v>0</v>
      </c>
      <c r="AU83" s="37">
        <f ca="1">'000133299'!I72</f>
        <v>0</v>
      </c>
      <c r="AV83" s="37">
        <f ca="1">'000136302'!I72</f>
        <v>0</v>
      </c>
      <c r="AW83" s="37">
        <f ca="1">'000139305'!I72</f>
        <v>0</v>
      </c>
      <c r="AX83" s="37">
        <f ca="1">'000142308'!I72</f>
        <v>0</v>
      </c>
      <c r="AY83" s="37">
        <f ca="1">'000145311'!I72</f>
        <v>0</v>
      </c>
      <c r="AZ83" s="37">
        <f ca="1">'000148314'!I72</f>
        <v>0</v>
      </c>
      <c r="BA83" s="37">
        <f ca="1">'000151317'!I72</f>
        <v>0</v>
      </c>
      <c r="BB83" s="37">
        <f ca="1">'000154320'!I72</f>
        <v>0</v>
      </c>
      <c r="BC83" s="37">
        <f ca="1">'000157323'!I72</f>
        <v>0</v>
      </c>
      <c r="BD83" s="37">
        <f ca="1">'000160326'!I72</f>
        <v>0</v>
      </c>
      <c r="BE83" s="37">
        <f ca="1">'000163329'!I72</f>
        <v>0</v>
      </c>
      <c r="BF83" s="37">
        <f ca="1">'000166332'!I72</f>
        <v>0</v>
      </c>
      <c r="BG83" s="37">
        <f ca="1">'000169335'!I72</f>
        <v>0</v>
      </c>
      <c r="BH83" s="37">
        <f ca="1">'000172338'!I72</f>
        <v>0</v>
      </c>
      <c r="BI83" s="37">
        <f ca="1">'000175341'!I72</f>
        <v>0</v>
      </c>
      <c r="BJ83" s="37">
        <f ca="1">'000178344'!I72</f>
        <v>0</v>
      </c>
      <c r="BK83" s="37">
        <f ca="1">'000181347'!I72</f>
        <v>0</v>
      </c>
      <c r="BL83" s="37">
        <f ca="1">'000184350'!I72</f>
        <v>0</v>
      </c>
      <c r="BM83" s="37">
        <f ca="1">'000187353'!I72</f>
        <v>0</v>
      </c>
      <c r="BN83" s="37">
        <f ca="1">'000190356'!I72</f>
        <v>0</v>
      </c>
      <c r="BO83" s="37">
        <f ca="1">'000193359'!I72</f>
        <v>0</v>
      </c>
      <c r="BP83" s="37">
        <f ca="1">'000196362'!I72</f>
        <v>0</v>
      </c>
      <c r="BQ83" s="37">
        <f ca="1">'000199365'!I72</f>
        <v>0</v>
      </c>
      <c r="BR83" s="37">
        <f ca="1">'000202368'!I72</f>
        <v>0</v>
      </c>
      <c r="BS83" s="37">
        <f ca="1">'000205371'!I72</f>
        <v>0</v>
      </c>
      <c r="BT83" s="37">
        <f ca="1">'000208374'!I72</f>
        <v>0</v>
      </c>
      <c r="BV83" s="37">
        <f t="shared" ca="1" si="12"/>
        <v>0</v>
      </c>
      <c r="BW83" s="37">
        <f t="shared" ca="1" si="13"/>
        <v>0</v>
      </c>
      <c r="BX83" s="37">
        <f t="shared" ca="1" si="14"/>
        <v>0</v>
      </c>
      <c r="BZ83" s="59"/>
    </row>
    <row r="84" spans="1:78" x14ac:dyDescent="0.25">
      <c r="A84" s="54" t="s">
        <v>80</v>
      </c>
      <c r="B84" s="37">
        <f ca="1">'000000500'!I73</f>
        <v>0</v>
      </c>
      <c r="C84" s="37">
        <f ca="1">'000001167'!I73</f>
        <v>0</v>
      </c>
      <c r="D84" s="37">
        <f ca="1">'000004170'!I73</f>
        <v>0</v>
      </c>
      <c r="E84" s="37">
        <f ca="1">'000007173'!I73</f>
        <v>0</v>
      </c>
      <c r="F84" s="37">
        <f ca="1">'000010176'!I73</f>
        <v>0</v>
      </c>
      <c r="G84" s="37">
        <f ca="1">'000013179'!I73</f>
        <v>0</v>
      </c>
      <c r="H84" s="37">
        <f ca="1">'000016182'!I73</f>
        <v>0</v>
      </c>
      <c r="I84" s="37">
        <f ca="1">'000019185'!I73</f>
        <v>0</v>
      </c>
      <c r="J84" s="37">
        <f ca="1">'000022188'!I73</f>
        <v>0</v>
      </c>
      <c r="K84" s="37">
        <f ca="1">'000025191'!I73</f>
        <v>0</v>
      </c>
      <c r="L84" s="37">
        <f ca="1">'000028194'!I73</f>
        <v>0</v>
      </c>
      <c r="M84" s="37">
        <f ca="1">'000031197'!I73</f>
        <v>0</v>
      </c>
      <c r="N84" s="37">
        <f ca="1">'000034200'!I73</f>
        <v>0</v>
      </c>
      <c r="O84" s="37">
        <f ca="1">'000037203'!I73</f>
        <v>0</v>
      </c>
      <c r="P84" s="37">
        <f ca="1">'000040206'!I73</f>
        <v>0</v>
      </c>
      <c r="Q84" s="37">
        <f ca="1">'000043209'!I73</f>
        <v>0</v>
      </c>
      <c r="R84" s="37">
        <f ca="1">'000046212'!I73</f>
        <v>0</v>
      </c>
      <c r="S84" s="37">
        <f ca="1">'000049215'!I73</f>
        <v>0</v>
      </c>
      <c r="T84" s="37">
        <f ca="1">'000052218'!I73</f>
        <v>0</v>
      </c>
      <c r="U84" s="37">
        <f ca="1">'000055221'!I73</f>
        <v>0</v>
      </c>
      <c r="V84" s="37">
        <f ca="1">'000058224'!I73</f>
        <v>0</v>
      </c>
      <c r="W84" s="37">
        <f ca="1">'000061227'!I73</f>
        <v>0</v>
      </c>
      <c r="X84" s="37">
        <f ca="1">'000064230'!I73</f>
        <v>0</v>
      </c>
      <c r="Y84" s="37">
        <f ca="1">'000067233'!I73</f>
        <v>0</v>
      </c>
      <c r="Z84" s="37">
        <f ca="1">'000070236'!I73</f>
        <v>0</v>
      </c>
      <c r="AA84" s="37">
        <f ca="1">'000073239'!I73</f>
        <v>0</v>
      </c>
      <c r="AB84" s="37">
        <f ca="1">'000076242'!I73</f>
        <v>0</v>
      </c>
      <c r="AC84" s="37">
        <f ca="1">'000079245'!I73</f>
        <v>0</v>
      </c>
      <c r="AD84" s="37">
        <f ca="1">'000082248'!I73</f>
        <v>0</v>
      </c>
      <c r="AE84" s="37">
        <f ca="1">'000085251'!I73</f>
        <v>0</v>
      </c>
      <c r="AF84" s="37">
        <f ca="1">'000088254'!I73</f>
        <v>0</v>
      </c>
      <c r="AG84" s="37">
        <f ca="1">'000091257'!I73</f>
        <v>0</v>
      </c>
      <c r="AH84" s="37">
        <f ca="1">'000094260'!I73</f>
        <v>0</v>
      </c>
      <c r="AI84" s="37">
        <f ca="1">'000097263'!I73</f>
        <v>0</v>
      </c>
      <c r="AJ84" s="37">
        <f ca="1">'000100266'!I73</f>
        <v>0</v>
      </c>
      <c r="AK84" s="37">
        <f ca="1">'000103269'!I73</f>
        <v>0</v>
      </c>
      <c r="AL84" s="37">
        <f ca="1">'000106272'!I73</f>
        <v>0</v>
      </c>
      <c r="AM84" s="37">
        <f ca="1">'000109275'!I73</f>
        <v>0</v>
      </c>
      <c r="AN84" s="37">
        <f ca="1">'000112278'!I73</f>
        <v>0</v>
      </c>
      <c r="AO84" s="37">
        <f ca="1">'000115281'!I73</f>
        <v>0</v>
      </c>
      <c r="AP84" s="37">
        <f ca="1">'000118284'!I73</f>
        <v>0</v>
      </c>
      <c r="AQ84" s="37">
        <f ca="1">'000121287'!I73</f>
        <v>0</v>
      </c>
      <c r="AR84" s="37">
        <f ca="1">'000124290'!I73</f>
        <v>0</v>
      </c>
      <c r="AS84" s="37">
        <f ca="1">'000127293'!I73</f>
        <v>0</v>
      </c>
      <c r="AT84" s="37">
        <f ca="1">'000130296'!I73</f>
        <v>0</v>
      </c>
      <c r="AU84" s="37">
        <f ca="1">'000133299'!I73</f>
        <v>0</v>
      </c>
      <c r="AV84" s="37">
        <f ca="1">'000136302'!I73</f>
        <v>0</v>
      </c>
      <c r="AW84" s="37">
        <f ca="1">'000139305'!I73</f>
        <v>0</v>
      </c>
      <c r="AX84" s="37">
        <f ca="1">'000142308'!I73</f>
        <v>0</v>
      </c>
      <c r="AY84" s="37">
        <f ca="1">'000145311'!I73</f>
        <v>0</v>
      </c>
      <c r="AZ84" s="37">
        <f ca="1">'000148314'!I73</f>
        <v>0</v>
      </c>
      <c r="BA84" s="37">
        <f ca="1">'000151317'!I73</f>
        <v>0</v>
      </c>
      <c r="BB84" s="37">
        <f ca="1">'000154320'!I73</f>
        <v>0</v>
      </c>
      <c r="BC84" s="37">
        <f ca="1">'000157323'!I73</f>
        <v>0</v>
      </c>
      <c r="BD84" s="37">
        <f ca="1">'000160326'!I73</f>
        <v>0</v>
      </c>
      <c r="BE84" s="37">
        <f ca="1">'000163329'!I73</f>
        <v>0</v>
      </c>
      <c r="BF84" s="37">
        <f ca="1">'000166332'!I73</f>
        <v>0</v>
      </c>
      <c r="BG84" s="37">
        <f ca="1">'000169335'!I73</f>
        <v>0</v>
      </c>
      <c r="BH84" s="37">
        <f ca="1">'000172338'!I73</f>
        <v>0</v>
      </c>
      <c r="BI84" s="37">
        <f ca="1">'000175341'!I73</f>
        <v>0</v>
      </c>
      <c r="BJ84" s="37">
        <f ca="1">'000178344'!I73</f>
        <v>0</v>
      </c>
      <c r="BK84" s="37">
        <f ca="1">'000181347'!I73</f>
        <v>0</v>
      </c>
      <c r="BL84" s="37">
        <f ca="1">'000184350'!I73</f>
        <v>0</v>
      </c>
      <c r="BM84" s="37">
        <f ca="1">'000187353'!I73</f>
        <v>0</v>
      </c>
      <c r="BN84" s="37">
        <f ca="1">'000190356'!I73</f>
        <v>0</v>
      </c>
      <c r="BO84" s="37">
        <f ca="1">'000193359'!I73</f>
        <v>0</v>
      </c>
      <c r="BP84" s="37">
        <f ca="1">'000196362'!I73</f>
        <v>0</v>
      </c>
      <c r="BQ84" s="37">
        <f ca="1">'000199365'!I73</f>
        <v>0</v>
      </c>
      <c r="BR84" s="37">
        <f ca="1">'000202368'!I73</f>
        <v>0</v>
      </c>
      <c r="BS84" s="37">
        <f ca="1">'000205371'!I73</f>
        <v>0</v>
      </c>
      <c r="BT84" s="37">
        <f ca="1">'000208374'!I73</f>
        <v>0</v>
      </c>
      <c r="BV84" s="37">
        <f t="shared" ca="1" si="12"/>
        <v>0</v>
      </c>
      <c r="BW84" s="37">
        <f t="shared" ca="1" si="13"/>
        <v>0</v>
      </c>
      <c r="BX84" s="37">
        <f t="shared" ca="1" si="14"/>
        <v>0</v>
      </c>
      <c r="BZ84" s="59"/>
    </row>
    <row r="85" spans="1:78" x14ac:dyDescent="0.25">
      <c r="A85" s="54" t="s">
        <v>81</v>
      </c>
      <c r="B85" s="37">
        <f ca="1">'000000500'!I74</f>
        <v>0</v>
      </c>
      <c r="C85" s="37">
        <f ca="1">'000001167'!I74</f>
        <v>0</v>
      </c>
      <c r="D85" s="37">
        <f ca="1">'000004170'!I74</f>
        <v>0</v>
      </c>
      <c r="E85" s="37">
        <f ca="1">'000007173'!I74</f>
        <v>0</v>
      </c>
      <c r="F85" s="37">
        <f ca="1">'000010176'!I74</f>
        <v>0</v>
      </c>
      <c r="G85" s="37">
        <f ca="1">'000013179'!I74</f>
        <v>0</v>
      </c>
      <c r="H85" s="37">
        <f ca="1">'000016182'!I74</f>
        <v>0</v>
      </c>
      <c r="I85" s="37">
        <f ca="1">'000019185'!I74</f>
        <v>0</v>
      </c>
      <c r="J85" s="37">
        <f ca="1">'000022188'!I74</f>
        <v>0</v>
      </c>
      <c r="K85" s="37">
        <f ca="1">'000025191'!I74</f>
        <v>0</v>
      </c>
      <c r="L85" s="37">
        <f ca="1">'000028194'!I74</f>
        <v>0</v>
      </c>
      <c r="M85" s="37">
        <f ca="1">'000031197'!I74</f>
        <v>0</v>
      </c>
      <c r="N85" s="37">
        <f ca="1">'000034200'!I74</f>
        <v>0</v>
      </c>
      <c r="O85" s="37">
        <f ca="1">'000037203'!I74</f>
        <v>0</v>
      </c>
      <c r="P85" s="37">
        <f ca="1">'000040206'!I74</f>
        <v>0</v>
      </c>
      <c r="Q85" s="37">
        <f ca="1">'000043209'!I74</f>
        <v>0</v>
      </c>
      <c r="R85" s="37">
        <f ca="1">'000046212'!I74</f>
        <v>0</v>
      </c>
      <c r="S85" s="37">
        <f ca="1">'000049215'!I74</f>
        <v>0</v>
      </c>
      <c r="T85" s="37">
        <f ca="1">'000052218'!I74</f>
        <v>0</v>
      </c>
      <c r="U85" s="37">
        <f ca="1">'000055221'!I74</f>
        <v>0</v>
      </c>
      <c r="V85" s="37">
        <f ca="1">'000058224'!I74</f>
        <v>0</v>
      </c>
      <c r="W85" s="37">
        <f ca="1">'000061227'!I74</f>
        <v>0</v>
      </c>
      <c r="X85" s="37">
        <f ca="1">'000064230'!I74</f>
        <v>0</v>
      </c>
      <c r="Y85" s="37">
        <f ca="1">'000067233'!I74</f>
        <v>0</v>
      </c>
      <c r="Z85" s="37">
        <f ca="1">'000070236'!I74</f>
        <v>0</v>
      </c>
      <c r="AA85" s="37">
        <f ca="1">'000073239'!I74</f>
        <v>0</v>
      </c>
      <c r="AB85" s="37">
        <f ca="1">'000076242'!I74</f>
        <v>0</v>
      </c>
      <c r="AC85" s="37">
        <f ca="1">'000079245'!I74</f>
        <v>0</v>
      </c>
      <c r="AD85" s="37">
        <f ca="1">'000082248'!I74</f>
        <v>0</v>
      </c>
      <c r="AE85" s="37">
        <f ca="1">'000085251'!I74</f>
        <v>0</v>
      </c>
      <c r="AF85" s="37">
        <f ca="1">'000088254'!I74</f>
        <v>0</v>
      </c>
      <c r="AG85" s="37">
        <f ca="1">'000091257'!I74</f>
        <v>0</v>
      </c>
      <c r="AH85" s="37">
        <f ca="1">'000094260'!I74</f>
        <v>0</v>
      </c>
      <c r="AI85" s="37">
        <f ca="1">'000097263'!I74</f>
        <v>0</v>
      </c>
      <c r="AJ85" s="37">
        <f ca="1">'000100266'!I74</f>
        <v>0</v>
      </c>
      <c r="AK85" s="37">
        <f ca="1">'000103269'!I74</f>
        <v>0</v>
      </c>
      <c r="AL85" s="37">
        <f ca="1">'000106272'!I74</f>
        <v>0</v>
      </c>
      <c r="AM85" s="37">
        <f ca="1">'000109275'!I74</f>
        <v>0</v>
      </c>
      <c r="AN85" s="37">
        <f ca="1">'000112278'!I74</f>
        <v>0</v>
      </c>
      <c r="AO85" s="37">
        <f ca="1">'000115281'!I74</f>
        <v>0</v>
      </c>
      <c r="AP85" s="37">
        <f ca="1">'000118284'!I74</f>
        <v>0</v>
      </c>
      <c r="AQ85" s="37">
        <f ca="1">'000121287'!I74</f>
        <v>0</v>
      </c>
      <c r="AR85" s="37">
        <f ca="1">'000124290'!I74</f>
        <v>0</v>
      </c>
      <c r="AS85" s="37">
        <f ca="1">'000127293'!I74</f>
        <v>0</v>
      </c>
      <c r="AT85" s="37">
        <f ca="1">'000130296'!I74</f>
        <v>0</v>
      </c>
      <c r="AU85" s="37">
        <f ca="1">'000133299'!I74</f>
        <v>0</v>
      </c>
      <c r="AV85" s="37">
        <f ca="1">'000136302'!I74</f>
        <v>0</v>
      </c>
      <c r="AW85" s="37">
        <f ca="1">'000139305'!I74</f>
        <v>0</v>
      </c>
      <c r="AX85" s="37">
        <f ca="1">'000142308'!I74</f>
        <v>0</v>
      </c>
      <c r="AY85" s="37">
        <f ca="1">'000145311'!I74</f>
        <v>0</v>
      </c>
      <c r="AZ85" s="37">
        <f ca="1">'000148314'!I74</f>
        <v>0</v>
      </c>
      <c r="BA85" s="37">
        <f ca="1">'000151317'!I74</f>
        <v>0</v>
      </c>
      <c r="BB85" s="37">
        <f ca="1">'000154320'!I74</f>
        <v>0</v>
      </c>
      <c r="BC85" s="37">
        <f ca="1">'000157323'!I74</f>
        <v>0</v>
      </c>
      <c r="BD85" s="37">
        <f ca="1">'000160326'!I74</f>
        <v>0</v>
      </c>
      <c r="BE85" s="37">
        <f ca="1">'000163329'!I74</f>
        <v>0</v>
      </c>
      <c r="BF85" s="37">
        <f ca="1">'000166332'!I74</f>
        <v>0</v>
      </c>
      <c r="BG85" s="37">
        <f ca="1">'000169335'!I74</f>
        <v>0</v>
      </c>
      <c r="BH85" s="37">
        <f ca="1">'000172338'!I74</f>
        <v>0</v>
      </c>
      <c r="BI85" s="37">
        <f ca="1">'000175341'!I74</f>
        <v>0</v>
      </c>
      <c r="BJ85" s="37">
        <f ca="1">'000178344'!I74</f>
        <v>0</v>
      </c>
      <c r="BK85" s="37">
        <f ca="1">'000181347'!I74</f>
        <v>0</v>
      </c>
      <c r="BL85" s="37">
        <f ca="1">'000184350'!I74</f>
        <v>0</v>
      </c>
      <c r="BM85" s="37">
        <f ca="1">'000187353'!I74</f>
        <v>0</v>
      </c>
      <c r="BN85" s="37">
        <f ca="1">'000190356'!I74</f>
        <v>0</v>
      </c>
      <c r="BO85" s="37">
        <f ca="1">'000193359'!I74</f>
        <v>0</v>
      </c>
      <c r="BP85" s="37">
        <f ca="1">'000196362'!I74</f>
        <v>0</v>
      </c>
      <c r="BQ85" s="37">
        <f ca="1">'000199365'!I74</f>
        <v>0</v>
      </c>
      <c r="BR85" s="37">
        <f ca="1">'000202368'!I74</f>
        <v>0</v>
      </c>
      <c r="BS85" s="37">
        <f ca="1">'000205371'!I74</f>
        <v>0</v>
      </c>
      <c r="BT85" s="37">
        <f ca="1">'000208374'!I74</f>
        <v>0</v>
      </c>
      <c r="BV85" s="37">
        <f t="shared" ca="1" si="12"/>
        <v>0</v>
      </c>
      <c r="BW85" s="37">
        <f t="shared" ca="1" si="13"/>
        <v>0</v>
      </c>
      <c r="BX85" s="37">
        <f t="shared" ca="1" si="14"/>
        <v>0</v>
      </c>
      <c r="BZ85" s="59"/>
    </row>
    <row r="86" spans="1:78" x14ac:dyDescent="0.25">
      <c r="A86" s="54" t="s">
        <v>82</v>
      </c>
      <c r="B86" s="37">
        <f ca="1">'000000500'!I75</f>
        <v>0</v>
      </c>
      <c r="C86" s="37">
        <f ca="1">'000001167'!I75</f>
        <v>0</v>
      </c>
      <c r="D86" s="37">
        <f ca="1">'000004170'!I75</f>
        <v>0</v>
      </c>
      <c r="E86" s="37">
        <f ca="1">'000007173'!I75</f>
        <v>0</v>
      </c>
      <c r="F86" s="37">
        <f ca="1">'000010176'!I75</f>
        <v>0</v>
      </c>
      <c r="G86" s="37">
        <f ca="1">'000013179'!I75</f>
        <v>0</v>
      </c>
      <c r="H86" s="37">
        <f ca="1">'000016182'!I75</f>
        <v>0</v>
      </c>
      <c r="I86" s="37">
        <f ca="1">'000019185'!I75</f>
        <v>0</v>
      </c>
      <c r="J86" s="37">
        <f ca="1">'000022188'!I75</f>
        <v>0</v>
      </c>
      <c r="K86" s="37">
        <f ca="1">'000025191'!I75</f>
        <v>0</v>
      </c>
      <c r="L86" s="37">
        <f ca="1">'000028194'!I75</f>
        <v>0</v>
      </c>
      <c r="M86" s="37">
        <f ca="1">'000031197'!I75</f>
        <v>0</v>
      </c>
      <c r="N86" s="37">
        <f ca="1">'000034200'!I75</f>
        <v>0</v>
      </c>
      <c r="O86" s="37">
        <f ca="1">'000037203'!I75</f>
        <v>0</v>
      </c>
      <c r="P86" s="37">
        <f ca="1">'000040206'!I75</f>
        <v>0</v>
      </c>
      <c r="Q86" s="37">
        <f ca="1">'000043209'!I75</f>
        <v>0</v>
      </c>
      <c r="R86" s="37">
        <f ca="1">'000046212'!I75</f>
        <v>0</v>
      </c>
      <c r="S86" s="37">
        <f ca="1">'000049215'!I75</f>
        <v>0</v>
      </c>
      <c r="T86" s="37">
        <f ca="1">'000052218'!I75</f>
        <v>0</v>
      </c>
      <c r="U86" s="37">
        <f ca="1">'000055221'!I75</f>
        <v>0</v>
      </c>
      <c r="V86" s="37">
        <f ca="1">'000058224'!I75</f>
        <v>0</v>
      </c>
      <c r="W86" s="37">
        <f ca="1">'000061227'!I75</f>
        <v>0</v>
      </c>
      <c r="X86" s="37">
        <f ca="1">'000064230'!I75</f>
        <v>0</v>
      </c>
      <c r="Y86" s="37">
        <f ca="1">'000067233'!I75</f>
        <v>0</v>
      </c>
      <c r="Z86" s="37">
        <f ca="1">'000070236'!I75</f>
        <v>0</v>
      </c>
      <c r="AA86" s="37">
        <f ca="1">'000073239'!I75</f>
        <v>0</v>
      </c>
      <c r="AB86" s="37">
        <f ca="1">'000076242'!I75</f>
        <v>0</v>
      </c>
      <c r="AC86" s="37">
        <f ca="1">'000079245'!I75</f>
        <v>0</v>
      </c>
      <c r="AD86" s="37">
        <f ca="1">'000082248'!I75</f>
        <v>0</v>
      </c>
      <c r="AE86" s="37">
        <f ca="1">'000085251'!I75</f>
        <v>0</v>
      </c>
      <c r="AF86" s="37">
        <f ca="1">'000088254'!I75</f>
        <v>0</v>
      </c>
      <c r="AG86" s="37">
        <f ca="1">'000091257'!I75</f>
        <v>0</v>
      </c>
      <c r="AH86" s="37">
        <f ca="1">'000094260'!I75</f>
        <v>0</v>
      </c>
      <c r="AI86" s="37">
        <f ca="1">'000097263'!I75</f>
        <v>0</v>
      </c>
      <c r="AJ86" s="37">
        <f ca="1">'000100266'!I75</f>
        <v>0</v>
      </c>
      <c r="AK86" s="37">
        <f ca="1">'000103269'!I75</f>
        <v>0</v>
      </c>
      <c r="AL86" s="37">
        <f ca="1">'000106272'!I75</f>
        <v>0</v>
      </c>
      <c r="AM86" s="37">
        <f ca="1">'000109275'!I75</f>
        <v>0</v>
      </c>
      <c r="AN86" s="37">
        <f ca="1">'000112278'!I75</f>
        <v>0</v>
      </c>
      <c r="AO86" s="37">
        <f ca="1">'000115281'!I75</f>
        <v>0</v>
      </c>
      <c r="AP86" s="37">
        <f ca="1">'000118284'!I75</f>
        <v>0</v>
      </c>
      <c r="AQ86" s="37">
        <f ca="1">'000121287'!I75</f>
        <v>0</v>
      </c>
      <c r="AR86" s="37">
        <f ca="1">'000124290'!I75</f>
        <v>0</v>
      </c>
      <c r="AS86" s="37">
        <f ca="1">'000127293'!I75</f>
        <v>0</v>
      </c>
      <c r="AT86" s="37">
        <f ca="1">'000130296'!I75</f>
        <v>0</v>
      </c>
      <c r="AU86" s="37">
        <f ca="1">'000133299'!I75</f>
        <v>0</v>
      </c>
      <c r="AV86" s="37">
        <f ca="1">'000136302'!I75</f>
        <v>0</v>
      </c>
      <c r="AW86" s="37">
        <f ca="1">'000139305'!I75</f>
        <v>0</v>
      </c>
      <c r="AX86" s="37">
        <f ca="1">'000142308'!I75</f>
        <v>0</v>
      </c>
      <c r="AY86" s="37">
        <f ca="1">'000145311'!I75</f>
        <v>0</v>
      </c>
      <c r="AZ86" s="37">
        <f ca="1">'000148314'!I75</f>
        <v>0</v>
      </c>
      <c r="BA86" s="37">
        <f ca="1">'000151317'!I75</f>
        <v>0</v>
      </c>
      <c r="BB86" s="37">
        <f ca="1">'000154320'!I75</f>
        <v>0</v>
      </c>
      <c r="BC86" s="37">
        <f ca="1">'000157323'!I75</f>
        <v>0</v>
      </c>
      <c r="BD86" s="37">
        <f ca="1">'000160326'!I75</f>
        <v>0</v>
      </c>
      <c r="BE86" s="37">
        <f ca="1">'000163329'!I75</f>
        <v>0</v>
      </c>
      <c r="BF86" s="37">
        <f ca="1">'000166332'!I75</f>
        <v>0</v>
      </c>
      <c r="BG86" s="37">
        <f ca="1">'000169335'!I75</f>
        <v>0</v>
      </c>
      <c r="BH86" s="37">
        <f ca="1">'000172338'!I75</f>
        <v>0</v>
      </c>
      <c r="BI86" s="37">
        <f ca="1">'000175341'!I75</f>
        <v>0</v>
      </c>
      <c r="BJ86" s="37">
        <f ca="1">'000178344'!I75</f>
        <v>0</v>
      </c>
      <c r="BK86" s="37">
        <f ca="1">'000181347'!I75</f>
        <v>0</v>
      </c>
      <c r="BL86" s="37">
        <f ca="1">'000184350'!I75</f>
        <v>0</v>
      </c>
      <c r="BM86" s="37">
        <f ca="1">'000187353'!I75</f>
        <v>0</v>
      </c>
      <c r="BN86" s="37">
        <f ca="1">'000190356'!I75</f>
        <v>0</v>
      </c>
      <c r="BO86" s="37">
        <f ca="1">'000193359'!I75</f>
        <v>0</v>
      </c>
      <c r="BP86" s="37">
        <f ca="1">'000196362'!I75</f>
        <v>0</v>
      </c>
      <c r="BQ86" s="37">
        <f ca="1">'000199365'!I75</f>
        <v>0</v>
      </c>
      <c r="BR86" s="37">
        <f ca="1">'000202368'!I75</f>
        <v>0</v>
      </c>
      <c r="BS86" s="37">
        <f ca="1">'000205371'!I75</f>
        <v>0</v>
      </c>
      <c r="BT86" s="37">
        <f ca="1">'000208374'!I75</f>
        <v>0</v>
      </c>
      <c r="BV86" s="37">
        <f t="shared" ca="1" si="12"/>
        <v>0</v>
      </c>
      <c r="BW86" s="37">
        <f t="shared" ca="1" si="13"/>
        <v>0</v>
      </c>
      <c r="BX86" s="37">
        <f t="shared" ca="1" si="14"/>
        <v>0</v>
      </c>
      <c r="BZ86" s="59"/>
    </row>
    <row r="87" spans="1:78" x14ac:dyDescent="0.25">
      <c r="A87" s="54" t="s">
        <v>83</v>
      </c>
      <c r="B87" s="37">
        <f ca="1">'000000500'!I76</f>
        <v>0</v>
      </c>
      <c r="C87" s="37">
        <f ca="1">'000001167'!I76</f>
        <v>0</v>
      </c>
      <c r="D87" s="37">
        <f ca="1">'000004170'!I76</f>
        <v>0</v>
      </c>
      <c r="E87" s="37">
        <f ca="1">'000007173'!I76</f>
        <v>0</v>
      </c>
      <c r="F87" s="37">
        <f ca="1">'000010176'!I76</f>
        <v>0</v>
      </c>
      <c r="G87" s="37">
        <f ca="1">'000013179'!I76</f>
        <v>0</v>
      </c>
      <c r="H87" s="37">
        <f ca="1">'000016182'!I76</f>
        <v>0</v>
      </c>
      <c r="I87" s="37">
        <f ca="1">'000019185'!I76</f>
        <v>0</v>
      </c>
      <c r="J87" s="37">
        <f ca="1">'000022188'!I76</f>
        <v>0</v>
      </c>
      <c r="K87" s="37">
        <f ca="1">'000025191'!I76</f>
        <v>0</v>
      </c>
      <c r="L87" s="37">
        <f ca="1">'000028194'!I76</f>
        <v>0</v>
      </c>
      <c r="M87" s="37">
        <f ca="1">'000031197'!I76</f>
        <v>0</v>
      </c>
      <c r="N87" s="37">
        <f ca="1">'000034200'!I76</f>
        <v>0</v>
      </c>
      <c r="O87" s="37">
        <f ca="1">'000037203'!I76</f>
        <v>0</v>
      </c>
      <c r="P87" s="37">
        <f ca="1">'000040206'!I76</f>
        <v>0</v>
      </c>
      <c r="Q87" s="37">
        <f ca="1">'000043209'!I76</f>
        <v>0</v>
      </c>
      <c r="R87" s="37">
        <f ca="1">'000046212'!I76</f>
        <v>0</v>
      </c>
      <c r="S87" s="37">
        <f ca="1">'000049215'!I76</f>
        <v>0</v>
      </c>
      <c r="T87" s="37">
        <f ca="1">'000052218'!I76</f>
        <v>0</v>
      </c>
      <c r="U87" s="37">
        <f ca="1">'000055221'!I76</f>
        <v>0</v>
      </c>
      <c r="V87" s="37">
        <f ca="1">'000058224'!I76</f>
        <v>0</v>
      </c>
      <c r="W87" s="37">
        <f ca="1">'000061227'!I76</f>
        <v>0</v>
      </c>
      <c r="X87" s="37">
        <f ca="1">'000064230'!I76</f>
        <v>0</v>
      </c>
      <c r="Y87" s="37">
        <f ca="1">'000067233'!I76</f>
        <v>0</v>
      </c>
      <c r="Z87" s="37">
        <f ca="1">'000070236'!I76</f>
        <v>0</v>
      </c>
      <c r="AA87" s="37">
        <f ca="1">'000073239'!I76</f>
        <v>0</v>
      </c>
      <c r="AB87" s="37">
        <f ca="1">'000076242'!I76</f>
        <v>0</v>
      </c>
      <c r="AC87" s="37">
        <f ca="1">'000079245'!I76</f>
        <v>0</v>
      </c>
      <c r="AD87" s="37">
        <f ca="1">'000082248'!I76</f>
        <v>0</v>
      </c>
      <c r="AE87" s="37">
        <f ca="1">'000085251'!I76</f>
        <v>0</v>
      </c>
      <c r="AF87" s="37">
        <f ca="1">'000088254'!I76</f>
        <v>0</v>
      </c>
      <c r="AG87" s="37">
        <f ca="1">'000091257'!I76</f>
        <v>0</v>
      </c>
      <c r="AH87" s="37">
        <f ca="1">'000094260'!I76</f>
        <v>0</v>
      </c>
      <c r="AI87" s="37">
        <f ca="1">'000097263'!I76</f>
        <v>0</v>
      </c>
      <c r="AJ87" s="37">
        <f ca="1">'000100266'!I76</f>
        <v>0</v>
      </c>
      <c r="AK87" s="37">
        <f ca="1">'000103269'!I76</f>
        <v>0</v>
      </c>
      <c r="AL87" s="37">
        <f ca="1">'000106272'!I76</f>
        <v>0</v>
      </c>
      <c r="AM87" s="37">
        <f ca="1">'000109275'!I76</f>
        <v>0</v>
      </c>
      <c r="AN87" s="37">
        <f ca="1">'000112278'!I76</f>
        <v>0</v>
      </c>
      <c r="AO87" s="37">
        <f ca="1">'000115281'!I76</f>
        <v>0</v>
      </c>
      <c r="AP87" s="37">
        <f ca="1">'000118284'!I76</f>
        <v>0</v>
      </c>
      <c r="AQ87" s="37">
        <f ca="1">'000121287'!I76</f>
        <v>0</v>
      </c>
      <c r="AR87" s="37">
        <f ca="1">'000124290'!I76</f>
        <v>0</v>
      </c>
      <c r="AS87" s="37">
        <f ca="1">'000127293'!I76</f>
        <v>0</v>
      </c>
      <c r="AT87" s="37">
        <f ca="1">'000130296'!I76</f>
        <v>0</v>
      </c>
      <c r="AU87" s="37">
        <f ca="1">'000133299'!I76</f>
        <v>0</v>
      </c>
      <c r="AV87" s="37">
        <f ca="1">'000136302'!I76</f>
        <v>0</v>
      </c>
      <c r="AW87" s="37">
        <f ca="1">'000139305'!I76</f>
        <v>0</v>
      </c>
      <c r="AX87" s="37">
        <f ca="1">'000142308'!I76</f>
        <v>0</v>
      </c>
      <c r="AY87" s="37">
        <f ca="1">'000145311'!I76</f>
        <v>0</v>
      </c>
      <c r="AZ87" s="37">
        <f ca="1">'000148314'!I76</f>
        <v>0</v>
      </c>
      <c r="BA87" s="37">
        <f ca="1">'000151317'!I76</f>
        <v>0</v>
      </c>
      <c r="BB87" s="37">
        <f ca="1">'000154320'!I76</f>
        <v>0</v>
      </c>
      <c r="BC87" s="37">
        <f ca="1">'000157323'!I76</f>
        <v>0</v>
      </c>
      <c r="BD87" s="37">
        <f ca="1">'000160326'!I76</f>
        <v>0</v>
      </c>
      <c r="BE87" s="37">
        <f ca="1">'000163329'!I76</f>
        <v>0</v>
      </c>
      <c r="BF87" s="37">
        <f ca="1">'000166332'!I76</f>
        <v>0</v>
      </c>
      <c r="BG87" s="37">
        <f ca="1">'000169335'!I76</f>
        <v>0</v>
      </c>
      <c r="BH87" s="37">
        <f ca="1">'000172338'!I76</f>
        <v>0</v>
      </c>
      <c r="BI87" s="37">
        <f ca="1">'000175341'!I76</f>
        <v>0</v>
      </c>
      <c r="BJ87" s="37">
        <f ca="1">'000178344'!I76</f>
        <v>0</v>
      </c>
      <c r="BK87" s="37">
        <f ca="1">'000181347'!I76</f>
        <v>0</v>
      </c>
      <c r="BL87" s="37">
        <f ca="1">'000184350'!I76</f>
        <v>0</v>
      </c>
      <c r="BM87" s="37">
        <f ca="1">'000187353'!I76</f>
        <v>0</v>
      </c>
      <c r="BN87" s="37">
        <f ca="1">'000190356'!I76</f>
        <v>0</v>
      </c>
      <c r="BO87" s="37">
        <f ca="1">'000193359'!I76</f>
        <v>0</v>
      </c>
      <c r="BP87" s="37">
        <f ca="1">'000196362'!I76</f>
        <v>0</v>
      </c>
      <c r="BQ87" s="37">
        <f ca="1">'000199365'!I76</f>
        <v>0</v>
      </c>
      <c r="BR87" s="37">
        <f ca="1">'000202368'!I76</f>
        <v>0</v>
      </c>
      <c r="BS87" s="37">
        <f ca="1">'000205371'!I76</f>
        <v>0</v>
      </c>
      <c r="BT87" s="37">
        <f ca="1">'000208374'!I76</f>
        <v>0</v>
      </c>
      <c r="BV87" s="37">
        <f t="shared" ca="1" si="12"/>
        <v>0</v>
      </c>
      <c r="BW87" s="37">
        <f t="shared" ca="1" si="13"/>
        <v>0</v>
      </c>
      <c r="BX87" s="37">
        <f t="shared" ca="1" si="14"/>
        <v>0</v>
      </c>
      <c r="BZ87" s="59"/>
    </row>
    <row r="88" spans="1:78" x14ac:dyDescent="0.25">
      <c r="A88" s="54" t="s">
        <v>84</v>
      </c>
      <c r="B88" s="37">
        <f ca="1">'000000500'!I77</f>
        <v>0</v>
      </c>
      <c r="C88" s="37">
        <f ca="1">'000001167'!I77</f>
        <v>0</v>
      </c>
      <c r="D88" s="37">
        <f ca="1">'000004170'!I77</f>
        <v>0</v>
      </c>
      <c r="E88" s="37">
        <f ca="1">'000007173'!I77</f>
        <v>0</v>
      </c>
      <c r="F88" s="37">
        <f ca="1">'000010176'!I77</f>
        <v>0</v>
      </c>
      <c r="G88" s="37">
        <f ca="1">'000013179'!I77</f>
        <v>0</v>
      </c>
      <c r="H88" s="37">
        <f ca="1">'000016182'!I77</f>
        <v>0</v>
      </c>
      <c r="I88" s="37">
        <f ca="1">'000019185'!I77</f>
        <v>0</v>
      </c>
      <c r="J88" s="37">
        <f ca="1">'000022188'!I77</f>
        <v>0</v>
      </c>
      <c r="K88" s="37">
        <f ca="1">'000025191'!I77</f>
        <v>0</v>
      </c>
      <c r="L88" s="37">
        <f ca="1">'000028194'!I77</f>
        <v>0</v>
      </c>
      <c r="M88" s="37">
        <f ca="1">'000031197'!I77</f>
        <v>0</v>
      </c>
      <c r="N88" s="37">
        <f ca="1">'000034200'!I77</f>
        <v>0</v>
      </c>
      <c r="O88" s="37">
        <f ca="1">'000037203'!I77</f>
        <v>0</v>
      </c>
      <c r="P88" s="37">
        <f ca="1">'000040206'!I77</f>
        <v>0</v>
      </c>
      <c r="Q88" s="37">
        <f ca="1">'000043209'!I77</f>
        <v>0</v>
      </c>
      <c r="R88" s="37">
        <f ca="1">'000046212'!I77</f>
        <v>0</v>
      </c>
      <c r="S88" s="37">
        <f ca="1">'000049215'!I77</f>
        <v>0</v>
      </c>
      <c r="T88" s="37">
        <f ca="1">'000052218'!I77</f>
        <v>0</v>
      </c>
      <c r="U88" s="37">
        <f ca="1">'000055221'!I77</f>
        <v>0</v>
      </c>
      <c r="V88" s="37">
        <f ca="1">'000058224'!I77</f>
        <v>0</v>
      </c>
      <c r="W88" s="37">
        <f ca="1">'000061227'!I77</f>
        <v>0</v>
      </c>
      <c r="X88" s="37">
        <f ca="1">'000064230'!I77</f>
        <v>0</v>
      </c>
      <c r="Y88" s="37">
        <f ca="1">'000067233'!I77</f>
        <v>0</v>
      </c>
      <c r="Z88" s="37">
        <f ca="1">'000070236'!I77</f>
        <v>0</v>
      </c>
      <c r="AA88" s="37">
        <f ca="1">'000073239'!I77</f>
        <v>0</v>
      </c>
      <c r="AB88" s="37">
        <f ca="1">'000076242'!I77</f>
        <v>0</v>
      </c>
      <c r="AC88" s="37">
        <f ca="1">'000079245'!I77</f>
        <v>0</v>
      </c>
      <c r="AD88" s="37">
        <f ca="1">'000082248'!I77</f>
        <v>0</v>
      </c>
      <c r="AE88" s="37">
        <f ca="1">'000085251'!I77</f>
        <v>0</v>
      </c>
      <c r="AF88" s="37">
        <f ca="1">'000088254'!I77</f>
        <v>0</v>
      </c>
      <c r="AG88" s="37">
        <f ca="1">'000091257'!I77</f>
        <v>0</v>
      </c>
      <c r="AH88" s="37">
        <f ca="1">'000094260'!I77</f>
        <v>0</v>
      </c>
      <c r="AI88" s="37">
        <f ca="1">'000097263'!I77</f>
        <v>0</v>
      </c>
      <c r="AJ88" s="37">
        <f ca="1">'000100266'!I77</f>
        <v>0</v>
      </c>
      <c r="AK88" s="37">
        <f ca="1">'000103269'!I77</f>
        <v>0</v>
      </c>
      <c r="AL88" s="37">
        <f ca="1">'000106272'!I77</f>
        <v>0</v>
      </c>
      <c r="AM88" s="37">
        <f ca="1">'000109275'!I77</f>
        <v>0</v>
      </c>
      <c r="AN88" s="37">
        <f ca="1">'000112278'!I77</f>
        <v>0</v>
      </c>
      <c r="AO88" s="37">
        <f ca="1">'000115281'!I77</f>
        <v>0</v>
      </c>
      <c r="AP88" s="37">
        <f ca="1">'000118284'!I77</f>
        <v>0</v>
      </c>
      <c r="AQ88" s="37">
        <f ca="1">'000121287'!I77</f>
        <v>0</v>
      </c>
      <c r="AR88" s="37">
        <f ca="1">'000124290'!I77</f>
        <v>0</v>
      </c>
      <c r="AS88" s="37">
        <f ca="1">'000127293'!I77</f>
        <v>0</v>
      </c>
      <c r="AT88" s="37">
        <f ca="1">'000130296'!I77</f>
        <v>0</v>
      </c>
      <c r="AU88" s="37">
        <f ca="1">'000133299'!I77</f>
        <v>0</v>
      </c>
      <c r="AV88" s="37">
        <f ca="1">'000136302'!I77</f>
        <v>0</v>
      </c>
      <c r="AW88" s="37">
        <f ca="1">'000139305'!I77</f>
        <v>0</v>
      </c>
      <c r="AX88" s="37">
        <f ca="1">'000142308'!I77</f>
        <v>0</v>
      </c>
      <c r="AY88" s="37">
        <f ca="1">'000145311'!I77</f>
        <v>0</v>
      </c>
      <c r="AZ88" s="37">
        <f ca="1">'000148314'!I77</f>
        <v>0</v>
      </c>
      <c r="BA88" s="37">
        <f ca="1">'000151317'!I77</f>
        <v>0</v>
      </c>
      <c r="BB88" s="37">
        <f ca="1">'000154320'!I77</f>
        <v>0</v>
      </c>
      <c r="BC88" s="37">
        <f ca="1">'000157323'!I77</f>
        <v>0</v>
      </c>
      <c r="BD88" s="37">
        <f ca="1">'000160326'!I77</f>
        <v>0</v>
      </c>
      <c r="BE88" s="37">
        <f ca="1">'000163329'!I77</f>
        <v>0</v>
      </c>
      <c r="BF88" s="37">
        <f ca="1">'000166332'!I77</f>
        <v>0</v>
      </c>
      <c r="BG88" s="37">
        <f ca="1">'000169335'!I77</f>
        <v>0</v>
      </c>
      <c r="BH88" s="37">
        <f ca="1">'000172338'!I77</f>
        <v>0</v>
      </c>
      <c r="BI88" s="37">
        <f ca="1">'000175341'!I77</f>
        <v>0</v>
      </c>
      <c r="BJ88" s="37">
        <f ca="1">'000178344'!I77</f>
        <v>0</v>
      </c>
      <c r="BK88" s="37">
        <f ca="1">'000181347'!I77</f>
        <v>0</v>
      </c>
      <c r="BL88" s="37">
        <f ca="1">'000184350'!I77</f>
        <v>0</v>
      </c>
      <c r="BM88" s="37">
        <f ca="1">'000187353'!I77</f>
        <v>0</v>
      </c>
      <c r="BN88" s="37">
        <f ca="1">'000190356'!I77</f>
        <v>0</v>
      </c>
      <c r="BO88" s="37">
        <f ca="1">'000193359'!I77</f>
        <v>0</v>
      </c>
      <c r="BP88" s="37">
        <f ca="1">'000196362'!I77</f>
        <v>0</v>
      </c>
      <c r="BQ88" s="37">
        <f ca="1">'000199365'!I77</f>
        <v>0</v>
      </c>
      <c r="BR88" s="37">
        <f ca="1">'000202368'!I77</f>
        <v>0</v>
      </c>
      <c r="BS88" s="37">
        <f ca="1">'000205371'!I77</f>
        <v>0</v>
      </c>
      <c r="BT88" s="37">
        <f ca="1">'000208374'!I77</f>
        <v>0</v>
      </c>
      <c r="BV88" s="37">
        <f t="shared" ca="1" si="12"/>
        <v>0</v>
      </c>
      <c r="BW88" s="37">
        <f t="shared" ca="1" si="13"/>
        <v>0</v>
      </c>
      <c r="BX88" s="37">
        <f t="shared" ca="1" si="14"/>
        <v>0</v>
      </c>
      <c r="BZ88" s="59"/>
    </row>
    <row r="89" spans="1:78" x14ac:dyDescent="0.25">
      <c r="A89" s="54" t="s">
        <v>85</v>
      </c>
      <c r="B89" s="37">
        <f ca="1">'000000500'!I78</f>
        <v>0</v>
      </c>
      <c r="C89" s="37">
        <f ca="1">'000001167'!I78</f>
        <v>0</v>
      </c>
      <c r="D89" s="37">
        <f ca="1">'000004170'!I78</f>
        <v>0</v>
      </c>
      <c r="E89" s="37">
        <f ca="1">'000007173'!I78</f>
        <v>0</v>
      </c>
      <c r="F89" s="37">
        <f ca="1">'000010176'!I78</f>
        <v>0</v>
      </c>
      <c r="G89" s="37">
        <f ca="1">'000013179'!I78</f>
        <v>0</v>
      </c>
      <c r="H89" s="37">
        <f ca="1">'000016182'!I78</f>
        <v>0</v>
      </c>
      <c r="I89" s="37">
        <f ca="1">'000019185'!I78</f>
        <v>0</v>
      </c>
      <c r="J89" s="37">
        <f ca="1">'000022188'!I78</f>
        <v>0</v>
      </c>
      <c r="K89" s="37">
        <f ca="1">'000025191'!I78</f>
        <v>0</v>
      </c>
      <c r="L89" s="37">
        <f ca="1">'000028194'!I78</f>
        <v>0</v>
      </c>
      <c r="M89" s="37">
        <f ca="1">'000031197'!I78</f>
        <v>0</v>
      </c>
      <c r="N89" s="37">
        <f ca="1">'000034200'!I78</f>
        <v>0</v>
      </c>
      <c r="O89" s="37">
        <f ca="1">'000037203'!I78</f>
        <v>0</v>
      </c>
      <c r="P89" s="37">
        <f ca="1">'000040206'!I78</f>
        <v>0</v>
      </c>
      <c r="Q89" s="37">
        <f ca="1">'000043209'!I78</f>
        <v>0</v>
      </c>
      <c r="R89" s="37">
        <f ca="1">'000046212'!I78</f>
        <v>0</v>
      </c>
      <c r="S89" s="37">
        <f ca="1">'000049215'!I78</f>
        <v>0</v>
      </c>
      <c r="T89" s="37">
        <f ca="1">'000052218'!I78</f>
        <v>0</v>
      </c>
      <c r="U89" s="37">
        <f ca="1">'000055221'!I78</f>
        <v>0</v>
      </c>
      <c r="V89" s="37">
        <f ca="1">'000058224'!I78</f>
        <v>0</v>
      </c>
      <c r="W89" s="37">
        <f ca="1">'000061227'!I78</f>
        <v>0</v>
      </c>
      <c r="X89" s="37">
        <f ca="1">'000064230'!I78</f>
        <v>0</v>
      </c>
      <c r="Y89" s="37">
        <f ca="1">'000067233'!I78</f>
        <v>0</v>
      </c>
      <c r="Z89" s="37">
        <f ca="1">'000070236'!I78</f>
        <v>0</v>
      </c>
      <c r="AA89" s="37">
        <f ca="1">'000073239'!I78</f>
        <v>0</v>
      </c>
      <c r="AB89" s="37">
        <f ca="1">'000076242'!I78</f>
        <v>0</v>
      </c>
      <c r="AC89" s="37">
        <f ca="1">'000079245'!I78</f>
        <v>0</v>
      </c>
      <c r="AD89" s="37">
        <f ca="1">'000082248'!I78</f>
        <v>0</v>
      </c>
      <c r="AE89" s="37">
        <f ca="1">'000085251'!I78</f>
        <v>0</v>
      </c>
      <c r="AF89" s="37">
        <f ca="1">'000088254'!I78</f>
        <v>0</v>
      </c>
      <c r="AG89" s="37">
        <f ca="1">'000091257'!I78</f>
        <v>0</v>
      </c>
      <c r="AH89" s="37">
        <f ca="1">'000094260'!I78</f>
        <v>0</v>
      </c>
      <c r="AI89" s="37">
        <f ca="1">'000097263'!I78</f>
        <v>0</v>
      </c>
      <c r="AJ89" s="37">
        <f ca="1">'000100266'!I78</f>
        <v>0</v>
      </c>
      <c r="AK89" s="37">
        <f ca="1">'000103269'!I78</f>
        <v>0</v>
      </c>
      <c r="AL89" s="37">
        <f ca="1">'000106272'!I78</f>
        <v>0</v>
      </c>
      <c r="AM89" s="37">
        <f ca="1">'000109275'!I78</f>
        <v>0</v>
      </c>
      <c r="AN89" s="37">
        <f ca="1">'000112278'!I78</f>
        <v>0</v>
      </c>
      <c r="AO89" s="37">
        <f ca="1">'000115281'!I78</f>
        <v>0</v>
      </c>
      <c r="AP89" s="37">
        <f ca="1">'000118284'!I78</f>
        <v>0</v>
      </c>
      <c r="AQ89" s="37">
        <f ca="1">'000121287'!I78</f>
        <v>0</v>
      </c>
      <c r="AR89" s="37">
        <f ca="1">'000124290'!I78</f>
        <v>0</v>
      </c>
      <c r="AS89" s="37">
        <f ca="1">'000127293'!I78</f>
        <v>0</v>
      </c>
      <c r="AT89" s="37">
        <f ca="1">'000130296'!I78</f>
        <v>0</v>
      </c>
      <c r="AU89" s="37">
        <f ca="1">'000133299'!I78</f>
        <v>0</v>
      </c>
      <c r="AV89" s="37">
        <f ca="1">'000136302'!I78</f>
        <v>0</v>
      </c>
      <c r="AW89" s="37">
        <f ca="1">'000139305'!I78</f>
        <v>0</v>
      </c>
      <c r="AX89" s="37">
        <f ca="1">'000142308'!I78</f>
        <v>0</v>
      </c>
      <c r="AY89" s="37">
        <f ca="1">'000145311'!I78</f>
        <v>0</v>
      </c>
      <c r="AZ89" s="37">
        <f ca="1">'000148314'!I78</f>
        <v>0</v>
      </c>
      <c r="BA89" s="37">
        <f ca="1">'000151317'!I78</f>
        <v>0</v>
      </c>
      <c r="BB89" s="37">
        <f ca="1">'000154320'!I78</f>
        <v>0</v>
      </c>
      <c r="BC89" s="37">
        <f ca="1">'000157323'!I78</f>
        <v>0</v>
      </c>
      <c r="BD89" s="37">
        <f ca="1">'000160326'!I78</f>
        <v>0</v>
      </c>
      <c r="BE89" s="37">
        <f ca="1">'000163329'!I78</f>
        <v>0</v>
      </c>
      <c r="BF89" s="37">
        <f ca="1">'000166332'!I78</f>
        <v>0</v>
      </c>
      <c r="BG89" s="37">
        <f ca="1">'000169335'!I78</f>
        <v>0</v>
      </c>
      <c r="BH89" s="37">
        <f ca="1">'000172338'!I78</f>
        <v>0</v>
      </c>
      <c r="BI89" s="37">
        <f ca="1">'000175341'!I78</f>
        <v>0</v>
      </c>
      <c r="BJ89" s="37">
        <f ca="1">'000178344'!I78</f>
        <v>0</v>
      </c>
      <c r="BK89" s="37">
        <f ca="1">'000181347'!I78</f>
        <v>0</v>
      </c>
      <c r="BL89" s="37">
        <f ca="1">'000184350'!I78</f>
        <v>0</v>
      </c>
      <c r="BM89" s="37">
        <f ca="1">'000187353'!I78</f>
        <v>0</v>
      </c>
      <c r="BN89" s="37">
        <f ca="1">'000190356'!I78</f>
        <v>0</v>
      </c>
      <c r="BO89" s="37">
        <f ca="1">'000193359'!I78</f>
        <v>0</v>
      </c>
      <c r="BP89" s="37">
        <f ca="1">'000196362'!I78</f>
        <v>0</v>
      </c>
      <c r="BQ89" s="37">
        <f ca="1">'000199365'!I78</f>
        <v>0</v>
      </c>
      <c r="BR89" s="37">
        <f ca="1">'000202368'!I78</f>
        <v>0</v>
      </c>
      <c r="BS89" s="37">
        <f ca="1">'000205371'!I78</f>
        <v>0</v>
      </c>
      <c r="BT89" s="37">
        <f ca="1">'000208374'!I78</f>
        <v>0</v>
      </c>
      <c r="BV89" s="37">
        <f t="shared" ca="1" si="12"/>
        <v>0</v>
      </c>
      <c r="BW89" s="37">
        <f t="shared" ca="1" si="13"/>
        <v>0</v>
      </c>
      <c r="BX89" s="37">
        <f t="shared" ca="1" si="14"/>
        <v>0</v>
      </c>
      <c r="BZ89" s="59"/>
    </row>
    <row r="90" spans="1:78" x14ac:dyDescent="0.25">
      <c r="A90" s="54" t="s">
        <v>86</v>
      </c>
      <c r="B90" s="37">
        <f ca="1">'000000500'!I79</f>
        <v>0</v>
      </c>
      <c r="C90" s="37">
        <f ca="1">'000001167'!I79</f>
        <v>0</v>
      </c>
      <c r="D90" s="37">
        <f ca="1">'000004170'!I79</f>
        <v>0</v>
      </c>
      <c r="E90" s="37">
        <f ca="1">'000007173'!I79</f>
        <v>0</v>
      </c>
      <c r="F90" s="37">
        <f ca="1">'000010176'!I79</f>
        <v>0</v>
      </c>
      <c r="G90" s="37">
        <f ca="1">'000013179'!I79</f>
        <v>0</v>
      </c>
      <c r="H90" s="37">
        <f ca="1">'000016182'!I79</f>
        <v>0</v>
      </c>
      <c r="I90" s="37">
        <f ca="1">'000019185'!I79</f>
        <v>0</v>
      </c>
      <c r="J90" s="37">
        <f ca="1">'000022188'!I79</f>
        <v>0</v>
      </c>
      <c r="K90" s="37">
        <f ca="1">'000025191'!I79</f>
        <v>0</v>
      </c>
      <c r="L90" s="37">
        <f ca="1">'000028194'!I79</f>
        <v>0</v>
      </c>
      <c r="M90" s="37">
        <f ca="1">'000031197'!I79</f>
        <v>0</v>
      </c>
      <c r="N90" s="37">
        <f ca="1">'000034200'!I79</f>
        <v>0</v>
      </c>
      <c r="O90" s="37">
        <f ca="1">'000037203'!I79</f>
        <v>0</v>
      </c>
      <c r="P90" s="37">
        <f ca="1">'000040206'!I79</f>
        <v>0</v>
      </c>
      <c r="Q90" s="37">
        <f ca="1">'000043209'!I79</f>
        <v>0</v>
      </c>
      <c r="R90" s="37">
        <f ca="1">'000046212'!I79</f>
        <v>0</v>
      </c>
      <c r="S90" s="37">
        <f ca="1">'000049215'!I79</f>
        <v>0</v>
      </c>
      <c r="T90" s="37">
        <f ca="1">'000052218'!I79</f>
        <v>0</v>
      </c>
      <c r="U90" s="37">
        <f ca="1">'000055221'!I79</f>
        <v>0</v>
      </c>
      <c r="V90" s="37">
        <f ca="1">'000058224'!I79</f>
        <v>0</v>
      </c>
      <c r="W90" s="37">
        <f ca="1">'000061227'!I79</f>
        <v>0</v>
      </c>
      <c r="X90" s="37">
        <f ca="1">'000064230'!I79</f>
        <v>0</v>
      </c>
      <c r="Y90" s="37">
        <f ca="1">'000067233'!I79</f>
        <v>0</v>
      </c>
      <c r="Z90" s="37">
        <f ca="1">'000070236'!I79</f>
        <v>0</v>
      </c>
      <c r="AA90" s="37">
        <f ca="1">'000073239'!I79</f>
        <v>0</v>
      </c>
      <c r="AB90" s="37">
        <f ca="1">'000076242'!I79</f>
        <v>0</v>
      </c>
      <c r="AC90" s="37">
        <f ca="1">'000079245'!I79</f>
        <v>0</v>
      </c>
      <c r="AD90" s="37">
        <f ca="1">'000082248'!I79</f>
        <v>0</v>
      </c>
      <c r="AE90" s="37">
        <f ca="1">'000085251'!I79</f>
        <v>0</v>
      </c>
      <c r="AF90" s="37">
        <f ca="1">'000088254'!I79</f>
        <v>0</v>
      </c>
      <c r="AG90" s="37">
        <f ca="1">'000091257'!I79</f>
        <v>0</v>
      </c>
      <c r="AH90" s="37">
        <f ca="1">'000094260'!I79</f>
        <v>0</v>
      </c>
      <c r="AI90" s="37">
        <f ca="1">'000097263'!I79</f>
        <v>0</v>
      </c>
      <c r="AJ90" s="37">
        <f ca="1">'000100266'!I79</f>
        <v>0</v>
      </c>
      <c r="AK90" s="37">
        <f ca="1">'000103269'!I79</f>
        <v>0</v>
      </c>
      <c r="AL90" s="37">
        <f ca="1">'000106272'!I79</f>
        <v>0</v>
      </c>
      <c r="AM90" s="37">
        <f ca="1">'000109275'!I79</f>
        <v>0</v>
      </c>
      <c r="AN90" s="37">
        <f ca="1">'000112278'!I79</f>
        <v>0</v>
      </c>
      <c r="AO90" s="37">
        <f ca="1">'000115281'!I79</f>
        <v>0</v>
      </c>
      <c r="AP90" s="37">
        <f ca="1">'000118284'!I79</f>
        <v>0</v>
      </c>
      <c r="AQ90" s="37">
        <f ca="1">'000121287'!I79</f>
        <v>0</v>
      </c>
      <c r="AR90" s="37">
        <f ca="1">'000124290'!I79</f>
        <v>0</v>
      </c>
      <c r="AS90" s="37">
        <f ca="1">'000127293'!I79</f>
        <v>0</v>
      </c>
      <c r="AT90" s="37">
        <f ca="1">'000130296'!I79</f>
        <v>0</v>
      </c>
      <c r="AU90" s="37">
        <f ca="1">'000133299'!I79</f>
        <v>0</v>
      </c>
      <c r="AV90" s="37">
        <f ca="1">'000136302'!I79</f>
        <v>0</v>
      </c>
      <c r="AW90" s="37">
        <f ca="1">'000139305'!I79</f>
        <v>0</v>
      </c>
      <c r="AX90" s="37">
        <f ca="1">'000142308'!I79</f>
        <v>0</v>
      </c>
      <c r="AY90" s="37">
        <f ca="1">'000145311'!I79</f>
        <v>0</v>
      </c>
      <c r="AZ90" s="37">
        <f ca="1">'000148314'!I79</f>
        <v>0</v>
      </c>
      <c r="BA90" s="37">
        <f ca="1">'000151317'!I79</f>
        <v>0</v>
      </c>
      <c r="BB90" s="37">
        <f ca="1">'000154320'!I79</f>
        <v>0</v>
      </c>
      <c r="BC90" s="37">
        <f ca="1">'000157323'!I79</f>
        <v>0</v>
      </c>
      <c r="BD90" s="37">
        <f ca="1">'000160326'!I79</f>
        <v>0</v>
      </c>
      <c r="BE90" s="37">
        <f ca="1">'000163329'!I79</f>
        <v>0</v>
      </c>
      <c r="BF90" s="37">
        <f ca="1">'000166332'!I79</f>
        <v>0</v>
      </c>
      <c r="BG90" s="37">
        <f ca="1">'000169335'!I79</f>
        <v>0</v>
      </c>
      <c r="BH90" s="37">
        <f ca="1">'000172338'!I79</f>
        <v>0</v>
      </c>
      <c r="BI90" s="37">
        <f ca="1">'000175341'!I79</f>
        <v>0</v>
      </c>
      <c r="BJ90" s="37">
        <f ca="1">'000178344'!I79</f>
        <v>0</v>
      </c>
      <c r="BK90" s="37">
        <f ca="1">'000181347'!I79</f>
        <v>0</v>
      </c>
      <c r="BL90" s="37">
        <f ca="1">'000184350'!I79</f>
        <v>0</v>
      </c>
      <c r="BM90" s="37">
        <f ca="1">'000187353'!I79</f>
        <v>0</v>
      </c>
      <c r="BN90" s="37">
        <f ca="1">'000190356'!I79</f>
        <v>0</v>
      </c>
      <c r="BO90" s="37">
        <f ca="1">'000193359'!I79</f>
        <v>0</v>
      </c>
      <c r="BP90" s="37">
        <f ca="1">'000196362'!I79</f>
        <v>0</v>
      </c>
      <c r="BQ90" s="37">
        <f ca="1">'000199365'!I79</f>
        <v>0</v>
      </c>
      <c r="BR90" s="37">
        <f ca="1">'000202368'!I79</f>
        <v>0</v>
      </c>
      <c r="BS90" s="37">
        <f ca="1">'000205371'!I79</f>
        <v>0</v>
      </c>
      <c r="BT90" s="37">
        <f ca="1">'000208374'!I79</f>
        <v>0</v>
      </c>
      <c r="BV90" s="37">
        <f t="shared" ca="1" si="12"/>
        <v>0</v>
      </c>
      <c r="BW90" s="37">
        <f t="shared" ca="1" si="13"/>
        <v>0</v>
      </c>
      <c r="BX90" s="37">
        <f t="shared" ca="1" si="14"/>
        <v>0</v>
      </c>
      <c r="BZ90" s="59"/>
    </row>
    <row r="91" spans="1:78" x14ac:dyDescent="0.25">
      <c r="A91" s="54" t="s">
        <v>87</v>
      </c>
      <c r="B91" s="37">
        <f ca="1">'000000500'!I80</f>
        <v>0</v>
      </c>
      <c r="C91" s="37">
        <f ca="1">'000001167'!I80</f>
        <v>0</v>
      </c>
      <c r="D91" s="37">
        <f ca="1">'000004170'!I80</f>
        <v>0</v>
      </c>
      <c r="E91" s="37">
        <f ca="1">'000007173'!I80</f>
        <v>0</v>
      </c>
      <c r="F91" s="37">
        <f ca="1">'000010176'!I80</f>
        <v>0</v>
      </c>
      <c r="G91" s="37">
        <f ca="1">'000013179'!I80</f>
        <v>0</v>
      </c>
      <c r="H91" s="37">
        <f ca="1">'000016182'!I80</f>
        <v>0</v>
      </c>
      <c r="I91" s="37">
        <f ca="1">'000019185'!I80</f>
        <v>0</v>
      </c>
      <c r="J91" s="37">
        <f ca="1">'000022188'!I80</f>
        <v>0</v>
      </c>
      <c r="K91" s="37">
        <f ca="1">'000025191'!I80</f>
        <v>0</v>
      </c>
      <c r="L91" s="37">
        <f ca="1">'000028194'!I80</f>
        <v>0</v>
      </c>
      <c r="M91" s="37">
        <f ca="1">'000031197'!I80</f>
        <v>0</v>
      </c>
      <c r="N91" s="37">
        <f ca="1">'000034200'!I80</f>
        <v>0</v>
      </c>
      <c r="O91" s="37">
        <f ca="1">'000037203'!I80</f>
        <v>0</v>
      </c>
      <c r="P91" s="37">
        <f ca="1">'000040206'!I80</f>
        <v>0</v>
      </c>
      <c r="Q91" s="37">
        <f ca="1">'000043209'!I80</f>
        <v>0</v>
      </c>
      <c r="R91" s="37">
        <f ca="1">'000046212'!I80</f>
        <v>0</v>
      </c>
      <c r="S91" s="37">
        <f ca="1">'000049215'!I80</f>
        <v>0</v>
      </c>
      <c r="T91" s="37">
        <f ca="1">'000052218'!I80</f>
        <v>0</v>
      </c>
      <c r="U91" s="37">
        <f ca="1">'000055221'!I80</f>
        <v>0</v>
      </c>
      <c r="V91" s="37">
        <f ca="1">'000058224'!I80</f>
        <v>0</v>
      </c>
      <c r="W91" s="37">
        <f ca="1">'000061227'!I80</f>
        <v>0</v>
      </c>
      <c r="X91" s="37">
        <f ca="1">'000064230'!I80</f>
        <v>0</v>
      </c>
      <c r="Y91" s="37">
        <f ca="1">'000067233'!I80</f>
        <v>0</v>
      </c>
      <c r="Z91" s="37">
        <f ca="1">'000070236'!I80</f>
        <v>0</v>
      </c>
      <c r="AA91" s="37">
        <f ca="1">'000073239'!I80</f>
        <v>0</v>
      </c>
      <c r="AB91" s="37">
        <f ca="1">'000076242'!I80</f>
        <v>0</v>
      </c>
      <c r="AC91" s="37">
        <f ca="1">'000079245'!I80</f>
        <v>0</v>
      </c>
      <c r="AD91" s="37">
        <f ca="1">'000082248'!I80</f>
        <v>0</v>
      </c>
      <c r="AE91" s="37">
        <f ca="1">'000085251'!I80</f>
        <v>0</v>
      </c>
      <c r="AF91" s="37">
        <f ca="1">'000088254'!I80</f>
        <v>0</v>
      </c>
      <c r="AG91" s="37">
        <f ca="1">'000091257'!I80</f>
        <v>0</v>
      </c>
      <c r="AH91" s="37">
        <f ca="1">'000094260'!I80</f>
        <v>0</v>
      </c>
      <c r="AI91" s="37">
        <f ca="1">'000097263'!I80</f>
        <v>0</v>
      </c>
      <c r="AJ91" s="37">
        <f ca="1">'000100266'!I80</f>
        <v>0</v>
      </c>
      <c r="AK91" s="37">
        <f ca="1">'000103269'!I80</f>
        <v>0</v>
      </c>
      <c r="AL91" s="37">
        <f ca="1">'000106272'!I80</f>
        <v>0</v>
      </c>
      <c r="AM91" s="37">
        <f ca="1">'000109275'!I80</f>
        <v>0</v>
      </c>
      <c r="AN91" s="37">
        <f ca="1">'000112278'!I80</f>
        <v>0</v>
      </c>
      <c r="AO91" s="37">
        <f ca="1">'000115281'!I80</f>
        <v>0</v>
      </c>
      <c r="AP91" s="37">
        <f ca="1">'000118284'!I80</f>
        <v>0</v>
      </c>
      <c r="AQ91" s="37">
        <f ca="1">'000121287'!I80</f>
        <v>0</v>
      </c>
      <c r="AR91" s="37">
        <f ca="1">'000124290'!I80</f>
        <v>0</v>
      </c>
      <c r="AS91" s="37">
        <f ca="1">'000127293'!I80</f>
        <v>0</v>
      </c>
      <c r="AT91" s="37">
        <f ca="1">'000130296'!I80</f>
        <v>0</v>
      </c>
      <c r="AU91" s="37">
        <f ca="1">'000133299'!I80</f>
        <v>0</v>
      </c>
      <c r="AV91" s="37">
        <f ca="1">'000136302'!I80</f>
        <v>0</v>
      </c>
      <c r="AW91" s="37">
        <f ca="1">'000139305'!I80</f>
        <v>0</v>
      </c>
      <c r="AX91" s="37">
        <f ca="1">'000142308'!I80</f>
        <v>0</v>
      </c>
      <c r="AY91" s="37">
        <f ca="1">'000145311'!I80</f>
        <v>0</v>
      </c>
      <c r="AZ91" s="37">
        <f ca="1">'000148314'!I80</f>
        <v>0</v>
      </c>
      <c r="BA91" s="37">
        <f ca="1">'000151317'!I80</f>
        <v>0</v>
      </c>
      <c r="BB91" s="37">
        <f ca="1">'000154320'!I80</f>
        <v>0</v>
      </c>
      <c r="BC91" s="37">
        <f ca="1">'000157323'!I80</f>
        <v>0</v>
      </c>
      <c r="BD91" s="37">
        <f ca="1">'000160326'!I80</f>
        <v>0</v>
      </c>
      <c r="BE91" s="37">
        <f ca="1">'000163329'!I80</f>
        <v>0</v>
      </c>
      <c r="BF91" s="37">
        <f ca="1">'000166332'!I80</f>
        <v>0</v>
      </c>
      <c r="BG91" s="37">
        <f ca="1">'000169335'!I80</f>
        <v>0</v>
      </c>
      <c r="BH91" s="37">
        <f ca="1">'000172338'!I80</f>
        <v>0</v>
      </c>
      <c r="BI91" s="37">
        <f ca="1">'000175341'!I80</f>
        <v>0</v>
      </c>
      <c r="BJ91" s="37">
        <f ca="1">'000178344'!I80</f>
        <v>0</v>
      </c>
      <c r="BK91" s="37">
        <f ca="1">'000181347'!I80</f>
        <v>0</v>
      </c>
      <c r="BL91" s="37">
        <f ca="1">'000184350'!I80</f>
        <v>0</v>
      </c>
      <c r="BM91" s="37">
        <f ca="1">'000187353'!I80</f>
        <v>0</v>
      </c>
      <c r="BN91" s="37">
        <f ca="1">'000190356'!I80</f>
        <v>0</v>
      </c>
      <c r="BO91" s="37">
        <f ca="1">'000193359'!I80</f>
        <v>0</v>
      </c>
      <c r="BP91" s="37">
        <f ca="1">'000196362'!I80</f>
        <v>0</v>
      </c>
      <c r="BQ91" s="37">
        <f ca="1">'000199365'!I80</f>
        <v>0</v>
      </c>
      <c r="BR91" s="37">
        <f ca="1">'000202368'!I80</f>
        <v>0</v>
      </c>
      <c r="BS91" s="37">
        <f ca="1">'000205371'!I80</f>
        <v>0</v>
      </c>
      <c r="BT91" s="37">
        <f ca="1">'000208374'!I80</f>
        <v>0</v>
      </c>
      <c r="BV91" s="37">
        <f t="shared" ca="1" si="12"/>
        <v>0</v>
      </c>
      <c r="BW91" s="37">
        <f t="shared" ca="1" si="13"/>
        <v>0</v>
      </c>
      <c r="BX91" s="37">
        <f t="shared" ca="1" si="14"/>
        <v>0</v>
      </c>
      <c r="BZ91" s="59"/>
    </row>
    <row r="92" spans="1:78" x14ac:dyDescent="0.25">
      <c r="A92" s="54" t="s">
        <v>88</v>
      </c>
      <c r="B92" s="37">
        <f ca="1">'000000500'!I81</f>
        <v>0</v>
      </c>
      <c r="C92" s="37">
        <f ca="1">'000001167'!I81</f>
        <v>0</v>
      </c>
      <c r="D92" s="37">
        <f ca="1">'000004170'!I81</f>
        <v>0</v>
      </c>
      <c r="E92" s="37">
        <f ca="1">'000007173'!I81</f>
        <v>0</v>
      </c>
      <c r="F92" s="37">
        <f ca="1">'000010176'!I81</f>
        <v>0</v>
      </c>
      <c r="G92" s="37">
        <f ca="1">'000013179'!I81</f>
        <v>0</v>
      </c>
      <c r="H92" s="37">
        <f ca="1">'000016182'!I81</f>
        <v>0</v>
      </c>
      <c r="I92" s="37">
        <f ca="1">'000019185'!I81</f>
        <v>0</v>
      </c>
      <c r="J92" s="37">
        <f ca="1">'000022188'!I81</f>
        <v>0</v>
      </c>
      <c r="K92" s="37">
        <f ca="1">'000025191'!I81</f>
        <v>0</v>
      </c>
      <c r="L92" s="37">
        <f ca="1">'000028194'!I81</f>
        <v>0</v>
      </c>
      <c r="M92" s="37">
        <f ca="1">'000031197'!I81</f>
        <v>0</v>
      </c>
      <c r="N92" s="37">
        <f ca="1">'000034200'!I81</f>
        <v>0</v>
      </c>
      <c r="O92" s="37">
        <f ca="1">'000037203'!I81</f>
        <v>0</v>
      </c>
      <c r="P92" s="37">
        <f ca="1">'000040206'!I81</f>
        <v>0</v>
      </c>
      <c r="Q92" s="37">
        <f ca="1">'000043209'!I81</f>
        <v>0</v>
      </c>
      <c r="R92" s="37">
        <f ca="1">'000046212'!I81</f>
        <v>0</v>
      </c>
      <c r="S92" s="37">
        <f ca="1">'000049215'!I81</f>
        <v>0</v>
      </c>
      <c r="T92" s="37">
        <f ca="1">'000052218'!I81</f>
        <v>0</v>
      </c>
      <c r="U92" s="37">
        <f ca="1">'000055221'!I81</f>
        <v>0</v>
      </c>
      <c r="V92" s="37">
        <f ca="1">'000058224'!I81</f>
        <v>0</v>
      </c>
      <c r="W92" s="37">
        <f ca="1">'000061227'!I81</f>
        <v>0</v>
      </c>
      <c r="X92" s="37">
        <f ca="1">'000064230'!I81</f>
        <v>0</v>
      </c>
      <c r="Y92" s="37">
        <f ca="1">'000067233'!I81</f>
        <v>0</v>
      </c>
      <c r="Z92" s="37">
        <f ca="1">'000070236'!I81</f>
        <v>0</v>
      </c>
      <c r="AA92" s="37">
        <f ca="1">'000073239'!I81</f>
        <v>0</v>
      </c>
      <c r="AB92" s="37">
        <f ca="1">'000076242'!I81</f>
        <v>0</v>
      </c>
      <c r="AC92" s="37">
        <f ca="1">'000079245'!I81</f>
        <v>0</v>
      </c>
      <c r="AD92" s="37">
        <f ca="1">'000082248'!I81</f>
        <v>0</v>
      </c>
      <c r="AE92" s="37">
        <f ca="1">'000085251'!I81</f>
        <v>0</v>
      </c>
      <c r="AF92" s="37">
        <f ca="1">'000088254'!I81</f>
        <v>0</v>
      </c>
      <c r="AG92" s="37">
        <f ca="1">'000091257'!I81</f>
        <v>0</v>
      </c>
      <c r="AH92" s="37">
        <f ca="1">'000094260'!I81</f>
        <v>0</v>
      </c>
      <c r="AI92" s="37">
        <f ca="1">'000097263'!I81</f>
        <v>0</v>
      </c>
      <c r="AJ92" s="37">
        <f ca="1">'000100266'!I81</f>
        <v>0</v>
      </c>
      <c r="AK92" s="37">
        <f ca="1">'000103269'!I81</f>
        <v>0</v>
      </c>
      <c r="AL92" s="37">
        <f ca="1">'000106272'!I81</f>
        <v>0</v>
      </c>
      <c r="AM92" s="37">
        <f ca="1">'000109275'!I81</f>
        <v>0</v>
      </c>
      <c r="AN92" s="37">
        <f ca="1">'000112278'!I81</f>
        <v>0</v>
      </c>
      <c r="AO92" s="37">
        <f ca="1">'000115281'!I81</f>
        <v>0</v>
      </c>
      <c r="AP92" s="37">
        <f ca="1">'000118284'!I81</f>
        <v>0</v>
      </c>
      <c r="AQ92" s="37">
        <f ca="1">'000121287'!I81</f>
        <v>0</v>
      </c>
      <c r="AR92" s="37">
        <f ca="1">'000124290'!I81</f>
        <v>0</v>
      </c>
      <c r="AS92" s="37">
        <f ca="1">'000127293'!I81</f>
        <v>0</v>
      </c>
      <c r="AT92" s="37">
        <f ca="1">'000130296'!I81</f>
        <v>0</v>
      </c>
      <c r="AU92" s="37">
        <f ca="1">'000133299'!I81</f>
        <v>0</v>
      </c>
      <c r="AV92" s="37">
        <f ca="1">'000136302'!I81</f>
        <v>0</v>
      </c>
      <c r="AW92" s="37">
        <f ca="1">'000139305'!I81</f>
        <v>0</v>
      </c>
      <c r="AX92" s="37">
        <f ca="1">'000142308'!I81</f>
        <v>0</v>
      </c>
      <c r="AY92" s="37">
        <f ca="1">'000145311'!I81</f>
        <v>0</v>
      </c>
      <c r="AZ92" s="37">
        <f ca="1">'000148314'!I81</f>
        <v>0</v>
      </c>
      <c r="BA92" s="37">
        <f ca="1">'000151317'!I81</f>
        <v>0</v>
      </c>
      <c r="BB92" s="37">
        <f ca="1">'000154320'!I81</f>
        <v>0</v>
      </c>
      <c r="BC92" s="37">
        <f ca="1">'000157323'!I81</f>
        <v>0</v>
      </c>
      <c r="BD92" s="37">
        <f ca="1">'000160326'!I81</f>
        <v>0</v>
      </c>
      <c r="BE92" s="37">
        <f ca="1">'000163329'!I81</f>
        <v>0</v>
      </c>
      <c r="BF92" s="37">
        <f ca="1">'000166332'!I81</f>
        <v>0</v>
      </c>
      <c r="BG92" s="37">
        <f ca="1">'000169335'!I81</f>
        <v>0</v>
      </c>
      <c r="BH92" s="37">
        <f ca="1">'000172338'!I81</f>
        <v>0</v>
      </c>
      <c r="BI92" s="37">
        <f ca="1">'000175341'!I81</f>
        <v>0</v>
      </c>
      <c r="BJ92" s="37">
        <f ca="1">'000178344'!I81</f>
        <v>0</v>
      </c>
      <c r="BK92" s="37">
        <f ca="1">'000181347'!I81</f>
        <v>0</v>
      </c>
      <c r="BL92" s="37">
        <f ca="1">'000184350'!I81</f>
        <v>0</v>
      </c>
      <c r="BM92" s="37">
        <f ca="1">'000187353'!I81</f>
        <v>0</v>
      </c>
      <c r="BN92" s="37">
        <f ca="1">'000190356'!I81</f>
        <v>0</v>
      </c>
      <c r="BO92" s="37">
        <f ca="1">'000193359'!I81</f>
        <v>0</v>
      </c>
      <c r="BP92" s="37">
        <f ca="1">'000196362'!I81</f>
        <v>0</v>
      </c>
      <c r="BQ92" s="37">
        <f ca="1">'000199365'!I81</f>
        <v>0</v>
      </c>
      <c r="BR92" s="37">
        <f ca="1">'000202368'!I81</f>
        <v>0</v>
      </c>
      <c r="BS92" s="37">
        <f ca="1">'000205371'!I81</f>
        <v>0</v>
      </c>
      <c r="BT92" s="37">
        <f ca="1">'000208374'!I81</f>
        <v>0</v>
      </c>
      <c r="BV92" s="37">
        <f t="shared" ca="1" si="12"/>
        <v>0</v>
      </c>
      <c r="BW92" s="37">
        <f t="shared" ca="1" si="13"/>
        <v>0</v>
      </c>
      <c r="BX92" s="37">
        <f t="shared" ca="1" si="14"/>
        <v>0</v>
      </c>
      <c r="BZ92" s="59"/>
    </row>
    <row r="93" spans="1:78" x14ac:dyDescent="0.25">
      <c r="A93" s="54" t="s">
        <v>89</v>
      </c>
      <c r="B93" s="37">
        <f ca="1">'000000500'!I82</f>
        <v>0</v>
      </c>
      <c r="C93" s="37">
        <f ca="1">'000001167'!I82</f>
        <v>0</v>
      </c>
      <c r="D93" s="37">
        <f ca="1">'000004170'!I82</f>
        <v>0</v>
      </c>
      <c r="E93" s="37">
        <f ca="1">'000007173'!I82</f>
        <v>0</v>
      </c>
      <c r="F93" s="37">
        <f ca="1">'000010176'!I82</f>
        <v>0</v>
      </c>
      <c r="G93" s="37">
        <f ca="1">'000013179'!I82</f>
        <v>0</v>
      </c>
      <c r="H93" s="37">
        <f ca="1">'000016182'!I82</f>
        <v>0</v>
      </c>
      <c r="I93" s="37">
        <f ca="1">'000019185'!I82</f>
        <v>0</v>
      </c>
      <c r="J93" s="37">
        <f ca="1">'000022188'!I82</f>
        <v>0</v>
      </c>
      <c r="K93" s="37">
        <f ca="1">'000025191'!I82</f>
        <v>0</v>
      </c>
      <c r="L93" s="37">
        <f ca="1">'000028194'!I82</f>
        <v>0</v>
      </c>
      <c r="M93" s="37">
        <f ca="1">'000031197'!I82</f>
        <v>0</v>
      </c>
      <c r="N93" s="37">
        <f ca="1">'000034200'!I82</f>
        <v>0</v>
      </c>
      <c r="O93" s="37">
        <f ca="1">'000037203'!I82</f>
        <v>0</v>
      </c>
      <c r="P93" s="37">
        <f ca="1">'000040206'!I82</f>
        <v>0</v>
      </c>
      <c r="Q93" s="37">
        <f ca="1">'000043209'!I82</f>
        <v>0</v>
      </c>
      <c r="R93" s="37">
        <f ca="1">'000046212'!I82</f>
        <v>0</v>
      </c>
      <c r="S93" s="37">
        <f ca="1">'000049215'!I82</f>
        <v>0</v>
      </c>
      <c r="T93" s="37">
        <f ca="1">'000052218'!I82</f>
        <v>0</v>
      </c>
      <c r="U93" s="37">
        <f ca="1">'000055221'!I82</f>
        <v>0</v>
      </c>
      <c r="V93" s="37">
        <f ca="1">'000058224'!I82</f>
        <v>0</v>
      </c>
      <c r="W93" s="37">
        <f ca="1">'000061227'!I82</f>
        <v>0</v>
      </c>
      <c r="X93" s="37">
        <f ca="1">'000064230'!I82</f>
        <v>0</v>
      </c>
      <c r="Y93" s="37">
        <f ca="1">'000067233'!I82</f>
        <v>0</v>
      </c>
      <c r="Z93" s="37">
        <f ca="1">'000070236'!I82</f>
        <v>0</v>
      </c>
      <c r="AA93" s="37">
        <f ca="1">'000073239'!I82</f>
        <v>0</v>
      </c>
      <c r="AB93" s="37">
        <f ca="1">'000076242'!I82</f>
        <v>0</v>
      </c>
      <c r="AC93" s="37">
        <f ca="1">'000079245'!I82</f>
        <v>0</v>
      </c>
      <c r="AD93" s="37">
        <f ca="1">'000082248'!I82</f>
        <v>0</v>
      </c>
      <c r="AE93" s="37">
        <f ca="1">'000085251'!I82</f>
        <v>0</v>
      </c>
      <c r="AF93" s="37">
        <f ca="1">'000088254'!I82</f>
        <v>0</v>
      </c>
      <c r="AG93" s="37">
        <f ca="1">'000091257'!I82</f>
        <v>0</v>
      </c>
      <c r="AH93" s="37">
        <f ca="1">'000094260'!I82</f>
        <v>0</v>
      </c>
      <c r="AI93" s="37">
        <f ca="1">'000097263'!I82</f>
        <v>0</v>
      </c>
      <c r="AJ93" s="37">
        <f ca="1">'000100266'!I82</f>
        <v>0</v>
      </c>
      <c r="AK93" s="37">
        <f ca="1">'000103269'!I82</f>
        <v>0</v>
      </c>
      <c r="AL93" s="37">
        <f ca="1">'000106272'!I82</f>
        <v>0</v>
      </c>
      <c r="AM93" s="37">
        <f ca="1">'000109275'!I82</f>
        <v>0</v>
      </c>
      <c r="AN93" s="37">
        <f ca="1">'000112278'!I82</f>
        <v>0</v>
      </c>
      <c r="AO93" s="37">
        <f ca="1">'000115281'!I82</f>
        <v>0</v>
      </c>
      <c r="AP93" s="37">
        <f ca="1">'000118284'!I82</f>
        <v>0</v>
      </c>
      <c r="AQ93" s="37">
        <f ca="1">'000121287'!I82</f>
        <v>0</v>
      </c>
      <c r="AR93" s="37">
        <f ca="1">'000124290'!I82</f>
        <v>0</v>
      </c>
      <c r="AS93" s="37">
        <f ca="1">'000127293'!I82</f>
        <v>0</v>
      </c>
      <c r="AT93" s="37">
        <f ca="1">'000130296'!I82</f>
        <v>0</v>
      </c>
      <c r="AU93" s="37">
        <f ca="1">'000133299'!I82</f>
        <v>0</v>
      </c>
      <c r="AV93" s="37">
        <f ca="1">'000136302'!I82</f>
        <v>0</v>
      </c>
      <c r="AW93" s="37">
        <f ca="1">'000139305'!I82</f>
        <v>0</v>
      </c>
      <c r="AX93" s="37">
        <f ca="1">'000142308'!I82</f>
        <v>0</v>
      </c>
      <c r="AY93" s="37">
        <f ca="1">'000145311'!I82</f>
        <v>0</v>
      </c>
      <c r="AZ93" s="37">
        <f ca="1">'000148314'!I82</f>
        <v>0</v>
      </c>
      <c r="BA93" s="37">
        <f ca="1">'000151317'!I82</f>
        <v>0</v>
      </c>
      <c r="BB93" s="37">
        <f ca="1">'000154320'!I82</f>
        <v>0</v>
      </c>
      <c r="BC93" s="37">
        <f ca="1">'000157323'!I82</f>
        <v>0</v>
      </c>
      <c r="BD93" s="37">
        <f ca="1">'000160326'!I82</f>
        <v>0</v>
      </c>
      <c r="BE93" s="37">
        <f ca="1">'000163329'!I82</f>
        <v>0</v>
      </c>
      <c r="BF93" s="37">
        <f ca="1">'000166332'!I82</f>
        <v>0</v>
      </c>
      <c r="BG93" s="37">
        <f ca="1">'000169335'!I82</f>
        <v>0</v>
      </c>
      <c r="BH93" s="37">
        <f ca="1">'000172338'!I82</f>
        <v>0</v>
      </c>
      <c r="BI93" s="37">
        <f ca="1">'000175341'!I82</f>
        <v>0</v>
      </c>
      <c r="BJ93" s="37">
        <f ca="1">'000178344'!I82</f>
        <v>0</v>
      </c>
      <c r="BK93" s="37">
        <f ca="1">'000181347'!I82</f>
        <v>0</v>
      </c>
      <c r="BL93" s="37">
        <f ca="1">'000184350'!I82</f>
        <v>0</v>
      </c>
      <c r="BM93" s="37">
        <f ca="1">'000187353'!I82</f>
        <v>0</v>
      </c>
      <c r="BN93" s="37">
        <f ca="1">'000190356'!I82</f>
        <v>0</v>
      </c>
      <c r="BO93" s="37">
        <f ca="1">'000193359'!I82</f>
        <v>0</v>
      </c>
      <c r="BP93" s="37">
        <f ca="1">'000196362'!I82</f>
        <v>0</v>
      </c>
      <c r="BQ93" s="37">
        <f ca="1">'000199365'!I82</f>
        <v>0</v>
      </c>
      <c r="BR93" s="37">
        <f ca="1">'000202368'!I82</f>
        <v>0</v>
      </c>
      <c r="BS93" s="37">
        <f ca="1">'000205371'!I82</f>
        <v>0</v>
      </c>
      <c r="BT93" s="37">
        <f ca="1">'000208374'!I82</f>
        <v>0</v>
      </c>
      <c r="BV93" s="37">
        <f t="shared" ca="1" si="12"/>
        <v>0</v>
      </c>
      <c r="BW93" s="37">
        <f t="shared" ca="1" si="13"/>
        <v>0</v>
      </c>
      <c r="BX93" s="37">
        <f t="shared" ca="1" si="14"/>
        <v>0</v>
      </c>
      <c r="BZ93" s="59"/>
    </row>
    <row r="94" spans="1:78" x14ac:dyDescent="0.25">
      <c r="A94" s="55" t="s">
        <v>172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  <c r="BV94" s="38"/>
      <c r="BW94" s="38"/>
      <c r="BX94" s="38"/>
      <c r="BY94" s="38"/>
      <c r="BZ94" s="61"/>
    </row>
    <row r="95" spans="1:78" x14ac:dyDescent="0.25">
      <c r="A95" s="54" t="s">
        <v>91</v>
      </c>
      <c r="B95" s="37">
        <f ca="1">'000000500'!I84</f>
        <v>0</v>
      </c>
      <c r="C95" s="37">
        <f ca="1">'000001167'!I84</f>
        <v>0</v>
      </c>
      <c r="D95" s="37">
        <f ca="1">'000004170'!I84</f>
        <v>0</v>
      </c>
      <c r="E95" s="37">
        <f ca="1">'000007173'!I84</f>
        <v>0</v>
      </c>
      <c r="F95" s="37">
        <f ca="1">'000010176'!I84</f>
        <v>0</v>
      </c>
      <c r="G95" s="37">
        <f ca="1">'000013179'!I84</f>
        <v>0</v>
      </c>
      <c r="H95" s="37">
        <f ca="1">'000016182'!I84</f>
        <v>0</v>
      </c>
      <c r="I95" s="37">
        <f ca="1">'000019185'!I84</f>
        <v>0</v>
      </c>
      <c r="J95" s="37">
        <f ca="1">'000022188'!I84</f>
        <v>0</v>
      </c>
      <c r="K95" s="37">
        <f ca="1">'000025191'!I84</f>
        <v>0</v>
      </c>
      <c r="L95" s="37">
        <f ca="1">'000028194'!I84</f>
        <v>0</v>
      </c>
      <c r="M95" s="37">
        <f ca="1">'000031197'!I84</f>
        <v>0</v>
      </c>
      <c r="N95" s="37">
        <f ca="1">'000034200'!I84</f>
        <v>0</v>
      </c>
      <c r="O95" s="37">
        <f ca="1">'000037203'!I84</f>
        <v>0</v>
      </c>
      <c r="P95" s="37">
        <f ca="1">'000040206'!I84</f>
        <v>0</v>
      </c>
      <c r="Q95" s="37">
        <f ca="1">'000043209'!I84</f>
        <v>0</v>
      </c>
      <c r="R95" s="37">
        <f ca="1">'000046212'!I84</f>
        <v>0</v>
      </c>
      <c r="S95" s="37">
        <f ca="1">'000049215'!I84</f>
        <v>0</v>
      </c>
      <c r="T95" s="37">
        <f ca="1">'000052218'!I84</f>
        <v>0</v>
      </c>
      <c r="U95" s="37">
        <f ca="1">'000055221'!I84</f>
        <v>0</v>
      </c>
      <c r="V95" s="37">
        <f ca="1">'000058224'!I84</f>
        <v>0</v>
      </c>
      <c r="W95" s="37">
        <f ca="1">'000061227'!I84</f>
        <v>0</v>
      </c>
      <c r="X95" s="37">
        <f ca="1">'000064230'!I84</f>
        <v>0</v>
      </c>
      <c r="Y95" s="37">
        <f ca="1">'000067233'!I84</f>
        <v>0</v>
      </c>
      <c r="Z95" s="37">
        <f ca="1">'000070236'!I84</f>
        <v>0</v>
      </c>
      <c r="AA95" s="37">
        <f ca="1">'000073239'!I84</f>
        <v>0</v>
      </c>
      <c r="AB95" s="37">
        <f ca="1">'000076242'!I84</f>
        <v>0</v>
      </c>
      <c r="AC95" s="37">
        <f ca="1">'000079245'!I84</f>
        <v>0</v>
      </c>
      <c r="AD95" s="37">
        <f ca="1">'000082248'!I84</f>
        <v>0</v>
      </c>
      <c r="AE95" s="37">
        <f ca="1">'000085251'!I84</f>
        <v>0</v>
      </c>
      <c r="AF95" s="37">
        <f ca="1">'000088254'!I84</f>
        <v>0</v>
      </c>
      <c r="AG95" s="37">
        <f ca="1">'000091257'!I84</f>
        <v>0</v>
      </c>
      <c r="AH95" s="37">
        <f ca="1">'000094260'!I84</f>
        <v>0</v>
      </c>
      <c r="AI95" s="37">
        <f ca="1">'000097263'!I84</f>
        <v>0</v>
      </c>
      <c r="AJ95" s="37">
        <f ca="1">'000100266'!I84</f>
        <v>0</v>
      </c>
      <c r="AK95" s="37">
        <f ca="1">'000103269'!I84</f>
        <v>0</v>
      </c>
      <c r="AL95" s="37">
        <f ca="1">'000106272'!I84</f>
        <v>0</v>
      </c>
      <c r="AM95" s="37">
        <f ca="1">'000109275'!I84</f>
        <v>0</v>
      </c>
      <c r="AN95" s="37">
        <f ca="1">'000112278'!I84</f>
        <v>0</v>
      </c>
      <c r="AO95" s="37">
        <f ca="1">'000115281'!I84</f>
        <v>0</v>
      </c>
      <c r="AP95" s="37">
        <f ca="1">'000118284'!I84</f>
        <v>0</v>
      </c>
      <c r="AQ95" s="37">
        <f ca="1">'000121287'!I84</f>
        <v>0</v>
      </c>
      <c r="AR95" s="37">
        <f ca="1">'000124290'!I84</f>
        <v>12.5</v>
      </c>
      <c r="AS95" s="37">
        <f ca="1">'000127293'!I84</f>
        <v>0</v>
      </c>
      <c r="AT95" s="37">
        <f ca="1">'000130296'!I84</f>
        <v>0</v>
      </c>
      <c r="AU95" s="37">
        <f ca="1">'000133299'!I84</f>
        <v>0</v>
      </c>
      <c r="AV95" s="37">
        <f ca="1">'000136302'!I84</f>
        <v>0</v>
      </c>
      <c r="AW95" s="37">
        <f ca="1">'000139305'!I84</f>
        <v>0</v>
      </c>
      <c r="AX95" s="37">
        <f ca="1">'000142308'!I84</f>
        <v>0</v>
      </c>
      <c r="AY95" s="37">
        <f ca="1">'000145311'!I84</f>
        <v>0</v>
      </c>
      <c r="AZ95" s="37">
        <f ca="1">'000148314'!I84</f>
        <v>0</v>
      </c>
      <c r="BA95" s="37">
        <f ca="1">'000151317'!I84</f>
        <v>0</v>
      </c>
      <c r="BB95" s="37">
        <f ca="1">'000154320'!I84</f>
        <v>0</v>
      </c>
      <c r="BC95" s="37">
        <f ca="1">'000157323'!I84</f>
        <v>0</v>
      </c>
      <c r="BD95" s="37">
        <f ca="1">'000160326'!I84</f>
        <v>0</v>
      </c>
      <c r="BE95" s="37">
        <f ca="1">'000163329'!I84</f>
        <v>0</v>
      </c>
      <c r="BF95" s="37">
        <f ca="1">'000166332'!I84</f>
        <v>0</v>
      </c>
      <c r="BG95" s="37">
        <f ca="1">'000169335'!I84</f>
        <v>0</v>
      </c>
      <c r="BH95" s="37">
        <f ca="1">'000172338'!I84</f>
        <v>0</v>
      </c>
      <c r="BI95" s="37">
        <f ca="1">'000175341'!I84</f>
        <v>0</v>
      </c>
      <c r="BJ95" s="37">
        <f ca="1">'000178344'!I84</f>
        <v>0</v>
      </c>
      <c r="BK95" s="37">
        <f ca="1">'000181347'!I84</f>
        <v>0</v>
      </c>
      <c r="BL95" s="37">
        <f ca="1">'000184350'!I84</f>
        <v>0</v>
      </c>
      <c r="BM95" s="37">
        <f ca="1">'000187353'!I84</f>
        <v>0</v>
      </c>
      <c r="BN95" s="37">
        <f ca="1">'000190356'!I84</f>
        <v>0</v>
      </c>
      <c r="BO95" s="37">
        <f ca="1">'000193359'!I84</f>
        <v>0</v>
      </c>
      <c r="BP95" s="37">
        <f ca="1">'000196362'!I84</f>
        <v>0</v>
      </c>
      <c r="BQ95" s="37">
        <f ca="1">'000199365'!I84</f>
        <v>0</v>
      </c>
      <c r="BR95" s="37">
        <f ca="1">'000202368'!I84</f>
        <v>10</v>
      </c>
      <c r="BS95" s="37">
        <f ca="1">'000205371'!I84</f>
        <v>0</v>
      </c>
      <c r="BT95" s="37">
        <f ca="1">'000208374'!I84</f>
        <v>0</v>
      </c>
      <c r="BV95" s="37">
        <f ca="1">AVERAGE(B95:BT95)</f>
        <v>0.31690140845070425</v>
      </c>
      <c r="BW95" s="37">
        <f ca="1">STDEV(B95:BT95)</f>
        <v>1.8864922789961993</v>
      </c>
      <c r="BX95" s="37">
        <f ca="1">BW95/SQRT(71)</f>
        <v>0.22388544350370107</v>
      </c>
      <c r="BZ95" s="59"/>
    </row>
    <row r="96" spans="1:78" x14ac:dyDescent="0.25">
      <c r="A96" s="55" t="s">
        <v>173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  <c r="BV96" s="38"/>
      <c r="BW96" s="38"/>
      <c r="BX96" s="38"/>
      <c r="BY96" s="38"/>
      <c r="BZ96" s="61"/>
    </row>
    <row r="97" spans="1:78" x14ac:dyDescent="0.25">
      <c r="A97" s="54" t="s">
        <v>93</v>
      </c>
      <c r="B97" s="37">
        <f ca="1">'000000500'!I86</f>
        <v>0</v>
      </c>
      <c r="C97" s="37">
        <f ca="1">'000001167'!I86</f>
        <v>0</v>
      </c>
      <c r="D97" s="37">
        <f ca="1">'000004170'!I86</f>
        <v>0</v>
      </c>
      <c r="E97" s="37">
        <f ca="1">'000007173'!I86</f>
        <v>0</v>
      </c>
      <c r="F97" s="37">
        <f ca="1">'000010176'!I86</f>
        <v>0</v>
      </c>
      <c r="G97" s="37">
        <f ca="1">'000013179'!I86</f>
        <v>0</v>
      </c>
      <c r="H97" s="37">
        <f ca="1">'000016182'!I86</f>
        <v>0</v>
      </c>
      <c r="I97" s="37">
        <f ca="1">'000019185'!I86</f>
        <v>0</v>
      </c>
      <c r="J97" s="37">
        <f ca="1">'000022188'!I86</f>
        <v>0</v>
      </c>
      <c r="K97" s="37">
        <f ca="1">'000025191'!I86</f>
        <v>0</v>
      </c>
      <c r="L97" s="37">
        <f ca="1">'000028194'!I86</f>
        <v>0</v>
      </c>
      <c r="M97" s="37">
        <f ca="1">'000031197'!I86</f>
        <v>0</v>
      </c>
      <c r="N97" s="37">
        <f ca="1">'000034200'!I86</f>
        <v>0</v>
      </c>
      <c r="O97" s="37">
        <f ca="1">'000037203'!I86</f>
        <v>0</v>
      </c>
      <c r="P97" s="37">
        <f ca="1">'000040206'!I86</f>
        <v>0</v>
      </c>
      <c r="Q97" s="37">
        <f ca="1">'000043209'!I86</f>
        <v>0</v>
      </c>
      <c r="R97" s="37">
        <f ca="1">'000046212'!I86</f>
        <v>0</v>
      </c>
      <c r="S97" s="37">
        <f ca="1">'000049215'!I86</f>
        <v>0</v>
      </c>
      <c r="T97" s="37">
        <f ca="1">'000052218'!I86</f>
        <v>0</v>
      </c>
      <c r="U97" s="37">
        <f ca="1">'000055221'!I86</f>
        <v>0</v>
      </c>
      <c r="V97" s="37">
        <f ca="1">'000058224'!I86</f>
        <v>0</v>
      </c>
      <c r="W97" s="37">
        <f ca="1">'000061227'!I86</f>
        <v>0</v>
      </c>
      <c r="X97" s="37">
        <f ca="1">'000064230'!I86</f>
        <v>0</v>
      </c>
      <c r="Y97" s="37">
        <f ca="1">'000067233'!I86</f>
        <v>0</v>
      </c>
      <c r="Z97" s="37">
        <f ca="1">'000070236'!I86</f>
        <v>0</v>
      </c>
      <c r="AA97" s="37">
        <f ca="1">'000073239'!I86</f>
        <v>0</v>
      </c>
      <c r="AB97" s="37">
        <f ca="1">'000076242'!I86</f>
        <v>0</v>
      </c>
      <c r="AC97" s="37">
        <f ca="1">'000079245'!I86</f>
        <v>0</v>
      </c>
      <c r="AD97" s="37">
        <f ca="1">'000082248'!I86</f>
        <v>0</v>
      </c>
      <c r="AE97" s="37">
        <f ca="1">'000085251'!I86</f>
        <v>0</v>
      </c>
      <c r="AF97" s="37">
        <f ca="1">'000088254'!I86</f>
        <v>0</v>
      </c>
      <c r="AG97" s="37">
        <f ca="1">'000091257'!I86</f>
        <v>0</v>
      </c>
      <c r="AH97" s="37">
        <f ca="1">'000094260'!I86</f>
        <v>0</v>
      </c>
      <c r="AI97" s="37">
        <f ca="1">'000097263'!I86</f>
        <v>0</v>
      </c>
      <c r="AJ97" s="37">
        <f ca="1">'000100266'!I86</f>
        <v>0</v>
      </c>
      <c r="AK97" s="37">
        <f ca="1">'000103269'!I86</f>
        <v>0</v>
      </c>
      <c r="AL97" s="37">
        <f ca="1">'000106272'!I86</f>
        <v>0</v>
      </c>
      <c r="AM97" s="37">
        <f ca="1">'000109275'!I86</f>
        <v>0</v>
      </c>
      <c r="AN97" s="37">
        <f ca="1">'000112278'!I86</f>
        <v>0</v>
      </c>
      <c r="AO97" s="37">
        <f ca="1">'000115281'!I86</f>
        <v>0</v>
      </c>
      <c r="AP97" s="37">
        <f ca="1">'000118284'!I86</f>
        <v>0</v>
      </c>
      <c r="AQ97" s="37">
        <f ca="1">'000121287'!I86</f>
        <v>0</v>
      </c>
      <c r="AR97" s="37">
        <f ca="1">'000124290'!I86</f>
        <v>0</v>
      </c>
      <c r="AS97" s="37">
        <f ca="1">'000127293'!I86</f>
        <v>0</v>
      </c>
      <c r="AT97" s="37">
        <f ca="1">'000130296'!I86</f>
        <v>0</v>
      </c>
      <c r="AU97" s="37">
        <f ca="1">'000133299'!I86</f>
        <v>0</v>
      </c>
      <c r="AV97" s="37">
        <f ca="1">'000136302'!I86</f>
        <v>0</v>
      </c>
      <c r="AW97" s="37">
        <f ca="1">'000139305'!I86</f>
        <v>0</v>
      </c>
      <c r="AX97" s="37">
        <f ca="1">'000142308'!I86</f>
        <v>0</v>
      </c>
      <c r="AY97" s="37">
        <f ca="1">'000145311'!I86</f>
        <v>0</v>
      </c>
      <c r="AZ97" s="37">
        <f ca="1">'000148314'!I86</f>
        <v>0</v>
      </c>
      <c r="BA97" s="37">
        <f ca="1">'000151317'!I86</f>
        <v>0</v>
      </c>
      <c r="BB97" s="37">
        <f ca="1">'000154320'!I86</f>
        <v>0</v>
      </c>
      <c r="BC97" s="37">
        <f ca="1">'000157323'!I86</f>
        <v>0</v>
      </c>
      <c r="BD97" s="37">
        <f ca="1">'000160326'!I86</f>
        <v>0</v>
      </c>
      <c r="BE97" s="37">
        <f ca="1">'000163329'!I86</f>
        <v>0</v>
      </c>
      <c r="BF97" s="37">
        <f ca="1">'000166332'!I86</f>
        <v>0</v>
      </c>
      <c r="BG97" s="37">
        <f ca="1">'000169335'!I86</f>
        <v>0</v>
      </c>
      <c r="BH97" s="37">
        <f ca="1">'000172338'!I86</f>
        <v>0</v>
      </c>
      <c r="BI97" s="37">
        <f ca="1">'000175341'!I86</f>
        <v>0</v>
      </c>
      <c r="BJ97" s="37">
        <f ca="1">'000178344'!I86</f>
        <v>0</v>
      </c>
      <c r="BK97" s="37">
        <f ca="1">'000181347'!I86</f>
        <v>0</v>
      </c>
      <c r="BL97" s="37">
        <f ca="1">'000184350'!I86</f>
        <v>0</v>
      </c>
      <c r="BM97" s="37">
        <f ca="1">'000187353'!I86</f>
        <v>0</v>
      </c>
      <c r="BN97" s="37">
        <f ca="1">'000190356'!I86</f>
        <v>0</v>
      </c>
      <c r="BO97" s="37">
        <f ca="1">'000193359'!I86</f>
        <v>0</v>
      </c>
      <c r="BP97" s="37">
        <f ca="1">'000196362'!I86</f>
        <v>0</v>
      </c>
      <c r="BQ97" s="37">
        <f ca="1">'000199365'!I86</f>
        <v>0</v>
      </c>
      <c r="BR97" s="37">
        <f ca="1">'000202368'!I86</f>
        <v>0</v>
      </c>
      <c r="BS97" s="37">
        <f ca="1">'000205371'!I86</f>
        <v>0</v>
      </c>
      <c r="BT97" s="37">
        <f ca="1">'000208374'!I86</f>
        <v>0</v>
      </c>
      <c r="BV97" s="37">
        <f ca="1">AVERAGE(B97:BT97)</f>
        <v>0</v>
      </c>
      <c r="BW97" s="37">
        <f ca="1">STDEV(B97:BT97)</f>
        <v>0</v>
      </c>
      <c r="BX97" s="37">
        <f ca="1">BW97/SQRT(71)</f>
        <v>0</v>
      </c>
      <c r="BZ97" s="59"/>
    </row>
    <row r="98" spans="1:78" x14ac:dyDescent="0.25">
      <c r="A98" s="54" t="s">
        <v>94</v>
      </c>
      <c r="B98" s="37">
        <f ca="1">'000000500'!I87</f>
        <v>0</v>
      </c>
      <c r="C98" s="37">
        <f ca="1">'000001167'!I87</f>
        <v>0</v>
      </c>
      <c r="D98" s="37">
        <f ca="1">'000004170'!I87</f>
        <v>0</v>
      </c>
      <c r="E98" s="37">
        <f ca="1">'000007173'!I87</f>
        <v>0</v>
      </c>
      <c r="F98" s="37">
        <f ca="1">'000010176'!I87</f>
        <v>0</v>
      </c>
      <c r="G98" s="37">
        <f ca="1">'000013179'!I87</f>
        <v>0</v>
      </c>
      <c r="H98" s="37">
        <f ca="1">'000016182'!I87</f>
        <v>0</v>
      </c>
      <c r="I98" s="37">
        <f ca="1">'000019185'!I87</f>
        <v>0</v>
      </c>
      <c r="J98" s="37">
        <f ca="1">'000022188'!I87</f>
        <v>0</v>
      </c>
      <c r="K98" s="37">
        <f ca="1">'000025191'!I87</f>
        <v>0</v>
      </c>
      <c r="L98" s="37">
        <f ca="1">'000028194'!I87</f>
        <v>0</v>
      </c>
      <c r="M98" s="37">
        <f ca="1">'000031197'!I87</f>
        <v>0</v>
      </c>
      <c r="N98" s="37">
        <f ca="1">'000034200'!I87</f>
        <v>0</v>
      </c>
      <c r="O98" s="37">
        <f ca="1">'000037203'!I87</f>
        <v>0</v>
      </c>
      <c r="P98" s="37">
        <f ca="1">'000040206'!I87</f>
        <v>0</v>
      </c>
      <c r="Q98" s="37">
        <f ca="1">'000043209'!I87</f>
        <v>0</v>
      </c>
      <c r="R98" s="37">
        <f ca="1">'000046212'!I87</f>
        <v>0</v>
      </c>
      <c r="S98" s="37">
        <f ca="1">'000049215'!I87</f>
        <v>0</v>
      </c>
      <c r="T98" s="37">
        <f ca="1">'000052218'!I87</f>
        <v>0</v>
      </c>
      <c r="U98" s="37">
        <f ca="1">'000055221'!I87</f>
        <v>0</v>
      </c>
      <c r="V98" s="37">
        <f ca="1">'000058224'!I87</f>
        <v>0</v>
      </c>
      <c r="W98" s="37">
        <f ca="1">'000061227'!I87</f>
        <v>0</v>
      </c>
      <c r="X98" s="37">
        <f ca="1">'000064230'!I87</f>
        <v>0</v>
      </c>
      <c r="Y98" s="37">
        <f ca="1">'000067233'!I87</f>
        <v>0</v>
      </c>
      <c r="Z98" s="37">
        <f ca="1">'000070236'!I87</f>
        <v>0</v>
      </c>
      <c r="AA98" s="37">
        <f ca="1">'000073239'!I87</f>
        <v>0</v>
      </c>
      <c r="AB98" s="37">
        <f ca="1">'000076242'!I87</f>
        <v>0</v>
      </c>
      <c r="AC98" s="37">
        <f ca="1">'000079245'!I87</f>
        <v>0</v>
      </c>
      <c r="AD98" s="37">
        <f ca="1">'000082248'!I87</f>
        <v>0</v>
      </c>
      <c r="AE98" s="37">
        <f ca="1">'000085251'!I87</f>
        <v>0</v>
      </c>
      <c r="AF98" s="37">
        <f ca="1">'000088254'!I87</f>
        <v>0</v>
      </c>
      <c r="AG98" s="37">
        <f ca="1">'000091257'!I87</f>
        <v>0</v>
      </c>
      <c r="AH98" s="37">
        <f ca="1">'000094260'!I87</f>
        <v>0</v>
      </c>
      <c r="AI98" s="37">
        <f ca="1">'000097263'!I87</f>
        <v>0</v>
      </c>
      <c r="AJ98" s="37">
        <f ca="1">'000100266'!I87</f>
        <v>0</v>
      </c>
      <c r="AK98" s="37">
        <f ca="1">'000103269'!I87</f>
        <v>0</v>
      </c>
      <c r="AL98" s="37">
        <f ca="1">'000106272'!I87</f>
        <v>0</v>
      </c>
      <c r="AM98" s="37">
        <f ca="1">'000109275'!I87</f>
        <v>0</v>
      </c>
      <c r="AN98" s="37">
        <f ca="1">'000112278'!I87</f>
        <v>0</v>
      </c>
      <c r="AO98" s="37">
        <f ca="1">'000115281'!I87</f>
        <v>0</v>
      </c>
      <c r="AP98" s="37">
        <f ca="1">'000118284'!I87</f>
        <v>0</v>
      </c>
      <c r="AQ98" s="37">
        <f ca="1">'000121287'!I87</f>
        <v>0</v>
      </c>
      <c r="AR98" s="37">
        <f ca="1">'000124290'!I87</f>
        <v>0</v>
      </c>
      <c r="AS98" s="37">
        <f ca="1">'000127293'!I87</f>
        <v>0</v>
      </c>
      <c r="AT98" s="37">
        <f ca="1">'000130296'!I87</f>
        <v>0</v>
      </c>
      <c r="AU98" s="37">
        <f ca="1">'000133299'!I87</f>
        <v>0</v>
      </c>
      <c r="AV98" s="37">
        <f ca="1">'000136302'!I87</f>
        <v>0</v>
      </c>
      <c r="AW98" s="37">
        <f ca="1">'000139305'!I87</f>
        <v>0</v>
      </c>
      <c r="AX98" s="37">
        <f ca="1">'000142308'!I87</f>
        <v>0</v>
      </c>
      <c r="AY98" s="37">
        <f ca="1">'000145311'!I87</f>
        <v>0</v>
      </c>
      <c r="AZ98" s="37">
        <f ca="1">'000148314'!I87</f>
        <v>0</v>
      </c>
      <c r="BA98" s="37">
        <f ca="1">'000151317'!I87</f>
        <v>0</v>
      </c>
      <c r="BB98" s="37">
        <f ca="1">'000154320'!I87</f>
        <v>0</v>
      </c>
      <c r="BC98" s="37">
        <f ca="1">'000157323'!I87</f>
        <v>0</v>
      </c>
      <c r="BD98" s="37">
        <f ca="1">'000160326'!I87</f>
        <v>0</v>
      </c>
      <c r="BE98" s="37">
        <f ca="1">'000163329'!I87</f>
        <v>0</v>
      </c>
      <c r="BF98" s="37">
        <f ca="1">'000166332'!I87</f>
        <v>0</v>
      </c>
      <c r="BG98" s="37">
        <f ca="1">'000169335'!I87</f>
        <v>0</v>
      </c>
      <c r="BH98" s="37">
        <f ca="1">'000172338'!I87</f>
        <v>0</v>
      </c>
      <c r="BI98" s="37">
        <f ca="1">'000175341'!I87</f>
        <v>0</v>
      </c>
      <c r="BJ98" s="37">
        <f ca="1">'000178344'!I87</f>
        <v>0</v>
      </c>
      <c r="BK98" s="37">
        <f ca="1">'000181347'!I87</f>
        <v>0</v>
      </c>
      <c r="BL98" s="37">
        <f ca="1">'000184350'!I87</f>
        <v>0</v>
      </c>
      <c r="BM98" s="37">
        <f ca="1">'000187353'!I87</f>
        <v>0</v>
      </c>
      <c r="BN98" s="37">
        <f ca="1">'000190356'!I87</f>
        <v>0</v>
      </c>
      <c r="BO98" s="37">
        <f ca="1">'000193359'!I87</f>
        <v>0</v>
      </c>
      <c r="BP98" s="37">
        <f ca="1">'000196362'!I87</f>
        <v>0</v>
      </c>
      <c r="BQ98" s="37">
        <f ca="1">'000199365'!I87</f>
        <v>0</v>
      </c>
      <c r="BR98" s="37">
        <f ca="1">'000202368'!I87</f>
        <v>0</v>
      </c>
      <c r="BS98" s="37">
        <f ca="1">'000205371'!I87</f>
        <v>0</v>
      </c>
      <c r="BT98" s="37">
        <f ca="1">'000208374'!I87</f>
        <v>0</v>
      </c>
      <c r="BV98" s="37">
        <f ca="1">AVERAGE(B98:BT98)</f>
        <v>0</v>
      </c>
      <c r="BW98" s="37">
        <f ca="1">STDEV(B98:BT98)</f>
        <v>0</v>
      </c>
      <c r="BX98" s="37">
        <f ca="1">BW98/SQRT(71)</f>
        <v>0</v>
      </c>
      <c r="BZ98" s="59"/>
    </row>
    <row r="99" spans="1:78" x14ac:dyDescent="0.25">
      <c r="A99" s="55" t="s">
        <v>174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  <c r="BV99" s="38"/>
      <c r="BW99" s="38"/>
      <c r="BX99" s="38"/>
      <c r="BY99" s="38"/>
      <c r="BZ99" s="61"/>
    </row>
    <row r="100" spans="1:78" x14ac:dyDescent="0.25">
      <c r="A100" s="54" t="s">
        <v>96</v>
      </c>
      <c r="B100" s="37">
        <f ca="1">'000000500'!I89</f>
        <v>0</v>
      </c>
      <c r="C100" s="37">
        <f ca="1">'000001167'!I89</f>
        <v>0</v>
      </c>
      <c r="D100" s="37">
        <f ca="1">'000004170'!I89</f>
        <v>0</v>
      </c>
      <c r="E100" s="37">
        <f ca="1">'000007173'!I89</f>
        <v>0</v>
      </c>
      <c r="F100" s="37">
        <f ca="1">'000010176'!I89</f>
        <v>0</v>
      </c>
      <c r="G100" s="37">
        <f ca="1">'000013179'!I89</f>
        <v>0</v>
      </c>
      <c r="H100" s="37">
        <f ca="1">'000016182'!I89</f>
        <v>0</v>
      </c>
      <c r="I100" s="37">
        <f ca="1">'000019185'!I89</f>
        <v>0</v>
      </c>
      <c r="J100" s="37">
        <f ca="1">'000022188'!I89</f>
        <v>0</v>
      </c>
      <c r="K100" s="37">
        <f ca="1">'000025191'!I89</f>
        <v>0</v>
      </c>
      <c r="L100" s="37">
        <f ca="1">'000028194'!I89</f>
        <v>0</v>
      </c>
      <c r="M100" s="37">
        <f ca="1">'000031197'!I89</f>
        <v>0</v>
      </c>
      <c r="N100" s="37">
        <f ca="1">'000034200'!I89</f>
        <v>0</v>
      </c>
      <c r="O100" s="37">
        <f ca="1">'000037203'!I89</f>
        <v>0</v>
      </c>
      <c r="P100" s="37">
        <f ca="1">'000040206'!I89</f>
        <v>0</v>
      </c>
      <c r="Q100" s="37">
        <f ca="1">'000043209'!I89</f>
        <v>0</v>
      </c>
      <c r="R100" s="37">
        <f ca="1">'000046212'!I89</f>
        <v>0</v>
      </c>
      <c r="S100" s="37">
        <f ca="1">'000049215'!I89</f>
        <v>0</v>
      </c>
      <c r="T100" s="37">
        <f ca="1">'000052218'!I89</f>
        <v>0</v>
      </c>
      <c r="U100" s="37">
        <f ca="1">'000055221'!I89</f>
        <v>0</v>
      </c>
      <c r="V100" s="37">
        <f ca="1">'000058224'!I89</f>
        <v>0</v>
      </c>
      <c r="W100" s="37">
        <f ca="1">'000061227'!I89</f>
        <v>0</v>
      </c>
      <c r="X100" s="37">
        <f ca="1">'000064230'!I89</f>
        <v>0</v>
      </c>
      <c r="Y100" s="37">
        <f ca="1">'000067233'!I89</f>
        <v>0</v>
      </c>
      <c r="Z100" s="37">
        <f ca="1">'000070236'!I89</f>
        <v>0</v>
      </c>
      <c r="AA100" s="37">
        <f ca="1">'000073239'!I89</f>
        <v>0</v>
      </c>
      <c r="AB100" s="37">
        <f ca="1">'000076242'!I89</f>
        <v>0</v>
      </c>
      <c r="AC100" s="37">
        <f ca="1">'000079245'!I89</f>
        <v>0</v>
      </c>
      <c r="AD100" s="37">
        <f ca="1">'000082248'!I89</f>
        <v>0</v>
      </c>
      <c r="AE100" s="37">
        <f ca="1">'000085251'!I89</f>
        <v>0</v>
      </c>
      <c r="AF100" s="37">
        <f ca="1">'000088254'!I89</f>
        <v>0</v>
      </c>
      <c r="AG100" s="37">
        <f ca="1">'000091257'!I89</f>
        <v>0</v>
      </c>
      <c r="AH100" s="37">
        <f ca="1">'000094260'!I89</f>
        <v>0</v>
      </c>
      <c r="AI100" s="37">
        <f ca="1">'000097263'!I89</f>
        <v>0</v>
      </c>
      <c r="AJ100" s="37">
        <f ca="1">'000100266'!I89</f>
        <v>0</v>
      </c>
      <c r="AK100" s="37">
        <f ca="1">'000103269'!I89</f>
        <v>0</v>
      </c>
      <c r="AL100" s="37">
        <f ca="1">'000106272'!I89</f>
        <v>0</v>
      </c>
      <c r="AM100" s="37">
        <f ca="1">'000109275'!I89</f>
        <v>0</v>
      </c>
      <c r="AN100" s="37">
        <f ca="1">'000112278'!I89</f>
        <v>0</v>
      </c>
      <c r="AO100" s="37">
        <f ca="1">'000115281'!I89</f>
        <v>0</v>
      </c>
      <c r="AP100" s="37">
        <f ca="1">'000118284'!I89</f>
        <v>0</v>
      </c>
      <c r="AQ100" s="37">
        <f ca="1">'000121287'!I89</f>
        <v>0</v>
      </c>
      <c r="AR100" s="37">
        <f ca="1">'000124290'!I89</f>
        <v>0</v>
      </c>
      <c r="AS100" s="37">
        <f ca="1">'000127293'!I89</f>
        <v>0</v>
      </c>
      <c r="AT100" s="37">
        <f ca="1">'000130296'!I89</f>
        <v>0</v>
      </c>
      <c r="AU100" s="37">
        <f ca="1">'000133299'!I89</f>
        <v>0</v>
      </c>
      <c r="AV100" s="37">
        <f ca="1">'000136302'!I89</f>
        <v>0</v>
      </c>
      <c r="AW100" s="37">
        <f ca="1">'000139305'!I89</f>
        <v>0</v>
      </c>
      <c r="AX100" s="37">
        <f ca="1">'000142308'!I89</f>
        <v>0</v>
      </c>
      <c r="AY100" s="37">
        <f ca="1">'000145311'!I89</f>
        <v>0</v>
      </c>
      <c r="AZ100" s="37">
        <f ca="1">'000148314'!I89</f>
        <v>0</v>
      </c>
      <c r="BA100" s="37">
        <f ca="1">'000151317'!I89</f>
        <v>0</v>
      </c>
      <c r="BB100" s="37">
        <f ca="1">'000154320'!I89</f>
        <v>0</v>
      </c>
      <c r="BC100" s="37">
        <f ca="1">'000157323'!I89</f>
        <v>0</v>
      </c>
      <c r="BD100" s="37">
        <f ca="1">'000160326'!I89</f>
        <v>0</v>
      </c>
      <c r="BE100" s="37">
        <f ca="1">'000163329'!I89</f>
        <v>0</v>
      </c>
      <c r="BF100" s="37">
        <f ca="1">'000166332'!I89</f>
        <v>0</v>
      </c>
      <c r="BG100" s="37">
        <f ca="1">'000169335'!I89</f>
        <v>0</v>
      </c>
      <c r="BH100" s="37">
        <f ca="1">'000172338'!I89</f>
        <v>0</v>
      </c>
      <c r="BI100" s="37">
        <f ca="1">'000175341'!I89</f>
        <v>0</v>
      </c>
      <c r="BJ100" s="37">
        <f ca="1">'000178344'!I89</f>
        <v>0</v>
      </c>
      <c r="BK100" s="37">
        <f ca="1">'000181347'!I89</f>
        <v>0</v>
      </c>
      <c r="BL100" s="37">
        <f ca="1">'000184350'!I89</f>
        <v>0</v>
      </c>
      <c r="BM100" s="37">
        <f ca="1">'000187353'!I89</f>
        <v>0</v>
      </c>
      <c r="BN100" s="37">
        <f ca="1">'000190356'!I89</f>
        <v>0</v>
      </c>
      <c r="BO100" s="37">
        <f ca="1">'000193359'!I89</f>
        <v>0</v>
      </c>
      <c r="BP100" s="37">
        <f ca="1">'000196362'!I89</f>
        <v>0</v>
      </c>
      <c r="BQ100" s="37">
        <f ca="1">'000199365'!I89</f>
        <v>0</v>
      </c>
      <c r="BR100" s="37">
        <f ca="1">'000202368'!I89</f>
        <v>0</v>
      </c>
      <c r="BS100" s="37">
        <f ca="1">'000205371'!I89</f>
        <v>0</v>
      </c>
      <c r="BT100" s="37">
        <f ca="1">'000208374'!I89</f>
        <v>0</v>
      </c>
      <c r="BV100" s="37">
        <f t="shared" ref="BV100:BV113" ca="1" si="15">AVERAGE(B100:BT100)</f>
        <v>0</v>
      </c>
      <c r="BW100" s="37">
        <f t="shared" ref="BW100:BW113" ca="1" si="16">STDEV(B100:BT100)</f>
        <v>0</v>
      </c>
      <c r="BX100" s="37">
        <f t="shared" ref="BX100:BX113" ca="1" si="17">BW100/SQRT(71)</f>
        <v>0</v>
      </c>
      <c r="BZ100" s="59"/>
    </row>
    <row r="101" spans="1:78" x14ac:dyDescent="0.25">
      <c r="A101" s="54" t="s">
        <v>97</v>
      </c>
      <c r="B101" s="37">
        <f ca="1">'000000500'!I90</f>
        <v>0</v>
      </c>
      <c r="C101" s="37">
        <f ca="1">'000001167'!I90</f>
        <v>0</v>
      </c>
      <c r="D101" s="37">
        <f ca="1">'000004170'!I90</f>
        <v>0</v>
      </c>
      <c r="E101" s="37">
        <f ca="1">'000007173'!I90</f>
        <v>0</v>
      </c>
      <c r="F101" s="37">
        <f ca="1">'000010176'!I90</f>
        <v>0</v>
      </c>
      <c r="G101" s="37">
        <f ca="1">'000013179'!I90</f>
        <v>0</v>
      </c>
      <c r="H101" s="37">
        <f ca="1">'000016182'!I90</f>
        <v>0</v>
      </c>
      <c r="I101" s="37">
        <f ca="1">'000019185'!I90</f>
        <v>0</v>
      </c>
      <c r="J101" s="37">
        <f ca="1">'000022188'!I90</f>
        <v>0</v>
      </c>
      <c r="K101" s="37">
        <f ca="1">'000025191'!I90</f>
        <v>0</v>
      </c>
      <c r="L101" s="37">
        <f ca="1">'000028194'!I90</f>
        <v>0</v>
      </c>
      <c r="M101" s="37">
        <f ca="1">'000031197'!I90</f>
        <v>0</v>
      </c>
      <c r="N101" s="37">
        <f ca="1">'000034200'!I90</f>
        <v>0</v>
      </c>
      <c r="O101" s="37">
        <f ca="1">'000037203'!I90</f>
        <v>0</v>
      </c>
      <c r="P101" s="37">
        <f ca="1">'000040206'!I90</f>
        <v>0</v>
      </c>
      <c r="Q101" s="37">
        <f ca="1">'000043209'!I90</f>
        <v>0</v>
      </c>
      <c r="R101" s="37">
        <f ca="1">'000046212'!I90</f>
        <v>0</v>
      </c>
      <c r="S101" s="37">
        <f ca="1">'000049215'!I90</f>
        <v>0</v>
      </c>
      <c r="T101" s="37">
        <f ca="1">'000052218'!I90</f>
        <v>0</v>
      </c>
      <c r="U101" s="37">
        <f ca="1">'000055221'!I90</f>
        <v>0</v>
      </c>
      <c r="V101" s="37">
        <f ca="1">'000058224'!I90</f>
        <v>0</v>
      </c>
      <c r="W101" s="37">
        <f ca="1">'000061227'!I90</f>
        <v>0</v>
      </c>
      <c r="X101" s="37">
        <f ca="1">'000064230'!I90</f>
        <v>0</v>
      </c>
      <c r="Y101" s="37">
        <f ca="1">'000067233'!I90</f>
        <v>0</v>
      </c>
      <c r="Z101" s="37">
        <f ca="1">'000070236'!I90</f>
        <v>0</v>
      </c>
      <c r="AA101" s="37">
        <f ca="1">'000073239'!I90</f>
        <v>0</v>
      </c>
      <c r="AB101" s="37">
        <f ca="1">'000076242'!I90</f>
        <v>0</v>
      </c>
      <c r="AC101" s="37">
        <f ca="1">'000079245'!I90</f>
        <v>0</v>
      </c>
      <c r="AD101" s="37">
        <f ca="1">'000082248'!I90</f>
        <v>0</v>
      </c>
      <c r="AE101" s="37">
        <f ca="1">'000085251'!I90</f>
        <v>0</v>
      </c>
      <c r="AF101" s="37">
        <f ca="1">'000088254'!I90</f>
        <v>0</v>
      </c>
      <c r="AG101" s="37">
        <f ca="1">'000091257'!I90</f>
        <v>0</v>
      </c>
      <c r="AH101" s="37">
        <f ca="1">'000094260'!I90</f>
        <v>0</v>
      </c>
      <c r="AI101" s="37">
        <f ca="1">'000097263'!I90</f>
        <v>0</v>
      </c>
      <c r="AJ101" s="37">
        <f ca="1">'000100266'!I90</f>
        <v>0</v>
      </c>
      <c r="AK101" s="37">
        <f ca="1">'000103269'!I90</f>
        <v>0</v>
      </c>
      <c r="AL101" s="37">
        <f ca="1">'000106272'!I90</f>
        <v>0</v>
      </c>
      <c r="AM101" s="37">
        <f ca="1">'000109275'!I90</f>
        <v>0</v>
      </c>
      <c r="AN101" s="37">
        <f ca="1">'000112278'!I90</f>
        <v>0</v>
      </c>
      <c r="AO101" s="37">
        <f ca="1">'000115281'!I90</f>
        <v>0</v>
      </c>
      <c r="AP101" s="37">
        <f ca="1">'000118284'!I90</f>
        <v>0</v>
      </c>
      <c r="AQ101" s="37">
        <f ca="1">'000121287'!I90</f>
        <v>0</v>
      </c>
      <c r="AR101" s="37">
        <f ca="1">'000124290'!I90</f>
        <v>0</v>
      </c>
      <c r="AS101" s="37">
        <f ca="1">'000127293'!I90</f>
        <v>0</v>
      </c>
      <c r="AT101" s="37">
        <f ca="1">'000130296'!I90</f>
        <v>0</v>
      </c>
      <c r="AU101" s="37">
        <f ca="1">'000133299'!I90</f>
        <v>0</v>
      </c>
      <c r="AV101" s="37">
        <f ca="1">'000136302'!I90</f>
        <v>0</v>
      </c>
      <c r="AW101" s="37">
        <f ca="1">'000139305'!I90</f>
        <v>0</v>
      </c>
      <c r="AX101" s="37">
        <f ca="1">'000142308'!I90</f>
        <v>0</v>
      </c>
      <c r="AY101" s="37">
        <f ca="1">'000145311'!I90</f>
        <v>0</v>
      </c>
      <c r="AZ101" s="37">
        <f ca="1">'000148314'!I90</f>
        <v>0</v>
      </c>
      <c r="BA101" s="37">
        <f ca="1">'000151317'!I90</f>
        <v>0</v>
      </c>
      <c r="BB101" s="37">
        <f ca="1">'000154320'!I90</f>
        <v>0</v>
      </c>
      <c r="BC101" s="37">
        <f ca="1">'000157323'!I90</f>
        <v>0</v>
      </c>
      <c r="BD101" s="37">
        <f ca="1">'000160326'!I90</f>
        <v>0</v>
      </c>
      <c r="BE101" s="37">
        <f ca="1">'000163329'!I90</f>
        <v>0</v>
      </c>
      <c r="BF101" s="37">
        <f ca="1">'000166332'!I90</f>
        <v>0</v>
      </c>
      <c r="BG101" s="37">
        <f ca="1">'000169335'!I90</f>
        <v>0</v>
      </c>
      <c r="BH101" s="37">
        <f ca="1">'000172338'!I90</f>
        <v>0</v>
      </c>
      <c r="BI101" s="37">
        <f ca="1">'000175341'!I90</f>
        <v>0</v>
      </c>
      <c r="BJ101" s="37">
        <f ca="1">'000178344'!I90</f>
        <v>0</v>
      </c>
      <c r="BK101" s="37">
        <f ca="1">'000181347'!I90</f>
        <v>0</v>
      </c>
      <c r="BL101" s="37">
        <f ca="1">'000184350'!I90</f>
        <v>0</v>
      </c>
      <c r="BM101" s="37">
        <f ca="1">'000187353'!I90</f>
        <v>0</v>
      </c>
      <c r="BN101" s="37">
        <f ca="1">'000190356'!I90</f>
        <v>0</v>
      </c>
      <c r="BO101" s="37">
        <f ca="1">'000193359'!I90</f>
        <v>0</v>
      </c>
      <c r="BP101" s="37">
        <f ca="1">'000196362'!I90</f>
        <v>0</v>
      </c>
      <c r="BQ101" s="37">
        <f ca="1">'000199365'!I90</f>
        <v>0</v>
      </c>
      <c r="BR101" s="37">
        <f ca="1">'000202368'!I90</f>
        <v>0</v>
      </c>
      <c r="BS101" s="37">
        <f ca="1">'000205371'!I90</f>
        <v>0</v>
      </c>
      <c r="BT101" s="37">
        <f ca="1">'000208374'!I90</f>
        <v>0</v>
      </c>
      <c r="BV101" s="37">
        <f t="shared" ca="1" si="15"/>
        <v>0</v>
      </c>
      <c r="BW101" s="37">
        <f t="shared" ca="1" si="16"/>
        <v>0</v>
      </c>
      <c r="BX101" s="37">
        <f t="shared" ca="1" si="17"/>
        <v>0</v>
      </c>
      <c r="BZ101" s="59"/>
    </row>
    <row r="102" spans="1:78" x14ac:dyDescent="0.25">
      <c r="A102" s="54" t="s">
        <v>98</v>
      </c>
      <c r="B102" s="37">
        <f ca="1">'000000500'!I91</f>
        <v>0</v>
      </c>
      <c r="C102" s="37">
        <f ca="1">'000001167'!I91</f>
        <v>0</v>
      </c>
      <c r="D102" s="37">
        <f ca="1">'000004170'!I91</f>
        <v>0</v>
      </c>
      <c r="E102" s="37">
        <f ca="1">'000007173'!I91</f>
        <v>0</v>
      </c>
      <c r="F102" s="37">
        <f ca="1">'000010176'!I91</f>
        <v>0</v>
      </c>
      <c r="G102" s="37">
        <f ca="1">'000013179'!I91</f>
        <v>0</v>
      </c>
      <c r="H102" s="37">
        <f ca="1">'000016182'!I91</f>
        <v>0</v>
      </c>
      <c r="I102" s="37">
        <f ca="1">'000019185'!I91</f>
        <v>0</v>
      </c>
      <c r="J102" s="37">
        <f ca="1">'000022188'!I91</f>
        <v>0</v>
      </c>
      <c r="K102" s="37">
        <f ca="1">'000025191'!I91</f>
        <v>0</v>
      </c>
      <c r="L102" s="37">
        <f ca="1">'000028194'!I91</f>
        <v>0</v>
      </c>
      <c r="M102" s="37">
        <f ca="1">'000031197'!I91</f>
        <v>0</v>
      </c>
      <c r="N102" s="37">
        <f ca="1">'000034200'!I91</f>
        <v>0</v>
      </c>
      <c r="O102" s="37">
        <f ca="1">'000037203'!I91</f>
        <v>0</v>
      </c>
      <c r="P102" s="37">
        <f ca="1">'000040206'!I91</f>
        <v>0</v>
      </c>
      <c r="Q102" s="37">
        <f ca="1">'000043209'!I91</f>
        <v>0</v>
      </c>
      <c r="R102" s="37">
        <f ca="1">'000046212'!I91</f>
        <v>0</v>
      </c>
      <c r="S102" s="37">
        <f ca="1">'000049215'!I91</f>
        <v>0</v>
      </c>
      <c r="T102" s="37">
        <f ca="1">'000052218'!I91</f>
        <v>0</v>
      </c>
      <c r="U102" s="37">
        <f ca="1">'000055221'!I91</f>
        <v>0</v>
      </c>
      <c r="V102" s="37">
        <f ca="1">'000058224'!I91</f>
        <v>0</v>
      </c>
      <c r="W102" s="37">
        <f ca="1">'000061227'!I91</f>
        <v>0</v>
      </c>
      <c r="X102" s="37">
        <f ca="1">'000064230'!I91</f>
        <v>0</v>
      </c>
      <c r="Y102" s="37">
        <f ca="1">'000067233'!I91</f>
        <v>0</v>
      </c>
      <c r="Z102" s="37">
        <f ca="1">'000070236'!I91</f>
        <v>0</v>
      </c>
      <c r="AA102" s="37">
        <f ca="1">'000073239'!I91</f>
        <v>0</v>
      </c>
      <c r="AB102" s="37">
        <f ca="1">'000076242'!I91</f>
        <v>0</v>
      </c>
      <c r="AC102" s="37">
        <f ca="1">'000079245'!I91</f>
        <v>0</v>
      </c>
      <c r="AD102" s="37">
        <f ca="1">'000082248'!I91</f>
        <v>0</v>
      </c>
      <c r="AE102" s="37">
        <f ca="1">'000085251'!I91</f>
        <v>0</v>
      </c>
      <c r="AF102" s="37">
        <f ca="1">'000088254'!I91</f>
        <v>0</v>
      </c>
      <c r="AG102" s="37">
        <f ca="1">'000091257'!I91</f>
        <v>0</v>
      </c>
      <c r="AH102" s="37">
        <f ca="1">'000094260'!I91</f>
        <v>0</v>
      </c>
      <c r="AI102" s="37">
        <f ca="1">'000097263'!I91</f>
        <v>0</v>
      </c>
      <c r="AJ102" s="37">
        <f ca="1">'000100266'!I91</f>
        <v>0</v>
      </c>
      <c r="AK102" s="37">
        <f ca="1">'000103269'!I91</f>
        <v>0</v>
      </c>
      <c r="AL102" s="37">
        <f ca="1">'000106272'!I91</f>
        <v>0</v>
      </c>
      <c r="AM102" s="37">
        <f ca="1">'000109275'!I91</f>
        <v>0</v>
      </c>
      <c r="AN102" s="37">
        <f ca="1">'000112278'!I91</f>
        <v>0</v>
      </c>
      <c r="AO102" s="37">
        <f ca="1">'000115281'!I91</f>
        <v>0</v>
      </c>
      <c r="AP102" s="37">
        <f ca="1">'000118284'!I91</f>
        <v>0</v>
      </c>
      <c r="AQ102" s="37">
        <f ca="1">'000121287'!I91</f>
        <v>0</v>
      </c>
      <c r="AR102" s="37">
        <f ca="1">'000124290'!I91</f>
        <v>0</v>
      </c>
      <c r="AS102" s="37">
        <f ca="1">'000127293'!I91</f>
        <v>0</v>
      </c>
      <c r="AT102" s="37">
        <f ca="1">'000130296'!I91</f>
        <v>0</v>
      </c>
      <c r="AU102" s="37">
        <f ca="1">'000133299'!I91</f>
        <v>0</v>
      </c>
      <c r="AV102" s="37">
        <f ca="1">'000136302'!I91</f>
        <v>0</v>
      </c>
      <c r="AW102" s="37">
        <f ca="1">'000139305'!I91</f>
        <v>0</v>
      </c>
      <c r="AX102" s="37">
        <f ca="1">'000142308'!I91</f>
        <v>0</v>
      </c>
      <c r="AY102" s="37">
        <f ca="1">'000145311'!I91</f>
        <v>0</v>
      </c>
      <c r="AZ102" s="37">
        <f ca="1">'000148314'!I91</f>
        <v>0</v>
      </c>
      <c r="BA102" s="37">
        <f ca="1">'000151317'!I91</f>
        <v>0</v>
      </c>
      <c r="BB102" s="37">
        <f ca="1">'000154320'!I91</f>
        <v>0</v>
      </c>
      <c r="BC102" s="37">
        <f ca="1">'000157323'!I91</f>
        <v>0</v>
      </c>
      <c r="BD102" s="37">
        <f ca="1">'000160326'!I91</f>
        <v>0</v>
      </c>
      <c r="BE102" s="37">
        <f ca="1">'000163329'!I91</f>
        <v>0</v>
      </c>
      <c r="BF102" s="37">
        <f ca="1">'000166332'!I91</f>
        <v>0</v>
      </c>
      <c r="BG102" s="37">
        <f ca="1">'000169335'!I91</f>
        <v>0</v>
      </c>
      <c r="BH102" s="37">
        <f ca="1">'000172338'!I91</f>
        <v>0</v>
      </c>
      <c r="BI102" s="37">
        <f ca="1">'000175341'!I91</f>
        <v>0</v>
      </c>
      <c r="BJ102" s="37">
        <f ca="1">'000178344'!I91</f>
        <v>0</v>
      </c>
      <c r="BK102" s="37">
        <f ca="1">'000181347'!I91</f>
        <v>0</v>
      </c>
      <c r="BL102" s="37">
        <f ca="1">'000184350'!I91</f>
        <v>0</v>
      </c>
      <c r="BM102" s="37">
        <f ca="1">'000187353'!I91</f>
        <v>0</v>
      </c>
      <c r="BN102" s="37">
        <f ca="1">'000190356'!I91</f>
        <v>0</v>
      </c>
      <c r="BO102" s="37">
        <f ca="1">'000193359'!I91</f>
        <v>0</v>
      </c>
      <c r="BP102" s="37">
        <f ca="1">'000196362'!I91</f>
        <v>0</v>
      </c>
      <c r="BQ102" s="37">
        <f ca="1">'000199365'!I91</f>
        <v>0</v>
      </c>
      <c r="BR102" s="37">
        <f ca="1">'000202368'!I91</f>
        <v>0</v>
      </c>
      <c r="BS102" s="37">
        <f ca="1">'000205371'!I91</f>
        <v>0</v>
      </c>
      <c r="BT102" s="37">
        <f ca="1">'000208374'!I91</f>
        <v>0</v>
      </c>
      <c r="BV102" s="37">
        <f t="shared" ca="1" si="15"/>
        <v>0</v>
      </c>
      <c r="BW102" s="37">
        <f t="shared" ca="1" si="16"/>
        <v>0</v>
      </c>
      <c r="BX102" s="37">
        <f t="shared" ca="1" si="17"/>
        <v>0</v>
      </c>
      <c r="BZ102" s="59"/>
    </row>
    <row r="103" spans="1:78" x14ac:dyDescent="0.25">
      <c r="A103" s="54" t="s">
        <v>99</v>
      </c>
      <c r="B103" s="37">
        <f ca="1">'000000500'!I92</f>
        <v>0</v>
      </c>
      <c r="C103" s="37">
        <f ca="1">'000001167'!I92</f>
        <v>0</v>
      </c>
      <c r="D103" s="37">
        <f ca="1">'000004170'!I92</f>
        <v>0</v>
      </c>
      <c r="E103" s="37">
        <f ca="1">'000007173'!I92</f>
        <v>0</v>
      </c>
      <c r="F103" s="37">
        <f ca="1">'000010176'!I92</f>
        <v>0</v>
      </c>
      <c r="G103" s="37">
        <f ca="1">'000013179'!I92</f>
        <v>0</v>
      </c>
      <c r="H103" s="37">
        <f ca="1">'000016182'!I92</f>
        <v>0</v>
      </c>
      <c r="I103" s="37">
        <f ca="1">'000019185'!I92</f>
        <v>0</v>
      </c>
      <c r="J103" s="37">
        <f ca="1">'000022188'!I92</f>
        <v>0</v>
      </c>
      <c r="K103" s="37">
        <f ca="1">'000025191'!I92</f>
        <v>0</v>
      </c>
      <c r="L103" s="37">
        <f ca="1">'000028194'!I92</f>
        <v>0</v>
      </c>
      <c r="M103" s="37">
        <f ca="1">'000031197'!I92</f>
        <v>0</v>
      </c>
      <c r="N103" s="37">
        <f ca="1">'000034200'!I92</f>
        <v>0</v>
      </c>
      <c r="O103" s="37">
        <f ca="1">'000037203'!I92</f>
        <v>0</v>
      </c>
      <c r="P103" s="37">
        <f ca="1">'000040206'!I92</f>
        <v>0</v>
      </c>
      <c r="Q103" s="37">
        <f ca="1">'000043209'!I92</f>
        <v>0</v>
      </c>
      <c r="R103" s="37">
        <f ca="1">'000046212'!I92</f>
        <v>0</v>
      </c>
      <c r="S103" s="37">
        <f ca="1">'000049215'!I92</f>
        <v>0</v>
      </c>
      <c r="T103" s="37">
        <f ca="1">'000052218'!I92</f>
        <v>0</v>
      </c>
      <c r="U103" s="37">
        <f ca="1">'000055221'!I92</f>
        <v>0</v>
      </c>
      <c r="V103" s="37">
        <f ca="1">'000058224'!I92</f>
        <v>0</v>
      </c>
      <c r="W103" s="37">
        <f ca="1">'000061227'!I92</f>
        <v>0</v>
      </c>
      <c r="X103" s="37">
        <f ca="1">'000064230'!I92</f>
        <v>0</v>
      </c>
      <c r="Y103" s="37">
        <f ca="1">'000067233'!I92</f>
        <v>0</v>
      </c>
      <c r="Z103" s="37">
        <f ca="1">'000070236'!I92</f>
        <v>0</v>
      </c>
      <c r="AA103" s="37">
        <f ca="1">'000073239'!I92</f>
        <v>0</v>
      </c>
      <c r="AB103" s="37">
        <f ca="1">'000076242'!I92</f>
        <v>0</v>
      </c>
      <c r="AC103" s="37">
        <f ca="1">'000079245'!I92</f>
        <v>0</v>
      </c>
      <c r="AD103" s="37">
        <f ca="1">'000082248'!I92</f>
        <v>0</v>
      </c>
      <c r="AE103" s="37">
        <f ca="1">'000085251'!I92</f>
        <v>0</v>
      </c>
      <c r="AF103" s="37">
        <f ca="1">'000088254'!I92</f>
        <v>0</v>
      </c>
      <c r="AG103" s="37">
        <f ca="1">'000091257'!I92</f>
        <v>0</v>
      </c>
      <c r="AH103" s="37">
        <f ca="1">'000094260'!I92</f>
        <v>0</v>
      </c>
      <c r="AI103" s="37">
        <f ca="1">'000097263'!I92</f>
        <v>0</v>
      </c>
      <c r="AJ103" s="37">
        <f ca="1">'000100266'!I92</f>
        <v>0</v>
      </c>
      <c r="AK103" s="37">
        <f ca="1">'000103269'!I92</f>
        <v>0</v>
      </c>
      <c r="AL103" s="37">
        <f ca="1">'000106272'!I92</f>
        <v>0</v>
      </c>
      <c r="AM103" s="37">
        <f ca="1">'000109275'!I92</f>
        <v>0</v>
      </c>
      <c r="AN103" s="37">
        <f ca="1">'000112278'!I92</f>
        <v>0</v>
      </c>
      <c r="AO103" s="37">
        <f ca="1">'000115281'!I92</f>
        <v>0</v>
      </c>
      <c r="AP103" s="37">
        <f ca="1">'000118284'!I92</f>
        <v>0</v>
      </c>
      <c r="AQ103" s="37">
        <f ca="1">'000121287'!I92</f>
        <v>0</v>
      </c>
      <c r="AR103" s="37">
        <f ca="1">'000124290'!I92</f>
        <v>0</v>
      </c>
      <c r="AS103" s="37">
        <f ca="1">'000127293'!I92</f>
        <v>0</v>
      </c>
      <c r="AT103" s="37">
        <f ca="1">'000130296'!I92</f>
        <v>0</v>
      </c>
      <c r="AU103" s="37">
        <f ca="1">'000133299'!I92</f>
        <v>0</v>
      </c>
      <c r="AV103" s="37">
        <f ca="1">'000136302'!I92</f>
        <v>0</v>
      </c>
      <c r="AW103" s="37">
        <f ca="1">'000139305'!I92</f>
        <v>0</v>
      </c>
      <c r="AX103" s="37">
        <f ca="1">'000142308'!I92</f>
        <v>0</v>
      </c>
      <c r="AY103" s="37">
        <f ca="1">'000145311'!I92</f>
        <v>0</v>
      </c>
      <c r="AZ103" s="37">
        <f ca="1">'000148314'!I92</f>
        <v>0</v>
      </c>
      <c r="BA103" s="37">
        <f ca="1">'000151317'!I92</f>
        <v>0</v>
      </c>
      <c r="BB103" s="37">
        <f ca="1">'000154320'!I92</f>
        <v>0</v>
      </c>
      <c r="BC103" s="37">
        <f ca="1">'000157323'!I92</f>
        <v>0</v>
      </c>
      <c r="BD103" s="37">
        <f ca="1">'000160326'!I92</f>
        <v>0</v>
      </c>
      <c r="BE103" s="37">
        <f ca="1">'000163329'!I92</f>
        <v>0</v>
      </c>
      <c r="BF103" s="37">
        <f ca="1">'000166332'!I92</f>
        <v>0</v>
      </c>
      <c r="BG103" s="37">
        <f ca="1">'000169335'!I92</f>
        <v>0</v>
      </c>
      <c r="BH103" s="37">
        <f ca="1">'000172338'!I92</f>
        <v>0</v>
      </c>
      <c r="BI103" s="37">
        <f ca="1">'000175341'!I92</f>
        <v>0</v>
      </c>
      <c r="BJ103" s="37">
        <f ca="1">'000178344'!I92</f>
        <v>0</v>
      </c>
      <c r="BK103" s="37">
        <f ca="1">'000181347'!I92</f>
        <v>0</v>
      </c>
      <c r="BL103" s="37">
        <f ca="1">'000184350'!I92</f>
        <v>0</v>
      </c>
      <c r="BM103" s="37">
        <f ca="1">'000187353'!I92</f>
        <v>0</v>
      </c>
      <c r="BN103" s="37">
        <f ca="1">'000190356'!I92</f>
        <v>0</v>
      </c>
      <c r="BO103" s="37">
        <f ca="1">'000193359'!I92</f>
        <v>0</v>
      </c>
      <c r="BP103" s="37">
        <f ca="1">'000196362'!I92</f>
        <v>0</v>
      </c>
      <c r="BQ103" s="37">
        <f ca="1">'000199365'!I92</f>
        <v>0</v>
      </c>
      <c r="BR103" s="37">
        <f ca="1">'000202368'!I92</f>
        <v>0</v>
      </c>
      <c r="BS103" s="37">
        <f ca="1">'000205371'!I92</f>
        <v>0</v>
      </c>
      <c r="BT103" s="37">
        <f ca="1">'000208374'!I92</f>
        <v>0</v>
      </c>
      <c r="BV103" s="37">
        <f t="shared" ca="1" si="15"/>
        <v>0</v>
      </c>
      <c r="BW103" s="37">
        <f t="shared" ca="1" si="16"/>
        <v>0</v>
      </c>
      <c r="BX103" s="37">
        <f t="shared" ca="1" si="17"/>
        <v>0</v>
      </c>
      <c r="BZ103" s="59"/>
    </row>
    <row r="104" spans="1:78" x14ac:dyDescent="0.25">
      <c r="A104" s="54" t="s">
        <v>100</v>
      </c>
      <c r="B104" s="37">
        <f ca="1">'000000500'!I93</f>
        <v>0</v>
      </c>
      <c r="C104" s="37">
        <f ca="1">'000001167'!I93</f>
        <v>0</v>
      </c>
      <c r="D104" s="37">
        <f ca="1">'000004170'!I93</f>
        <v>0</v>
      </c>
      <c r="E104" s="37">
        <f ca="1">'000007173'!I93</f>
        <v>0</v>
      </c>
      <c r="F104" s="37">
        <f ca="1">'000010176'!I93</f>
        <v>0</v>
      </c>
      <c r="G104" s="37">
        <f ca="1">'000013179'!I93</f>
        <v>0</v>
      </c>
      <c r="H104" s="37">
        <f ca="1">'000016182'!I93</f>
        <v>0</v>
      </c>
      <c r="I104" s="37">
        <f ca="1">'000019185'!I93</f>
        <v>0</v>
      </c>
      <c r="J104" s="37">
        <f ca="1">'000022188'!I93</f>
        <v>0</v>
      </c>
      <c r="K104" s="37">
        <f ca="1">'000025191'!I93</f>
        <v>0</v>
      </c>
      <c r="L104" s="37">
        <f ca="1">'000028194'!I93</f>
        <v>0</v>
      </c>
      <c r="M104" s="37">
        <f ca="1">'000031197'!I93</f>
        <v>0</v>
      </c>
      <c r="N104" s="37">
        <f ca="1">'000034200'!I93</f>
        <v>0</v>
      </c>
      <c r="O104" s="37">
        <f ca="1">'000037203'!I93</f>
        <v>0</v>
      </c>
      <c r="P104" s="37">
        <f ca="1">'000040206'!I93</f>
        <v>0</v>
      </c>
      <c r="Q104" s="37">
        <f ca="1">'000043209'!I93</f>
        <v>0</v>
      </c>
      <c r="R104" s="37">
        <f ca="1">'000046212'!I93</f>
        <v>0</v>
      </c>
      <c r="S104" s="37">
        <f ca="1">'000049215'!I93</f>
        <v>0</v>
      </c>
      <c r="T104" s="37">
        <f ca="1">'000052218'!I93</f>
        <v>0</v>
      </c>
      <c r="U104" s="37">
        <f ca="1">'000055221'!I93</f>
        <v>0</v>
      </c>
      <c r="V104" s="37">
        <f ca="1">'000058224'!I93</f>
        <v>0</v>
      </c>
      <c r="W104" s="37">
        <f ca="1">'000061227'!I93</f>
        <v>0</v>
      </c>
      <c r="X104" s="37">
        <f ca="1">'000064230'!I93</f>
        <v>0</v>
      </c>
      <c r="Y104" s="37">
        <f ca="1">'000067233'!I93</f>
        <v>0</v>
      </c>
      <c r="Z104" s="37">
        <f ca="1">'000070236'!I93</f>
        <v>0</v>
      </c>
      <c r="AA104" s="37">
        <f ca="1">'000073239'!I93</f>
        <v>0</v>
      </c>
      <c r="AB104" s="37">
        <f ca="1">'000076242'!I93</f>
        <v>0</v>
      </c>
      <c r="AC104" s="37">
        <f ca="1">'000079245'!I93</f>
        <v>0</v>
      </c>
      <c r="AD104" s="37">
        <f ca="1">'000082248'!I93</f>
        <v>0</v>
      </c>
      <c r="AE104" s="37">
        <f ca="1">'000085251'!I93</f>
        <v>0</v>
      </c>
      <c r="AF104" s="37">
        <f ca="1">'000088254'!I93</f>
        <v>0</v>
      </c>
      <c r="AG104" s="37">
        <f ca="1">'000091257'!I93</f>
        <v>0</v>
      </c>
      <c r="AH104" s="37">
        <f ca="1">'000094260'!I93</f>
        <v>0</v>
      </c>
      <c r="AI104" s="37">
        <f ca="1">'000097263'!I93</f>
        <v>0</v>
      </c>
      <c r="AJ104" s="37">
        <f ca="1">'000100266'!I93</f>
        <v>0</v>
      </c>
      <c r="AK104" s="37">
        <f ca="1">'000103269'!I93</f>
        <v>0</v>
      </c>
      <c r="AL104" s="37">
        <f ca="1">'000106272'!I93</f>
        <v>0</v>
      </c>
      <c r="AM104" s="37">
        <f ca="1">'000109275'!I93</f>
        <v>0</v>
      </c>
      <c r="AN104" s="37">
        <f ca="1">'000112278'!I93</f>
        <v>0</v>
      </c>
      <c r="AO104" s="37">
        <f ca="1">'000115281'!I93</f>
        <v>0</v>
      </c>
      <c r="AP104" s="37">
        <f ca="1">'000118284'!I93</f>
        <v>0</v>
      </c>
      <c r="AQ104" s="37">
        <f ca="1">'000121287'!I93</f>
        <v>0</v>
      </c>
      <c r="AR104" s="37">
        <f ca="1">'000124290'!I93</f>
        <v>0</v>
      </c>
      <c r="AS104" s="37">
        <f ca="1">'000127293'!I93</f>
        <v>0</v>
      </c>
      <c r="AT104" s="37">
        <f ca="1">'000130296'!I93</f>
        <v>0</v>
      </c>
      <c r="AU104" s="37">
        <f ca="1">'000133299'!I93</f>
        <v>0</v>
      </c>
      <c r="AV104" s="37">
        <f ca="1">'000136302'!I93</f>
        <v>0</v>
      </c>
      <c r="AW104" s="37">
        <f ca="1">'000139305'!I93</f>
        <v>0</v>
      </c>
      <c r="AX104" s="37">
        <f ca="1">'000142308'!I93</f>
        <v>0</v>
      </c>
      <c r="AY104" s="37">
        <f ca="1">'000145311'!I93</f>
        <v>0</v>
      </c>
      <c r="AZ104" s="37">
        <f ca="1">'000148314'!I93</f>
        <v>0</v>
      </c>
      <c r="BA104" s="37">
        <f ca="1">'000151317'!I93</f>
        <v>0</v>
      </c>
      <c r="BB104" s="37">
        <f ca="1">'000154320'!I93</f>
        <v>0</v>
      </c>
      <c r="BC104" s="37">
        <f ca="1">'000157323'!I93</f>
        <v>0</v>
      </c>
      <c r="BD104" s="37">
        <f ca="1">'000160326'!I93</f>
        <v>0</v>
      </c>
      <c r="BE104" s="37">
        <f ca="1">'000163329'!I93</f>
        <v>0</v>
      </c>
      <c r="BF104" s="37">
        <f ca="1">'000166332'!I93</f>
        <v>0</v>
      </c>
      <c r="BG104" s="37">
        <f ca="1">'000169335'!I93</f>
        <v>0</v>
      </c>
      <c r="BH104" s="37">
        <f ca="1">'000172338'!I93</f>
        <v>0</v>
      </c>
      <c r="BI104" s="37">
        <f ca="1">'000175341'!I93</f>
        <v>0</v>
      </c>
      <c r="BJ104" s="37">
        <f ca="1">'000178344'!I93</f>
        <v>0</v>
      </c>
      <c r="BK104" s="37">
        <f ca="1">'000181347'!I93</f>
        <v>0</v>
      </c>
      <c r="BL104" s="37">
        <f ca="1">'000184350'!I93</f>
        <v>0</v>
      </c>
      <c r="BM104" s="37">
        <f ca="1">'000187353'!I93</f>
        <v>0</v>
      </c>
      <c r="BN104" s="37">
        <f ca="1">'000190356'!I93</f>
        <v>0</v>
      </c>
      <c r="BO104" s="37">
        <f ca="1">'000193359'!I93</f>
        <v>0</v>
      </c>
      <c r="BP104" s="37">
        <f ca="1">'000196362'!I93</f>
        <v>0</v>
      </c>
      <c r="BQ104" s="37">
        <f ca="1">'000199365'!I93</f>
        <v>0</v>
      </c>
      <c r="BR104" s="37">
        <f ca="1">'000202368'!I93</f>
        <v>0</v>
      </c>
      <c r="BS104" s="37">
        <f ca="1">'000205371'!I93</f>
        <v>0</v>
      </c>
      <c r="BT104" s="37">
        <f ca="1">'000208374'!I93</f>
        <v>0</v>
      </c>
      <c r="BV104" s="37">
        <f t="shared" ca="1" si="15"/>
        <v>0</v>
      </c>
      <c r="BW104" s="37">
        <f t="shared" ca="1" si="16"/>
        <v>0</v>
      </c>
      <c r="BX104" s="37">
        <f t="shared" ca="1" si="17"/>
        <v>0</v>
      </c>
      <c r="BZ104" s="59"/>
    </row>
    <row r="105" spans="1:78" x14ac:dyDescent="0.25">
      <c r="A105" s="54" t="s">
        <v>101</v>
      </c>
      <c r="B105" s="37">
        <f ca="1">'000000500'!I94</f>
        <v>0</v>
      </c>
      <c r="C105" s="37">
        <f ca="1">'000001167'!I94</f>
        <v>0</v>
      </c>
      <c r="D105" s="37">
        <f ca="1">'000004170'!I94</f>
        <v>0</v>
      </c>
      <c r="E105" s="37">
        <f ca="1">'000007173'!I94</f>
        <v>0</v>
      </c>
      <c r="F105" s="37">
        <f ca="1">'000010176'!I94</f>
        <v>0</v>
      </c>
      <c r="G105" s="37">
        <f ca="1">'000013179'!I94</f>
        <v>0</v>
      </c>
      <c r="H105" s="37">
        <f ca="1">'000016182'!I94</f>
        <v>0</v>
      </c>
      <c r="I105" s="37">
        <f ca="1">'000019185'!I94</f>
        <v>0</v>
      </c>
      <c r="J105" s="37">
        <f ca="1">'000022188'!I94</f>
        <v>0</v>
      </c>
      <c r="K105" s="37">
        <f ca="1">'000025191'!I94</f>
        <v>0</v>
      </c>
      <c r="L105" s="37">
        <f ca="1">'000028194'!I94</f>
        <v>0</v>
      </c>
      <c r="M105" s="37">
        <f ca="1">'000031197'!I94</f>
        <v>0</v>
      </c>
      <c r="N105" s="37">
        <f ca="1">'000034200'!I94</f>
        <v>0</v>
      </c>
      <c r="O105" s="37">
        <f ca="1">'000037203'!I94</f>
        <v>0</v>
      </c>
      <c r="P105" s="37">
        <f ca="1">'000040206'!I94</f>
        <v>0</v>
      </c>
      <c r="Q105" s="37">
        <f ca="1">'000043209'!I94</f>
        <v>0</v>
      </c>
      <c r="R105" s="37">
        <f ca="1">'000046212'!I94</f>
        <v>0</v>
      </c>
      <c r="S105" s="37">
        <f ca="1">'000049215'!I94</f>
        <v>0</v>
      </c>
      <c r="T105" s="37">
        <f ca="1">'000052218'!I94</f>
        <v>0</v>
      </c>
      <c r="U105" s="37">
        <f ca="1">'000055221'!I94</f>
        <v>0</v>
      </c>
      <c r="V105" s="37">
        <f ca="1">'000058224'!I94</f>
        <v>0</v>
      </c>
      <c r="W105" s="37">
        <f ca="1">'000061227'!I94</f>
        <v>0</v>
      </c>
      <c r="X105" s="37">
        <f ca="1">'000064230'!I94</f>
        <v>0</v>
      </c>
      <c r="Y105" s="37">
        <f ca="1">'000067233'!I94</f>
        <v>0</v>
      </c>
      <c r="Z105" s="37">
        <f ca="1">'000070236'!I94</f>
        <v>0</v>
      </c>
      <c r="AA105" s="37">
        <f ca="1">'000073239'!I94</f>
        <v>0</v>
      </c>
      <c r="AB105" s="37">
        <f ca="1">'000076242'!I94</f>
        <v>0</v>
      </c>
      <c r="AC105" s="37">
        <f ca="1">'000079245'!I94</f>
        <v>0</v>
      </c>
      <c r="AD105" s="37">
        <f ca="1">'000082248'!I94</f>
        <v>0</v>
      </c>
      <c r="AE105" s="37">
        <f ca="1">'000085251'!I94</f>
        <v>0</v>
      </c>
      <c r="AF105" s="37">
        <f ca="1">'000088254'!I94</f>
        <v>0</v>
      </c>
      <c r="AG105" s="37">
        <f ca="1">'000091257'!I94</f>
        <v>0</v>
      </c>
      <c r="AH105" s="37">
        <f ca="1">'000094260'!I94</f>
        <v>0</v>
      </c>
      <c r="AI105" s="37">
        <f ca="1">'000097263'!I94</f>
        <v>0</v>
      </c>
      <c r="AJ105" s="37">
        <f ca="1">'000100266'!I94</f>
        <v>0</v>
      </c>
      <c r="AK105" s="37">
        <f ca="1">'000103269'!I94</f>
        <v>0</v>
      </c>
      <c r="AL105" s="37">
        <f ca="1">'000106272'!I94</f>
        <v>0</v>
      </c>
      <c r="AM105" s="37">
        <f ca="1">'000109275'!I94</f>
        <v>0</v>
      </c>
      <c r="AN105" s="37">
        <f ca="1">'000112278'!I94</f>
        <v>0</v>
      </c>
      <c r="AO105" s="37">
        <f ca="1">'000115281'!I94</f>
        <v>0</v>
      </c>
      <c r="AP105" s="37">
        <f ca="1">'000118284'!I94</f>
        <v>0</v>
      </c>
      <c r="AQ105" s="37">
        <f ca="1">'000121287'!I94</f>
        <v>0</v>
      </c>
      <c r="AR105" s="37">
        <f ca="1">'000124290'!I94</f>
        <v>0</v>
      </c>
      <c r="AS105" s="37">
        <f ca="1">'000127293'!I94</f>
        <v>0</v>
      </c>
      <c r="AT105" s="37">
        <f ca="1">'000130296'!I94</f>
        <v>0</v>
      </c>
      <c r="AU105" s="37">
        <f ca="1">'000133299'!I94</f>
        <v>0</v>
      </c>
      <c r="AV105" s="37">
        <f ca="1">'000136302'!I94</f>
        <v>0</v>
      </c>
      <c r="AW105" s="37">
        <f ca="1">'000139305'!I94</f>
        <v>0</v>
      </c>
      <c r="AX105" s="37">
        <f ca="1">'000142308'!I94</f>
        <v>0</v>
      </c>
      <c r="AY105" s="37">
        <f ca="1">'000145311'!I94</f>
        <v>0</v>
      </c>
      <c r="AZ105" s="37">
        <f ca="1">'000148314'!I94</f>
        <v>0</v>
      </c>
      <c r="BA105" s="37">
        <f ca="1">'000151317'!I94</f>
        <v>0</v>
      </c>
      <c r="BB105" s="37">
        <f ca="1">'000154320'!I94</f>
        <v>0</v>
      </c>
      <c r="BC105" s="37">
        <f ca="1">'000157323'!I94</f>
        <v>0</v>
      </c>
      <c r="BD105" s="37">
        <f ca="1">'000160326'!I94</f>
        <v>0</v>
      </c>
      <c r="BE105" s="37">
        <f ca="1">'000163329'!I94</f>
        <v>0</v>
      </c>
      <c r="BF105" s="37">
        <f ca="1">'000166332'!I94</f>
        <v>0</v>
      </c>
      <c r="BG105" s="37">
        <f ca="1">'000169335'!I94</f>
        <v>0</v>
      </c>
      <c r="BH105" s="37">
        <f ca="1">'000172338'!I94</f>
        <v>0</v>
      </c>
      <c r="BI105" s="37">
        <f ca="1">'000175341'!I94</f>
        <v>0</v>
      </c>
      <c r="BJ105" s="37">
        <f ca="1">'000178344'!I94</f>
        <v>0</v>
      </c>
      <c r="BK105" s="37">
        <f ca="1">'000181347'!I94</f>
        <v>0</v>
      </c>
      <c r="BL105" s="37">
        <f ca="1">'000184350'!I94</f>
        <v>0</v>
      </c>
      <c r="BM105" s="37">
        <f ca="1">'000187353'!I94</f>
        <v>0</v>
      </c>
      <c r="BN105" s="37">
        <f ca="1">'000190356'!I94</f>
        <v>0</v>
      </c>
      <c r="BO105" s="37">
        <f ca="1">'000193359'!I94</f>
        <v>0</v>
      </c>
      <c r="BP105" s="37">
        <f ca="1">'000196362'!I94</f>
        <v>0</v>
      </c>
      <c r="BQ105" s="37">
        <f ca="1">'000199365'!I94</f>
        <v>0</v>
      </c>
      <c r="BR105" s="37">
        <f ca="1">'000202368'!I94</f>
        <v>0</v>
      </c>
      <c r="BS105" s="37">
        <f ca="1">'000205371'!I94</f>
        <v>0</v>
      </c>
      <c r="BT105" s="37">
        <f ca="1">'000208374'!I94</f>
        <v>0</v>
      </c>
      <c r="BV105" s="37">
        <f t="shared" ca="1" si="15"/>
        <v>0</v>
      </c>
      <c r="BW105" s="37">
        <f t="shared" ca="1" si="16"/>
        <v>0</v>
      </c>
      <c r="BX105" s="37">
        <f t="shared" ca="1" si="17"/>
        <v>0</v>
      </c>
      <c r="BZ105" s="59"/>
    </row>
    <row r="106" spans="1:78" x14ac:dyDescent="0.25">
      <c r="A106" s="54" t="s">
        <v>102</v>
      </c>
      <c r="B106" s="37">
        <f ca="1">'000000500'!I95</f>
        <v>0</v>
      </c>
      <c r="C106" s="37">
        <f ca="1">'000001167'!I95</f>
        <v>0</v>
      </c>
      <c r="D106" s="37">
        <f ca="1">'000004170'!I95</f>
        <v>0</v>
      </c>
      <c r="E106" s="37">
        <f ca="1">'000007173'!I95</f>
        <v>0</v>
      </c>
      <c r="F106" s="37">
        <f ca="1">'000010176'!I95</f>
        <v>0</v>
      </c>
      <c r="G106" s="37">
        <f ca="1">'000013179'!I95</f>
        <v>0</v>
      </c>
      <c r="H106" s="37">
        <f ca="1">'000016182'!I95</f>
        <v>0</v>
      </c>
      <c r="I106" s="37">
        <f ca="1">'000019185'!I95</f>
        <v>0</v>
      </c>
      <c r="J106" s="37">
        <f ca="1">'000022188'!I95</f>
        <v>0</v>
      </c>
      <c r="K106" s="37">
        <f ca="1">'000025191'!I95</f>
        <v>0</v>
      </c>
      <c r="L106" s="37">
        <f ca="1">'000028194'!I95</f>
        <v>0</v>
      </c>
      <c r="M106" s="37">
        <f ca="1">'000031197'!I95</f>
        <v>0</v>
      </c>
      <c r="N106" s="37">
        <f ca="1">'000034200'!I95</f>
        <v>0</v>
      </c>
      <c r="O106" s="37">
        <f ca="1">'000037203'!I95</f>
        <v>0</v>
      </c>
      <c r="P106" s="37">
        <f ca="1">'000040206'!I95</f>
        <v>0</v>
      </c>
      <c r="Q106" s="37">
        <f ca="1">'000043209'!I95</f>
        <v>0</v>
      </c>
      <c r="R106" s="37">
        <f ca="1">'000046212'!I95</f>
        <v>0</v>
      </c>
      <c r="S106" s="37">
        <f ca="1">'000049215'!I95</f>
        <v>0</v>
      </c>
      <c r="T106" s="37">
        <f ca="1">'000052218'!I95</f>
        <v>0</v>
      </c>
      <c r="U106" s="37">
        <f ca="1">'000055221'!I95</f>
        <v>0</v>
      </c>
      <c r="V106" s="37">
        <f ca="1">'000058224'!I95</f>
        <v>0</v>
      </c>
      <c r="W106" s="37">
        <f ca="1">'000061227'!I95</f>
        <v>0</v>
      </c>
      <c r="X106" s="37">
        <f ca="1">'000064230'!I95</f>
        <v>0</v>
      </c>
      <c r="Y106" s="37">
        <f ca="1">'000067233'!I95</f>
        <v>0</v>
      </c>
      <c r="Z106" s="37">
        <f ca="1">'000070236'!I95</f>
        <v>0</v>
      </c>
      <c r="AA106" s="37">
        <f ca="1">'000073239'!I95</f>
        <v>0</v>
      </c>
      <c r="AB106" s="37">
        <f ca="1">'000076242'!I95</f>
        <v>0</v>
      </c>
      <c r="AC106" s="37">
        <f ca="1">'000079245'!I95</f>
        <v>0</v>
      </c>
      <c r="AD106" s="37">
        <f ca="1">'000082248'!I95</f>
        <v>0</v>
      </c>
      <c r="AE106" s="37">
        <f ca="1">'000085251'!I95</f>
        <v>0</v>
      </c>
      <c r="AF106" s="37">
        <f ca="1">'000088254'!I95</f>
        <v>0</v>
      </c>
      <c r="AG106" s="37">
        <f ca="1">'000091257'!I95</f>
        <v>0</v>
      </c>
      <c r="AH106" s="37">
        <f ca="1">'000094260'!I95</f>
        <v>0</v>
      </c>
      <c r="AI106" s="37">
        <f ca="1">'000097263'!I95</f>
        <v>0</v>
      </c>
      <c r="AJ106" s="37">
        <f ca="1">'000100266'!I95</f>
        <v>0</v>
      </c>
      <c r="AK106" s="37">
        <f ca="1">'000103269'!I95</f>
        <v>0</v>
      </c>
      <c r="AL106" s="37">
        <f ca="1">'000106272'!I95</f>
        <v>0</v>
      </c>
      <c r="AM106" s="37">
        <f ca="1">'000109275'!I95</f>
        <v>0</v>
      </c>
      <c r="AN106" s="37">
        <f ca="1">'000112278'!I95</f>
        <v>0</v>
      </c>
      <c r="AO106" s="37">
        <f ca="1">'000115281'!I95</f>
        <v>0</v>
      </c>
      <c r="AP106" s="37">
        <f ca="1">'000118284'!I95</f>
        <v>0</v>
      </c>
      <c r="AQ106" s="37">
        <f ca="1">'000121287'!I95</f>
        <v>0</v>
      </c>
      <c r="AR106" s="37">
        <f ca="1">'000124290'!I95</f>
        <v>0</v>
      </c>
      <c r="AS106" s="37">
        <f ca="1">'000127293'!I95</f>
        <v>0</v>
      </c>
      <c r="AT106" s="37">
        <f ca="1">'000130296'!I95</f>
        <v>0</v>
      </c>
      <c r="AU106" s="37">
        <f ca="1">'000133299'!I95</f>
        <v>0</v>
      </c>
      <c r="AV106" s="37">
        <f ca="1">'000136302'!I95</f>
        <v>0</v>
      </c>
      <c r="AW106" s="37">
        <f ca="1">'000139305'!I95</f>
        <v>0</v>
      </c>
      <c r="AX106" s="37">
        <f ca="1">'000142308'!I95</f>
        <v>0</v>
      </c>
      <c r="AY106" s="37">
        <f ca="1">'000145311'!I95</f>
        <v>0</v>
      </c>
      <c r="AZ106" s="37">
        <f ca="1">'000148314'!I95</f>
        <v>0</v>
      </c>
      <c r="BA106" s="37">
        <f ca="1">'000151317'!I95</f>
        <v>0</v>
      </c>
      <c r="BB106" s="37">
        <f ca="1">'000154320'!I95</f>
        <v>0</v>
      </c>
      <c r="BC106" s="37">
        <f ca="1">'000157323'!I95</f>
        <v>0</v>
      </c>
      <c r="BD106" s="37">
        <f ca="1">'000160326'!I95</f>
        <v>0</v>
      </c>
      <c r="BE106" s="37">
        <f ca="1">'000163329'!I95</f>
        <v>0</v>
      </c>
      <c r="BF106" s="37">
        <f ca="1">'000166332'!I95</f>
        <v>0</v>
      </c>
      <c r="BG106" s="37">
        <f ca="1">'000169335'!I95</f>
        <v>0</v>
      </c>
      <c r="BH106" s="37">
        <f ca="1">'000172338'!I95</f>
        <v>0</v>
      </c>
      <c r="BI106" s="37">
        <f ca="1">'000175341'!I95</f>
        <v>0</v>
      </c>
      <c r="BJ106" s="37">
        <f ca="1">'000178344'!I95</f>
        <v>0</v>
      </c>
      <c r="BK106" s="37">
        <f ca="1">'000181347'!I95</f>
        <v>0</v>
      </c>
      <c r="BL106" s="37">
        <f ca="1">'000184350'!I95</f>
        <v>0</v>
      </c>
      <c r="BM106" s="37">
        <f ca="1">'000187353'!I95</f>
        <v>0</v>
      </c>
      <c r="BN106" s="37">
        <f ca="1">'000190356'!I95</f>
        <v>0</v>
      </c>
      <c r="BO106" s="37">
        <f ca="1">'000193359'!I95</f>
        <v>0</v>
      </c>
      <c r="BP106" s="37">
        <f ca="1">'000196362'!I95</f>
        <v>0</v>
      </c>
      <c r="BQ106" s="37">
        <f ca="1">'000199365'!I95</f>
        <v>0</v>
      </c>
      <c r="BR106" s="37">
        <f ca="1">'000202368'!I95</f>
        <v>0</v>
      </c>
      <c r="BS106" s="37">
        <f ca="1">'000205371'!I95</f>
        <v>0</v>
      </c>
      <c r="BT106" s="37">
        <f ca="1">'000208374'!I95</f>
        <v>0</v>
      </c>
      <c r="BV106" s="37">
        <f t="shared" ca="1" si="15"/>
        <v>0</v>
      </c>
      <c r="BW106" s="37">
        <f t="shared" ca="1" si="16"/>
        <v>0</v>
      </c>
      <c r="BX106" s="37">
        <f t="shared" ca="1" si="17"/>
        <v>0</v>
      </c>
      <c r="BZ106" s="59"/>
    </row>
    <row r="107" spans="1:78" x14ac:dyDescent="0.25">
      <c r="A107" s="54" t="s">
        <v>103</v>
      </c>
      <c r="B107" s="37">
        <f ca="1">'000000500'!I96</f>
        <v>0</v>
      </c>
      <c r="C107" s="37">
        <f ca="1">'000001167'!I96</f>
        <v>0</v>
      </c>
      <c r="D107" s="37">
        <f ca="1">'000004170'!I96</f>
        <v>0</v>
      </c>
      <c r="E107" s="37">
        <f ca="1">'000007173'!I96</f>
        <v>0</v>
      </c>
      <c r="F107" s="37">
        <f ca="1">'000010176'!I96</f>
        <v>0</v>
      </c>
      <c r="G107" s="37">
        <f ca="1">'000013179'!I96</f>
        <v>0</v>
      </c>
      <c r="H107" s="37">
        <f ca="1">'000016182'!I96</f>
        <v>0</v>
      </c>
      <c r="I107" s="37">
        <f ca="1">'000019185'!I96</f>
        <v>0</v>
      </c>
      <c r="J107" s="37">
        <f ca="1">'000022188'!I96</f>
        <v>0</v>
      </c>
      <c r="K107" s="37">
        <f ca="1">'000025191'!I96</f>
        <v>0</v>
      </c>
      <c r="L107" s="37">
        <f ca="1">'000028194'!I96</f>
        <v>0</v>
      </c>
      <c r="M107" s="37">
        <f ca="1">'000031197'!I96</f>
        <v>0</v>
      </c>
      <c r="N107" s="37">
        <f ca="1">'000034200'!I96</f>
        <v>0</v>
      </c>
      <c r="O107" s="37">
        <f ca="1">'000037203'!I96</f>
        <v>0</v>
      </c>
      <c r="P107" s="37">
        <f ca="1">'000040206'!I96</f>
        <v>0</v>
      </c>
      <c r="Q107" s="37">
        <f ca="1">'000043209'!I96</f>
        <v>0</v>
      </c>
      <c r="R107" s="37">
        <f ca="1">'000046212'!I96</f>
        <v>0</v>
      </c>
      <c r="S107" s="37">
        <f ca="1">'000049215'!I96</f>
        <v>0</v>
      </c>
      <c r="T107" s="37">
        <f ca="1">'000052218'!I96</f>
        <v>0</v>
      </c>
      <c r="U107" s="37">
        <f ca="1">'000055221'!I96</f>
        <v>0</v>
      </c>
      <c r="V107" s="37">
        <f ca="1">'000058224'!I96</f>
        <v>0</v>
      </c>
      <c r="W107" s="37">
        <f ca="1">'000061227'!I96</f>
        <v>0</v>
      </c>
      <c r="X107" s="37">
        <f ca="1">'000064230'!I96</f>
        <v>0</v>
      </c>
      <c r="Y107" s="37">
        <f ca="1">'000067233'!I96</f>
        <v>0</v>
      </c>
      <c r="Z107" s="37">
        <f ca="1">'000070236'!I96</f>
        <v>0</v>
      </c>
      <c r="AA107" s="37">
        <f ca="1">'000073239'!I96</f>
        <v>0</v>
      </c>
      <c r="AB107" s="37">
        <f ca="1">'000076242'!I96</f>
        <v>0</v>
      </c>
      <c r="AC107" s="37">
        <f ca="1">'000079245'!I96</f>
        <v>0</v>
      </c>
      <c r="AD107" s="37">
        <f ca="1">'000082248'!I96</f>
        <v>0</v>
      </c>
      <c r="AE107" s="37">
        <f ca="1">'000085251'!I96</f>
        <v>0</v>
      </c>
      <c r="AF107" s="37">
        <f ca="1">'000088254'!I96</f>
        <v>0</v>
      </c>
      <c r="AG107" s="37">
        <f ca="1">'000091257'!I96</f>
        <v>0</v>
      </c>
      <c r="AH107" s="37">
        <f ca="1">'000094260'!I96</f>
        <v>0</v>
      </c>
      <c r="AI107" s="37">
        <f ca="1">'000097263'!I96</f>
        <v>0</v>
      </c>
      <c r="AJ107" s="37">
        <f ca="1">'000100266'!I96</f>
        <v>0</v>
      </c>
      <c r="AK107" s="37">
        <f ca="1">'000103269'!I96</f>
        <v>0</v>
      </c>
      <c r="AL107" s="37">
        <f ca="1">'000106272'!I96</f>
        <v>0</v>
      </c>
      <c r="AM107" s="37">
        <f ca="1">'000109275'!I96</f>
        <v>0</v>
      </c>
      <c r="AN107" s="37">
        <f ca="1">'000112278'!I96</f>
        <v>0</v>
      </c>
      <c r="AO107" s="37">
        <f ca="1">'000115281'!I96</f>
        <v>0</v>
      </c>
      <c r="AP107" s="37">
        <f ca="1">'000118284'!I96</f>
        <v>0</v>
      </c>
      <c r="AQ107" s="37">
        <f ca="1">'000121287'!I96</f>
        <v>0</v>
      </c>
      <c r="AR107" s="37">
        <f ca="1">'000124290'!I96</f>
        <v>0</v>
      </c>
      <c r="AS107" s="37">
        <f ca="1">'000127293'!I96</f>
        <v>0</v>
      </c>
      <c r="AT107" s="37">
        <f ca="1">'000130296'!I96</f>
        <v>0</v>
      </c>
      <c r="AU107" s="37">
        <f ca="1">'000133299'!I96</f>
        <v>0</v>
      </c>
      <c r="AV107" s="37">
        <f ca="1">'000136302'!I96</f>
        <v>0</v>
      </c>
      <c r="AW107" s="37">
        <f ca="1">'000139305'!I96</f>
        <v>0</v>
      </c>
      <c r="AX107" s="37">
        <f ca="1">'000142308'!I96</f>
        <v>0</v>
      </c>
      <c r="AY107" s="37">
        <f ca="1">'000145311'!I96</f>
        <v>0</v>
      </c>
      <c r="AZ107" s="37">
        <f ca="1">'000148314'!I96</f>
        <v>0</v>
      </c>
      <c r="BA107" s="37">
        <f ca="1">'000151317'!I96</f>
        <v>0</v>
      </c>
      <c r="BB107" s="37">
        <f ca="1">'000154320'!I96</f>
        <v>0</v>
      </c>
      <c r="BC107" s="37">
        <f ca="1">'000157323'!I96</f>
        <v>0</v>
      </c>
      <c r="BD107" s="37">
        <f ca="1">'000160326'!I96</f>
        <v>0</v>
      </c>
      <c r="BE107" s="37">
        <f ca="1">'000163329'!I96</f>
        <v>0</v>
      </c>
      <c r="BF107" s="37">
        <f ca="1">'000166332'!I96</f>
        <v>0</v>
      </c>
      <c r="BG107" s="37">
        <f ca="1">'000169335'!I96</f>
        <v>0</v>
      </c>
      <c r="BH107" s="37">
        <f ca="1">'000172338'!I96</f>
        <v>0</v>
      </c>
      <c r="BI107" s="37">
        <f ca="1">'000175341'!I96</f>
        <v>0</v>
      </c>
      <c r="BJ107" s="37">
        <f ca="1">'000178344'!I96</f>
        <v>0</v>
      </c>
      <c r="BK107" s="37">
        <f ca="1">'000181347'!I96</f>
        <v>0</v>
      </c>
      <c r="BL107" s="37">
        <f ca="1">'000184350'!I96</f>
        <v>0</v>
      </c>
      <c r="BM107" s="37">
        <f ca="1">'000187353'!I96</f>
        <v>0</v>
      </c>
      <c r="BN107" s="37">
        <f ca="1">'000190356'!I96</f>
        <v>0</v>
      </c>
      <c r="BO107" s="37">
        <f ca="1">'000193359'!I96</f>
        <v>0</v>
      </c>
      <c r="BP107" s="37">
        <f ca="1">'000196362'!I96</f>
        <v>0</v>
      </c>
      <c r="BQ107" s="37">
        <f ca="1">'000199365'!I96</f>
        <v>0</v>
      </c>
      <c r="BR107" s="37">
        <f ca="1">'000202368'!I96</f>
        <v>0</v>
      </c>
      <c r="BS107" s="37">
        <f ca="1">'000205371'!I96</f>
        <v>0</v>
      </c>
      <c r="BT107" s="37">
        <f ca="1">'000208374'!I96</f>
        <v>0</v>
      </c>
      <c r="BV107" s="37">
        <f t="shared" ca="1" si="15"/>
        <v>0</v>
      </c>
      <c r="BW107" s="37">
        <f t="shared" ca="1" si="16"/>
        <v>0</v>
      </c>
      <c r="BX107" s="37">
        <f t="shared" ca="1" si="17"/>
        <v>0</v>
      </c>
      <c r="BZ107" s="59"/>
    </row>
    <row r="108" spans="1:78" x14ac:dyDescent="0.25">
      <c r="A108" s="54" t="s">
        <v>104</v>
      </c>
      <c r="B108" s="37">
        <f ca="1">'000000500'!I97</f>
        <v>0</v>
      </c>
      <c r="C108" s="37">
        <f ca="1">'000001167'!I97</f>
        <v>0</v>
      </c>
      <c r="D108" s="37">
        <f ca="1">'000004170'!I97</f>
        <v>0</v>
      </c>
      <c r="E108" s="37">
        <f ca="1">'000007173'!I97</f>
        <v>0</v>
      </c>
      <c r="F108" s="37">
        <f ca="1">'000010176'!I97</f>
        <v>0</v>
      </c>
      <c r="G108" s="37">
        <f ca="1">'000013179'!I97</f>
        <v>0</v>
      </c>
      <c r="H108" s="37">
        <f ca="1">'000016182'!I97</f>
        <v>0</v>
      </c>
      <c r="I108" s="37">
        <f ca="1">'000019185'!I97</f>
        <v>0</v>
      </c>
      <c r="J108" s="37">
        <f ca="1">'000022188'!I97</f>
        <v>0</v>
      </c>
      <c r="K108" s="37">
        <f ca="1">'000025191'!I97</f>
        <v>0</v>
      </c>
      <c r="L108" s="37">
        <f ca="1">'000028194'!I97</f>
        <v>0</v>
      </c>
      <c r="M108" s="37">
        <f ca="1">'000031197'!I97</f>
        <v>0</v>
      </c>
      <c r="N108" s="37">
        <f ca="1">'000034200'!I97</f>
        <v>0</v>
      </c>
      <c r="O108" s="37">
        <f ca="1">'000037203'!I97</f>
        <v>0</v>
      </c>
      <c r="P108" s="37">
        <f ca="1">'000040206'!I97</f>
        <v>0</v>
      </c>
      <c r="Q108" s="37">
        <f ca="1">'000043209'!I97</f>
        <v>0</v>
      </c>
      <c r="R108" s="37">
        <f ca="1">'000046212'!I97</f>
        <v>0</v>
      </c>
      <c r="S108" s="37">
        <f ca="1">'000049215'!I97</f>
        <v>0</v>
      </c>
      <c r="T108" s="37">
        <f ca="1">'000052218'!I97</f>
        <v>0</v>
      </c>
      <c r="U108" s="37">
        <f ca="1">'000055221'!I97</f>
        <v>0</v>
      </c>
      <c r="V108" s="37">
        <f ca="1">'000058224'!I97</f>
        <v>0</v>
      </c>
      <c r="W108" s="37">
        <f ca="1">'000061227'!I97</f>
        <v>0</v>
      </c>
      <c r="X108" s="37">
        <f ca="1">'000064230'!I97</f>
        <v>0</v>
      </c>
      <c r="Y108" s="37">
        <f ca="1">'000067233'!I97</f>
        <v>0</v>
      </c>
      <c r="Z108" s="37">
        <f ca="1">'000070236'!I97</f>
        <v>0</v>
      </c>
      <c r="AA108" s="37">
        <f ca="1">'000073239'!I97</f>
        <v>0</v>
      </c>
      <c r="AB108" s="37">
        <f ca="1">'000076242'!I97</f>
        <v>0</v>
      </c>
      <c r="AC108" s="37">
        <f ca="1">'000079245'!I97</f>
        <v>0</v>
      </c>
      <c r="AD108" s="37">
        <f ca="1">'000082248'!I97</f>
        <v>0</v>
      </c>
      <c r="AE108" s="37">
        <f ca="1">'000085251'!I97</f>
        <v>0</v>
      </c>
      <c r="AF108" s="37">
        <f ca="1">'000088254'!I97</f>
        <v>0</v>
      </c>
      <c r="AG108" s="37">
        <f ca="1">'000091257'!I97</f>
        <v>0</v>
      </c>
      <c r="AH108" s="37">
        <f ca="1">'000094260'!I97</f>
        <v>0</v>
      </c>
      <c r="AI108" s="37">
        <f ca="1">'000097263'!I97</f>
        <v>0</v>
      </c>
      <c r="AJ108" s="37">
        <f ca="1">'000100266'!I97</f>
        <v>0</v>
      </c>
      <c r="AK108" s="37">
        <f ca="1">'000103269'!I97</f>
        <v>0</v>
      </c>
      <c r="AL108" s="37">
        <f ca="1">'000106272'!I97</f>
        <v>0</v>
      </c>
      <c r="AM108" s="37">
        <f ca="1">'000109275'!I97</f>
        <v>0</v>
      </c>
      <c r="AN108" s="37">
        <f ca="1">'000112278'!I97</f>
        <v>0</v>
      </c>
      <c r="AO108" s="37">
        <f ca="1">'000115281'!I97</f>
        <v>0</v>
      </c>
      <c r="AP108" s="37">
        <f ca="1">'000118284'!I97</f>
        <v>0</v>
      </c>
      <c r="AQ108" s="37">
        <f ca="1">'000121287'!I97</f>
        <v>0</v>
      </c>
      <c r="AR108" s="37">
        <f ca="1">'000124290'!I97</f>
        <v>0</v>
      </c>
      <c r="AS108" s="37">
        <f ca="1">'000127293'!I97</f>
        <v>0</v>
      </c>
      <c r="AT108" s="37">
        <f ca="1">'000130296'!I97</f>
        <v>0</v>
      </c>
      <c r="AU108" s="37">
        <f ca="1">'000133299'!I97</f>
        <v>0</v>
      </c>
      <c r="AV108" s="37">
        <f ca="1">'000136302'!I97</f>
        <v>0</v>
      </c>
      <c r="AW108" s="37">
        <f ca="1">'000139305'!I97</f>
        <v>0</v>
      </c>
      <c r="AX108" s="37">
        <f ca="1">'000142308'!I97</f>
        <v>0</v>
      </c>
      <c r="AY108" s="37">
        <f ca="1">'000145311'!I97</f>
        <v>0</v>
      </c>
      <c r="AZ108" s="37">
        <f ca="1">'000148314'!I97</f>
        <v>0</v>
      </c>
      <c r="BA108" s="37">
        <f ca="1">'000151317'!I97</f>
        <v>0</v>
      </c>
      <c r="BB108" s="37">
        <f ca="1">'000154320'!I97</f>
        <v>0</v>
      </c>
      <c r="BC108" s="37">
        <f ca="1">'000157323'!I97</f>
        <v>0</v>
      </c>
      <c r="BD108" s="37">
        <f ca="1">'000160326'!I97</f>
        <v>0</v>
      </c>
      <c r="BE108" s="37">
        <f ca="1">'000163329'!I97</f>
        <v>0</v>
      </c>
      <c r="BF108" s="37">
        <f ca="1">'000166332'!I97</f>
        <v>0</v>
      </c>
      <c r="BG108" s="37">
        <f ca="1">'000169335'!I97</f>
        <v>0</v>
      </c>
      <c r="BH108" s="37">
        <f ca="1">'000172338'!I97</f>
        <v>0</v>
      </c>
      <c r="BI108" s="37">
        <f ca="1">'000175341'!I97</f>
        <v>0</v>
      </c>
      <c r="BJ108" s="37">
        <f ca="1">'000178344'!I97</f>
        <v>0</v>
      </c>
      <c r="BK108" s="37">
        <f ca="1">'000181347'!I97</f>
        <v>0</v>
      </c>
      <c r="BL108" s="37">
        <f ca="1">'000184350'!I97</f>
        <v>0</v>
      </c>
      <c r="BM108" s="37">
        <f ca="1">'000187353'!I97</f>
        <v>0</v>
      </c>
      <c r="BN108" s="37">
        <f ca="1">'000190356'!I97</f>
        <v>0</v>
      </c>
      <c r="BO108" s="37">
        <f ca="1">'000193359'!I97</f>
        <v>0</v>
      </c>
      <c r="BP108" s="37">
        <f ca="1">'000196362'!I97</f>
        <v>0</v>
      </c>
      <c r="BQ108" s="37">
        <f ca="1">'000199365'!I97</f>
        <v>0</v>
      </c>
      <c r="BR108" s="37">
        <f ca="1">'000202368'!I97</f>
        <v>0</v>
      </c>
      <c r="BS108" s="37">
        <f ca="1">'000205371'!I97</f>
        <v>0</v>
      </c>
      <c r="BT108" s="37">
        <f ca="1">'000208374'!I97</f>
        <v>0</v>
      </c>
      <c r="BV108" s="37">
        <f t="shared" ca="1" si="15"/>
        <v>0</v>
      </c>
      <c r="BW108" s="37">
        <f t="shared" ca="1" si="16"/>
        <v>0</v>
      </c>
      <c r="BX108" s="37">
        <f t="shared" ca="1" si="17"/>
        <v>0</v>
      </c>
      <c r="BZ108" s="59"/>
    </row>
    <row r="109" spans="1:78" x14ac:dyDescent="0.25">
      <c r="A109" s="54" t="s">
        <v>105</v>
      </c>
      <c r="B109" s="37">
        <f ca="1">'000000500'!I98</f>
        <v>0</v>
      </c>
      <c r="C109" s="37">
        <f ca="1">'000001167'!I98</f>
        <v>0</v>
      </c>
      <c r="D109" s="37">
        <f ca="1">'000004170'!I98</f>
        <v>0</v>
      </c>
      <c r="E109" s="37">
        <f ca="1">'000007173'!I98</f>
        <v>0</v>
      </c>
      <c r="F109" s="37">
        <f ca="1">'000010176'!I98</f>
        <v>0</v>
      </c>
      <c r="G109" s="37">
        <f ca="1">'000013179'!I98</f>
        <v>0</v>
      </c>
      <c r="H109" s="37">
        <f ca="1">'000016182'!I98</f>
        <v>0</v>
      </c>
      <c r="I109" s="37">
        <f ca="1">'000019185'!I98</f>
        <v>0</v>
      </c>
      <c r="J109" s="37">
        <f ca="1">'000022188'!I98</f>
        <v>0</v>
      </c>
      <c r="K109" s="37">
        <f ca="1">'000025191'!I98</f>
        <v>0</v>
      </c>
      <c r="L109" s="37">
        <f ca="1">'000028194'!I98</f>
        <v>0</v>
      </c>
      <c r="M109" s="37">
        <f ca="1">'000031197'!I98</f>
        <v>0</v>
      </c>
      <c r="N109" s="37">
        <f ca="1">'000034200'!I98</f>
        <v>0</v>
      </c>
      <c r="O109" s="37">
        <f ca="1">'000037203'!I98</f>
        <v>0</v>
      </c>
      <c r="P109" s="37">
        <f ca="1">'000040206'!I98</f>
        <v>0</v>
      </c>
      <c r="Q109" s="37">
        <f ca="1">'000043209'!I98</f>
        <v>0</v>
      </c>
      <c r="R109" s="37">
        <f ca="1">'000046212'!I98</f>
        <v>0</v>
      </c>
      <c r="S109" s="37">
        <f ca="1">'000049215'!I98</f>
        <v>0</v>
      </c>
      <c r="T109" s="37">
        <f ca="1">'000052218'!I98</f>
        <v>0</v>
      </c>
      <c r="U109" s="37">
        <f ca="1">'000055221'!I98</f>
        <v>0</v>
      </c>
      <c r="V109" s="37">
        <f ca="1">'000058224'!I98</f>
        <v>0</v>
      </c>
      <c r="W109" s="37">
        <f ca="1">'000061227'!I98</f>
        <v>0</v>
      </c>
      <c r="X109" s="37">
        <f ca="1">'000064230'!I98</f>
        <v>0</v>
      </c>
      <c r="Y109" s="37">
        <f ca="1">'000067233'!I98</f>
        <v>0</v>
      </c>
      <c r="Z109" s="37">
        <f ca="1">'000070236'!I98</f>
        <v>0</v>
      </c>
      <c r="AA109" s="37">
        <f ca="1">'000073239'!I98</f>
        <v>0</v>
      </c>
      <c r="AB109" s="37">
        <f ca="1">'000076242'!I98</f>
        <v>0</v>
      </c>
      <c r="AC109" s="37">
        <f ca="1">'000079245'!I98</f>
        <v>0</v>
      </c>
      <c r="AD109" s="37">
        <f ca="1">'000082248'!I98</f>
        <v>0</v>
      </c>
      <c r="AE109" s="37">
        <f ca="1">'000085251'!I98</f>
        <v>0</v>
      </c>
      <c r="AF109" s="37">
        <f ca="1">'000088254'!I98</f>
        <v>0</v>
      </c>
      <c r="AG109" s="37">
        <f ca="1">'000091257'!I98</f>
        <v>0</v>
      </c>
      <c r="AH109" s="37">
        <f ca="1">'000094260'!I98</f>
        <v>0</v>
      </c>
      <c r="AI109" s="37">
        <f ca="1">'000097263'!I98</f>
        <v>0</v>
      </c>
      <c r="AJ109" s="37">
        <f ca="1">'000100266'!I98</f>
        <v>0</v>
      </c>
      <c r="AK109" s="37">
        <f ca="1">'000103269'!I98</f>
        <v>0</v>
      </c>
      <c r="AL109" s="37">
        <f ca="1">'000106272'!I98</f>
        <v>0</v>
      </c>
      <c r="AM109" s="37">
        <f ca="1">'000109275'!I98</f>
        <v>0</v>
      </c>
      <c r="AN109" s="37">
        <f ca="1">'000112278'!I98</f>
        <v>0</v>
      </c>
      <c r="AO109" s="37">
        <f ca="1">'000115281'!I98</f>
        <v>0</v>
      </c>
      <c r="AP109" s="37">
        <f ca="1">'000118284'!I98</f>
        <v>0</v>
      </c>
      <c r="AQ109" s="37">
        <f ca="1">'000121287'!I98</f>
        <v>0</v>
      </c>
      <c r="AR109" s="37">
        <f ca="1">'000124290'!I98</f>
        <v>0</v>
      </c>
      <c r="AS109" s="37">
        <f ca="1">'000127293'!I98</f>
        <v>0</v>
      </c>
      <c r="AT109" s="37">
        <f ca="1">'000130296'!I98</f>
        <v>0</v>
      </c>
      <c r="AU109" s="37">
        <f ca="1">'000133299'!I98</f>
        <v>0</v>
      </c>
      <c r="AV109" s="37">
        <f ca="1">'000136302'!I98</f>
        <v>0</v>
      </c>
      <c r="AW109" s="37">
        <f ca="1">'000139305'!I98</f>
        <v>0</v>
      </c>
      <c r="AX109" s="37">
        <f ca="1">'000142308'!I98</f>
        <v>0</v>
      </c>
      <c r="AY109" s="37">
        <f ca="1">'000145311'!I98</f>
        <v>0</v>
      </c>
      <c r="AZ109" s="37">
        <f ca="1">'000148314'!I98</f>
        <v>0</v>
      </c>
      <c r="BA109" s="37">
        <f ca="1">'000151317'!I98</f>
        <v>0</v>
      </c>
      <c r="BB109" s="37">
        <f ca="1">'000154320'!I98</f>
        <v>0</v>
      </c>
      <c r="BC109" s="37">
        <f ca="1">'000157323'!I98</f>
        <v>0</v>
      </c>
      <c r="BD109" s="37">
        <f ca="1">'000160326'!I98</f>
        <v>0</v>
      </c>
      <c r="BE109" s="37">
        <f ca="1">'000163329'!I98</f>
        <v>0</v>
      </c>
      <c r="BF109" s="37">
        <f ca="1">'000166332'!I98</f>
        <v>0</v>
      </c>
      <c r="BG109" s="37">
        <f ca="1">'000169335'!I98</f>
        <v>0</v>
      </c>
      <c r="BH109" s="37">
        <f ca="1">'000172338'!I98</f>
        <v>0</v>
      </c>
      <c r="BI109" s="37">
        <f ca="1">'000175341'!I98</f>
        <v>0</v>
      </c>
      <c r="BJ109" s="37">
        <f ca="1">'000178344'!I98</f>
        <v>0</v>
      </c>
      <c r="BK109" s="37">
        <f ca="1">'000181347'!I98</f>
        <v>0</v>
      </c>
      <c r="BL109" s="37">
        <f ca="1">'000184350'!I98</f>
        <v>0</v>
      </c>
      <c r="BM109" s="37">
        <f ca="1">'000187353'!I98</f>
        <v>0</v>
      </c>
      <c r="BN109" s="37">
        <f ca="1">'000190356'!I98</f>
        <v>0</v>
      </c>
      <c r="BO109" s="37">
        <f ca="1">'000193359'!I98</f>
        <v>0</v>
      </c>
      <c r="BP109" s="37">
        <f ca="1">'000196362'!I98</f>
        <v>0</v>
      </c>
      <c r="BQ109" s="37">
        <f ca="1">'000199365'!I98</f>
        <v>0</v>
      </c>
      <c r="BR109" s="37">
        <f ca="1">'000202368'!I98</f>
        <v>0</v>
      </c>
      <c r="BS109" s="37">
        <f ca="1">'000205371'!I98</f>
        <v>0</v>
      </c>
      <c r="BT109" s="37">
        <f ca="1">'000208374'!I98</f>
        <v>0</v>
      </c>
      <c r="BV109" s="37">
        <f t="shared" ca="1" si="15"/>
        <v>0</v>
      </c>
      <c r="BW109" s="37">
        <f t="shared" ca="1" si="16"/>
        <v>0</v>
      </c>
      <c r="BX109" s="37">
        <f t="shared" ca="1" si="17"/>
        <v>0</v>
      </c>
      <c r="BZ109" s="59"/>
    </row>
    <row r="110" spans="1:78" x14ac:dyDescent="0.25">
      <c r="A110" s="54" t="s">
        <v>106</v>
      </c>
      <c r="B110" s="37">
        <f ca="1">'000000500'!I99</f>
        <v>0</v>
      </c>
      <c r="C110" s="37">
        <f ca="1">'000001167'!I99</f>
        <v>0</v>
      </c>
      <c r="D110" s="37">
        <f ca="1">'000004170'!I99</f>
        <v>0</v>
      </c>
      <c r="E110" s="37">
        <f ca="1">'000007173'!I99</f>
        <v>0</v>
      </c>
      <c r="F110" s="37">
        <f ca="1">'000010176'!I99</f>
        <v>0</v>
      </c>
      <c r="G110" s="37">
        <f ca="1">'000013179'!I99</f>
        <v>0</v>
      </c>
      <c r="H110" s="37">
        <f ca="1">'000016182'!I99</f>
        <v>0</v>
      </c>
      <c r="I110" s="37">
        <f ca="1">'000019185'!I99</f>
        <v>0</v>
      </c>
      <c r="J110" s="37">
        <f ca="1">'000022188'!I99</f>
        <v>0</v>
      </c>
      <c r="K110" s="37">
        <f ca="1">'000025191'!I99</f>
        <v>0</v>
      </c>
      <c r="L110" s="37">
        <f ca="1">'000028194'!I99</f>
        <v>0</v>
      </c>
      <c r="M110" s="37">
        <f ca="1">'000031197'!I99</f>
        <v>0</v>
      </c>
      <c r="N110" s="37">
        <f ca="1">'000034200'!I99</f>
        <v>0</v>
      </c>
      <c r="O110" s="37">
        <f ca="1">'000037203'!I99</f>
        <v>0</v>
      </c>
      <c r="P110" s="37">
        <f ca="1">'000040206'!I99</f>
        <v>0</v>
      </c>
      <c r="Q110" s="37">
        <f ca="1">'000043209'!I99</f>
        <v>0</v>
      </c>
      <c r="R110" s="37">
        <f ca="1">'000046212'!I99</f>
        <v>0</v>
      </c>
      <c r="S110" s="37">
        <f ca="1">'000049215'!I99</f>
        <v>0</v>
      </c>
      <c r="T110" s="37">
        <f ca="1">'000052218'!I99</f>
        <v>0</v>
      </c>
      <c r="U110" s="37">
        <f ca="1">'000055221'!I99</f>
        <v>0</v>
      </c>
      <c r="V110" s="37">
        <f ca="1">'000058224'!I99</f>
        <v>0</v>
      </c>
      <c r="W110" s="37">
        <f ca="1">'000061227'!I99</f>
        <v>0</v>
      </c>
      <c r="X110" s="37">
        <f ca="1">'000064230'!I99</f>
        <v>0</v>
      </c>
      <c r="Y110" s="37">
        <f ca="1">'000067233'!I99</f>
        <v>0</v>
      </c>
      <c r="Z110" s="37">
        <f ca="1">'000070236'!I99</f>
        <v>0</v>
      </c>
      <c r="AA110" s="37">
        <f ca="1">'000073239'!I99</f>
        <v>0</v>
      </c>
      <c r="AB110" s="37">
        <f ca="1">'000076242'!I99</f>
        <v>0</v>
      </c>
      <c r="AC110" s="37">
        <f ca="1">'000079245'!I99</f>
        <v>0</v>
      </c>
      <c r="AD110" s="37">
        <f ca="1">'000082248'!I99</f>
        <v>0</v>
      </c>
      <c r="AE110" s="37">
        <f ca="1">'000085251'!I99</f>
        <v>0</v>
      </c>
      <c r="AF110" s="37">
        <f ca="1">'000088254'!I99</f>
        <v>0</v>
      </c>
      <c r="AG110" s="37">
        <f ca="1">'000091257'!I99</f>
        <v>0</v>
      </c>
      <c r="AH110" s="37">
        <f ca="1">'000094260'!I99</f>
        <v>0</v>
      </c>
      <c r="AI110" s="37">
        <f ca="1">'000097263'!I99</f>
        <v>0</v>
      </c>
      <c r="AJ110" s="37">
        <f ca="1">'000100266'!I99</f>
        <v>0</v>
      </c>
      <c r="AK110" s="37">
        <f ca="1">'000103269'!I99</f>
        <v>0</v>
      </c>
      <c r="AL110" s="37">
        <f ca="1">'000106272'!I99</f>
        <v>0</v>
      </c>
      <c r="AM110" s="37">
        <f ca="1">'000109275'!I99</f>
        <v>0</v>
      </c>
      <c r="AN110" s="37">
        <f ca="1">'000112278'!I99</f>
        <v>0</v>
      </c>
      <c r="AO110" s="37">
        <f ca="1">'000115281'!I99</f>
        <v>0</v>
      </c>
      <c r="AP110" s="37">
        <f ca="1">'000118284'!I99</f>
        <v>0</v>
      </c>
      <c r="AQ110" s="37">
        <f ca="1">'000121287'!I99</f>
        <v>0</v>
      </c>
      <c r="AR110" s="37">
        <f ca="1">'000124290'!I99</f>
        <v>0</v>
      </c>
      <c r="AS110" s="37">
        <f ca="1">'000127293'!I99</f>
        <v>0</v>
      </c>
      <c r="AT110" s="37">
        <f ca="1">'000130296'!I99</f>
        <v>0</v>
      </c>
      <c r="AU110" s="37">
        <f ca="1">'000133299'!I99</f>
        <v>0</v>
      </c>
      <c r="AV110" s="37">
        <f ca="1">'000136302'!I99</f>
        <v>0</v>
      </c>
      <c r="AW110" s="37">
        <f ca="1">'000139305'!I99</f>
        <v>0</v>
      </c>
      <c r="AX110" s="37">
        <f ca="1">'000142308'!I99</f>
        <v>0</v>
      </c>
      <c r="AY110" s="37">
        <f ca="1">'000145311'!I99</f>
        <v>0</v>
      </c>
      <c r="AZ110" s="37">
        <f ca="1">'000148314'!I99</f>
        <v>0</v>
      </c>
      <c r="BA110" s="37">
        <f ca="1">'000151317'!I99</f>
        <v>0</v>
      </c>
      <c r="BB110" s="37">
        <f ca="1">'000154320'!I99</f>
        <v>0</v>
      </c>
      <c r="BC110" s="37">
        <f ca="1">'000157323'!I99</f>
        <v>0</v>
      </c>
      <c r="BD110" s="37">
        <f ca="1">'000160326'!I99</f>
        <v>0</v>
      </c>
      <c r="BE110" s="37">
        <f ca="1">'000163329'!I99</f>
        <v>0</v>
      </c>
      <c r="BF110" s="37">
        <f ca="1">'000166332'!I99</f>
        <v>0</v>
      </c>
      <c r="BG110" s="37">
        <f ca="1">'000169335'!I99</f>
        <v>0</v>
      </c>
      <c r="BH110" s="37">
        <f ca="1">'000172338'!I99</f>
        <v>0</v>
      </c>
      <c r="BI110" s="37">
        <f ca="1">'000175341'!I99</f>
        <v>0</v>
      </c>
      <c r="BJ110" s="37">
        <f ca="1">'000178344'!I99</f>
        <v>0</v>
      </c>
      <c r="BK110" s="37">
        <f ca="1">'000181347'!I99</f>
        <v>0</v>
      </c>
      <c r="BL110" s="37">
        <f ca="1">'000184350'!I99</f>
        <v>0</v>
      </c>
      <c r="BM110" s="37">
        <f ca="1">'000187353'!I99</f>
        <v>0</v>
      </c>
      <c r="BN110" s="37">
        <f ca="1">'000190356'!I99</f>
        <v>0</v>
      </c>
      <c r="BO110" s="37">
        <f ca="1">'000193359'!I99</f>
        <v>0</v>
      </c>
      <c r="BP110" s="37">
        <f ca="1">'000196362'!I99</f>
        <v>0</v>
      </c>
      <c r="BQ110" s="37">
        <f ca="1">'000199365'!I99</f>
        <v>0</v>
      </c>
      <c r="BR110" s="37">
        <f ca="1">'000202368'!I99</f>
        <v>0</v>
      </c>
      <c r="BS110" s="37">
        <f ca="1">'000205371'!I99</f>
        <v>0</v>
      </c>
      <c r="BT110" s="37">
        <f ca="1">'000208374'!I99</f>
        <v>0</v>
      </c>
      <c r="BV110" s="37">
        <f t="shared" ca="1" si="15"/>
        <v>0</v>
      </c>
      <c r="BW110" s="37">
        <f t="shared" ca="1" si="16"/>
        <v>0</v>
      </c>
      <c r="BX110" s="37">
        <f t="shared" ca="1" si="17"/>
        <v>0</v>
      </c>
      <c r="BZ110" s="59"/>
    </row>
    <row r="111" spans="1:78" x14ac:dyDescent="0.25">
      <c r="A111" s="54" t="s">
        <v>107</v>
      </c>
      <c r="B111" s="37">
        <f ca="1">'000000500'!I100</f>
        <v>0</v>
      </c>
      <c r="C111" s="37">
        <f ca="1">'000001167'!I100</f>
        <v>0</v>
      </c>
      <c r="D111" s="37">
        <f ca="1">'000004170'!I100</f>
        <v>0</v>
      </c>
      <c r="E111" s="37">
        <f ca="1">'000007173'!I100</f>
        <v>0</v>
      </c>
      <c r="F111" s="37">
        <f ca="1">'000010176'!I100</f>
        <v>0</v>
      </c>
      <c r="G111" s="37">
        <f ca="1">'000013179'!I100</f>
        <v>0</v>
      </c>
      <c r="H111" s="37">
        <f ca="1">'000016182'!I100</f>
        <v>0</v>
      </c>
      <c r="I111" s="37">
        <f ca="1">'000019185'!I100</f>
        <v>0</v>
      </c>
      <c r="J111" s="37">
        <f ca="1">'000022188'!I100</f>
        <v>0</v>
      </c>
      <c r="K111" s="37">
        <f ca="1">'000025191'!I100</f>
        <v>0</v>
      </c>
      <c r="L111" s="37">
        <f ca="1">'000028194'!I100</f>
        <v>0</v>
      </c>
      <c r="M111" s="37">
        <f ca="1">'000031197'!I100</f>
        <v>0</v>
      </c>
      <c r="N111" s="37">
        <f ca="1">'000034200'!I100</f>
        <v>0</v>
      </c>
      <c r="O111" s="37">
        <f ca="1">'000037203'!I100</f>
        <v>0</v>
      </c>
      <c r="P111" s="37">
        <f ca="1">'000040206'!I100</f>
        <v>0</v>
      </c>
      <c r="Q111" s="37">
        <f ca="1">'000043209'!I100</f>
        <v>0</v>
      </c>
      <c r="R111" s="37">
        <f ca="1">'000046212'!I100</f>
        <v>0</v>
      </c>
      <c r="S111" s="37">
        <f ca="1">'000049215'!I100</f>
        <v>0</v>
      </c>
      <c r="T111" s="37">
        <f ca="1">'000052218'!I100</f>
        <v>0</v>
      </c>
      <c r="U111" s="37">
        <f ca="1">'000055221'!I100</f>
        <v>0</v>
      </c>
      <c r="V111" s="37">
        <f ca="1">'000058224'!I100</f>
        <v>0</v>
      </c>
      <c r="W111" s="37">
        <f ca="1">'000061227'!I100</f>
        <v>0</v>
      </c>
      <c r="X111" s="37">
        <f ca="1">'000064230'!I100</f>
        <v>0</v>
      </c>
      <c r="Y111" s="37">
        <f ca="1">'000067233'!I100</f>
        <v>0</v>
      </c>
      <c r="Z111" s="37">
        <f ca="1">'000070236'!I100</f>
        <v>0</v>
      </c>
      <c r="AA111" s="37">
        <f ca="1">'000073239'!I100</f>
        <v>0</v>
      </c>
      <c r="AB111" s="37">
        <f ca="1">'000076242'!I100</f>
        <v>0</v>
      </c>
      <c r="AC111" s="37">
        <f ca="1">'000079245'!I100</f>
        <v>0</v>
      </c>
      <c r="AD111" s="37">
        <f ca="1">'000082248'!I100</f>
        <v>0</v>
      </c>
      <c r="AE111" s="37">
        <f ca="1">'000085251'!I100</f>
        <v>0</v>
      </c>
      <c r="AF111" s="37">
        <f ca="1">'000088254'!I100</f>
        <v>0</v>
      </c>
      <c r="AG111" s="37">
        <f ca="1">'000091257'!I100</f>
        <v>0</v>
      </c>
      <c r="AH111" s="37">
        <f ca="1">'000094260'!I100</f>
        <v>0</v>
      </c>
      <c r="AI111" s="37">
        <f ca="1">'000097263'!I100</f>
        <v>0</v>
      </c>
      <c r="AJ111" s="37">
        <f ca="1">'000100266'!I100</f>
        <v>0</v>
      </c>
      <c r="AK111" s="37">
        <f ca="1">'000103269'!I100</f>
        <v>0</v>
      </c>
      <c r="AL111" s="37">
        <f ca="1">'000106272'!I100</f>
        <v>0</v>
      </c>
      <c r="AM111" s="37">
        <f ca="1">'000109275'!I100</f>
        <v>0</v>
      </c>
      <c r="AN111" s="37">
        <f ca="1">'000112278'!I100</f>
        <v>0</v>
      </c>
      <c r="AO111" s="37">
        <f ca="1">'000115281'!I100</f>
        <v>0</v>
      </c>
      <c r="AP111" s="37">
        <f ca="1">'000118284'!I100</f>
        <v>0</v>
      </c>
      <c r="AQ111" s="37">
        <f ca="1">'000121287'!I100</f>
        <v>0</v>
      </c>
      <c r="AR111" s="37">
        <f ca="1">'000124290'!I100</f>
        <v>0</v>
      </c>
      <c r="AS111" s="37">
        <f ca="1">'000127293'!I100</f>
        <v>0</v>
      </c>
      <c r="AT111" s="37">
        <f ca="1">'000130296'!I100</f>
        <v>0</v>
      </c>
      <c r="AU111" s="37">
        <f ca="1">'000133299'!I100</f>
        <v>0</v>
      </c>
      <c r="AV111" s="37">
        <f ca="1">'000136302'!I100</f>
        <v>0</v>
      </c>
      <c r="AW111" s="37">
        <f ca="1">'000139305'!I100</f>
        <v>0</v>
      </c>
      <c r="AX111" s="37">
        <f ca="1">'000142308'!I100</f>
        <v>0</v>
      </c>
      <c r="AY111" s="37">
        <f ca="1">'000145311'!I100</f>
        <v>0</v>
      </c>
      <c r="AZ111" s="37">
        <f ca="1">'000148314'!I100</f>
        <v>0</v>
      </c>
      <c r="BA111" s="37">
        <f ca="1">'000151317'!I100</f>
        <v>0</v>
      </c>
      <c r="BB111" s="37">
        <f ca="1">'000154320'!I100</f>
        <v>0</v>
      </c>
      <c r="BC111" s="37">
        <f ca="1">'000157323'!I100</f>
        <v>0</v>
      </c>
      <c r="BD111" s="37">
        <f ca="1">'000160326'!I100</f>
        <v>0</v>
      </c>
      <c r="BE111" s="37">
        <f ca="1">'000163329'!I100</f>
        <v>0</v>
      </c>
      <c r="BF111" s="37">
        <f ca="1">'000166332'!I100</f>
        <v>0</v>
      </c>
      <c r="BG111" s="37">
        <f ca="1">'000169335'!I100</f>
        <v>0</v>
      </c>
      <c r="BH111" s="37">
        <f ca="1">'000172338'!I100</f>
        <v>0</v>
      </c>
      <c r="BI111" s="37">
        <f ca="1">'000175341'!I100</f>
        <v>0</v>
      </c>
      <c r="BJ111" s="37">
        <f ca="1">'000178344'!I100</f>
        <v>0</v>
      </c>
      <c r="BK111" s="37">
        <f ca="1">'000181347'!I100</f>
        <v>0</v>
      </c>
      <c r="BL111" s="37">
        <f ca="1">'000184350'!I100</f>
        <v>0</v>
      </c>
      <c r="BM111" s="37">
        <f ca="1">'000187353'!I100</f>
        <v>0</v>
      </c>
      <c r="BN111" s="37">
        <f ca="1">'000190356'!I100</f>
        <v>0</v>
      </c>
      <c r="BO111" s="37">
        <f ca="1">'000193359'!I100</f>
        <v>0</v>
      </c>
      <c r="BP111" s="37">
        <f ca="1">'000196362'!I100</f>
        <v>0</v>
      </c>
      <c r="BQ111" s="37">
        <f ca="1">'000199365'!I100</f>
        <v>0</v>
      </c>
      <c r="BR111" s="37">
        <f ca="1">'000202368'!I100</f>
        <v>0</v>
      </c>
      <c r="BS111" s="37">
        <f ca="1">'000205371'!I100</f>
        <v>0</v>
      </c>
      <c r="BT111" s="37">
        <f ca="1">'000208374'!I100</f>
        <v>0</v>
      </c>
      <c r="BV111" s="37">
        <f t="shared" ca="1" si="15"/>
        <v>0</v>
      </c>
      <c r="BW111" s="37">
        <f t="shared" ca="1" si="16"/>
        <v>0</v>
      </c>
      <c r="BX111" s="37">
        <f t="shared" ca="1" si="17"/>
        <v>0</v>
      </c>
      <c r="BZ111" s="59"/>
    </row>
    <row r="112" spans="1:78" x14ac:dyDescent="0.25">
      <c r="A112" s="54" t="s">
        <v>108</v>
      </c>
      <c r="B112" s="37">
        <f ca="1">'000000500'!I101</f>
        <v>0</v>
      </c>
      <c r="C112" s="37">
        <f ca="1">'000001167'!I101</f>
        <v>0</v>
      </c>
      <c r="D112" s="37">
        <f ca="1">'000004170'!I101</f>
        <v>0</v>
      </c>
      <c r="E112" s="37">
        <f ca="1">'000007173'!I101</f>
        <v>0</v>
      </c>
      <c r="F112" s="37">
        <f ca="1">'000010176'!I101</f>
        <v>0</v>
      </c>
      <c r="G112" s="37">
        <f ca="1">'000013179'!I101</f>
        <v>0</v>
      </c>
      <c r="H112" s="37">
        <f ca="1">'000016182'!I101</f>
        <v>0</v>
      </c>
      <c r="I112" s="37">
        <f ca="1">'000019185'!I101</f>
        <v>0</v>
      </c>
      <c r="J112" s="37">
        <f ca="1">'000022188'!I101</f>
        <v>0</v>
      </c>
      <c r="K112" s="37">
        <f ca="1">'000025191'!I101</f>
        <v>0</v>
      </c>
      <c r="L112" s="37">
        <f ca="1">'000028194'!I101</f>
        <v>0</v>
      </c>
      <c r="M112" s="37">
        <f ca="1">'000031197'!I101</f>
        <v>0</v>
      </c>
      <c r="N112" s="37">
        <f ca="1">'000034200'!I101</f>
        <v>0</v>
      </c>
      <c r="O112" s="37">
        <f ca="1">'000037203'!I101</f>
        <v>0</v>
      </c>
      <c r="P112" s="37">
        <f ca="1">'000040206'!I101</f>
        <v>0</v>
      </c>
      <c r="Q112" s="37">
        <f ca="1">'000043209'!I101</f>
        <v>0</v>
      </c>
      <c r="R112" s="37">
        <f ca="1">'000046212'!I101</f>
        <v>0</v>
      </c>
      <c r="S112" s="37">
        <f ca="1">'000049215'!I101</f>
        <v>0</v>
      </c>
      <c r="T112" s="37">
        <f ca="1">'000052218'!I101</f>
        <v>0</v>
      </c>
      <c r="U112" s="37">
        <f ca="1">'000055221'!I101</f>
        <v>0</v>
      </c>
      <c r="V112" s="37">
        <f ca="1">'000058224'!I101</f>
        <v>0</v>
      </c>
      <c r="W112" s="37">
        <f ca="1">'000061227'!I101</f>
        <v>0</v>
      </c>
      <c r="X112" s="37">
        <f ca="1">'000064230'!I101</f>
        <v>0</v>
      </c>
      <c r="Y112" s="37">
        <f ca="1">'000067233'!I101</f>
        <v>0</v>
      </c>
      <c r="Z112" s="37">
        <f ca="1">'000070236'!I101</f>
        <v>0</v>
      </c>
      <c r="AA112" s="37">
        <f ca="1">'000073239'!I101</f>
        <v>0</v>
      </c>
      <c r="AB112" s="37">
        <f ca="1">'000076242'!I101</f>
        <v>0</v>
      </c>
      <c r="AC112" s="37">
        <f ca="1">'000079245'!I101</f>
        <v>0</v>
      </c>
      <c r="AD112" s="37">
        <f ca="1">'000082248'!I101</f>
        <v>0</v>
      </c>
      <c r="AE112" s="37">
        <f ca="1">'000085251'!I101</f>
        <v>0</v>
      </c>
      <c r="AF112" s="37">
        <f ca="1">'000088254'!I101</f>
        <v>0</v>
      </c>
      <c r="AG112" s="37">
        <f ca="1">'000091257'!I101</f>
        <v>0</v>
      </c>
      <c r="AH112" s="37">
        <f ca="1">'000094260'!I101</f>
        <v>0</v>
      </c>
      <c r="AI112" s="37">
        <f ca="1">'000097263'!I101</f>
        <v>0</v>
      </c>
      <c r="AJ112" s="37">
        <f ca="1">'000100266'!I101</f>
        <v>0</v>
      </c>
      <c r="AK112" s="37">
        <f ca="1">'000103269'!I101</f>
        <v>0</v>
      </c>
      <c r="AL112" s="37">
        <f ca="1">'000106272'!I101</f>
        <v>0</v>
      </c>
      <c r="AM112" s="37">
        <f ca="1">'000109275'!I101</f>
        <v>0</v>
      </c>
      <c r="AN112" s="37">
        <f ca="1">'000112278'!I101</f>
        <v>0</v>
      </c>
      <c r="AO112" s="37">
        <f ca="1">'000115281'!I101</f>
        <v>0</v>
      </c>
      <c r="AP112" s="37">
        <f ca="1">'000118284'!I101</f>
        <v>0</v>
      </c>
      <c r="AQ112" s="37">
        <f ca="1">'000121287'!I101</f>
        <v>0</v>
      </c>
      <c r="AR112" s="37">
        <f ca="1">'000124290'!I101</f>
        <v>0</v>
      </c>
      <c r="AS112" s="37">
        <f ca="1">'000127293'!I101</f>
        <v>0</v>
      </c>
      <c r="AT112" s="37">
        <f ca="1">'000130296'!I101</f>
        <v>0</v>
      </c>
      <c r="AU112" s="37">
        <f ca="1">'000133299'!I101</f>
        <v>0</v>
      </c>
      <c r="AV112" s="37">
        <f ca="1">'000136302'!I101</f>
        <v>0</v>
      </c>
      <c r="AW112" s="37">
        <f ca="1">'000139305'!I101</f>
        <v>0</v>
      </c>
      <c r="AX112" s="37">
        <f ca="1">'000142308'!I101</f>
        <v>0</v>
      </c>
      <c r="AY112" s="37">
        <f ca="1">'000145311'!I101</f>
        <v>0</v>
      </c>
      <c r="AZ112" s="37">
        <f ca="1">'000148314'!I101</f>
        <v>0</v>
      </c>
      <c r="BA112" s="37">
        <f ca="1">'000151317'!I101</f>
        <v>0</v>
      </c>
      <c r="BB112" s="37">
        <f ca="1">'000154320'!I101</f>
        <v>0</v>
      </c>
      <c r="BC112" s="37">
        <f ca="1">'000157323'!I101</f>
        <v>0</v>
      </c>
      <c r="BD112" s="37">
        <f ca="1">'000160326'!I101</f>
        <v>0</v>
      </c>
      <c r="BE112" s="37">
        <f ca="1">'000163329'!I101</f>
        <v>0</v>
      </c>
      <c r="BF112" s="37">
        <f ca="1">'000166332'!I101</f>
        <v>0</v>
      </c>
      <c r="BG112" s="37">
        <f ca="1">'000169335'!I101</f>
        <v>0</v>
      </c>
      <c r="BH112" s="37">
        <f ca="1">'000172338'!I101</f>
        <v>0</v>
      </c>
      <c r="BI112" s="37">
        <f ca="1">'000175341'!I101</f>
        <v>0</v>
      </c>
      <c r="BJ112" s="37">
        <f ca="1">'000178344'!I101</f>
        <v>0</v>
      </c>
      <c r="BK112" s="37">
        <f ca="1">'000181347'!I101</f>
        <v>0</v>
      </c>
      <c r="BL112" s="37">
        <f ca="1">'000184350'!I101</f>
        <v>0</v>
      </c>
      <c r="BM112" s="37">
        <f ca="1">'000187353'!I101</f>
        <v>0</v>
      </c>
      <c r="BN112" s="37">
        <f ca="1">'000190356'!I101</f>
        <v>0</v>
      </c>
      <c r="BO112" s="37">
        <f ca="1">'000193359'!I101</f>
        <v>0</v>
      </c>
      <c r="BP112" s="37">
        <f ca="1">'000196362'!I101</f>
        <v>0</v>
      </c>
      <c r="BQ112" s="37">
        <f ca="1">'000199365'!I101</f>
        <v>0</v>
      </c>
      <c r="BR112" s="37">
        <f ca="1">'000202368'!I101</f>
        <v>0</v>
      </c>
      <c r="BS112" s="37">
        <f ca="1">'000205371'!I101</f>
        <v>0</v>
      </c>
      <c r="BT112" s="37">
        <f ca="1">'000208374'!I101</f>
        <v>0</v>
      </c>
      <c r="BV112" s="37">
        <f t="shared" ca="1" si="15"/>
        <v>0</v>
      </c>
      <c r="BW112" s="37">
        <f t="shared" ca="1" si="16"/>
        <v>0</v>
      </c>
      <c r="BX112" s="37">
        <f t="shared" ca="1" si="17"/>
        <v>0</v>
      </c>
      <c r="BZ112" s="59"/>
    </row>
    <row r="113" spans="1:78" x14ac:dyDescent="0.25">
      <c r="A113" s="54" t="s">
        <v>109</v>
      </c>
      <c r="B113" s="37">
        <f ca="1">'000000500'!I102</f>
        <v>0</v>
      </c>
      <c r="C113" s="37">
        <f ca="1">'000001167'!I102</f>
        <v>0</v>
      </c>
      <c r="D113" s="37">
        <f ca="1">'000004170'!I102</f>
        <v>0</v>
      </c>
      <c r="E113" s="37">
        <f ca="1">'000007173'!I102</f>
        <v>0</v>
      </c>
      <c r="F113" s="37">
        <f ca="1">'000010176'!I102</f>
        <v>0</v>
      </c>
      <c r="G113" s="37">
        <f ca="1">'000013179'!I102</f>
        <v>0</v>
      </c>
      <c r="H113" s="37">
        <f ca="1">'000016182'!I102</f>
        <v>0</v>
      </c>
      <c r="I113" s="37">
        <f ca="1">'000019185'!I102</f>
        <v>0</v>
      </c>
      <c r="J113" s="37">
        <f ca="1">'000022188'!I102</f>
        <v>0</v>
      </c>
      <c r="K113" s="37">
        <f ca="1">'000025191'!I102</f>
        <v>0</v>
      </c>
      <c r="L113" s="37">
        <f ca="1">'000028194'!I102</f>
        <v>0</v>
      </c>
      <c r="M113" s="37">
        <f ca="1">'000031197'!I102</f>
        <v>0</v>
      </c>
      <c r="N113" s="37">
        <f ca="1">'000034200'!I102</f>
        <v>0</v>
      </c>
      <c r="O113" s="37">
        <f ca="1">'000037203'!I102</f>
        <v>0</v>
      </c>
      <c r="P113" s="37">
        <f ca="1">'000040206'!I102</f>
        <v>0</v>
      </c>
      <c r="Q113" s="37">
        <f ca="1">'000043209'!I102</f>
        <v>0</v>
      </c>
      <c r="R113" s="37">
        <f ca="1">'000046212'!I102</f>
        <v>0</v>
      </c>
      <c r="S113" s="37">
        <f ca="1">'000049215'!I102</f>
        <v>0</v>
      </c>
      <c r="T113" s="37">
        <f ca="1">'000052218'!I102</f>
        <v>0</v>
      </c>
      <c r="U113" s="37">
        <f ca="1">'000055221'!I102</f>
        <v>0</v>
      </c>
      <c r="V113" s="37">
        <f ca="1">'000058224'!I102</f>
        <v>0</v>
      </c>
      <c r="W113" s="37">
        <f ca="1">'000061227'!I102</f>
        <v>0</v>
      </c>
      <c r="X113" s="37">
        <f ca="1">'000064230'!I102</f>
        <v>0</v>
      </c>
      <c r="Y113" s="37">
        <f ca="1">'000067233'!I102</f>
        <v>0</v>
      </c>
      <c r="Z113" s="37">
        <f ca="1">'000070236'!I102</f>
        <v>0</v>
      </c>
      <c r="AA113" s="37">
        <f ca="1">'000073239'!I102</f>
        <v>0</v>
      </c>
      <c r="AB113" s="37">
        <f ca="1">'000076242'!I102</f>
        <v>0</v>
      </c>
      <c r="AC113" s="37">
        <f ca="1">'000079245'!I102</f>
        <v>0</v>
      </c>
      <c r="AD113" s="37">
        <f ca="1">'000082248'!I102</f>
        <v>0</v>
      </c>
      <c r="AE113" s="37">
        <f ca="1">'000085251'!I102</f>
        <v>0</v>
      </c>
      <c r="AF113" s="37">
        <f ca="1">'000088254'!I102</f>
        <v>0</v>
      </c>
      <c r="AG113" s="37">
        <f ca="1">'000091257'!I102</f>
        <v>0</v>
      </c>
      <c r="AH113" s="37">
        <f ca="1">'000094260'!I102</f>
        <v>0</v>
      </c>
      <c r="AI113" s="37">
        <f ca="1">'000097263'!I102</f>
        <v>0</v>
      </c>
      <c r="AJ113" s="37">
        <f ca="1">'000100266'!I102</f>
        <v>0</v>
      </c>
      <c r="AK113" s="37">
        <f ca="1">'000103269'!I102</f>
        <v>0</v>
      </c>
      <c r="AL113" s="37">
        <f ca="1">'000106272'!I102</f>
        <v>0</v>
      </c>
      <c r="AM113" s="37">
        <f ca="1">'000109275'!I102</f>
        <v>0</v>
      </c>
      <c r="AN113" s="37">
        <f ca="1">'000112278'!I102</f>
        <v>0</v>
      </c>
      <c r="AO113" s="37">
        <f ca="1">'000115281'!I102</f>
        <v>0</v>
      </c>
      <c r="AP113" s="37">
        <f ca="1">'000118284'!I102</f>
        <v>0</v>
      </c>
      <c r="AQ113" s="37">
        <f ca="1">'000121287'!I102</f>
        <v>0</v>
      </c>
      <c r="AR113" s="37">
        <f ca="1">'000124290'!I102</f>
        <v>0</v>
      </c>
      <c r="AS113" s="37">
        <f ca="1">'000127293'!I102</f>
        <v>0</v>
      </c>
      <c r="AT113" s="37">
        <f ca="1">'000130296'!I102</f>
        <v>0</v>
      </c>
      <c r="AU113" s="37">
        <f ca="1">'000133299'!I102</f>
        <v>0</v>
      </c>
      <c r="AV113" s="37">
        <f ca="1">'000136302'!I102</f>
        <v>0</v>
      </c>
      <c r="AW113" s="37">
        <f ca="1">'000139305'!I102</f>
        <v>0</v>
      </c>
      <c r="AX113" s="37">
        <f ca="1">'000142308'!I102</f>
        <v>0</v>
      </c>
      <c r="AY113" s="37">
        <f ca="1">'000145311'!I102</f>
        <v>0</v>
      </c>
      <c r="AZ113" s="37">
        <f ca="1">'000148314'!I102</f>
        <v>0</v>
      </c>
      <c r="BA113" s="37">
        <f ca="1">'000151317'!I102</f>
        <v>0</v>
      </c>
      <c r="BB113" s="37">
        <f ca="1">'000154320'!I102</f>
        <v>0</v>
      </c>
      <c r="BC113" s="37">
        <f ca="1">'000157323'!I102</f>
        <v>0</v>
      </c>
      <c r="BD113" s="37">
        <f ca="1">'000160326'!I102</f>
        <v>0</v>
      </c>
      <c r="BE113" s="37">
        <f ca="1">'000163329'!I102</f>
        <v>0</v>
      </c>
      <c r="BF113" s="37">
        <f ca="1">'000166332'!I102</f>
        <v>0</v>
      </c>
      <c r="BG113" s="37">
        <f ca="1">'000169335'!I102</f>
        <v>0</v>
      </c>
      <c r="BH113" s="37">
        <f ca="1">'000172338'!I102</f>
        <v>0</v>
      </c>
      <c r="BI113" s="37">
        <f ca="1">'000175341'!I102</f>
        <v>0</v>
      </c>
      <c r="BJ113" s="37">
        <f ca="1">'000178344'!I102</f>
        <v>0</v>
      </c>
      <c r="BK113" s="37">
        <f ca="1">'000181347'!I102</f>
        <v>0</v>
      </c>
      <c r="BL113" s="37">
        <f ca="1">'000184350'!I102</f>
        <v>0</v>
      </c>
      <c r="BM113" s="37">
        <f ca="1">'000187353'!I102</f>
        <v>0</v>
      </c>
      <c r="BN113" s="37">
        <f ca="1">'000190356'!I102</f>
        <v>0</v>
      </c>
      <c r="BO113" s="37">
        <f ca="1">'000193359'!I102</f>
        <v>0</v>
      </c>
      <c r="BP113" s="37">
        <f ca="1">'000196362'!I102</f>
        <v>0</v>
      </c>
      <c r="BQ113" s="37">
        <f ca="1">'000199365'!I102</f>
        <v>0</v>
      </c>
      <c r="BR113" s="37">
        <f ca="1">'000202368'!I102</f>
        <v>0</v>
      </c>
      <c r="BS113" s="37">
        <f ca="1">'000205371'!I102</f>
        <v>0</v>
      </c>
      <c r="BT113" s="37">
        <f ca="1">'000208374'!I102</f>
        <v>0</v>
      </c>
      <c r="BV113" s="37">
        <f t="shared" ca="1" si="15"/>
        <v>0</v>
      </c>
      <c r="BW113" s="37">
        <f t="shared" ca="1" si="16"/>
        <v>0</v>
      </c>
      <c r="BX113" s="37">
        <f t="shared" ca="1" si="17"/>
        <v>0</v>
      </c>
      <c r="BZ113" s="59"/>
    </row>
    <row r="114" spans="1:78" x14ac:dyDescent="0.25">
      <c r="A114" s="55" t="s">
        <v>175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  <c r="BV114" s="38"/>
      <c r="BW114" s="38"/>
      <c r="BX114" s="38"/>
      <c r="BY114" s="38"/>
      <c r="BZ114" s="61"/>
    </row>
    <row r="115" spans="1:78" x14ac:dyDescent="0.25">
      <c r="A115" s="54" t="s">
        <v>111</v>
      </c>
      <c r="B115" s="37">
        <f ca="1">'000000500'!I104</f>
        <v>28.571428571428569</v>
      </c>
      <c r="C115" s="37">
        <f ca="1">'000001167'!I104</f>
        <v>0</v>
      </c>
      <c r="D115" s="37">
        <f ca="1">'000004170'!I104</f>
        <v>0</v>
      </c>
      <c r="E115" s="37">
        <f ca="1">'000007173'!I104</f>
        <v>0</v>
      </c>
      <c r="F115" s="37">
        <f ca="1">'000010176'!I104</f>
        <v>0</v>
      </c>
      <c r="G115" s="37">
        <f ca="1">'000013179'!I104</f>
        <v>0</v>
      </c>
      <c r="H115" s="37">
        <f ca="1">'000016182'!I104</f>
        <v>0</v>
      </c>
      <c r="I115" s="37">
        <f ca="1">'000019185'!I104</f>
        <v>0</v>
      </c>
      <c r="J115" s="37">
        <f ca="1">'000022188'!I104</f>
        <v>0</v>
      </c>
      <c r="K115" s="37">
        <f ca="1">'000025191'!I104</f>
        <v>0</v>
      </c>
      <c r="L115" s="37">
        <f ca="1">'000028194'!I104</f>
        <v>0</v>
      </c>
      <c r="M115" s="37">
        <f ca="1">'000031197'!I104</f>
        <v>0</v>
      </c>
      <c r="N115" s="37">
        <f ca="1">'000034200'!I104</f>
        <v>0</v>
      </c>
      <c r="O115" s="37">
        <f ca="1">'000037203'!I104</f>
        <v>0</v>
      </c>
      <c r="P115" s="37">
        <f ca="1">'000040206'!I104</f>
        <v>0</v>
      </c>
      <c r="Q115" s="37">
        <f ca="1">'000043209'!I104</f>
        <v>0</v>
      </c>
      <c r="R115" s="37">
        <f ca="1">'000046212'!I104</f>
        <v>0</v>
      </c>
      <c r="S115" s="37">
        <f ca="1">'000049215'!I104</f>
        <v>0</v>
      </c>
      <c r="T115" s="37">
        <f ca="1">'000052218'!I104</f>
        <v>0</v>
      </c>
      <c r="U115" s="37">
        <f ca="1">'000055221'!I104</f>
        <v>0</v>
      </c>
      <c r="V115" s="37">
        <f ca="1">'000058224'!I104</f>
        <v>0</v>
      </c>
      <c r="W115" s="37">
        <f ca="1">'000061227'!I104</f>
        <v>0</v>
      </c>
      <c r="X115" s="37">
        <f ca="1">'000064230'!I104</f>
        <v>0</v>
      </c>
      <c r="Y115" s="37">
        <f ca="1">'000067233'!I104</f>
        <v>0</v>
      </c>
      <c r="Z115" s="37">
        <f ca="1">'000070236'!I104</f>
        <v>0</v>
      </c>
      <c r="AA115" s="37">
        <f ca="1">'000073239'!I104</f>
        <v>12.5</v>
      </c>
      <c r="AB115" s="37">
        <f ca="1">'000076242'!I104</f>
        <v>0</v>
      </c>
      <c r="AC115" s="37">
        <f ca="1">'000079245'!I104</f>
        <v>0</v>
      </c>
      <c r="AD115" s="37">
        <f ca="1">'000082248'!I104</f>
        <v>0</v>
      </c>
      <c r="AE115" s="37">
        <f ca="1">'000085251'!I104</f>
        <v>0</v>
      </c>
      <c r="AF115" s="37">
        <f ca="1">'000088254'!I104</f>
        <v>0</v>
      </c>
      <c r="AG115" s="37">
        <f ca="1">'000091257'!I104</f>
        <v>0</v>
      </c>
      <c r="AH115" s="37">
        <f ca="1">'000094260'!I104</f>
        <v>0</v>
      </c>
      <c r="AI115" s="37">
        <f ca="1">'000097263'!I104</f>
        <v>0</v>
      </c>
      <c r="AJ115" s="37">
        <f ca="1">'000100266'!I104</f>
        <v>0</v>
      </c>
      <c r="AK115" s="37">
        <f ca="1">'000103269'!I104</f>
        <v>0</v>
      </c>
      <c r="AL115" s="37">
        <f ca="1">'000106272'!I104</f>
        <v>0</v>
      </c>
      <c r="AM115" s="37">
        <f ca="1">'000109275'!I104</f>
        <v>0</v>
      </c>
      <c r="AN115" s="37">
        <f ca="1">'000112278'!I104</f>
        <v>44.444444444444443</v>
      </c>
      <c r="AO115" s="37">
        <f ca="1">'000115281'!I104</f>
        <v>75</v>
      </c>
      <c r="AP115" s="37">
        <f ca="1">'000118284'!I104</f>
        <v>0</v>
      </c>
      <c r="AQ115" s="37">
        <f ca="1">'000121287'!I104</f>
        <v>44.444444444444443</v>
      </c>
      <c r="AR115" s="37">
        <f ca="1">'000124290'!I104</f>
        <v>12.5</v>
      </c>
      <c r="AS115" s="37">
        <f ca="1">'000127293'!I104</f>
        <v>0</v>
      </c>
      <c r="AT115" s="37">
        <f ca="1">'000130296'!I104</f>
        <v>55.555555555555557</v>
      </c>
      <c r="AU115" s="37">
        <f ca="1">'000133299'!I104</f>
        <v>0</v>
      </c>
      <c r="AV115" s="37">
        <f ca="1">'000136302'!I104</f>
        <v>0</v>
      </c>
      <c r="AW115" s="37">
        <f ca="1">'000139305'!I104</f>
        <v>0</v>
      </c>
      <c r="AX115" s="37">
        <f ca="1">'000142308'!I104</f>
        <v>0</v>
      </c>
      <c r="AY115" s="37">
        <f ca="1">'000145311'!I104</f>
        <v>0</v>
      </c>
      <c r="AZ115" s="37">
        <f ca="1">'000148314'!I104</f>
        <v>10</v>
      </c>
      <c r="BA115" s="37">
        <f ca="1">'000151317'!I104</f>
        <v>0</v>
      </c>
      <c r="BB115" s="37">
        <f ca="1">'000154320'!I104</f>
        <v>0</v>
      </c>
      <c r="BC115" s="37">
        <f ca="1">'000157323'!I104</f>
        <v>0</v>
      </c>
      <c r="BD115" s="37">
        <f ca="1">'000160326'!I104</f>
        <v>14.285714285714285</v>
      </c>
      <c r="BE115" s="37">
        <f ca="1">'000163329'!I104</f>
        <v>0</v>
      </c>
      <c r="BF115" s="37">
        <f ca="1">'000166332'!I104</f>
        <v>0</v>
      </c>
      <c r="BG115" s="37">
        <f ca="1">'000169335'!I104</f>
        <v>0</v>
      </c>
      <c r="BH115" s="37">
        <f ca="1">'000172338'!I104</f>
        <v>0</v>
      </c>
      <c r="BI115" s="37">
        <f ca="1">'000175341'!I104</f>
        <v>12.5</v>
      </c>
      <c r="BJ115" s="37">
        <f ca="1">'000178344'!I104</f>
        <v>0</v>
      </c>
      <c r="BK115" s="37">
        <f ca="1">'000181347'!I104</f>
        <v>12.5</v>
      </c>
      <c r="BL115" s="37">
        <f ca="1">'000184350'!I104</f>
        <v>0</v>
      </c>
      <c r="BM115" s="37">
        <f ca="1">'000187353'!I104</f>
        <v>0</v>
      </c>
      <c r="BN115" s="37">
        <f ca="1">'000190356'!I104</f>
        <v>0</v>
      </c>
      <c r="BO115" s="37">
        <f ca="1">'000193359'!I104</f>
        <v>0</v>
      </c>
      <c r="BP115" s="37">
        <f ca="1">'000196362'!I104</f>
        <v>14.285714285714285</v>
      </c>
      <c r="BQ115" s="37">
        <f ca="1">'000199365'!I104</f>
        <v>0</v>
      </c>
      <c r="BR115" s="37">
        <f ca="1">'000202368'!I104</f>
        <v>40</v>
      </c>
      <c r="BS115" s="37">
        <f ca="1">'000205371'!I104</f>
        <v>0</v>
      </c>
      <c r="BT115" s="37">
        <f ca="1">'000208374'!I104</f>
        <v>11.111111111111111</v>
      </c>
      <c r="BV115" s="37">
        <f ca="1">AVERAGE(B115:BT115)</f>
        <v>5.460541023921305</v>
      </c>
      <c r="BW115" s="37">
        <f ca="1">STDEV(B115:BT115)</f>
        <v>14.251787123841201</v>
      </c>
      <c r="BX115" s="37">
        <f ca="1">BW115/SQRT(71)</f>
        <v>1.6913759555058068</v>
      </c>
      <c r="BZ115" s="59"/>
    </row>
    <row r="116" spans="1:78" x14ac:dyDescent="0.25">
      <c r="A116" s="55" t="s">
        <v>176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  <c r="BV116" s="38"/>
      <c r="BW116" s="38"/>
      <c r="BX116" s="38"/>
      <c r="BY116" s="38"/>
      <c r="BZ116" s="61"/>
    </row>
    <row r="117" spans="1:78" x14ac:dyDescent="0.25">
      <c r="A117" s="54" t="s">
        <v>113</v>
      </c>
      <c r="B117" s="37">
        <f ca="1">'000000500'!I106</f>
        <v>0</v>
      </c>
      <c r="C117" s="37">
        <f ca="1">'000001167'!I106</f>
        <v>0</v>
      </c>
      <c r="D117" s="37">
        <f ca="1">'000004170'!I106</f>
        <v>0</v>
      </c>
      <c r="E117" s="37">
        <f ca="1">'000007173'!I106</f>
        <v>0</v>
      </c>
      <c r="F117" s="37">
        <f ca="1">'000010176'!I106</f>
        <v>0</v>
      </c>
      <c r="G117" s="37">
        <f ca="1">'000013179'!I106</f>
        <v>0</v>
      </c>
      <c r="H117" s="37">
        <f ca="1">'000016182'!I106</f>
        <v>0</v>
      </c>
      <c r="I117" s="37">
        <f ca="1">'000019185'!I106</f>
        <v>0</v>
      </c>
      <c r="J117" s="37">
        <f ca="1">'000022188'!I106</f>
        <v>0</v>
      </c>
      <c r="K117" s="37">
        <f ca="1">'000025191'!I106</f>
        <v>0</v>
      </c>
      <c r="L117" s="37">
        <f ca="1">'000028194'!I106</f>
        <v>0</v>
      </c>
      <c r="M117" s="37">
        <f ca="1">'000031197'!I106</f>
        <v>0</v>
      </c>
      <c r="N117" s="37">
        <f ca="1">'000034200'!I106</f>
        <v>0</v>
      </c>
      <c r="O117" s="37">
        <f ca="1">'000037203'!I106</f>
        <v>0</v>
      </c>
      <c r="P117" s="37">
        <f ca="1">'000040206'!I106</f>
        <v>0</v>
      </c>
      <c r="Q117" s="37">
        <f ca="1">'000043209'!I106</f>
        <v>0</v>
      </c>
      <c r="R117" s="37">
        <f ca="1">'000046212'!I106</f>
        <v>0</v>
      </c>
      <c r="S117" s="37">
        <f ca="1">'000049215'!I106</f>
        <v>0</v>
      </c>
      <c r="T117" s="37">
        <f ca="1">'000052218'!I106</f>
        <v>0</v>
      </c>
      <c r="U117" s="37">
        <f ca="1">'000055221'!I106</f>
        <v>0</v>
      </c>
      <c r="V117" s="37">
        <f ca="1">'000058224'!I106</f>
        <v>0</v>
      </c>
      <c r="W117" s="37">
        <f ca="1">'000061227'!I106</f>
        <v>0</v>
      </c>
      <c r="X117" s="37">
        <f ca="1">'000064230'!I106</f>
        <v>0</v>
      </c>
      <c r="Y117" s="37">
        <f ca="1">'000067233'!I106</f>
        <v>0</v>
      </c>
      <c r="Z117" s="37">
        <f ca="1">'000070236'!I106</f>
        <v>0</v>
      </c>
      <c r="AA117" s="37">
        <f ca="1">'000073239'!I106</f>
        <v>0</v>
      </c>
      <c r="AB117" s="37">
        <f ca="1">'000076242'!I106</f>
        <v>0</v>
      </c>
      <c r="AC117" s="37">
        <f ca="1">'000079245'!I106</f>
        <v>0</v>
      </c>
      <c r="AD117" s="37">
        <f ca="1">'000082248'!I106</f>
        <v>0</v>
      </c>
      <c r="AE117" s="37">
        <f ca="1">'000085251'!I106</f>
        <v>0</v>
      </c>
      <c r="AF117" s="37">
        <f ca="1">'000088254'!I106</f>
        <v>0</v>
      </c>
      <c r="AG117" s="37">
        <f ca="1">'000091257'!I106</f>
        <v>0</v>
      </c>
      <c r="AH117" s="37">
        <f ca="1">'000094260'!I106</f>
        <v>0</v>
      </c>
      <c r="AI117" s="37">
        <f ca="1">'000097263'!I106</f>
        <v>0</v>
      </c>
      <c r="AJ117" s="37">
        <f ca="1">'000100266'!I106</f>
        <v>0</v>
      </c>
      <c r="AK117" s="37">
        <f ca="1">'000103269'!I106</f>
        <v>0</v>
      </c>
      <c r="AL117" s="37">
        <f ca="1">'000106272'!I106</f>
        <v>0</v>
      </c>
      <c r="AM117" s="37">
        <f ca="1">'000109275'!I106</f>
        <v>0</v>
      </c>
      <c r="AN117" s="37">
        <f ca="1">'000112278'!I106</f>
        <v>0</v>
      </c>
      <c r="AO117" s="37">
        <f ca="1">'000115281'!I106</f>
        <v>0</v>
      </c>
      <c r="AP117" s="37">
        <f ca="1">'000118284'!I106</f>
        <v>0</v>
      </c>
      <c r="AQ117" s="37">
        <f ca="1">'000121287'!I106</f>
        <v>0</v>
      </c>
      <c r="AR117" s="37">
        <f ca="1">'000124290'!I106</f>
        <v>0</v>
      </c>
      <c r="AS117" s="37">
        <f ca="1">'000127293'!I106</f>
        <v>0</v>
      </c>
      <c r="AT117" s="37">
        <f ca="1">'000130296'!I106</f>
        <v>0</v>
      </c>
      <c r="AU117" s="37">
        <f ca="1">'000133299'!I106</f>
        <v>0</v>
      </c>
      <c r="AV117" s="37">
        <f ca="1">'000136302'!I106</f>
        <v>0</v>
      </c>
      <c r="AW117" s="37">
        <f ca="1">'000139305'!I106</f>
        <v>0</v>
      </c>
      <c r="AX117" s="37">
        <f ca="1">'000142308'!I106</f>
        <v>0</v>
      </c>
      <c r="AY117" s="37">
        <f ca="1">'000145311'!I106</f>
        <v>0</v>
      </c>
      <c r="AZ117" s="37">
        <f ca="1">'000148314'!I106</f>
        <v>0</v>
      </c>
      <c r="BA117" s="37">
        <f ca="1">'000151317'!I106</f>
        <v>0</v>
      </c>
      <c r="BB117" s="37">
        <f ca="1">'000154320'!I106</f>
        <v>0</v>
      </c>
      <c r="BC117" s="37">
        <f ca="1">'000157323'!I106</f>
        <v>0</v>
      </c>
      <c r="BD117" s="37">
        <f ca="1">'000160326'!I106</f>
        <v>0</v>
      </c>
      <c r="BE117" s="37">
        <f ca="1">'000163329'!I106</f>
        <v>0</v>
      </c>
      <c r="BF117" s="37">
        <f ca="1">'000166332'!I106</f>
        <v>0</v>
      </c>
      <c r="BG117" s="37">
        <f ca="1">'000169335'!I106</f>
        <v>0</v>
      </c>
      <c r="BH117" s="37">
        <f ca="1">'000172338'!I106</f>
        <v>0</v>
      </c>
      <c r="BI117" s="37">
        <f ca="1">'000175341'!I106</f>
        <v>0</v>
      </c>
      <c r="BJ117" s="37">
        <f ca="1">'000178344'!I106</f>
        <v>0</v>
      </c>
      <c r="BK117" s="37">
        <f ca="1">'000181347'!I106</f>
        <v>0</v>
      </c>
      <c r="BL117" s="37">
        <f ca="1">'000184350'!I106</f>
        <v>0</v>
      </c>
      <c r="BM117" s="37">
        <f ca="1">'000187353'!I106</f>
        <v>0</v>
      </c>
      <c r="BN117" s="37">
        <f ca="1">'000190356'!I106</f>
        <v>0</v>
      </c>
      <c r="BO117" s="37">
        <f ca="1">'000193359'!I106</f>
        <v>0</v>
      </c>
      <c r="BP117" s="37">
        <f ca="1">'000196362'!I106</f>
        <v>0</v>
      </c>
      <c r="BQ117" s="37">
        <f ca="1">'000199365'!I106</f>
        <v>0</v>
      </c>
      <c r="BR117" s="37">
        <f ca="1">'000202368'!I106</f>
        <v>0</v>
      </c>
      <c r="BS117" s="37">
        <f ca="1">'000205371'!I106</f>
        <v>0</v>
      </c>
      <c r="BT117" s="37">
        <f ca="1">'000208374'!I106</f>
        <v>0</v>
      </c>
      <c r="BV117" s="37">
        <f ca="1">AVERAGE(B117:BT117)</f>
        <v>0</v>
      </c>
      <c r="BW117" s="37">
        <f ca="1">STDEV(B117:BT117)</f>
        <v>0</v>
      </c>
      <c r="BX117" s="37">
        <f ca="1">BW117/SQRT(71)</f>
        <v>0</v>
      </c>
      <c r="BZ117" s="59"/>
    </row>
    <row r="118" spans="1:78" x14ac:dyDescent="0.25">
      <c r="A118" s="54" t="s">
        <v>114</v>
      </c>
      <c r="B118" s="37">
        <f ca="1">'000000500'!I107</f>
        <v>0</v>
      </c>
      <c r="C118" s="37">
        <f ca="1">'000001167'!I107</f>
        <v>0</v>
      </c>
      <c r="D118" s="37">
        <f ca="1">'000004170'!I107</f>
        <v>0</v>
      </c>
      <c r="E118" s="37">
        <f ca="1">'000007173'!I107</f>
        <v>0</v>
      </c>
      <c r="F118" s="37">
        <f ca="1">'000010176'!I107</f>
        <v>0</v>
      </c>
      <c r="G118" s="37">
        <f ca="1">'000013179'!I107</f>
        <v>0</v>
      </c>
      <c r="H118" s="37">
        <f ca="1">'000016182'!I107</f>
        <v>0</v>
      </c>
      <c r="I118" s="37">
        <f ca="1">'000019185'!I107</f>
        <v>0</v>
      </c>
      <c r="J118" s="37">
        <f ca="1">'000022188'!I107</f>
        <v>0</v>
      </c>
      <c r="K118" s="37">
        <f ca="1">'000025191'!I107</f>
        <v>0</v>
      </c>
      <c r="L118" s="37">
        <f ca="1">'000028194'!I107</f>
        <v>0</v>
      </c>
      <c r="M118" s="37">
        <f ca="1">'000031197'!I107</f>
        <v>0</v>
      </c>
      <c r="N118" s="37">
        <f ca="1">'000034200'!I107</f>
        <v>0</v>
      </c>
      <c r="O118" s="37">
        <f ca="1">'000037203'!I107</f>
        <v>0</v>
      </c>
      <c r="P118" s="37">
        <f ca="1">'000040206'!I107</f>
        <v>0</v>
      </c>
      <c r="Q118" s="37">
        <f ca="1">'000043209'!I107</f>
        <v>0</v>
      </c>
      <c r="R118" s="37">
        <f ca="1">'000046212'!I107</f>
        <v>0</v>
      </c>
      <c r="S118" s="37">
        <f ca="1">'000049215'!I107</f>
        <v>0</v>
      </c>
      <c r="T118" s="37">
        <f ca="1">'000052218'!I107</f>
        <v>0</v>
      </c>
      <c r="U118" s="37">
        <f ca="1">'000055221'!I107</f>
        <v>0</v>
      </c>
      <c r="V118" s="37">
        <f ca="1">'000058224'!I107</f>
        <v>0</v>
      </c>
      <c r="W118" s="37">
        <f ca="1">'000061227'!I107</f>
        <v>0</v>
      </c>
      <c r="X118" s="37">
        <f ca="1">'000064230'!I107</f>
        <v>0</v>
      </c>
      <c r="Y118" s="37">
        <f ca="1">'000067233'!I107</f>
        <v>0</v>
      </c>
      <c r="Z118" s="37">
        <f ca="1">'000070236'!I107</f>
        <v>0</v>
      </c>
      <c r="AA118" s="37">
        <f ca="1">'000073239'!I107</f>
        <v>0</v>
      </c>
      <c r="AB118" s="37">
        <f ca="1">'000076242'!I107</f>
        <v>0</v>
      </c>
      <c r="AC118" s="37">
        <f ca="1">'000079245'!I107</f>
        <v>0</v>
      </c>
      <c r="AD118" s="37">
        <f ca="1">'000082248'!I107</f>
        <v>0</v>
      </c>
      <c r="AE118" s="37">
        <f ca="1">'000085251'!I107</f>
        <v>0</v>
      </c>
      <c r="AF118" s="37">
        <f ca="1">'000088254'!I107</f>
        <v>0</v>
      </c>
      <c r="AG118" s="37">
        <f ca="1">'000091257'!I107</f>
        <v>0</v>
      </c>
      <c r="AH118" s="37">
        <f ca="1">'000094260'!I107</f>
        <v>0</v>
      </c>
      <c r="AI118" s="37">
        <f ca="1">'000097263'!I107</f>
        <v>0</v>
      </c>
      <c r="AJ118" s="37">
        <f ca="1">'000100266'!I107</f>
        <v>0</v>
      </c>
      <c r="AK118" s="37">
        <f ca="1">'000103269'!I107</f>
        <v>0</v>
      </c>
      <c r="AL118" s="37">
        <f ca="1">'000106272'!I107</f>
        <v>0</v>
      </c>
      <c r="AM118" s="37">
        <f ca="1">'000109275'!I107</f>
        <v>0</v>
      </c>
      <c r="AN118" s="37">
        <f ca="1">'000112278'!I107</f>
        <v>0</v>
      </c>
      <c r="AO118" s="37">
        <f ca="1">'000115281'!I107</f>
        <v>0</v>
      </c>
      <c r="AP118" s="37">
        <f ca="1">'000118284'!I107</f>
        <v>0</v>
      </c>
      <c r="AQ118" s="37">
        <f ca="1">'000121287'!I107</f>
        <v>0</v>
      </c>
      <c r="AR118" s="37">
        <f ca="1">'000124290'!I107</f>
        <v>0</v>
      </c>
      <c r="AS118" s="37">
        <f ca="1">'000127293'!I107</f>
        <v>0</v>
      </c>
      <c r="AT118" s="37">
        <f ca="1">'000130296'!I107</f>
        <v>0</v>
      </c>
      <c r="AU118" s="37">
        <f ca="1">'000133299'!I107</f>
        <v>0</v>
      </c>
      <c r="AV118" s="37">
        <f ca="1">'000136302'!I107</f>
        <v>0</v>
      </c>
      <c r="AW118" s="37">
        <f ca="1">'000139305'!I107</f>
        <v>0</v>
      </c>
      <c r="AX118" s="37">
        <f ca="1">'000142308'!I107</f>
        <v>0</v>
      </c>
      <c r="AY118" s="37">
        <f ca="1">'000145311'!I107</f>
        <v>0</v>
      </c>
      <c r="AZ118" s="37">
        <f ca="1">'000148314'!I107</f>
        <v>0</v>
      </c>
      <c r="BA118" s="37">
        <f ca="1">'000151317'!I107</f>
        <v>0</v>
      </c>
      <c r="BB118" s="37">
        <f ca="1">'000154320'!I107</f>
        <v>0</v>
      </c>
      <c r="BC118" s="37">
        <f ca="1">'000157323'!I107</f>
        <v>0</v>
      </c>
      <c r="BD118" s="37">
        <f ca="1">'000160326'!I107</f>
        <v>0</v>
      </c>
      <c r="BE118" s="37">
        <f ca="1">'000163329'!I107</f>
        <v>0</v>
      </c>
      <c r="BF118" s="37">
        <f ca="1">'000166332'!I107</f>
        <v>0</v>
      </c>
      <c r="BG118" s="37">
        <f ca="1">'000169335'!I107</f>
        <v>0</v>
      </c>
      <c r="BH118" s="37">
        <f ca="1">'000172338'!I107</f>
        <v>0</v>
      </c>
      <c r="BI118" s="37">
        <f ca="1">'000175341'!I107</f>
        <v>0</v>
      </c>
      <c r="BJ118" s="37">
        <f ca="1">'000178344'!I107</f>
        <v>0</v>
      </c>
      <c r="BK118" s="37">
        <f ca="1">'000181347'!I107</f>
        <v>0</v>
      </c>
      <c r="BL118" s="37">
        <f ca="1">'000184350'!I107</f>
        <v>0</v>
      </c>
      <c r="BM118" s="37">
        <f ca="1">'000187353'!I107</f>
        <v>0</v>
      </c>
      <c r="BN118" s="37">
        <f ca="1">'000190356'!I107</f>
        <v>0</v>
      </c>
      <c r="BO118" s="37">
        <f ca="1">'000193359'!I107</f>
        <v>0</v>
      </c>
      <c r="BP118" s="37">
        <f ca="1">'000196362'!I107</f>
        <v>0</v>
      </c>
      <c r="BQ118" s="37">
        <f ca="1">'000199365'!I107</f>
        <v>0</v>
      </c>
      <c r="BR118" s="37">
        <f ca="1">'000202368'!I107</f>
        <v>0</v>
      </c>
      <c r="BS118" s="37">
        <f ca="1">'000205371'!I107</f>
        <v>0</v>
      </c>
      <c r="BT118" s="37">
        <f ca="1">'000208374'!I107</f>
        <v>0</v>
      </c>
      <c r="BV118" s="37">
        <f ca="1">AVERAGE(B118:BT118)</f>
        <v>0</v>
      </c>
      <c r="BW118" s="37">
        <f ca="1">STDEV(B118:BT118)</f>
        <v>0</v>
      </c>
      <c r="BX118" s="37">
        <f ca="1">BW118/SQRT(71)</f>
        <v>0</v>
      </c>
      <c r="BZ118" s="59"/>
    </row>
    <row r="119" spans="1:78" x14ac:dyDescent="0.25">
      <c r="A119" s="55" t="s">
        <v>177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  <c r="BV119" s="38"/>
      <c r="BW119" s="38"/>
      <c r="BX119" s="38"/>
      <c r="BY119" s="38"/>
      <c r="BZ119" s="61"/>
    </row>
    <row r="120" spans="1:78" x14ac:dyDescent="0.25">
      <c r="A120" s="54" t="s">
        <v>116</v>
      </c>
      <c r="B120" s="37">
        <f ca="1">'000000500'!I109</f>
        <v>0</v>
      </c>
      <c r="C120" s="37">
        <f ca="1">'000001167'!I109</f>
        <v>0</v>
      </c>
      <c r="D120" s="37">
        <f ca="1">'000004170'!I109</f>
        <v>0</v>
      </c>
      <c r="E120" s="37">
        <f ca="1">'000007173'!I109</f>
        <v>0</v>
      </c>
      <c r="F120" s="37">
        <f ca="1">'000010176'!I109</f>
        <v>0</v>
      </c>
      <c r="G120" s="37">
        <f ca="1">'000013179'!I109</f>
        <v>0</v>
      </c>
      <c r="H120" s="37">
        <f ca="1">'000016182'!I109</f>
        <v>0</v>
      </c>
      <c r="I120" s="37">
        <f ca="1">'000019185'!I109</f>
        <v>0</v>
      </c>
      <c r="J120" s="37">
        <f ca="1">'000022188'!I109</f>
        <v>0</v>
      </c>
      <c r="K120" s="37">
        <f ca="1">'000025191'!I109</f>
        <v>0</v>
      </c>
      <c r="L120" s="37">
        <f ca="1">'000028194'!I109</f>
        <v>0</v>
      </c>
      <c r="M120" s="37">
        <f ca="1">'000031197'!I109</f>
        <v>0</v>
      </c>
      <c r="N120" s="37">
        <f ca="1">'000034200'!I109</f>
        <v>0</v>
      </c>
      <c r="O120" s="37">
        <f ca="1">'000037203'!I109</f>
        <v>0</v>
      </c>
      <c r="P120" s="37">
        <f ca="1">'000040206'!I109</f>
        <v>0</v>
      </c>
      <c r="Q120" s="37">
        <f ca="1">'000043209'!I109</f>
        <v>0</v>
      </c>
      <c r="R120" s="37">
        <f ca="1">'000046212'!I109</f>
        <v>0</v>
      </c>
      <c r="S120" s="37">
        <f ca="1">'000049215'!I109</f>
        <v>0</v>
      </c>
      <c r="T120" s="37">
        <f ca="1">'000052218'!I109</f>
        <v>0</v>
      </c>
      <c r="U120" s="37">
        <f ca="1">'000055221'!I109</f>
        <v>0</v>
      </c>
      <c r="V120" s="37">
        <f ca="1">'000058224'!I109</f>
        <v>0</v>
      </c>
      <c r="W120" s="37">
        <f ca="1">'000061227'!I109</f>
        <v>0</v>
      </c>
      <c r="X120" s="37">
        <f ca="1">'000064230'!I109</f>
        <v>0</v>
      </c>
      <c r="Y120" s="37">
        <f ca="1">'000067233'!I109</f>
        <v>0</v>
      </c>
      <c r="Z120" s="37">
        <f ca="1">'000070236'!I109</f>
        <v>0</v>
      </c>
      <c r="AA120" s="37">
        <f ca="1">'000073239'!I109</f>
        <v>0</v>
      </c>
      <c r="AB120" s="37">
        <f ca="1">'000076242'!I109</f>
        <v>0</v>
      </c>
      <c r="AC120" s="37">
        <f ca="1">'000079245'!I109</f>
        <v>0</v>
      </c>
      <c r="AD120" s="37">
        <f ca="1">'000082248'!I109</f>
        <v>0</v>
      </c>
      <c r="AE120" s="37">
        <f ca="1">'000085251'!I109</f>
        <v>0</v>
      </c>
      <c r="AF120" s="37">
        <f ca="1">'000088254'!I109</f>
        <v>0</v>
      </c>
      <c r="AG120" s="37">
        <f ca="1">'000091257'!I109</f>
        <v>0</v>
      </c>
      <c r="AH120" s="37">
        <f ca="1">'000094260'!I109</f>
        <v>0</v>
      </c>
      <c r="AI120" s="37">
        <f ca="1">'000097263'!I109</f>
        <v>0</v>
      </c>
      <c r="AJ120" s="37">
        <f ca="1">'000100266'!I109</f>
        <v>0</v>
      </c>
      <c r="AK120" s="37">
        <f ca="1">'000103269'!I109</f>
        <v>0</v>
      </c>
      <c r="AL120" s="37">
        <f ca="1">'000106272'!I109</f>
        <v>0</v>
      </c>
      <c r="AM120" s="37">
        <f ca="1">'000109275'!I109</f>
        <v>0</v>
      </c>
      <c r="AN120" s="37">
        <f ca="1">'000112278'!I109</f>
        <v>0</v>
      </c>
      <c r="AO120" s="37">
        <f ca="1">'000115281'!I109</f>
        <v>0</v>
      </c>
      <c r="AP120" s="37">
        <f ca="1">'000118284'!I109</f>
        <v>0</v>
      </c>
      <c r="AQ120" s="37">
        <f ca="1">'000121287'!I109</f>
        <v>0</v>
      </c>
      <c r="AR120" s="37">
        <f ca="1">'000124290'!I109</f>
        <v>0</v>
      </c>
      <c r="AS120" s="37">
        <f ca="1">'000127293'!I109</f>
        <v>0</v>
      </c>
      <c r="AT120" s="37">
        <f ca="1">'000130296'!I109</f>
        <v>0</v>
      </c>
      <c r="AU120" s="37">
        <f ca="1">'000133299'!I109</f>
        <v>0</v>
      </c>
      <c r="AV120" s="37">
        <f ca="1">'000136302'!I109</f>
        <v>0</v>
      </c>
      <c r="AW120" s="37">
        <f ca="1">'000139305'!I109</f>
        <v>0</v>
      </c>
      <c r="AX120" s="37">
        <f ca="1">'000142308'!I109</f>
        <v>0</v>
      </c>
      <c r="AY120" s="37">
        <f ca="1">'000145311'!I109</f>
        <v>0</v>
      </c>
      <c r="AZ120" s="37">
        <f ca="1">'000148314'!I109</f>
        <v>0</v>
      </c>
      <c r="BA120" s="37">
        <f ca="1">'000151317'!I109</f>
        <v>0</v>
      </c>
      <c r="BB120" s="37">
        <f ca="1">'000154320'!I109</f>
        <v>0</v>
      </c>
      <c r="BC120" s="37">
        <f ca="1">'000157323'!I109</f>
        <v>0</v>
      </c>
      <c r="BD120" s="37">
        <f ca="1">'000160326'!I109</f>
        <v>0</v>
      </c>
      <c r="BE120" s="37">
        <f ca="1">'000163329'!I109</f>
        <v>0</v>
      </c>
      <c r="BF120" s="37">
        <f ca="1">'000166332'!I109</f>
        <v>0</v>
      </c>
      <c r="BG120" s="37">
        <f ca="1">'000169335'!I109</f>
        <v>0</v>
      </c>
      <c r="BH120" s="37">
        <f ca="1">'000172338'!I109</f>
        <v>0</v>
      </c>
      <c r="BI120" s="37">
        <f ca="1">'000175341'!I109</f>
        <v>0</v>
      </c>
      <c r="BJ120" s="37">
        <f ca="1">'000178344'!I109</f>
        <v>0</v>
      </c>
      <c r="BK120" s="37">
        <f ca="1">'000181347'!I109</f>
        <v>0</v>
      </c>
      <c r="BL120" s="37">
        <f ca="1">'000184350'!I109</f>
        <v>0</v>
      </c>
      <c r="BM120" s="37">
        <f ca="1">'000187353'!I109</f>
        <v>0</v>
      </c>
      <c r="BN120" s="37">
        <f ca="1">'000190356'!I109</f>
        <v>0</v>
      </c>
      <c r="BO120" s="37">
        <f ca="1">'000193359'!I109</f>
        <v>0</v>
      </c>
      <c r="BP120" s="37">
        <f ca="1">'000196362'!I109</f>
        <v>0</v>
      </c>
      <c r="BQ120" s="37">
        <f ca="1">'000199365'!I109</f>
        <v>0</v>
      </c>
      <c r="BR120" s="37">
        <f ca="1">'000202368'!I109</f>
        <v>0</v>
      </c>
      <c r="BS120" s="37">
        <f ca="1">'000205371'!I109</f>
        <v>0</v>
      </c>
      <c r="BT120" s="37">
        <f ca="1">'000208374'!I109</f>
        <v>0</v>
      </c>
      <c r="BV120" s="37">
        <f ca="1">AVERAGE(B120:BT120)</f>
        <v>0</v>
      </c>
      <c r="BW120" s="37">
        <f ca="1">STDEV(B120:BT120)</f>
        <v>0</v>
      </c>
      <c r="BX120" s="37">
        <f ca="1">BW120/SQRT(71)</f>
        <v>0</v>
      </c>
      <c r="BZ120" s="59"/>
    </row>
    <row r="121" spans="1:78" x14ac:dyDescent="0.25">
      <c r="A121" s="54" t="s">
        <v>117</v>
      </c>
      <c r="B121" s="37">
        <f ca="1">'000000500'!I110</f>
        <v>0</v>
      </c>
      <c r="C121" s="37">
        <f ca="1">'000001167'!I110</f>
        <v>0</v>
      </c>
      <c r="D121" s="37">
        <f ca="1">'000004170'!I110</f>
        <v>0</v>
      </c>
      <c r="E121" s="37">
        <f ca="1">'000007173'!I110</f>
        <v>0</v>
      </c>
      <c r="F121" s="37">
        <f ca="1">'000010176'!I110</f>
        <v>0</v>
      </c>
      <c r="G121" s="37">
        <f ca="1">'000013179'!I110</f>
        <v>0</v>
      </c>
      <c r="H121" s="37">
        <f ca="1">'000016182'!I110</f>
        <v>0</v>
      </c>
      <c r="I121" s="37">
        <f ca="1">'000019185'!I110</f>
        <v>0</v>
      </c>
      <c r="J121" s="37">
        <f ca="1">'000022188'!I110</f>
        <v>0</v>
      </c>
      <c r="K121" s="37">
        <f ca="1">'000025191'!I110</f>
        <v>0</v>
      </c>
      <c r="L121" s="37">
        <f ca="1">'000028194'!I110</f>
        <v>0</v>
      </c>
      <c r="M121" s="37">
        <f ca="1">'000031197'!I110</f>
        <v>0</v>
      </c>
      <c r="N121" s="37">
        <f ca="1">'000034200'!I110</f>
        <v>0</v>
      </c>
      <c r="O121" s="37">
        <f ca="1">'000037203'!I110</f>
        <v>0</v>
      </c>
      <c r="P121" s="37">
        <f ca="1">'000040206'!I110</f>
        <v>0</v>
      </c>
      <c r="Q121" s="37">
        <f ca="1">'000043209'!I110</f>
        <v>0</v>
      </c>
      <c r="R121" s="37">
        <f ca="1">'000046212'!I110</f>
        <v>0</v>
      </c>
      <c r="S121" s="37">
        <f ca="1">'000049215'!I110</f>
        <v>0</v>
      </c>
      <c r="T121" s="37">
        <f ca="1">'000052218'!I110</f>
        <v>0</v>
      </c>
      <c r="U121" s="37">
        <f ca="1">'000055221'!I110</f>
        <v>0</v>
      </c>
      <c r="V121" s="37">
        <f ca="1">'000058224'!I110</f>
        <v>0</v>
      </c>
      <c r="W121" s="37">
        <f ca="1">'000061227'!I110</f>
        <v>0</v>
      </c>
      <c r="X121" s="37">
        <f ca="1">'000064230'!I110</f>
        <v>0</v>
      </c>
      <c r="Y121" s="37">
        <f ca="1">'000067233'!I110</f>
        <v>0</v>
      </c>
      <c r="Z121" s="37">
        <f ca="1">'000070236'!I110</f>
        <v>0</v>
      </c>
      <c r="AA121" s="37">
        <f ca="1">'000073239'!I110</f>
        <v>0</v>
      </c>
      <c r="AB121" s="37">
        <f ca="1">'000076242'!I110</f>
        <v>0</v>
      </c>
      <c r="AC121" s="37">
        <f ca="1">'000079245'!I110</f>
        <v>0</v>
      </c>
      <c r="AD121" s="37">
        <f ca="1">'000082248'!I110</f>
        <v>0</v>
      </c>
      <c r="AE121" s="37">
        <f ca="1">'000085251'!I110</f>
        <v>0</v>
      </c>
      <c r="AF121" s="37">
        <f ca="1">'000088254'!I110</f>
        <v>0</v>
      </c>
      <c r="AG121" s="37">
        <f ca="1">'000091257'!I110</f>
        <v>0</v>
      </c>
      <c r="AH121" s="37">
        <f ca="1">'000094260'!I110</f>
        <v>0</v>
      </c>
      <c r="AI121" s="37">
        <f ca="1">'000097263'!I110</f>
        <v>0</v>
      </c>
      <c r="AJ121" s="37">
        <f ca="1">'000100266'!I110</f>
        <v>0</v>
      </c>
      <c r="AK121" s="37">
        <f ca="1">'000103269'!I110</f>
        <v>0</v>
      </c>
      <c r="AL121" s="37">
        <f ca="1">'000106272'!I110</f>
        <v>0</v>
      </c>
      <c r="AM121" s="37">
        <f ca="1">'000109275'!I110</f>
        <v>0</v>
      </c>
      <c r="AN121" s="37">
        <f ca="1">'000112278'!I110</f>
        <v>0</v>
      </c>
      <c r="AO121" s="37">
        <f ca="1">'000115281'!I110</f>
        <v>0</v>
      </c>
      <c r="AP121" s="37">
        <f ca="1">'000118284'!I110</f>
        <v>0</v>
      </c>
      <c r="AQ121" s="37">
        <f ca="1">'000121287'!I110</f>
        <v>0</v>
      </c>
      <c r="AR121" s="37">
        <f ca="1">'000124290'!I110</f>
        <v>0</v>
      </c>
      <c r="AS121" s="37">
        <f ca="1">'000127293'!I110</f>
        <v>0</v>
      </c>
      <c r="AT121" s="37">
        <f ca="1">'000130296'!I110</f>
        <v>0</v>
      </c>
      <c r="AU121" s="37">
        <f ca="1">'000133299'!I110</f>
        <v>0</v>
      </c>
      <c r="AV121" s="37">
        <f ca="1">'000136302'!I110</f>
        <v>0</v>
      </c>
      <c r="AW121" s="37">
        <f ca="1">'000139305'!I110</f>
        <v>0</v>
      </c>
      <c r="AX121" s="37">
        <f ca="1">'000142308'!I110</f>
        <v>0</v>
      </c>
      <c r="AY121" s="37">
        <f ca="1">'000145311'!I110</f>
        <v>0</v>
      </c>
      <c r="AZ121" s="37">
        <f ca="1">'000148314'!I110</f>
        <v>0</v>
      </c>
      <c r="BA121" s="37">
        <f ca="1">'000151317'!I110</f>
        <v>0</v>
      </c>
      <c r="BB121" s="37">
        <f ca="1">'000154320'!I110</f>
        <v>0</v>
      </c>
      <c r="BC121" s="37">
        <f ca="1">'000157323'!I110</f>
        <v>0</v>
      </c>
      <c r="BD121" s="37">
        <f ca="1">'000160326'!I110</f>
        <v>0</v>
      </c>
      <c r="BE121" s="37">
        <f ca="1">'000163329'!I110</f>
        <v>0</v>
      </c>
      <c r="BF121" s="37">
        <f ca="1">'000166332'!I110</f>
        <v>0</v>
      </c>
      <c r="BG121" s="37">
        <f ca="1">'000169335'!I110</f>
        <v>0</v>
      </c>
      <c r="BH121" s="37">
        <f ca="1">'000172338'!I110</f>
        <v>0</v>
      </c>
      <c r="BI121" s="37">
        <f ca="1">'000175341'!I110</f>
        <v>0</v>
      </c>
      <c r="BJ121" s="37">
        <f ca="1">'000178344'!I110</f>
        <v>0</v>
      </c>
      <c r="BK121" s="37">
        <f ca="1">'000181347'!I110</f>
        <v>0</v>
      </c>
      <c r="BL121" s="37">
        <f ca="1">'000184350'!I110</f>
        <v>0</v>
      </c>
      <c r="BM121" s="37">
        <f ca="1">'000187353'!I110</f>
        <v>0</v>
      </c>
      <c r="BN121" s="37">
        <f ca="1">'000190356'!I110</f>
        <v>0</v>
      </c>
      <c r="BO121" s="37">
        <f ca="1">'000193359'!I110</f>
        <v>0</v>
      </c>
      <c r="BP121" s="37">
        <f ca="1">'000196362'!I110</f>
        <v>0</v>
      </c>
      <c r="BQ121" s="37">
        <f ca="1">'000199365'!I110</f>
        <v>0</v>
      </c>
      <c r="BR121" s="37">
        <f ca="1">'000202368'!I110</f>
        <v>0</v>
      </c>
      <c r="BS121" s="37">
        <f ca="1">'000205371'!I110</f>
        <v>0</v>
      </c>
      <c r="BT121" s="37">
        <f ca="1">'000208374'!I110</f>
        <v>0</v>
      </c>
      <c r="BV121" s="37">
        <f ca="1">AVERAGE(B121:BT121)</f>
        <v>0</v>
      </c>
      <c r="BW121" s="37">
        <f ca="1">STDEV(B121:BT121)</f>
        <v>0</v>
      </c>
      <c r="BX121" s="37">
        <f ca="1">BW121/SQRT(71)</f>
        <v>0</v>
      </c>
      <c r="BZ121" s="59"/>
    </row>
    <row r="122" spans="1:78" x14ac:dyDescent="0.25">
      <c r="A122" s="54" t="s">
        <v>118</v>
      </c>
      <c r="B122" s="37">
        <f ca="1">'000000500'!I111</f>
        <v>0</v>
      </c>
      <c r="C122" s="37">
        <f ca="1">'000001167'!I111</f>
        <v>0</v>
      </c>
      <c r="D122" s="37">
        <f ca="1">'000004170'!I111</f>
        <v>0</v>
      </c>
      <c r="E122" s="37">
        <f ca="1">'000007173'!I111</f>
        <v>0</v>
      </c>
      <c r="F122" s="37">
        <f ca="1">'000010176'!I111</f>
        <v>0</v>
      </c>
      <c r="G122" s="37">
        <f ca="1">'000013179'!I111</f>
        <v>0</v>
      </c>
      <c r="H122" s="37">
        <f ca="1">'000016182'!I111</f>
        <v>0</v>
      </c>
      <c r="I122" s="37">
        <f ca="1">'000019185'!I111</f>
        <v>0</v>
      </c>
      <c r="J122" s="37">
        <f ca="1">'000022188'!I111</f>
        <v>0</v>
      </c>
      <c r="K122" s="37">
        <f ca="1">'000025191'!I111</f>
        <v>0</v>
      </c>
      <c r="L122" s="37">
        <f ca="1">'000028194'!I111</f>
        <v>0</v>
      </c>
      <c r="M122" s="37">
        <f ca="1">'000031197'!I111</f>
        <v>0</v>
      </c>
      <c r="N122" s="37">
        <f ca="1">'000034200'!I111</f>
        <v>0</v>
      </c>
      <c r="O122" s="37">
        <f ca="1">'000037203'!I111</f>
        <v>0</v>
      </c>
      <c r="P122" s="37">
        <f ca="1">'000040206'!I111</f>
        <v>0</v>
      </c>
      <c r="Q122" s="37">
        <f ca="1">'000043209'!I111</f>
        <v>0</v>
      </c>
      <c r="R122" s="37">
        <f ca="1">'000046212'!I111</f>
        <v>0</v>
      </c>
      <c r="S122" s="37">
        <f ca="1">'000049215'!I111</f>
        <v>0</v>
      </c>
      <c r="T122" s="37">
        <f ca="1">'000052218'!I111</f>
        <v>0</v>
      </c>
      <c r="U122" s="37">
        <f ca="1">'000055221'!I111</f>
        <v>0</v>
      </c>
      <c r="V122" s="37">
        <f ca="1">'000058224'!I111</f>
        <v>0</v>
      </c>
      <c r="W122" s="37">
        <f ca="1">'000061227'!I111</f>
        <v>0</v>
      </c>
      <c r="X122" s="37">
        <f ca="1">'000064230'!I111</f>
        <v>0</v>
      </c>
      <c r="Y122" s="37">
        <f ca="1">'000067233'!I111</f>
        <v>0</v>
      </c>
      <c r="Z122" s="37">
        <f ca="1">'000070236'!I111</f>
        <v>0</v>
      </c>
      <c r="AA122" s="37">
        <f ca="1">'000073239'!I111</f>
        <v>0</v>
      </c>
      <c r="AB122" s="37">
        <f ca="1">'000076242'!I111</f>
        <v>0</v>
      </c>
      <c r="AC122" s="37">
        <f ca="1">'000079245'!I111</f>
        <v>0</v>
      </c>
      <c r="AD122" s="37">
        <f ca="1">'000082248'!I111</f>
        <v>0</v>
      </c>
      <c r="AE122" s="37">
        <f ca="1">'000085251'!I111</f>
        <v>0</v>
      </c>
      <c r="AF122" s="37">
        <f ca="1">'000088254'!I111</f>
        <v>0</v>
      </c>
      <c r="AG122" s="37">
        <f ca="1">'000091257'!I111</f>
        <v>0</v>
      </c>
      <c r="AH122" s="37">
        <f ca="1">'000094260'!I111</f>
        <v>0</v>
      </c>
      <c r="AI122" s="37">
        <f ca="1">'000097263'!I111</f>
        <v>0</v>
      </c>
      <c r="AJ122" s="37">
        <f ca="1">'000100266'!I111</f>
        <v>0</v>
      </c>
      <c r="AK122" s="37">
        <f ca="1">'000103269'!I111</f>
        <v>0</v>
      </c>
      <c r="AL122" s="37">
        <f ca="1">'000106272'!I111</f>
        <v>0</v>
      </c>
      <c r="AM122" s="37">
        <f ca="1">'000109275'!I111</f>
        <v>0</v>
      </c>
      <c r="AN122" s="37">
        <f ca="1">'000112278'!I111</f>
        <v>0</v>
      </c>
      <c r="AO122" s="37">
        <f ca="1">'000115281'!I111</f>
        <v>0</v>
      </c>
      <c r="AP122" s="37">
        <f ca="1">'000118284'!I111</f>
        <v>0</v>
      </c>
      <c r="AQ122" s="37">
        <f ca="1">'000121287'!I111</f>
        <v>0</v>
      </c>
      <c r="AR122" s="37">
        <f ca="1">'000124290'!I111</f>
        <v>0</v>
      </c>
      <c r="AS122" s="37">
        <f ca="1">'000127293'!I111</f>
        <v>0</v>
      </c>
      <c r="AT122" s="37">
        <f ca="1">'000130296'!I111</f>
        <v>0</v>
      </c>
      <c r="AU122" s="37">
        <f ca="1">'000133299'!I111</f>
        <v>0</v>
      </c>
      <c r="AV122" s="37">
        <f ca="1">'000136302'!I111</f>
        <v>0</v>
      </c>
      <c r="AW122" s="37">
        <f ca="1">'000139305'!I111</f>
        <v>0</v>
      </c>
      <c r="AX122" s="37">
        <f ca="1">'000142308'!I111</f>
        <v>0</v>
      </c>
      <c r="AY122" s="37">
        <f ca="1">'000145311'!I111</f>
        <v>0</v>
      </c>
      <c r="AZ122" s="37">
        <f ca="1">'000148314'!I111</f>
        <v>0</v>
      </c>
      <c r="BA122" s="37">
        <f ca="1">'000151317'!I111</f>
        <v>0</v>
      </c>
      <c r="BB122" s="37">
        <f ca="1">'000154320'!I111</f>
        <v>0</v>
      </c>
      <c r="BC122" s="37">
        <f ca="1">'000157323'!I111</f>
        <v>0</v>
      </c>
      <c r="BD122" s="37">
        <f ca="1">'000160326'!I111</f>
        <v>0</v>
      </c>
      <c r="BE122" s="37">
        <f ca="1">'000163329'!I111</f>
        <v>0</v>
      </c>
      <c r="BF122" s="37">
        <f ca="1">'000166332'!I111</f>
        <v>0</v>
      </c>
      <c r="BG122" s="37">
        <f ca="1">'000169335'!I111</f>
        <v>0</v>
      </c>
      <c r="BH122" s="37">
        <f ca="1">'000172338'!I111</f>
        <v>0</v>
      </c>
      <c r="BI122" s="37">
        <f ca="1">'000175341'!I111</f>
        <v>0</v>
      </c>
      <c r="BJ122" s="37">
        <f ca="1">'000178344'!I111</f>
        <v>0</v>
      </c>
      <c r="BK122" s="37">
        <f ca="1">'000181347'!I111</f>
        <v>0</v>
      </c>
      <c r="BL122" s="37">
        <f ca="1">'000184350'!I111</f>
        <v>0</v>
      </c>
      <c r="BM122" s="37">
        <f ca="1">'000187353'!I111</f>
        <v>0</v>
      </c>
      <c r="BN122" s="37">
        <f ca="1">'000190356'!I111</f>
        <v>0</v>
      </c>
      <c r="BO122" s="37">
        <f ca="1">'000193359'!I111</f>
        <v>0</v>
      </c>
      <c r="BP122" s="37">
        <f ca="1">'000196362'!I111</f>
        <v>0</v>
      </c>
      <c r="BQ122" s="37">
        <f ca="1">'000199365'!I111</f>
        <v>0</v>
      </c>
      <c r="BR122" s="37">
        <f ca="1">'000202368'!I111</f>
        <v>0</v>
      </c>
      <c r="BS122" s="37">
        <f ca="1">'000205371'!I111</f>
        <v>0</v>
      </c>
      <c r="BT122" s="37">
        <f ca="1">'000208374'!I111</f>
        <v>0</v>
      </c>
      <c r="BV122" s="37">
        <f ca="1">AVERAGE(B122:BT122)</f>
        <v>0</v>
      </c>
      <c r="BW122" s="37">
        <f ca="1">STDEV(B122:BT122)</f>
        <v>0</v>
      </c>
      <c r="BX122" s="37">
        <f ca="1">BW122/SQRT(71)</f>
        <v>0</v>
      </c>
      <c r="BZ122" s="59"/>
    </row>
    <row r="123" spans="1:78" x14ac:dyDescent="0.25">
      <c r="A123" s="54" t="s">
        <v>119</v>
      </c>
      <c r="B123" s="37">
        <f ca="1">'000000500'!I112</f>
        <v>0</v>
      </c>
      <c r="C123" s="37">
        <f ca="1">'000001167'!I112</f>
        <v>0</v>
      </c>
      <c r="D123" s="37">
        <f ca="1">'000004170'!I112</f>
        <v>0</v>
      </c>
      <c r="E123" s="37">
        <f ca="1">'000007173'!I112</f>
        <v>0</v>
      </c>
      <c r="F123" s="37">
        <f ca="1">'000010176'!I112</f>
        <v>0</v>
      </c>
      <c r="G123" s="37">
        <f ca="1">'000013179'!I112</f>
        <v>0</v>
      </c>
      <c r="H123" s="37">
        <f ca="1">'000016182'!I112</f>
        <v>0</v>
      </c>
      <c r="I123" s="37">
        <f ca="1">'000019185'!I112</f>
        <v>0</v>
      </c>
      <c r="J123" s="37">
        <f ca="1">'000022188'!I112</f>
        <v>0</v>
      </c>
      <c r="K123" s="37">
        <f ca="1">'000025191'!I112</f>
        <v>0</v>
      </c>
      <c r="L123" s="37">
        <f ca="1">'000028194'!I112</f>
        <v>0</v>
      </c>
      <c r="M123" s="37">
        <f ca="1">'000031197'!I112</f>
        <v>0</v>
      </c>
      <c r="N123" s="37">
        <f ca="1">'000034200'!I112</f>
        <v>0</v>
      </c>
      <c r="O123" s="37">
        <f ca="1">'000037203'!I112</f>
        <v>0</v>
      </c>
      <c r="P123" s="37">
        <f ca="1">'000040206'!I112</f>
        <v>0</v>
      </c>
      <c r="Q123" s="37">
        <f ca="1">'000043209'!I112</f>
        <v>0</v>
      </c>
      <c r="R123" s="37">
        <f ca="1">'000046212'!I112</f>
        <v>0</v>
      </c>
      <c r="S123" s="37">
        <f ca="1">'000049215'!I112</f>
        <v>0</v>
      </c>
      <c r="T123" s="37">
        <f ca="1">'000052218'!I112</f>
        <v>0</v>
      </c>
      <c r="U123" s="37">
        <f ca="1">'000055221'!I112</f>
        <v>0</v>
      </c>
      <c r="V123" s="37">
        <f ca="1">'000058224'!I112</f>
        <v>0</v>
      </c>
      <c r="W123" s="37">
        <f ca="1">'000061227'!I112</f>
        <v>0</v>
      </c>
      <c r="X123" s="37">
        <f ca="1">'000064230'!I112</f>
        <v>0</v>
      </c>
      <c r="Y123" s="37">
        <f ca="1">'000067233'!I112</f>
        <v>0</v>
      </c>
      <c r="Z123" s="37">
        <f ca="1">'000070236'!I112</f>
        <v>0</v>
      </c>
      <c r="AA123" s="37">
        <f ca="1">'000073239'!I112</f>
        <v>0</v>
      </c>
      <c r="AB123" s="37">
        <f ca="1">'000076242'!I112</f>
        <v>0</v>
      </c>
      <c r="AC123" s="37">
        <f ca="1">'000079245'!I112</f>
        <v>0</v>
      </c>
      <c r="AD123" s="37">
        <f ca="1">'000082248'!I112</f>
        <v>0</v>
      </c>
      <c r="AE123" s="37">
        <f ca="1">'000085251'!I112</f>
        <v>0</v>
      </c>
      <c r="AF123" s="37">
        <f ca="1">'000088254'!I112</f>
        <v>0</v>
      </c>
      <c r="AG123" s="37">
        <f ca="1">'000091257'!I112</f>
        <v>0</v>
      </c>
      <c r="AH123" s="37">
        <f ca="1">'000094260'!I112</f>
        <v>0</v>
      </c>
      <c r="AI123" s="37">
        <f ca="1">'000097263'!I112</f>
        <v>0</v>
      </c>
      <c r="AJ123" s="37">
        <f ca="1">'000100266'!I112</f>
        <v>0</v>
      </c>
      <c r="AK123" s="37">
        <f ca="1">'000103269'!I112</f>
        <v>0</v>
      </c>
      <c r="AL123" s="37">
        <f ca="1">'000106272'!I112</f>
        <v>0</v>
      </c>
      <c r="AM123" s="37">
        <f ca="1">'000109275'!I112</f>
        <v>0</v>
      </c>
      <c r="AN123" s="37">
        <f ca="1">'000112278'!I112</f>
        <v>0</v>
      </c>
      <c r="AO123" s="37">
        <f ca="1">'000115281'!I112</f>
        <v>0</v>
      </c>
      <c r="AP123" s="37">
        <f ca="1">'000118284'!I112</f>
        <v>0</v>
      </c>
      <c r="AQ123" s="37">
        <f ca="1">'000121287'!I112</f>
        <v>0</v>
      </c>
      <c r="AR123" s="37">
        <f ca="1">'000124290'!I112</f>
        <v>0</v>
      </c>
      <c r="AS123" s="37">
        <f ca="1">'000127293'!I112</f>
        <v>0</v>
      </c>
      <c r="AT123" s="37">
        <f ca="1">'000130296'!I112</f>
        <v>0</v>
      </c>
      <c r="AU123" s="37">
        <f ca="1">'000133299'!I112</f>
        <v>0</v>
      </c>
      <c r="AV123" s="37">
        <f ca="1">'000136302'!I112</f>
        <v>0</v>
      </c>
      <c r="AW123" s="37">
        <f ca="1">'000139305'!I112</f>
        <v>0</v>
      </c>
      <c r="AX123" s="37">
        <f ca="1">'000142308'!I112</f>
        <v>0</v>
      </c>
      <c r="AY123" s="37">
        <f ca="1">'000145311'!I112</f>
        <v>0</v>
      </c>
      <c r="AZ123" s="37">
        <f ca="1">'000148314'!I112</f>
        <v>0</v>
      </c>
      <c r="BA123" s="37">
        <f ca="1">'000151317'!I112</f>
        <v>0</v>
      </c>
      <c r="BB123" s="37">
        <f ca="1">'000154320'!I112</f>
        <v>0</v>
      </c>
      <c r="BC123" s="37">
        <f ca="1">'000157323'!I112</f>
        <v>0</v>
      </c>
      <c r="BD123" s="37">
        <f ca="1">'000160326'!I112</f>
        <v>0</v>
      </c>
      <c r="BE123" s="37">
        <f ca="1">'000163329'!I112</f>
        <v>0</v>
      </c>
      <c r="BF123" s="37">
        <f ca="1">'000166332'!I112</f>
        <v>0</v>
      </c>
      <c r="BG123" s="37">
        <f ca="1">'000169335'!I112</f>
        <v>0</v>
      </c>
      <c r="BH123" s="37">
        <f ca="1">'000172338'!I112</f>
        <v>0</v>
      </c>
      <c r="BI123" s="37">
        <f ca="1">'000175341'!I112</f>
        <v>0</v>
      </c>
      <c r="BJ123" s="37">
        <f ca="1">'000178344'!I112</f>
        <v>0</v>
      </c>
      <c r="BK123" s="37">
        <f ca="1">'000181347'!I112</f>
        <v>0</v>
      </c>
      <c r="BL123" s="37">
        <f ca="1">'000184350'!I112</f>
        <v>0</v>
      </c>
      <c r="BM123" s="37">
        <f ca="1">'000187353'!I112</f>
        <v>0</v>
      </c>
      <c r="BN123" s="37">
        <f ca="1">'000190356'!I112</f>
        <v>0</v>
      </c>
      <c r="BO123" s="37">
        <f ca="1">'000193359'!I112</f>
        <v>0</v>
      </c>
      <c r="BP123" s="37">
        <f ca="1">'000196362'!I112</f>
        <v>0</v>
      </c>
      <c r="BQ123" s="37">
        <f ca="1">'000199365'!I112</f>
        <v>0</v>
      </c>
      <c r="BR123" s="37">
        <f ca="1">'000202368'!I112</f>
        <v>0</v>
      </c>
      <c r="BS123" s="37">
        <f ca="1">'000205371'!I112</f>
        <v>0</v>
      </c>
      <c r="BT123" s="37">
        <f ca="1">'000208374'!I112</f>
        <v>0</v>
      </c>
      <c r="BV123" s="37">
        <f ca="1">AVERAGE(B123:BT123)</f>
        <v>0</v>
      </c>
      <c r="BW123" s="37">
        <f ca="1">STDEV(B123:BT123)</f>
        <v>0</v>
      </c>
      <c r="BX123" s="37">
        <f ca="1">BW123/SQRT(71)</f>
        <v>0</v>
      </c>
      <c r="BZ123" s="59"/>
    </row>
    <row r="124" spans="1:78" x14ac:dyDescent="0.25">
      <c r="A124" s="55" t="s">
        <v>178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  <c r="BB124" s="38"/>
      <c r="BC124" s="38"/>
      <c r="BD124" s="38"/>
      <c r="BE124" s="38"/>
      <c r="BF124" s="38"/>
      <c r="BG124" s="38"/>
      <c r="BH124" s="38"/>
      <c r="BI124" s="38"/>
      <c r="BJ124" s="38"/>
      <c r="BK124" s="38"/>
      <c r="BL124" s="38"/>
      <c r="BM124" s="38"/>
      <c r="BN124" s="38"/>
      <c r="BO124" s="38"/>
      <c r="BP124" s="38"/>
      <c r="BQ124" s="38"/>
      <c r="BR124" s="38"/>
      <c r="BS124" s="38"/>
      <c r="BT124" s="38"/>
      <c r="BU124" s="38"/>
      <c r="BV124" s="38"/>
      <c r="BW124" s="38"/>
      <c r="BX124" s="38"/>
      <c r="BY124" s="38"/>
      <c r="BZ124" s="61"/>
    </row>
    <row r="125" spans="1:78" x14ac:dyDescent="0.25">
      <c r="A125" s="54" t="s">
        <v>121</v>
      </c>
      <c r="B125" s="37">
        <f ca="1">'000000500'!I114</f>
        <v>0</v>
      </c>
      <c r="C125" s="37">
        <f ca="1">'000001167'!I114</f>
        <v>0</v>
      </c>
      <c r="D125" s="37">
        <f ca="1">'000004170'!I114</f>
        <v>0</v>
      </c>
      <c r="E125" s="37">
        <f ca="1">'000007173'!I114</f>
        <v>0</v>
      </c>
      <c r="F125" s="37">
        <f ca="1">'000010176'!I114</f>
        <v>0</v>
      </c>
      <c r="G125" s="37">
        <f ca="1">'000013179'!I114</f>
        <v>0</v>
      </c>
      <c r="H125" s="37">
        <f ca="1">'000016182'!I114</f>
        <v>0</v>
      </c>
      <c r="I125" s="37">
        <f ca="1">'000019185'!I114</f>
        <v>0</v>
      </c>
      <c r="J125" s="37">
        <f ca="1">'000022188'!I114</f>
        <v>0</v>
      </c>
      <c r="K125" s="37">
        <f ca="1">'000025191'!I114</f>
        <v>0</v>
      </c>
      <c r="L125" s="37">
        <f ca="1">'000028194'!I114</f>
        <v>0</v>
      </c>
      <c r="M125" s="37">
        <f ca="1">'000031197'!I114</f>
        <v>0</v>
      </c>
      <c r="N125" s="37">
        <f ca="1">'000034200'!I114</f>
        <v>0</v>
      </c>
      <c r="O125" s="37">
        <f ca="1">'000037203'!I114</f>
        <v>0</v>
      </c>
      <c r="P125" s="37">
        <f ca="1">'000040206'!I114</f>
        <v>0</v>
      </c>
      <c r="Q125" s="37">
        <f ca="1">'000043209'!I114</f>
        <v>0</v>
      </c>
      <c r="R125" s="37">
        <f ca="1">'000046212'!I114</f>
        <v>0</v>
      </c>
      <c r="S125" s="37">
        <f ca="1">'000049215'!I114</f>
        <v>0</v>
      </c>
      <c r="T125" s="37">
        <f ca="1">'000052218'!I114</f>
        <v>0</v>
      </c>
      <c r="U125" s="37">
        <f ca="1">'000055221'!I114</f>
        <v>0</v>
      </c>
      <c r="V125" s="37">
        <f ca="1">'000058224'!I114</f>
        <v>0</v>
      </c>
      <c r="W125" s="37">
        <f ca="1">'000061227'!I114</f>
        <v>0</v>
      </c>
      <c r="X125" s="37">
        <f ca="1">'000064230'!I114</f>
        <v>0</v>
      </c>
      <c r="Y125" s="37">
        <f ca="1">'000067233'!I114</f>
        <v>0</v>
      </c>
      <c r="Z125" s="37">
        <f ca="1">'000070236'!I114</f>
        <v>0</v>
      </c>
      <c r="AA125" s="37">
        <f ca="1">'000073239'!I114</f>
        <v>0</v>
      </c>
      <c r="AB125" s="37">
        <f ca="1">'000076242'!I114</f>
        <v>0</v>
      </c>
      <c r="AC125" s="37">
        <f ca="1">'000079245'!I114</f>
        <v>0</v>
      </c>
      <c r="AD125" s="37">
        <f ca="1">'000082248'!I114</f>
        <v>0</v>
      </c>
      <c r="AE125" s="37">
        <f ca="1">'000085251'!I114</f>
        <v>0</v>
      </c>
      <c r="AF125" s="37">
        <f ca="1">'000088254'!I114</f>
        <v>0</v>
      </c>
      <c r="AG125" s="37">
        <f ca="1">'000091257'!I114</f>
        <v>0</v>
      </c>
      <c r="AH125" s="37">
        <f ca="1">'000094260'!I114</f>
        <v>0</v>
      </c>
      <c r="AI125" s="37">
        <f ca="1">'000097263'!I114</f>
        <v>0</v>
      </c>
      <c r="AJ125" s="37">
        <f ca="1">'000100266'!I114</f>
        <v>0</v>
      </c>
      <c r="AK125" s="37">
        <f ca="1">'000103269'!I114</f>
        <v>0</v>
      </c>
      <c r="AL125" s="37">
        <f ca="1">'000106272'!I114</f>
        <v>0</v>
      </c>
      <c r="AM125" s="37">
        <f ca="1">'000109275'!I114</f>
        <v>0</v>
      </c>
      <c r="AN125" s="37">
        <f ca="1">'000112278'!I114</f>
        <v>0</v>
      </c>
      <c r="AO125" s="37">
        <f ca="1">'000115281'!I114</f>
        <v>0</v>
      </c>
      <c r="AP125" s="37">
        <f ca="1">'000118284'!I114</f>
        <v>0</v>
      </c>
      <c r="AQ125" s="37">
        <f ca="1">'000121287'!I114</f>
        <v>0</v>
      </c>
      <c r="AR125" s="37">
        <f ca="1">'000124290'!I114</f>
        <v>0</v>
      </c>
      <c r="AS125" s="37">
        <f ca="1">'000127293'!I114</f>
        <v>0</v>
      </c>
      <c r="AT125" s="37">
        <f ca="1">'000130296'!I114</f>
        <v>0</v>
      </c>
      <c r="AU125" s="37">
        <f ca="1">'000133299'!I114</f>
        <v>0</v>
      </c>
      <c r="AV125" s="37">
        <f ca="1">'000136302'!I114</f>
        <v>0</v>
      </c>
      <c r="AW125" s="37">
        <f ca="1">'000139305'!I114</f>
        <v>0</v>
      </c>
      <c r="AX125" s="37">
        <f ca="1">'000142308'!I114</f>
        <v>0</v>
      </c>
      <c r="AY125" s="37">
        <f ca="1">'000145311'!I114</f>
        <v>0</v>
      </c>
      <c r="AZ125" s="37">
        <f ca="1">'000148314'!I114</f>
        <v>0</v>
      </c>
      <c r="BA125" s="37">
        <f ca="1">'000151317'!I114</f>
        <v>0</v>
      </c>
      <c r="BB125" s="37">
        <f ca="1">'000154320'!I114</f>
        <v>0</v>
      </c>
      <c r="BC125" s="37">
        <f ca="1">'000157323'!I114</f>
        <v>0</v>
      </c>
      <c r="BD125" s="37">
        <f ca="1">'000160326'!I114</f>
        <v>0</v>
      </c>
      <c r="BE125" s="37">
        <f ca="1">'000163329'!I114</f>
        <v>0</v>
      </c>
      <c r="BF125" s="37">
        <f ca="1">'000166332'!I114</f>
        <v>0</v>
      </c>
      <c r="BG125" s="37">
        <f ca="1">'000169335'!I114</f>
        <v>0</v>
      </c>
      <c r="BH125" s="37">
        <f ca="1">'000172338'!I114</f>
        <v>0</v>
      </c>
      <c r="BI125" s="37">
        <f ca="1">'000175341'!I114</f>
        <v>0</v>
      </c>
      <c r="BJ125" s="37">
        <f ca="1">'000178344'!I114</f>
        <v>0</v>
      </c>
      <c r="BK125" s="37">
        <f ca="1">'000181347'!I114</f>
        <v>0</v>
      </c>
      <c r="BL125" s="37">
        <f ca="1">'000184350'!I114</f>
        <v>0</v>
      </c>
      <c r="BM125" s="37">
        <f ca="1">'000187353'!I114</f>
        <v>0</v>
      </c>
      <c r="BN125" s="37">
        <f ca="1">'000190356'!I114</f>
        <v>0</v>
      </c>
      <c r="BO125" s="37">
        <f ca="1">'000193359'!I114</f>
        <v>0</v>
      </c>
      <c r="BP125" s="37">
        <f ca="1">'000196362'!I114</f>
        <v>0</v>
      </c>
      <c r="BQ125" s="37">
        <f ca="1">'000199365'!I114</f>
        <v>0</v>
      </c>
      <c r="BR125" s="37">
        <f ca="1">'000202368'!I114</f>
        <v>0</v>
      </c>
      <c r="BS125" s="37">
        <f ca="1">'000205371'!I114</f>
        <v>0</v>
      </c>
      <c r="BT125" s="37">
        <f ca="1">'000208374'!I114</f>
        <v>0</v>
      </c>
      <c r="BV125" s="37">
        <f ca="1">AVERAGE(B125:BT125)</f>
        <v>0</v>
      </c>
      <c r="BW125" s="37">
        <f ca="1">STDEV(B125:BT125)</f>
        <v>0</v>
      </c>
      <c r="BX125" s="37">
        <f ca="1">BW125/SQRT(71)</f>
        <v>0</v>
      </c>
      <c r="BZ125" s="59"/>
    </row>
    <row r="126" spans="1:78" x14ac:dyDescent="0.25">
      <c r="A126" s="55" t="s">
        <v>179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  <c r="BB126" s="38"/>
      <c r="BC126" s="38"/>
      <c r="BD126" s="38"/>
      <c r="BE126" s="38"/>
      <c r="BF126" s="38"/>
      <c r="BG126" s="38"/>
      <c r="BH126" s="38"/>
      <c r="BI126" s="38"/>
      <c r="BJ126" s="38"/>
      <c r="BK126" s="38"/>
      <c r="BL126" s="38"/>
      <c r="BM126" s="38"/>
      <c r="BN126" s="38"/>
      <c r="BO126" s="38"/>
      <c r="BP126" s="38"/>
      <c r="BQ126" s="38"/>
      <c r="BR126" s="38"/>
      <c r="BS126" s="38"/>
      <c r="BT126" s="38"/>
      <c r="BU126" s="38"/>
      <c r="BV126" s="38"/>
      <c r="BW126" s="38"/>
      <c r="BX126" s="38"/>
      <c r="BY126" s="38"/>
      <c r="BZ126" s="61"/>
    </row>
    <row r="127" spans="1:78" x14ac:dyDescent="0.25">
      <c r="A127" s="54" t="s">
        <v>123</v>
      </c>
      <c r="B127" s="37">
        <f ca="1">'000000500'!I116</f>
        <v>0</v>
      </c>
      <c r="C127" s="37">
        <f ca="1">'000001167'!I116</f>
        <v>0</v>
      </c>
      <c r="D127" s="37">
        <f ca="1">'000004170'!I116</f>
        <v>0</v>
      </c>
      <c r="E127" s="37">
        <f ca="1">'000007173'!I116</f>
        <v>0</v>
      </c>
      <c r="F127" s="37">
        <f ca="1">'000010176'!I116</f>
        <v>0</v>
      </c>
      <c r="G127" s="37">
        <f ca="1">'000013179'!I116</f>
        <v>0</v>
      </c>
      <c r="H127" s="37">
        <f ca="1">'000016182'!I116</f>
        <v>0</v>
      </c>
      <c r="I127" s="37">
        <f ca="1">'000019185'!I116</f>
        <v>0</v>
      </c>
      <c r="J127" s="37">
        <f ca="1">'000022188'!I116</f>
        <v>0</v>
      </c>
      <c r="K127" s="37">
        <f ca="1">'000025191'!I116</f>
        <v>0</v>
      </c>
      <c r="L127" s="37">
        <f ca="1">'000028194'!I116</f>
        <v>0</v>
      </c>
      <c r="M127" s="37">
        <f ca="1">'000031197'!I116</f>
        <v>0</v>
      </c>
      <c r="N127" s="37">
        <f ca="1">'000034200'!I116</f>
        <v>0</v>
      </c>
      <c r="O127" s="37">
        <f ca="1">'000037203'!I116</f>
        <v>0</v>
      </c>
      <c r="P127" s="37">
        <f ca="1">'000040206'!I116</f>
        <v>0</v>
      </c>
      <c r="Q127" s="37">
        <f ca="1">'000043209'!I116</f>
        <v>0</v>
      </c>
      <c r="R127" s="37">
        <f ca="1">'000046212'!I116</f>
        <v>0</v>
      </c>
      <c r="S127" s="37">
        <f ca="1">'000049215'!I116</f>
        <v>0</v>
      </c>
      <c r="T127" s="37">
        <f ca="1">'000052218'!I116</f>
        <v>0</v>
      </c>
      <c r="U127" s="37">
        <f ca="1">'000055221'!I116</f>
        <v>0</v>
      </c>
      <c r="V127" s="37">
        <f ca="1">'000058224'!I116</f>
        <v>0</v>
      </c>
      <c r="W127" s="37">
        <f ca="1">'000061227'!I116</f>
        <v>0</v>
      </c>
      <c r="X127" s="37">
        <f ca="1">'000064230'!I116</f>
        <v>0</v>
      </c>
      <c r="Y127" s="37">
        <f ca="1">'000067233'!I116</f>
        <v>0</v>
      </c>
      <c r="Z127" s="37">
        <f ca="1">'000070236'!I116</f>
        <v>0</v>
      </c>
      <c r="AA127" s="37">
        <f ca="1">'000073239'!I116</f>
        <v>0</v>
      </c>
      <c r="AB127" s="37">
        <f ca="1">'000076242'!I116</f>
        <v>0</v>
      </c>
      <c r="AC127" s="37">
        <f ca="1">'000079245'!I116</f>
        <v>0</v>
      </c>
      <c r="AD127" s="37">
        <f ca="1">'000082248'!I116</f>
        <v>0</v>
      </c>
      <c r="AE127" s="37">
        <f ca="1">'000085251'!I116</f>
        <v>0</v>
      </c>
      <c r="AF127" s="37">
        <f ca="1">'000088254'!I116</f>
        <v>0</v>
      </c>
      <c r="AG127" s="37">
        <f ca="1">'000091257'!I116</f>
        <v>0</v>
      </c>
      <c r="AH127" s="37">
        <f ca="1">'000094260'!I116</f>
        <v>0</v>
      </c>
      <c r="AI127" s="37">
        <f ca="1">'000097263'!I116</f>
        <v>0</v>
      </c>
      <c r="AJ127" s="37">
        <f ca="1">'000100266'!I116</f>
        <v>0</v>
      </c>
      <c r="AK127" s="37">
        <f ca="1">'000103269'!I116</f>
        <v>0</v>
      </c>
      <c r="AL127" s="37">
        <f ca="1">'000106272'!I116</f>
        <v>0</v>
      </c>
      <c r="AM127" s="37">
        <f ca="1">'000109275'!I116</f>
        <v>0</v>
      </c>
      <c r="AN127" s="37">
        <f ca="1">'000112278'!I116</f>
        <v>0</v>
      </c>
      <c r="AO127" s="37">
        <f ca="1">'000115281'!I116</f>
        <v>0</v>
      </c>
      <c r="AP127" s="37">
        <f ca="1">'000118284'!I116</f>
        <v>0</v>
      </c>
      <c r="AQ127" s="37">
        <f ca="1">'000121287'!I116</f>
        <v>0</v>
      </c>
      <c r="AR127" s="37">
        <f ca="1">'000124290'!I116</f>
        <v>0</v>
      </c>
      <c r="AS127" s="37">
        <f ca="1">'000127293'!I116</f>
        <v>0</v>
      </c>
      <c r="AT127" s="37">
        <f ca="1">'000130296'!I116</f>
        <v>0</v>
      </c>
      <c r="AU127" s="37">
        <f ca="1">'000133299'!I116</f>
        <v>0</v>
      </c>
      <c r="AV127" s="37">
        <f ca="1">'000136302'!I116</f>
        <v>0</v>
      </c>
      <c r="AW127" s="37">
        <f ca="1">'000139305'!I116</f>
        <v>0</v>
      </c>
      <c r="AX127" s="37">
        <f ca="1">'000142308'!I116</f>
        <v>0</v>
      </c>
      <c r="AY127" s="37">
        <f ca="1">'000145311'!I116</f>
        <v>0</v>
      </c>
      <c r="AZ127" s="37">
        <f ca="1">'000148314'!I116</f>
        <v>0</v>
      </c>
      <c r="BA127" s="37">
        <f ca="1">'000151317'!I116</f>
        <v>0</v>
      </c>
      <c r="BB127" s="37">
        <f ca="1">'000154320'!I116</f>
        <v>0</v>
      </c>
      <c r="BC127" s="37">
        <f ca="1">'000157323'!I116</f>
        <v>0</v>
      </c>
      <c r="BD127" s="37">
        <f ca="1">'000160326'!I116</f>
        <v>0</v>
      </c>
      <c r="BE127" s="37">
        <f ca="1">'000163329'!I116</f>
        <v>0</v>
      </c>
      <c r="BF127" s="37">
        <f ca="1">'000166332'!I116</f>
        <v>0</v>
      </c>
      <c r="BG127" s="37">
        <f ca="1">'000169335'!I116</f>
        <v>0</v>
      </c>
      <c r="BH127" s="37">
        <f ca="1">'000172338'!I116</f>
        <v>0</v>
      </c>
      <c r="BI127" s="37">
        <f ca="1">'000175341'!I116</f>
        <v>0</v>
      </c>
      <c r="BJ127" s="37">
        <f ca="1">'000178344'!I116</f>
        <v>0</v>
      </c>
      <c r="BK127" s="37">
        <f ca="1">'000181347'!I116</f>
        <v>0</v>
      </c>
      <c r="BL127" s="37">
        <f ca="1">'000184350'!I116</f>
        <v>0</v>
      </c>
      <c r="BM127" s="37">
        <f ca="1">'000187353'!I116</f>
        <v>0</v>
      </c>
      <c r="BN127" s="37">
        <f ca="1">'000190356'!I116</f>
        <v>0</v>
      </c>
      <c r="BO127" s="37">
        <f ca="1">'000193359'!I116</f>
        <v>0</v>
      </c>
      <c r="BP127" s="37">
        <f ca="1">'000196362'!I116</f>
        <v>0</v>
      </c>
      <c r="BQ127" s="37">
        <f ca="1">'000199365'!I116</f>
        <v>0</v>
      </c>
      <c r="BR127" s="37">
        <f ca="1">'000202368'!I116</f>
        <v>0</v>
      </c>
      <c r="BS127" s="37">
        <f ca="1">'000205371'!I116</f>
        <v>0</v>
      </c>
      <c r="BT127" s="37">
        <f ca="1">'000208374'!I116</f>
        <v>0</v>
      </c>
      <c r="BV127" s="37">
        <f ca="1">AVERAGE(B127:BT127)</f>
        <v>0</v>
      </c>
      <c r="BW127" s="37">
        <f ca="1">STDEV(B127:BT127)</f>
        <v>0</v>
      </c>
      <c r="BX127" s="37">
        <f ca="1">BW127/SQRT(71)</f>
        <v>0</v>
      </c>
      <c r="BZ127" s="59"/>
    </row>
    <row r="128" spans="1:78" x14ac:dyDescent="0.25">
      <c r="A128" s="55" t="s">
        <v>180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  <c r="BV128" s="38"/>
      <c r="BW128" s="38"/>
      <c r="BX128" s="38"/>
      <c r="BY128" s="38"/>
      <c r="BZ128" s="61"/>
    </row>
    <row r="129" spans="1:78" x14ac:dyDescent="0.25">
      <c r="A129" s="54" t="s">
        <v>125</v>
      </c>
      <c r="B129" s="37">
        <f ca="1">'000000500'!I118</f>
        <v>0</v>
      </c>
      <c r="C129" s="37">
        <f ca="1">'000001167'!I118</f>
        <v>0</v>
      </c>
      <c r="D129" s="37">
        <f ca="1">'000004170'!I118</f>
        <v>0</v>
      </c>
      <c r="E129" s="37">
        <f ca="1">'000007173'!I118</f>
        <v>0</v>
      </c>
      <c r="F129" s="37">
        <f ca="1">'000010176'!I118</f>
        <v>0</v>
      </c>
      <c r="G129" s="37">
        <f ca="1">'000013179'!I118</f>
        <v>0</v>
      </c>
      <c r="H129" s="37">
        <f ca="1">'000016182'!I118</f>
        <v>0</v>
      </c>
      <c r="I129" s="37">
        <f ca="1">'000019185'!I118</f>
        <v>0</v>
      </c>
      <c r="J129" s="37">
        <f ca="1">'000022188'!I118</f>
        <v>0</v>
      </c>
      <c r="K129" s="37">
        <f ca="1">'000025191'!I118</f>
        <v>0</v>
      </c>
      <c r="L129" s="37">
        <f ca="1">'000028194'!I118</f>
        <v>0</v>
      </c>
      <c r="M129" s="37">
        <f ca="1">'000031197'!I118</f>
        <v>0</v>
      </c>
      <c r="N129" s="37">
        <f ca="1">'000034200'!I118</f>
        <v>0</v>
      </c>
      <c r="O129" s="37">
        <f ca="1">'000037203'!I118</f>
        <v>0</v>
      </c>
      <c r="P129" s="37">
        <f ca="1">'000040206'!I118</f>
        <v>0</v>
      </c>
      <c r="Q129" s="37">
        <f ca="1">'000043209'!I118</f>
        <v>0</v>
      </c>
      <c r="R129" s="37">
        <f ca="1">'000046212'!I118</f>
        <v>0</v>
      </c>
      <c r="S129" s="37">
        <f ca="1">'000049215'!I118</f>
        <v>0</v>
      </c>
      <c r="T129" s="37">
        <f ca="1">'000052218'!I118</f>
        <v>0</v>
      </c>
      <c r="U129" s="37">
        <f ca="1">'000055221'!I118</f>
        <v>0</v>
      </c>
      <c r="V129" s="37">
        <f ca="1">'000058224'!I118</f>
        <v>0</v>
      </c>
      <c r="W129" s="37">
        <f ca="1">'000061227'!I118</f>
        <v>0</v>
      </c>
      <c r="X129" s="37">
        <f ca="1">'000064230'!I118</f>
        <v>0</v>
      </c>
      <c r="Y129" s="37">
        <f ca="1">'000067233'!I118</f>
        <v>0</v>
      </c>
      <c r="Z129" s="37">
        <f ca="1">'000070236'!I118</f>
        <v>0</v>
      </c>
      <c r="AA129" s="37">
        <f ca="1">'000073239'!I118</f>
        <v>0</v>
      </c>
      <c r="AB129" s="37">
        <f ca="1">'000076242'!I118</f>
        <v>0</v>
      </c>
      <c r="AC129" s="37">
        <f ca="1">'000079245'!I118</f>
        <v>0</v>
      </c>
      <c r="AD129" s="37">
        <f ca="1">'000082248'!I118</f>
        <v>0</v>
      </c>
      <c r="AE129" s="37">
        <f ca="1">'000085251'!I118</f>
        <v>0</v>
      </c>
      <c r="AF129" s="37">
        <f ca="1">'000088254'!I118</f>
        <v>0</v>
      </c>
      <c r="AG129" s="37">
        <f ca="1">'000091257'!I118</f>
        <v>0</v>
      </c>
      <c r="AH129" s="37">
        <f ca="1">'000094260'!I118</f>
        <v>0</v>
      </c>
      <c r="AI129" s="37">
        <f ca="1">'000097263'!I118</f>
        <v>0</v>
      </c>
      <c r="AJ129" s="37">
        <f ca="1">'000100266'!I118</f>
        <v>0</v>
      </c>
      <c r="AK129" s="37">
        <f ca="1">'000103269'!I118</f>
        <v>0</v>
      </c>
      <c r="AL129" s="37">
        <f ca="1">'000106272'!I118</f>
        <v>0</v>
      </c>
      <c r="AM129" s="37">
        <f ca="1">'000109275'!I118</f>
        <v>0</v>
      </c>
      <c r="AN129" s="37">
        <f ca="1">'000112278'!I118</f>
        <v>0</v>
      </c>
      <c r="AO129" s="37">
        <f ca="1">'000115281'!I118</f>
        <v>0</v>
      </c>
      <c r="AP129" s="37">
        <f ca="1">'000118284'!I118</f>
        <v>0</v>
      </c>
      <c r="AQ129" s="37">
        <f ca="1">'000121287'!I118</f>
        <v>0</v>
      </c>
      <c r="AR129" s="37">
        <f ca="1">'000124290'!I118</f>
        <v>0</v>
      </c>
      <c r="AS129" s="37">
        <f ca="1">'000127293'!I118</f>
        <v>0</v>
      </c>
      <c r="AT129" s="37">
        <f ca="1">'000130296'!I118</f>
        <v>0</v>
      </c>
      <c r="AU129" s="37">
        <f ca="1">'000133299'!I118</f>
        <v>0</v>
      </c>
      <c r="AV129" s="37">
        <f ca="1">'000136302'!I118</f>
        <v>0</v>
      </c>
      <c r="AW129" s="37">
        <f ca="1">'000139305'!I118</f>
        <v>0</v>
      </c>
      <c r="AX129" s="37">
        <f ca="1">'000142308'!I118</f>
        <v>0</v>
      </c>
      <c r="AY129" s="37">
        <f ca="1">'000145311'!I118</f>
        <v>0</v>
      </c>
      <c r="AZ129" s="37">
        <f ca="1">'000148314'!I118</f>
        <v>0</v>
      </c>
      <c r="BA129" s="37">
        <f ca="1">'000151317'!I118</f>
        <v>0</v>
      </c>
      <c r="BB129" s="37">
        <f ca="1">'000154320'!I118</f>
        <v>0</v>
      </c>
      <c r="BC129" s="37">
        <f ca="1">'000157323'!I118</f>
        <v>0</v>
      </c>
      <c r="BD129" s="37">
        <f ca="1">'000160326'!I118</f>
        <v>0</v>
      </c>
      <c r="BE129" s="37">
        <f ca="1">'000163329'!I118</f>
        <v>0</v>
      </c>
      <c r="BF129" s="37">
        <f ca="1">'000166332'!I118</f>
        <v>0</v>
      </c>
      <c r="BG129" s="37">
        <f ca="1">'000169335'!I118</f>
        <v>0</v>
      </c>
      <c r="BH129" s="37">
        <f ca="1">'000172338'!I118</f>
        <v>0</v>
      </c>
      <c r="BI129" s="37">
        <f ca="1">'000175341'!I118</f>
        <v>0</v>
      </c>
      <c r="BJ129" s="37">
        <f ca="1">'000178344'!I118</f>
        <v>0</v>
      </c>
      <c r="BK129" s="37">
        <f ca="1">'000181347'!I118</f>
        <v>0</v>
      </c>
      <c r="BL129" s="37">
        <f ca="1">'000184350'!I118</f>
        <v>0</v>
      </c>
      <c r="BM129" s="37">
        <f ca="1">'000187353'!I118</f>
        <v>0</v>
      </c>
      <c r="BN129" s="37">
        <f ca="1">'000190356'!I118</f>
        <v>0</v>
      </c>
      <c r="BO129" s="37">
        <f ca="1">'000193359'!I118</f>
        <v>0</v>
      </c>
      <c r="BP129" s="37">
        <f ca="1">'000196362'!I118</f>
        <v>0</v>
      </c>
      <c r="BQ129" s="37">
        <f ca="1">'000199365'!I118</f>
        <v>0</v>
      </c>
      <c r="BR129" s="37">
        <f ca="1">'000202368'!I118</f>
        <v>0</v>
      </c>
      <c r="BS129" s="37">
        <f ca="1">'000205371'!I118</f>
        <v>0</v>
      </c>
      <c r="BT129" s="37">
        <f ca="1">'000208374'!I118</f>
        <v>0</v>
      </c>
      <c r="BV129" s="37">
        <f ca="1">AVERAGE(B129:BT129)</f>
        <v>0</v>
      </c>
      <c r="BW129" s="37">
        <f ca="1">STDEV(B129:BT129)</f>
        <v>0</v>
      </c>
      <c r="BX129" s="37">
        <f ca="1">BW129/SQRT(71)</f>
        <v>0</v>
      </c>
      <c r="BZ129" s="59"/>
    </row>
    <row r="130" spans="1:78" x14ac:dyDescent="0.25">
      <c r="A130" s="54" t="s">
        <v>126</v>
      </c>
      <c r="B130" s="37">
        <f ca="1">'000000500'!I119</f>
        <v>0</v>
      </c>
      <c r="C130" s="37">
        <f ca="1">'000001167'!I119</f>
        <v>0</v>
      </c>
      <c r="D130" s="37">
        <f ca="1">'000004170'!I119</f>
        <v>0</v>
      </c>
      <c r="E130" s="37">
        <f ca="1">'000007173'!I119</f>
        <v>0</v>
      </c>
      <c r="F130" s="37">
        <f ca="1">'000010176'!I119</f>
        <v>0</v>
      </c>
      <c r="G130" s="37">
        <f ca="1">'000013179'!I119</f>
        <v>0</v>
      </c>
      <c r="H130" s="37">
        <f ca="1">'000016182'!I119</f>
        <v>0</v>
      </c>
      <c r="I130" s="37">
        <f ca="1">'000019185'!I119</f>
        <v>0</v>
      </c>
      <c r="J130" s="37">
        <f ca="1">'000022188'!I119</f>
        <v>0</v>
      </c>
      <c r="K130" s="37">
        <f ca="1">'000025191'!I119</f>
        <v>0</v>
      </c>
      <c r="L130" s="37">
        <f ca="1">'000028194'!I119</f>
        <v>0</v>
      </c>
      <c r="M130" s="37">
        <f ca="1">'000031197'!I119</f>
        <v>0</v>
      </c>
      <c r="N130" s="37">
        <f ca="1">'000034200'!I119</f>
        <v>0</v>
      </c>
      <c r="O130" s="37">
        <f ca="1">'000037203'!I119</f>
        <v>0</v>
      </c>
      <c r="P130" s="37">
        <f ca="1">'000040206'!I119</f>
        <v>0</v>
      </c>
      <c r="Q130" s="37">
        <f ca="1">'000043209'!I119</f>
        <v>0</v>
      </c>
      <c r="R130" s="37">
        <f ca="1">'000046212'!I119</f>
        <v>0</v>
      </c>
      <c r="S130" s="37">
        <f ca="1">'000049215'!I119</f>
        <v>0</v>
      </c>
      <c r="T130" s="37">
        <f ca="1">'000052218'!I119</f>
        <v>0</v>
      </c>
      <c r="U130" s="37">
        <f ca="1">'000055221'!I119</f>
        <v>0</v>
      </c>
      <c r="V130" s="37">
        <f ca="1">'000058224'!I119</f>
        <v>0</v>
      </c>
      <c r="W130" s="37">
        <f ca="1">'000061227'!I119</f>
        <v>0</v>
      </c>
      <c r="X130" s="37">
        <f ca="1">'000064230'!I119</f>
        <v>0</v>
      </c>
      <c r="Y130" s="37">
        <f ca="1">'000067233'!I119</f>
        <v>0</v>
      </c>
      <c r="Z130" s="37">
        <f ca="1">'000070236'!I119</f>
        <v>0</v>
      </c>
      <c r="AA130" s="37">
        <f ca="1">'000073239'!I119</f>
        <v>0</v>
      </c>
      <c r="AB130" s="37">
        <f ca="1">'000076242'!I119</f>
        <v>0</v>
      </c>
      <c r="AC130" s="37">
        <f ca="1">'000079245'!I119</f>
        <v>0</v>
      </c>
      <c r="AD130" s="37">
        <f ca="1">'000082248'!I119</f>
        <v>0</v>
      </c>
      <c r="AE130" s="37">
        <f ca="1">'000085251'!I119</f>
        <v>0</v>
      </c>
      <c r="AF130" s="37">
        <f ca="1">'000088254'!I119</f>
        <v>0</v>
      </c>
      <c r="AG130" s="37">
        <f ca="1">'000091257'!I119</f>
        <v>0</v>
      </c>
      <c r="AH130" s="37">
        <f ca="1">'000094260'!I119</f>
        <v>0</v>
      </c>
      <c r="AI130" s="37">
        <f ca="1">'000097263'!I119</f>
        <v>22.222222222222221</v>
      </c>
      <c r="AJ130" s="37">
        <f ca="1">'000100266'!I119</f>
        <v>0</v>
      </c>
      <c r="AK130" s="37">
        <f ca="1">'000103269'!I119</f>
        <v>0</v>
      </c>
      <c r="AL130" s="37">
        <f ca="1">'000106272'!I119</f>
        <v>0</v>
      </c>
      <c r="AM130" s="37">
        <f ca="1">'000109275'!I119</f>
        <v>0</v>
      </c>
      <c r="AN130" s="37">
        <f ca="1">'000112278'!I119</f>
        <v>0</v>
      </c>
      <c r="AO130" s="37">
        <f ca="1">'000115281'!I119</f>
        <v>0</v>
      </c>
      <c r="AP130" s="37">
        <f ca="1">'000118284'!I119</f>
        <v>0</v>
      </c>
      <c r="AQ130" s="37">
        <f ca="1">'000121287'!I119</f>
        <v>0</v>
      </c>
      <c r="AR130" s="37">
        <f ca="1">'000124290'!I119</f>
        <v>0</v>
      </c>
      <c r="AS130" s="37">
        <f ca="1">'000127293'!I119</f>
        <v>0</v>
      </c>
      <c r="AT130" s="37">
        <f ca="1">'000130296'!I119</f>
        <v>0</v>
      </c>
      <c r="AU130" s="37">
        <f ca="1">'000133299'!I119</f>
        <v>0</v>
      </c>
      <c r="AV130" s="37">
        <f ca="1">'000136302'!I119</f>
        <v>0</v>
      </c>
      <c r="AW130" s="37">
        <f ca="1">'000139305'!I119</f>
        <v>0</v>
      </c>
      <c r="AX130" s="37">
        <f ca="1">'000142308'!I119</f>
        <v>0</v>
      </c>
      <c r="AY130" s="37">
        <f ca="1">'000145311'!I119</f>
        <v>0</v>
      </c>
      <c r="AZ130" s="37">
        <f ca="1">'000148314'!I119</f>
        <v>0</v>
      </c>
      <c r="BA130" s="37">
        <f ca="1">'000151317'!I119</f>
        <v>0</v>
      </c>
      <c r="BB130" s="37">
        <f ca="1">'000154320'!I119</f>
        <v>0</v>
      </c>
      <c r="BC130" s="37">
        <f ca="1">'000157323'!I119</f>
        <v>0</v>
      </c>
      <c r="BD130" s="37">
        <f ca="1">'000160326'!I119</f>
        <v>0</v>
      </c>
      <c r="BE130" s="37">
        <f ca="1">'000163329'!I119</f>
        <v>0</v>
      </c>
      <c r="BF130" s="37">
        <f ca="1">'000166332'!I119</f>
        <v>0</v>
      </c>
      <c r="BG130" s="37">
        <f ca="1">'000169335'!I119</f>
        <v>0</v>
      </c>
      <c r="BH130" s="37">
        <f ca="1">'000172338'!I119</f>
        <v>0</v>
      </c>
      <c r="BI130" s="37">
        <f ca="1">'000175341'!I119</f>
        <v>0</v>
      </c>
      <c r="BJ130" s="37">
        <f ca="1">'000178344'!I119</f>
        <v>0</v>
      </c>
      <c r="BK130" s="37">
        <f ca="1">'000181347'!I119</f>
        <v>0</v>
      </c>
      <c r="BL130" s="37">
        <f ca="1">'000184350'!I119</f>
        <v>0</v>
      </c>
      <c r="BM130" s="37">
        <f ca="1">'000187353'!I119</f>
        <v>0</v>
      </c>
      <c r="BN130" s="37">
        <f ca="1">'000190356'!I119</f>
        <v>0</v>
      </c>
      <c r="BO130" s="37">
        <f ca="1">'000193359'!I119</f>
        <v>0</v>
      </c>
      <c r="BP130" s="37">
        <f ca="1">'000196362'!I119</f>
        <v>0</v>
      </c>
      <c r="BQ130" s="37">
        <f ca="1">'000199365'!I119</f>
        <v>0</v>
      </c>
      <c r="BR130" s="37">
        <f ca="1">'000202368'!I119</f>
        <v>0</v>
      </c>
      <c r="BS130" s="37">
        <f ca="1">'000205371'!I119</f>
        <v>0</v>
      </c>
      <c r="BT130" s="37">
        <f ca="1">'000208374'!I119</f>
        <v>0</v>
      </c>
      <c r="BV130" s="37">
        <f ca="1">AVERAGE(B130:BT130)</f>
        <v>0.31298904538341155</v>
      </c>
      <c r="BW130" s="37">
        <f ca="1">STDEV(B130:BT130)</f>
        <v>2.6372925737641184</v>
      </c>
      <c r="BX130" s="37">
        <f ca="1">BW130/SQRT(71)</f>
        <v>0.31298904538341155</v>
      </c>
      <c r="BZ130" s="59"/>
    </row>
    <row r="131" spans="1:78" x14ac:dyDescent="0.25">
      <c r="A131" s="54" t="s">
        <v>127</v>
      </c>
      <c r="B131" s="37">
        <f ca="1">'000000500'!I120</f>
        <v>71.428571428571431</v>
      </c>
      <c r="C131" s="37">
        <f ca="1">'000001167'!I120</f>
        <v>100</v>
      </c>
      <c r="D131" s="37">
        <f ca="1">'000004170'!I120</f>
        <v>100</v>
      </c>
      <c r="E131" s="37">
        <f ca="1">'000007173'!I120</f>
        <v>100</v>
      </c>
      <c r="F131" s="37">
        <f ca="1">'000010176'!I120</f>
        <v>100</v>
      </c>
      <c r="G131" s="37">
        <f ca="1">'000013179'!I120</f>
        <v>100</v>
      </c>
      <c r="H131" s="37">
        <f ca="1">'000016182'!I120</f>
        <v>100</v>
      </c>
      <c r="I131" s="37">
        <f ca="1">'000019185'!I120</f>
        <v>100</v>
      </c>
      <c r="J131" s="37">
        <f ca="1">'000022188'!I120</f>
        <v>100</v>
      </c>
      <c r="K131" s="37">
        <f ca="1">'000025191'!I120</f>
        <v>100</v>
      </c>
      <c r="L131" s="37">
        <f ca="1">'000028194'!I120</f>
        <v>100</v>
      </c>
      <c r="M131" s="37">
        <f ca="1">'000031197'!I120</f>
        <v>100</v>
      </c>
      <c r="N131" s="37">
        <f ca="1">'000034200'!I120</f>
        <v>100</v>
      </c>
      <c r="O131" s="37">
        <f ca="1">'000037203'!I120</f>
        <v>100</v>
      </c>
      <c r="P131" s="37">
        <f ca="1">'000040206'!I120</f>
        <v>100</v>
      </c>
      <c r="Q131" s="37">
        <f ca="1">'000043209'!I120</f>
        <v>100</v>
      </c>
      <c r="R131" s="37">
        <f ca="1">'000046212'!I120</f>
        <v>100</v>
      </c>
      <c r="S131" s="37">
        <f ca="1">'000049215'!I120</f>
        <v>100</v>
      </c>
      <c r="T131" s="37">
        <f ca="1">'000052218'!I120</f>
        <v>100</v>
      </c>
      <c r="U131" s="37">
        <f ca="1">'000055221'!I120</f>
        <v>100</v>
      </c>
      <c r="V131" s="37">
        <f ca="1">'000058224'!I120</f>
        <v>100</v>
      </c>
      <c r="W131" s="37">
        <f ca="1">'000061227'!I120</f>
        <v>100</v>
      </c>
      <c r="X131" s="37">
        <f ca="1">'000064230'!I120</f>
        <v>100</v>
      </c>
      <c r="Y131" s="37">
        <f ca="1">'000067233'!I120</f>
        <v>100</v>
      </c>
      <c r="Z131" s="37">
        <f ca="1">'000070236'!I120</f>
        <v>100</v>
      </c>
      <c r="AA131" s="37">
        <f ca="1">'000073239'!I120</f>
        <v>87.5</v>
      </c>
      <c r="AB131" s="37">
        <f ca="1">'000076242'!I120</f>
        <v>100</v>
      </c>
      <c r="AC131" s="37">
        <f ca="1">'000079245'!I120</f>
        <v>100</v>
      </c>
      <c r="AD131" s="37">
        <f ca="1">'000082248'!I120</f>
        <v>100</v>
      </c>
      <c r="AE131" s="37">
        <f ca="1">'000085251'!I120</f>
        <v>100</v>
      </c>
      <c r="AF131" s="37">
        <f ca="1">'000088254'!I120</f>
        <v>100</v>
      </c>
      <c r="AG131" s="37">
        <f ca="1">'000091257'!I120</f>
        <v>100</v>
      </c>
      <c r="AH131" s="37">
        <f ca="1">'000094260'!I120</f>
        <v>100</v>
      </c>
      <c r="AI131" s="37">
        <f ca="1">'000097263'!I120</f>
        <v>77.777777777777786</v>
      </c>
      <c r="AJ131" s="37">
        <f ca="1">'000100266'!I120</f>
        <v>100</v>
      </c>
      <c r="AK131" s="37">
        <f ca="1">'000103269'!I120</f>
        <v>100</v>
      </c>
      <c r="AL131" s="37">
        <f ca="1">'000106272'!I120</f>
        <v>100</v>
      </c>
      <c r="AM131" s="37">
        <f ca="1">'000109275'!I120</f>
        <v>100</v>
      </c>
      <c r="AN131" s="37">
        <f ca="1">'000112278'!I120</f>
        <v>55.555555555555557</v>
      </c>
      <c r="AO131" s="37">
        <f ca="1">'000115281'!I120</f>
        <v>25</v>
      </c>
      <c r="AP131" s="37">
        <f ca="1">'000118284'!I120</f>
        <v>100</v>
      </c>
      <c r="AQ131" s="37">
        <f ca="1">'000121287'!I120</f>
        <v>55.555555555555557</v>
      </c>
      <c r="AR131" s="37">
        <f ca="1">'000124290'!I120</f>
        <v>75</v>
      </c>
      <c r="AS131" s="37">
        <f ca="1">'000127293'!I120</f>
        <v>100</v>
      </c>
      <c r="AT131" s="37">
        <f ca="1">'000130296'!I120</f>
        <v>44.444444444444443</v>
      </c>
      <c r="AU131" s="37">
        <f ca="1">'000133299'!I120</f>
        <v>100</v>
      </c>
      <c r="AV131" s="37">
        <f ca="1">'000136302'!I120</f>
        <v>100</v>
      </c>
      <c r="AW131" s="37">
        <f ca="1">'000139305'!I120</f>
        <v>100</v>
      </c>
      <c r="AX131" s="37">
        <f ca="1">'000142308'!I120</f>
        <v>100</v>
      </c>
      <c r="AY131" s="37">
        <f ca="1">'000145311'!I120</f>
        <v>100</v>
      </c>
      <c r="AZ131" s="37">
        <f ca="1">'000148314'!I120</f>
        <v>90</v>
      </c>
      <c r="BA131" s="37">
        <f ca="1">'000151317'!I120</f>
        <v>100</v>
      </c>
      <c r="BB131" s="37">
        <f ca="1">'000154320'!I120</f>
        <v>100</v>
      </c>
      <c r="BC131" s="37">
        <f ca="1">'000157323'!I120</f>
        <v>100</v>
      </c>
      <c r="BD131" s="37">
        <f ca="1">'000160326'!I120</f>
        <v>85.714285714285708</v>
      </c>
      <c r="BE131" s="37">
        <f ca="1">'000163329'!I120</f>
        <v>100</v>
      </c>
      <c r="BF131" s="37">
        <f ca="1">'000166332'!I120</f>
        <v>100</v>
      </c>
      <c r="BG131" s="37">
        <f ca="1">'000169335'!I120</f>
        <v>100</v>
      </c>
      <c r="BH131" s="37">
        <f ca="1">'000172338'!I120</f>
        <v>100</v>
      </c>
      <c r="BI131" s="37">
        <f ca="1">'000175341'!I120</f>
        <v>87.5</v>
      </c>
      <c r="BJ131" s="37">
        <f ca="1">'000178344'!I120</f>
        <v>100</v>
      </c>
      <c r="BK131" s="37">
        <f ca="1">'000181347'!I120</f>
        <v>87.5</v>
      </c>
      <c r="BL131" s="37">
        <f ca="1">'000184350'!I120</f>
        <v>100</v>
      </c>
      <c r="BM131" s="37">
        <f ca="1">'000187353'!I120</f>
        <v>100</v>
      </c>
      <c r="BN131" s="37">
        <f ca="1">'000190356'!I120</f>
        <v>100</v>
      </c>
      <c r="BO131" s="37">
        <f ca="1">'000193359'!I120</f>
        <v>100</v>
      </c>
      <c r="BP131" s="37">
        <f ca="1">'000196362'!I120</f>
        <v>85.714285714285708</v>
      </c>
      <c r="BQ131" s="37">
        <f ca="1">'000199365'!I120</f>
        <v>100</v>
      </c>
      <c r="BR131" s="37">
        <f ca="1">'000202368'!I120</f>
        <v>50</v>
      </c>
      <c r="BS131" s="37">
        <f ca="1">'000205371'!I120</f>
        <v>100</v>
      </c>
      <c r="BT131" s="37">
        <f ca="1">'000208374'!I120</f>
        <v>88.888888888888886</v>
      </c>
      <c r="BV131" s="37">
        <f ca="1">AVERAGE(B131:BT131)</f>
        <v>93.90956852224457</v>
      </c>
      <c r="BW131" s="37">
        <f ca="1">STDEV(B131:BT131)</f>
        <v>14.911133202611204</v>
      </c>
      <c r="BX131" s="37">
        <f ca="1">BW131/SQRT(71)</f>
        <v>1.7696259387744346</v>
      </c>
      <c r="BZ131" s="59"/>
    </row>
    <row r="132" spans="1:78" x14ac:dyDescent="0.25">
      <c r="A132" s="55" t="s">
        <v>181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  <c r="BV132" s="38"/>
      <c r="BW132" s="38"/>
      <c r="BX132" s="38"/>
      <c r="BY132" s="38"/>
      <c r="BZ132" s="61"/>
    </row>
    <row r="133" spans="1:78" x14ac:dyDescent="0.25">
      <c r="A133" s="54" t="s">
        <v>129</v>
      </c>
      <c r="B133" s="37">
        <f ca="1">'000000500'!I122</f>
        <v>0</v>
      </c>
      <c r="C133" s="37">
        <f ca="1">'000001167'!I122</f>
        <v>0</v>
      </c>
      <c r="D133" s="37">
        <f ca="1">'000004170'!I122</f>
        <v>0</v>
      </c>
      <c r="E133" s="37">
        <f ca="1">'000007173'!I122</f>
        <v>0</v>
      </c>
      <c r="F133" s="37">
        <f ca="1">'000010176'!I122</f>
        <v>0</v>
      </c>
      <c r="G133" s="37">
        <f ca="1">'000013179'!I122</f>
        <v>0</v>
      </c>
      <c r="H133" s="37">
        <f ca="1">'000016182'!I122</f>
        <v>0</v>
      </c>
      <c r="I133" s="37">
        <f ca="1">'000019185'!I122</f>
        <v>0</v>
      </c>
      <c r="J133" s="37">
        <f ca="1">'000022188'!I122</f>
        <v>0</v>
      </c>
      <c r="K133" s="37">
        <f ca="1">'000025191'!I122</f>
        <v>0</v>
      </c>
      <c r="L133" s="37">
        <f ca="1">'000028194'!I122</f>
        <v>0</v>
      </c>
      <c r="M133" s="37">
        <f ca="1">'000031197'!I122</f>
        <v>0</v>
      </c>
      <c r="N133" s="37">
        <f ca="1">'000034200'!I122</f>
        <v>0</v>
      </c>
      <c r="O133" s="37">
        <f ca="1">'000037203'!I122</f>
        <v>0</v>
      </c>
      <c r="P133" s="37">
        <f ca="1">'000040206'!I122</f>
        <v>0</v>
      </c>
      <c r="Q133" s="37">
        <f ca="1">'000043209'!I122</f>
        <v>0</v>
      </c>
      <c r="R133" s="37">
        <f ca="1">'000046212'!I122</f>
        <v>0</v>
      </c>
      <c r="S133" s="37">
        <f ca="1">'000049215'!I122</f>
        <v>0</v>
      </c>
      <c r="T133" s="37">
        <f ca="1">'000052218'!I122</f>
        <v>0</v>
      </c>
      <c r="U133" s="37">
        <f ca="1">'000055221'!I122</f>
        <v>0</v>
      </c>
      <c r="V133" s="37">
        <f ca="1">'000058224'!I122</f>
        <v>0</v>
      </c>
      <c r="W133" s="37">
        <f ca="1">'000061227'!I122</f>
        <v>0</v>
      </c>
      <c r="X133" s="37">
        <f ca="1">'000064230'!I122</f>
        <v>0</v>
      </c>
      <c r="Y133" s="37">
        <f ca="1">'000067233'!I122</f>
        <v>0</v>
      </c>
      <c r="Z133" s="37">
        <f ca="1">'000070236'!I122</f>
        <v>0</v>
      </c>
      <c r="AA133" s="37">
        <f ca="1">'000073239'!I122</f>
        <v>0</v>
      </c>
      <c r="AB133" s="37">
        <f ca="1">'000076242'!I122</f>
        <v>0</v>
      </c>
      <c r="AC133" s="37">
        <f ca="1">'000079245'!I122</f>
        <v>0</v>
      </c>
      <c r="AD133" s="37">
        <f ca="1">'000082248'!I122</f>
        <v>0</v>
      </c>
      <c r="AE133" s="37">
        <f ca="1">'000085251'!I122</f>
        <v>0</v>
      </c>
      <c r="AF133" s="37">
        <f ca="1">'000088254'!I122</f>
        <v>0</v>
      </c>
      <c r="AG133" s="37">
        <f ca="1">'000091257'!I122</f>
        <v>0</v>
      </c>
      <c r="AH133" s="37">
        <f ca="1">'000094260'!I122</f>
        <v>0</v>
      </c>
      <c r="AI133" s="37">
        <f ca="1">'000097263'!I122</f>
        <v>0</v>
      </c>
      <c r="AJ133" s="37">
        <f ca="1">'000100266'!I122</f>
        <v>0</v>
      </c>
      <c r="AK133" s="37">
        <f ca="1">'000103269'!I122</f>
        <v>0</v>
      </c>
      <c r="AL133" s="37">
        <f ca="1">'000106272'!I122</f>
        <v>0</v>
      </c>
      <c r="AM133" s="37">
        <f ca="1">'000109275'!I122</f>
        <v>0</v>
      </c>
      <c r="AN133" s="37">
        <f ca="1">'000112278'!I122</f>
        <v>0</v>
      </c>
      <c r="AO133" s="37">
        <f ca="1">'000115281'!I122</f>
        <v>0</v>
      </c>
      <c r="AP133" s="37">
        <f ca="1">'000118284'!I122</f>
        <v>0</v>
      </c>
      <c r="AQ133" s="37">
        <f ca="1">'000121287'!I122</f>
        <v>0</v>
      </c>
      <c r="AR133" s="37">
        <f ca="1">'000124290'!I122</f>
        <v>0</v>
      </c>
      <c r="AS133" s="37">
        <f ca="1">'000127293'!I122</f>
        <v>0</v>
      </c>
      <c r="AT133" s="37">
        <f ca="1">'000130296'!I122</f>
        <v>0</v>
      </c>
      <c r="AU133" s="37">
        <f ca="1">'000133299'!I122</f>
        <v>0</v>
      </c>
      <c r="AV133" s="37">
        <f ca="1">'000136302'!I122</f>
        <v>0</v>
      </c>
      <c r="AW133" s="37">
        <f ca="1">'000139305'!I122</f>
        <v>0</v>
      </c>
      <c r="AX133" s="37">
        <f ca="1">'000142308'!I122</f>
        <v>0</v>
      </c>
      <c r="AY133" s="37">
        <f ca="1">'000145311'!I122</f>
        <v>0</v>
      </c>
      <c r="AZ133" s="37">
        <f ca="1">'000148314'!I122</f>
        <v>0</v>
      </c>
      <c r="BA133" s="37">
        <f ca="1">'000151317'!I122</f>
        <v>0</v>
      </c>
      <c r="BB133" s="37">
        <f ca="1">'000154320'!I122</f>
        <v>0</v>
      </c>
      <c r="BC133" s="37">
        <f ca="1">'000157323'!I122</f>
        <v>0</v>
      </c>
      <c r="BD133" s="37">
        <f ca="1">'000160326'!I122</f>
        <v>0</v>
      </c>
      <c r="BE133" s="37">
        <f ca="1">'000163329'!I122</f>
        <v>0</v>
      </c>
      <c r="BF133" s="37">
        <f ca="1">'000166332'!I122</f>
        <v>0</v>
      </c>
      <c r="BG133" s="37">
        <f ca="1">'000169335'!I122</f>
        <v>0</v>
      </c>
      <c r="BH133" s="37">
        <f ca="1">'000172338'!I122</f>
        <v>0</v>
      </c>
      <c r="BI133" s="37">
        <f ca="1">'000175341'!I122</f>
        <v>0</v>
      </c>
      <c r="BJ133" s="37">
        <f ca="1">'000178344'!I122</f>
        <v>0</v>
      </c>
      <c r="BK133" s="37">
        <f ca="1">'000181347'!I122</f>
        <v>0</v>
      </c>
      <c r="BL133" s="37">
        <f ca="1">'000184350'!I122</f>
        <v>0</v>
      </c>
      <c r="BM133" s="37">
        <f ca="1">'000187353'!I122</f>
        <v>0</v>
      </c>
      <c r="BN133" s="37">
        <f ca="1">'000190356'!I122</f>
        <v>0</v>
      </c>
      <c r="BO133" s="37">
        <f ca="1">'000193359'!I122</f>
        <v>0</v>
      </c>
      <c r="BP133" s="37">
        <f ca="1">'000196362'!I122</f>
        <v>0</v>
      </c>
      <c r="BQ133" s="37">
        <f ca="1">'000199365'!I122</f>
        <v>0</v>
      </c>
      <c r="BR133" s="37">
        <f ca="1">'000202368'!I122</f>
        <v>0</v>
      </c>
      <c r="BS133" s="37">
        <f ca="1">'000205371'!I122</f>
        <v>0</v>
      </c>
      <c r="BT133" s="37">
        <f ca="1">'000208374'!I122</f>
        <v>0</v>
      </c>
      <c r="BV133" s="37">
        <f ca="1">AVERAGE(B133:BT133)</f>
        <v>0</v>
      </c>
      <c r="BW133" s="37">
        <f ca="1">STDEV(B133:BT133)</f>
        <v>0</v>
      </c>
      <c r="BX133" s="37">
        <f ca="1">BW133/SQRT(71)</f>
        <v>0</v>
      </c>
      <c r="BZ133" s="59"/>
    </row>
    <row r="134" spans="1:78" x14ac:dyDescent="0.25">
      <c r="A134" s="55" t="s">
        <v>182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  <c r="BV134" s="38"/>
      <c r="BW134" s="38"/>
      <c r="BX134" s="38"/>
      <c r="BY134" s="38"/>
      <c r="BZ134" s="61"/>
    </row>
    <row r="135" spans="1:78" x14ac:dyDescent="0.25">
      <c r="A135" s="54" t="s">
        <v>131</v>
      </c>
      <c r="B135" s="37">
        <f ca="1">'000000500'!I124</f>
        <v>0</v>
      </c>
      <c r="C135" s="37">
        <f ca="1">'000001167'!I124</f>
        <v>0</v>
      </c>
      <c r="D135" s="37">
        <f ca="1">'000004170'!I124</f>
        <v>0</v>
      </c>
      <c r="E135" s="37">
        <f ca="1">'000007173'!I124</f>
        <v>0</v>
      </c>
      <c r="F135" s="37">
        <f ca="1">'000010176'!I124</f>
        <v>0</v>
      </c>
      <c r="G135" s="37">
        <f ca="1">'000013179'!I124</f>
        <v>0</v>
      </c>
      <c r="H135" s="37">
        <f ca="1">'000016182'!I124</f>
        <v>0</v>
      </c>
      <c r="I135" s="37">
        <f ca="1">'000019185'!I124</f>
        <v>0</v>
      </c>
      <c r="J135" s="37">
        <f ca="1">'000022188'!I124</f>
        <v>0</v>
      </c>
      <c r="K135" s="37">
        <f ca="1">'000025191'!I124</f>
        <v>0</v>
      </c>
      <c r="L135" s="37">
        <f ca="1">'000028194'!I124</f>
        <v>0</v>
      </c>
      <c r="M135" s="37">
        <f ca="1">'000031197'!I124</f>
        <v>0</v>
      </c>
      <c r="N135" s="37">
        <f ca="1">'000034200'!I124</f>
        <v>0</v>
      </c>
      <c r="O135" s="37">
        <f ca="1">'000037203'!I124</f>
        <v>0</v>
      </c>
      <c r="P135" s="37">
        <f ca="1">'000040206'!I124</f>
        <v>0</v>
      </c>
      <c r="Q135" s="37">
        <f ca="1">'000043209'!I124</f>
        <v>0</v>
      </c>
      <c r="R135" s="37">
        <f ca="1">'000046212'!I124</f>
        <v>0</v>
      </c>
      <c r="S135" s="37">
        <f ca="1">'000049215'!I124</f>
        <v>0</v>
      </c>
      <c r="T135" s="37">
        <f ca="1">'000052218'!I124</f>
        <v>0</v>
      </c>
      <c r="U135" s="37">
        <f ca="1">'000055221'!I124</f>
        <v>0</v>
      </c>
      <c r="V135" s="37">
        <f ca="1">'000058224'!I124</f>
        <v>0</v>
      </c>
      <c r="W135" s="37">
        <f ca="1">'000061227'!I124</f>
        <v>0</v>
      </c>
      <c r="X135" s="37">
        <f ca="1">'000064230'!I124</f>
        <v>0</v>
      </c>
      <c r="Y135" s="37">
        <f ca="1">'000067233'!I124</f>
        <v>0</v>
      </c>
      <c r="Z135" s="37">
        <f ca="1">'000070236'!I124</f>
        <v>0</v>
      </c>
      <c r="AA135" s="37">
        <f ca="1">'000073239'!I124</f>
        <v>0</v>
      </c>
      <c r="AB135" s="37">
        <f ca="1">'000076242'!I124</f>
        <v>0</v>
      </c>
      <c r="AC135" s="37">
        <f ca="1">'000079245'!I124</f>
        <v>0</v>
      </c>
      <c r="AD135" s="37">
        <f ca="1">'000082248'!I124</f>
        <v>0</v>
      </c>
      <c r="AE135" s="37">
        <f ca="1">'000085251'!I124</f>
        <v>0</v>
      </c>
      <c r="AF135" s="37">
        <f ca="1">'000088254'!I124</f>
        <v>0</v>
      </c>
      <c r="AG135" s="37">
        <f ca="1">'000091257'!I124</f>
        <v>0</v>
      </c>
      <c r="AH135" s="37">
        <f ca="1">'000094260'!I124</f>
        <v>0</v>
      </c>
      <c r="AI135" s="37">
        <f ca="1">'000097263'!I124</f>
        <v>0</v>
      </c>
      <c r="AJ135" s="37">
        <f ca="1">'000100266'!I124</f>
        <v>0</v>
      </c>
      <c r="AK135" s="37">
        <f ca="1">'000103269'!I124</f>
        <v>0</v>
      </c>
      <c r="AL135" s="37">
        <f ca="1">'000106272'!I124</f>
        <v>0</v>
      </c>
      <c r="AM135" s="37">
        <f ca="1">'000109275'!I124</f>
        <v>0</v>
      </c>
      <c r="AN135" s="37">
        <f ca="1">'000112278'!I124</f>
        <v>0</v>
      </c>
      <c r="AO135" s="37">
        <f ca="1">'000115281'!I124</f>
        <v>40</v>
      </c>
      <c r="AP135" s="37">
        <f ca="1">'000118284'!I124</f>
        <v>0</v>
      </c>
      <c r="AQ135" s="37">
        <f ca="1">'000121287'!I124</f>
        <v>0</v>
      </c>
      <c r="AR135" s="37">
        <f ca="1">'000124290'!I124</f>
        <v>0</v>
      </c>
      <c r="AS135" s="37">
        <f ca="1">'000127293'!I124</f>
        <v>0</v>
      </c>
      <c r="AT135" s="37">
        <f ca="1">'000130296'!I124</f>
        <v>0</v>
      </c>
      <c r="AU135" s="37">
        <f ca="1">'000133299'!I124</f>
        <v>0</v>
      </c>
      <c r="AV135" s="37">
        <f ca="1">'000136302'!I124</f>
        <v>0</v>
      </c>
      <c r="AW135" s="37">
        <f ca="1">'000139305'!I124</f>
        <v>0</v>
      </c>
      <c r="AX135" s="37">
        <f ca="1">'000142308'!I124</f>
        <v>0</v>
      </c>
      <c r="AY135" s="37">
        <f ca="1">'000145311'!I124</f>
        <v>0</v>
      </c>
      <c r="AZ135" s="37">
        <f ca="1">'000148314'!I124</f>
        <v>0</v>
      </c>
      <c r="BA135" s="37">
        <f ca="1">'000151317'!I124</f>
        <v>0</v>
      </c>
      <c r="BB135" s="37">
        <f ca="1">'000154320'!I124</f>
        <v>0</v>
      </c>
      <c r="BC135" s="37">
        <f ca="1">'000157323'!I124</f>
        <v>0</v>
      </c>
      <c r="BD135" s="37">
        <f ca="1">'000160326'!I124</f>
        <v>0</v>
      </c>
      <c r="BE135" s="37">
        <f ca="1">'000163329'!I124</f>
        <v>0</v>
      </c>
      <c r="BF135" s="37">
        <f ca="1">'000166332'!I124</f>
        <v>0</v>
      </c>
      <c r="BG135" s="37">
        <f ca="1">'000169335'!I124</f>
        <v>0</v>
      </c>
      <c r="BH135" s="37">
        <f ca="1">'000172338'!I124</f>
        <v>0</v>
      </c>
      <c r="BI135" s="37">
        <f ca="1">'000175341'!I124</f>
        <v>0</v>
      </c>
      <c r="BJ135" s="37">
        <f ca="1">'000178344'!I124</f>
        <v>0</v>
      </c>
      <c r="BK135" s="37">
        <f ca="1">'000181347'!I124</f>
        <v>0</v>
      </c>
      <c r="BL135" s="37">
        <f ca="1">'000184350'!I124</f>
        <v>0</v>
      </c>
      <c r="BM135" s="37">
        <f ca="1">'000187353'!I124</f>
        <v>0</v>
      </c>
      <c r="BN135" s="37">
        <f ca="1">'000190356'!I124</f>
        <v>0</v>
      </c>
      <c r="BO135" s="37">
        <f ca="1">'000193359'!I124</f>
        <v>0</v>
      </c>
      <c r="BP135" s="37">
        <f ca="1">'000196362'!I124</f>
        <v>0</v>
      </c>
      <c r="BQ135" s="37">
        <f ca="1">'000199365'!I124</f>
        <v>10</v>
      </c>
      <c r="BR135" s="37">
        <f ca="1">'000202368'!I124</f>
        <v>0</v>
      </c>
      <c r="BS135" s="37">
        <f ca="1">'000205371'!I124</f>
        <v>0</v>
      </c>
      <c r="BT135" s="37">
        <f ca="1">'000208374'!I124</f>
        <v>0</v>
      </c>
      <c r="BV135" s="37">
        <f ca="1">AVERAGE(B135:BT135)</f>
        <v>0.70422535211267601</v>
      </c>
      <c r="BW135" s="37">
        <f ca="1">STDEV(B135:BT135)</f>
        <v>4.8767505756458753</v>
      </c>
      <c r="BX135" s="37">
        <f ca="1">BW135/SQRT(71)</f>
        <v>0.57876381347628403</v>
      </c>
      <c r="BZ135" s="59"/>
    </row>
    <row r="136" spans="1:78" x14ac:dyDescent="0.25">
      <c r="A136" s="54" t="s">
        <v>132</v>
      </c>
      <c r="B136" s="37">
        <f ca="1">'000000500'!I125</f>
        <v>20</v>
      </c>
      <c r="C136" s="37">
        <f ca="1">'000001167'!I125</f>
        <v>10</v>
      </c>
      <c r="D136" s="37">
        <f ca="1">'000004170'!I125</f>
        <v>10</v>
      </c>
      <c r="E136" s="37">
        <f ca="1">'000007173'!I125</f>
        <v>0</v>
      </c>
      <c r="F136" s="37">
        <f ca="1">'000010176'!I125</f>
        <v>10</v>
      </c>
      <c r="G136" s="37">
        <f ca="1">'000013179'!I125</f>
        <v>0</v>
      </c>
      <c r="H136" s="37">
        <f ca="1">'000016182'!I125</f>
        <v>0</v>
      </c>
      <c r="I136" s="37">
        <f ca="1">'000019185'!I125</f>
        <v>0</v>
      </c>
      <c r="J136" s="37">
        <f ca="1">'000022188'!I125</f>
        <v>0</v>
      </c>
      <c r="K136" s="37">
        <f ca="1">'000025191'!I125</f>
        <v>10</v>
      </c>
      <c r="L136" s="37">
        <f ca="1">'000028194'!I125</f>
        <v>10</v>
      </c>
      <c r="M136" s="37">
        <f ca="1">'000031197'!I125</f>
        <v>0</v>
      </c>
      <c r="N136" s="37">
        <f ca="1">'000034200'!I125</f>
        <v>0</v>
      </c>
      <c r="O136" s="37">
        <f ca="1">'000037203'!I125</f>
        <v>10</v>
      </c>
      <c r="P136" s="37">
        <f ca="1">'000040206'!I125</f>
        <v>0</v>
      </c>
      <c r="Q136" s="37">
        <f ca="1">'000043209'!I125</f>
        <v>10</v>
      </c>
      <c r="R136" s="37">
        <f ca="1">'000046212'!I125</f>
        <v>0</v>
      </c>
      <c r="S136" s="37">
        <f ca="1">'000049215'!I125</f>
        <v>0</v>
      </c>
      <c r="T136" s="37">
        <f ca="1">'000052218'!I125</f>
        <v>0</v>
      </c>
      <c r="U136" s="37">
        <f ca="1">'000055221'!I125</f>
        <v>10</v>
      </c>
      <c r="V136" s="37">
        <f ca="1">'000058224'!I125</f>
        <v>0</v>
      </c>
      <c r="W136" s="37">
        <f ca="1">'000061227'!I125</f>
        <v>10</v>
      </c>
      <c r="X136" s="37">
        <f ca="1">'000064230'!I125</f>
        <v>0</v>
      </c>
      <c r="Y136" s="37">
        <f ca="1">'000067233'!I125</f>
        <v>0</v>
      </c>
      <c r="Z136" s="37">
        <f ca="1">'000070236'!I125</f>
        <v>0</v>
      </c>
      <c r="AA136" s="37">
        <f ca="1">'000073239'!I125</f>
        <v>0</v>
      </c>
      <c r="AB136" s="37">
        <f ca="1">'000076242'!I125</f>
        <v>10</v>
      </c>
      <c r="AC136" s="37">
        <f ca="1">'000079245'!I125</f>
        <v>0</v>
      </c>
      <c r="AD136" s="37">
        <f ca="1">'000082248'!I125</f>
        <v>0</v>
      </c>
      <c r="AE136" s="37">
        <f ca="1">'000085251'!I125</f>
        <v>10</v>
      </c>
      <c r="AF136" s="37">
        <f ca="1">'000088254'!I125</f>
        <v>0</v>
      </c>
      <c r="AG136" s="37">
        <f ca="1">'000091257'!I125</f>
        <v>0</v>
      </c>
      <c r="AH136" s="37">
        <f ca="1">'000094260'!I125</f>
        <v>10</v>
      </c>
      <c r="AI136" s="37">
        <f ca="1">'000097263'!I125</f>
        <v>10</v>
      </c>
      <c r="AJ136" s="37">
        <f ca="1">'000100266'!I125</f>
        <v>0</v>
      </c>
      <c r="AK136" s="37">
        <f ca="1">'000103269'!I125</f>
        <v>0</v>
      </c>
      <c r="AL136" s="37">
        <f ca="1">'000106272'!I125</f>
        <v>0</v>
      </c>
      <c r="AM136" s="37">
        <f ca="1">'000109275'!I125</f>
        <v>0</v>
      </c>
      <c r="AN136" s="37">
        <f ca="1">'000112278'!I125</f>
        <v>0</v>
      </c>
      <c r="AO136" s="37">
        <f ca="1">'000115281'!I125</f>
        <v>0</v>
      </c>
      <c r="AP136" s="37">
        <f ca="1">'000118284'!I125</f>
        <v>0</v>
      </c>
      <c r="AQ136" s="37">
        <f ca="1">'000121287'!I125</f>
        <v>0</v>
      </c>
      <c r="AR136" s="37">
        <f ca="1">'000124290'!I125</f>
        <v>0</v>
      </c>
      <c r="AS136" s="37">
        <f ca="1">'000127293'!I125</f>
        <v>0</v>
      </c>
      <c r="AT136" s="37">
        <f ca="1">'000130296'!I125</f>
        <v>0</v>
      </c>
      <c r="AU136" s="37">
        <f ca="1">'000133299'!I125</f>
        <v>10</v>
      </c>
      <c r="AV136" s="37">
        <f ca="1">'000136302'!I125</f>
        <v>0</v>
      </c>
      <c r="AW136" s="37">
        <f ca="1">'000139305'!I125</f>
        <v>0</v>
      </c>
      <c r="AX136" s="37">
        <f ca="1">'000142308'!I125</f>
        <v>0</v>
      </c>
      <c r="AY136" s="37">
        <f ca="1">'000145311'!I125</f>
        <v>10</v>
      </c>
      <c r="AZ136" s="37">
        <f ca="1">'000148314'!I125</f>
        <v>0</v>
      </c>
      <c r="BA136" s="37">
        <f ca="1">'000151317'!I125</f>
        <v>0</v>
      </c>
      <c r="BB136" s="37">
        <f ca="1">'000154320'!I125</f>
        <v>0</v>
      </c>
      <c r="BC136" s="37">
        <f ca="1">'000157323'!I125</f>
        <v>0</v>
      </c>
      <c r="BD136" s="37">
        <f ca="1">'000160326'!I125</f>
        <v>0</v>
      </c>
      <c r="BE136" s="37">
        <f ca="1">'000163329'!I125</f>
        <v>10</v>
      </c>
      <c r="BF136" s="37">
        <f ca="1">'000166332'!I125</f>
        <v>0</v>
      </c>
      <c r="BG136" s="37">
        <f ca="1">'000169335'!I125</f>
        <v>0</v>
      </c>
      <c r="BH136" s="37">
        <f ca="1">'000172338'!I125</f>
        <v>0</v>
      </c>
      <c r="BI136" s="37">
        <f ca="1">'000175341'!I125</f>
        <v>0</v>
      </c>
      <c r="BJ136" s="37">
        <f ca="1">'000178344'!I125</f>
        <v>0</v>
      </c>
      <c r="BK136" s="37">
        <f ca="1">'000181347'!I125</f>
        <v>10</v>
      </c>
      <c r="BL136" s="37">
        <f ca="1">'000184350'!I125</f>
        <v>10</v>
      </c>
      <c r="BM136" s="37">
        <f ca="1">'000187353'!I125</f>
        <v>0</v>
      </c>
      <c r="BN136" s="37">
        <f ca="1">'000190356'!I125</f>
        <v>0</v>
      </c>
      <c r="BO136" s="37">
        <f ca="1">'000193359'!I125</f>
        <v>0</v>
      </c>
      <c r="BP136" s="37">
        <f ca="1">'000196362'!I125</f>
        <v>30</v>
      </c>
      <c r="BQ136" s="37">
        <f ca="1">'000199365'!I125</f>
        <v>10</v>
      </c>
      <c r="BR136" s="37">
        <f ca="1">'000202368'!I125</f>
        <v>0</v>
      </c>
      <c r="BS136" s="37">
        <f ca="1">'000205371'!I125</f>
        <v>0</v>
      </c>
      <c r="BT136" s="37">
        <f ca="1">'000208374'!I125</f>
        <v>0</v>
      </c>
      <c r="BV136" s="37">
        <f ca="1">AVERAGE(B136:BT136)</f>
        <v>3.380281690140845</v>
      </c>
      <c r="BW136" s="37">
        <f ca="1">STDEV(B136:BT136)</f>
        <v>5.8416391955465441</v>
      </c>
      <c r="BX136" s="37">
        <f ca="1">BW136/SQRT(71)</f>
        <v>0.69327502510609351</v>
      </c>
      <c r="BZ136" s="59"/>
    </row>
    <row r="137" spans="1:78" x14ac:dyDescent="0.25">
      <c r="A137" s="54" t="s">
        <v>133</v>
      </c>
      <c r="B137" s="37">
        <f ca="1">'000000500'!I126</f>
        <v>10</v>
      </c>
      <c r="C137" s="37">
        <f ca="1">'000001167'!I126</f>
        <v>10</v>
      </c>
      <c r="D137" s="37">
        <f ca="1">'000004170'!I126</f>
        <v>20</v>
      </c>
      <c r="E137" s="37">
        <f ca="1">'000007173'!I126</f>
        <v>30</v>
      </c>
      <c r="F137" s="37">
        <f ca="1">'000010176'!I126</f>
        <v>0</v>
      </c>
      <c r="G137" s="37">
        <f ca="1">'000013179'!I126</f>
        <v>10</v>
      </c>
      <c r="H137" s="37">
        <f ca="1">'000016182'!I126</f>
        <v>30</v>
      </c>
      <c r="I137" s="37">
        <f ca="1">'000019185'!I126</f>
        <v>20</v>
      </c>
      <c r="J137" s="37">
        <f ca="1">'000022188'!I126</f>
        <v>40</v>
      </c>
      <c r="K137" s="37">
        <f ca="1">'000025191'!I126</f>
        <v>0</v>
      </c>
      <c r="L137" s="37">
        <f ca="1">'000028194'!I126</f>
        <v>0</v>
      </c>
      <c r="M137" s="37">
        <f ca="1">'000031197'!I126</f>
        <v>50</v>
      </c>
      <c r="N137" s="37">
        <f ca="1">'000034200'!I126</f>
        <v>0</v>
      </c>
      <c r="O137" s="37">
        <f ca="1">'000037203'!I126</f>
        <v>10</v>
      </c>
      <c r="P137" s="37">
        <f ca="1">'000040206'!I126</f>
        <v>0</v>
      </c>
      <c r="Q137" s="37">
        <f ca="1">'000043209'!I126</f>
        <v>0</v>
      </c>
      <c r="R137" s="37">
        <f ca="1">'000046212'!I126</f>
        <v>0</v>
      </c>
      <c r="S137" s="37">
        <f ca="1">'000049215'!I126</f>
        <v>10</v>
      </c>
      <c r="T137" s="37">
        <f ca="1">'000052218'!I126</f>
        <v>30</v>
      </c>
      <c r="U137" s="37">
        <f ca="1">'000055221'!I126</f>
        <v>10</v>
      </c>
      <c r="V137" s="37">
        <f ca="1">'000058224'!I126</f>
        <v>10</v>
      </c>
      <c r="W137" s="37">
        <f ca="1">'000061227'!I126</f>
        <v>20</v>
      </c>
      <c r="X137" s="37">
        <f ca="1">'000064230'!I126</f>
        <v>20</v>
      </c>
      <c r="Y137" s="37">
        <f ca="1">'000067233'!I126</f>
        <v>20</v>
      </c>
      <c r="Z137" s="37">
        <f ca="1">'000070236'!I126</f>
        <v>30</v>
      </c>
      <c r="AA137" s="37">
        <f ca="1">'000073239'!I126</f>
        <v>20</v>
      </c>
      <c r="AB137" s="37">
        <f ca="1">'000076242'!I126</f>
        <v>20</v>
      </c>
      <c r="AC137" s="37">
        <f ca="1">'000079245'!I126</f>
        <v>20</v>
      </c>
      <c r="AD137" s="37">
        <f ca="1">'000082248'!I126</f>
        <v>10</v>
      </c>
      <c r="AE137" s="37">
        <f ca="1">'000085251'!I126</f>
        <v>10</v>
      </c>
      <c r="AF137" s="37">
        <f ca="1">'000088254'!I126</f>
        <v>0</v>
      </c>
      <c r="AG137" s="37">
        <f ca="1">'000091257'!I126</f>
        <v>20</v>
      </c>
      <c r="AH137" s="37">
        <f ca="1">'000094260'!I126</f>
        <v>30</v>
      </c>
      <c r="AI137" s="37">
        <f ca="1">'000097263'!I126</f>
        <v>0</v>
      </c>
      <c r="AJ137" s="37">
        <f ca="1">'000100266'!I126</f>
        <v>10</v>
      </c>
      <c r="AK137" s="37">
        <f ca="1">'000103269'!I126</f>
        <v>20</v>
      </c>
      <c r="AL137" s="37">
        <f ca="1">'000106272'!I126</f>
        <v>10</v>
      </c>
      <c r="AM137" s="37">
        <f ca="1">'000109275'!I126</f>
        <v>0</v>
      </c>
      <c r="AN137" s="37">
        <f ca="1">'000112278'!I126</f>
        <v>10</v>
      </c>
      <c r="AO137" s="37">
        <f ca="1">'000115281'!I126</f>
        <v>20</v>
      </c>
      <c r="AP137" s="37">
        <f ca="1">'000118284'!I126</f>
        <v>0</v>
      </c>
      <c r="AQ137" s="37">
        <f ca="1">'000121287'!I126</f>
        <v>10</v>
      </c>
      <c r="AR137" s="37">
        <f ca="1">'000124290'!I126</f>
        <v>20</v>
      </c>
      <c r="AS137" s="37">
        <f ca="1">'000127293'!I126</f>
        <v>40</v>
      </c>
      <c r="AT137" s="37">
        <f ca="1">'000130296'!I126</f>
        <v>10</v>
      </c>
      <c r="AU137" s="37">
        <f ca="1">'000133299'!I126</f>
        <v>10</v>
      </c>
      <c r="AV137" s="37">
        <f ca="1">'000136302'!I126</f>
        <v>0</v>
      </c>
      <c r="AW137" s="37">
        <f ca="1">'000139305'!I126</f>
        <v>0</v>
      </c>
      <c r="AX137" s="37">
        <f ca="1">'000142308'!I126</f>
        <v>0</v>
      </c>
      <c r="AY137" s="37">
        <f ca="1">'000145311'!I126</f>
        <v>20</v>
      </c>
      <c r="AZ137" s="37">
        <f ca="1">'000148314'!I126</f>
        <v>0</v>
      </c>
      <c r="BA137" s="37">
        <f ca="1">'000151317'!I126</f>
        <v>20</v>
      </c>
      <c r="BB137" s="37">
        <f ca="1">'000154320'!I126</f>
        <v>0</v>
      </c>
      <c r="BC137" s="37">
        <f ca="1">'000157323'!I126</f>
        <v>20</v>
      </c>
      <c r="BD137" s="37">
        <f ca="1">'000160326'!I126</f>
        <v>30</v>
      </c>
      <c r="BE137" s="37">
        <f ca="1">'000163329'!I126</f>
        <v>30</v>
      </c>
      <c r="BF137" s="37">
        <f ca="1">'000166332'!I126</f>
        <v>0</v>
      </c>
      <c r="BG137" s="37">
        <f ca="1">'000169335'!I126</f>
        <v>30</v>
      </c>
      <c r="BH137" s="37">
        <f ca="1">'000172338'!I126</f>
        <v>20</v>
      </c>
      <c r="BI137" s="37">
        <f ca="1">'000175341'!I126</f>
        <v>20</v>
      </c>
      <c r="BJ137" s="37">
        <f ca="1">'000178344'!I126</f>
        <v>30</v>
      </c>
      <c r="BK137" s="37">
        <f ca="1">'000181347'!I126</f>
        <v>10</v>
      </c>
      <c r="BL137" s="37">
        <f ca="1">'000184350'!I126</f>
        <v>30</v>
      </c>
      <c r="BM137" s="37">
        <f ca="1">'000187353'!I126</f>
        <v>10</v>
      </c>
      <c r="BN137" s="37">
        <f ca="1">'000190356'!I126</f>
        <v>20</v>
      </c>
      <c r="BO137" s="37">
        <f ca="1">'000193359'!I126</f>
        <v>30</v>
      </c>
      <c r="BP137" s="37">
        <f ca="1">'000196362'!I126</f>
        <v>0</v>
      </c>
      <c r="BQ137" s="37">
        <f ca="1">'000199365'!I126</f>
        <v>20</v>
      </c>
      <c r="BR137" s="37">
        <f ca="1">'000202368'!I126</f>
        <v>0</v>
      </c>
      <c r="BS137" s="37">
        <f ca="1">'000205371'!I126</f>
        <v>0</v>
      </c>
      <c r="BT137" s="37">
        <f ca="1">'000208374'!I126</f>
        <v>10</v>
      </c>
      <c r="BV137" s="37">
        <f ca="1">AVERAGE(B137:BT137)</f>
        <v>14.366197183098592</v>
      </c>
      <c r="BW137" s="37">
        <f ca="1">STDEV(B137:BT137)</f>
        <v>12.157583684527022</v>
      </c>
      <c r="BX137" s="37">
        <f ca="1">BW137/SQRT(71)</f>
        <v>1.4428397324753517</v>
      </c>
      <c r="BZ137" s="59"/>
    </row>
    <row r="138" spans="1:78" x14ac:dyDescent="0.25">
      <c r="A138" s="54"/>
      <c r="BZ138" s="59"/>
    </row>
    <row r="139" spans="1:78" x14ac:dyDescent="0.25">
      <c r="A139" s="51" t="s">
        <v>184</v>
      </c>
      <c r="BV139" s="34" t="s">
        <v>379</v>
      </c>
      <c r="BW139" s="34" t="s">
        <v>380</v>
      </c>
      <c r="BX139" s="34" t="s">
        <v>381</v>
      </c>
      <c r="BZ139" s="59"/>
    </row>
    <row r="140" spans="1:78" x14ac:dyDescent="0.25">
      <c r="A140" s="53" t="s">
        <v>185</v>
      </c>
      <c r="B140" s="39">
        <f ca="1">'000000500'!C32</f>
        <v>0</v>
      </c>
      <c r="C140" s="39">
        <f ca="1">'000001167'!C32</f>
        <v>0</v>
      </c>
      <c r="D140" s="39">
        <f ca="1">'000004170'!C32</f>
        <v>0</v>
      </c>
      <c r="E140" s="39">
        <f ca="1">'000007173'!C32</f>
        <v>0</v>
      </c>
      <c r="F140" s="39">
        <f ca="1">'000010176'!C32</f>
        <v>0</v>
      </c>
      <c r="G140" s="39">
        <f ca="1">'000013179'!C32</f>
        <v>0</v>
      </c>
      <c r="H140" s="39">
        <f ca="1">'000016182'!C32</f>
        <v>0</v>
      </c>
      <c r="I140" s="39">
        <f ca="1">'000019185'!C32</f>
        <v>0</v>
      </c>
      <c r="J140" s="39">
        <f ca="1">'000022188'!C32</f>
        <v>0</v>
      </c>
      <c r="K140" s="39">
        <f ca="1">'000025191'!C32</f>
        <v>0</v>
      </c>
      <c r="L140" s="39">
        <f ca="1">'000028194'!C32</f>
        <v>0</v>
      </c>
      <c r="M140" s="39">
        <f ca="1">'000031197'!C32</f>
        <v>0</v>
      </c>
      <c r="N140" s="39">
        <f ca="1">'000034200'!C32</f>
        <v>0</v>
      </c>
      <c r="O140" s="39">
        <f ca="1">'000037203'!C32</f>
        <v>0</v>
      </c>
      <c r="P140" s="39">
        <f ca="1">'000040206'!C32</f>
        <v>0</v>
      </c>
      <c r="Q140" s="39">
        <f ca="1">'000043209'!C32</f>
        <v>0</v>
      </c>
      <c r="R140" s="39">
        <f ca="1">'000046212'!C32</f>
        <v>0</v>
      </c>
      <c r="S140" s="39">
        <f ca="1">'000049215'!C32</f>
        <v>0</v>
      </c>
      <c r="T140" s="39">
        <f ca="1">'000052218'!C32</f>
        <v>0</v>
      </c>
      <c r="U140" s="39">
        <f ca="1">'000055221'!C32</f>
        <v>0</v>
      </c>
      <c r="V140" s="39">
        <f ca="1">'000058224'!C32</f>
        <v>0</v>
      </c>
      <c r="W140" s="39">
        <f ca="1">'000061227'!C32</f>
        <v>0</v>
      </c>
      <c r="X140" s="39">
        <f ca="1">'000064230'!C32</f>
        <v>0</v>
      </c>
      <c r="Y140" s="39">
        <f ca="1">'000067233'!C32</f>
        <v>0</v>
      </c>
      <c r="Z140" s="39">
        <f ca="1">'000070236'!C32</f>
        <v>0</v>
      </c>
      <c r="AA140" s="39">
        <f ca="1">'000073239'!C32</f>
        <v>0</v>
      </c>
      <c r="AB140" s="39">
        <f ca="1">'000076242'!C32</f>
        <v>0</v>
      </c>
      <c r="AC140" s="39">
        <f ca="1">'000079245'!C32</f>
        <v>0</v>
      </c>
      <c r="AD140" s="39">
        <f ca="1">'000082248'!C32</f>
        <v>0</v>
      </c>
      <c r="AE140" s="39">
        <f ca="1">'000085251'!C32</f>
        <v>0</v>
      </c>
      <c r="AF140" s="39">
        <f ca="1">'000088254'!C32</f>
        <v>0</v>
      </c>
      <c r="AG140" s="39">
        <f ca="1">'000091257'!C32</f>
        <v>0</v>
      </c>
      <c r="AH140" s="39">
        <f ca="1">'000094260'!C32</f>
        <v>0</v>
      </c>
      <c r="AI140" s="39">
        <f ca="1">'000097263'!C32</f>
        <v>0</v>
      </c>
      <c r="AJ140" s="39">
        <f ca="1">'000100266'!C32</f>
        <v>0</v>
      </c>
      <c r="AK140" s="39">
        <f ca="1">'000103269'!C32</f>
        <v>0</v>
      </c>
      <c r="AL140" s="39">
        <f ca="1">'000106272'!C32</f>
        <v>0</v>
      </c>
      <c r="AM140" s="39">
        <f ca="1">'000109275'!C32</f>
        <v>0</v>
      </c>
      <c r="AN140" s="39">
        <f ca="1">'000112278'!C32</f>
        <v>0</v>
      </c>
      <c r="AO140" s="39">
        <f ca="1">'000115281'!C32</f>
        <v>0</v>
      </c>
      <c r="AP140" s="39">
        <f ca="1">'000118284'!C32</f>
        <v>0</v>
      </c>
      <c r="AQ140" s="39">
        <f ca="1">'000121287'!C32</f>
        <v>0</v>
      </c>
      <c r="AR140" s="39">
        <f ca="1">'000124290'!C32</f>
        <v>0</v>
      </c>
      <c r="AS140" s="39">
        <f ca="1">'000127293'!C32</f>
        <v>0</v>
      </c>
      <c r="AT140" s="39">
        <f ca="1">'000130296'!C32</f>
        <v>0</v>
      </c>
      <c r="AU140" s="39">
        <f ca="1">'000133299'!C32</f>
        <v>0</v>
      </c>
      <c r="AV140" s="39">
        <f ca="1">'000136302'!C32</f>
        <v>0</v>
      </c>
      <c r="AW140" s="39">
        <f ca="1">'000139305'!C32</f>
        <v>0</v>
      </c>
      <c r="AX140" s="39">
        <f ca="1">'000142308'!C32</f>
        <v>0</v>
      </c>
      <c r="AY140" s="39">
        <f ca="1">'000145311'!C32</f>
        <v>0</v>
      </c>
      <c r="AZ140" s="39">
        <f ca="1">'000148314'!C32</f>
        <v>0</v>
      </c>
      <c r="BA140" s="39">
        <f ca="1">'000151317'!C32</f>
        <v>0</v>
      </c>
      <c r="BB140" s="39">
        <f ca="1">'000154320'!C32</f>
        <v>0</v>
      </c>
      <c r="BC140" s="39">
        <f ca="1">'000157323'!C32</f>
        <v>0</v>
      </c>
      <c r="BD140" s="39">
        <f ca="1">'000160326'!C32</f>
        <v>0</v>
      </c>
      <c r="BE140" s="39">
        <f ca="1">'000163329'!C32</f>
        <v>0</v>
      </c>
      <c r="BF140" s="39">
        <f ca="1">'000166332'!C32</f>
        <v>0</v>
      </c>
      <c r="BG140" s="39">
        <f ca="1">'000169335'!C32</f>
        <v>0</v>
      </c>
      <c r="BH140" s="39">
        <f ca="1">'000172338'!C32</f>
        <v>0</v>
      </c>
      <c r="BI140" s="39">
        <f ca="1">'000175341'!C32</f>
        <v>0</v>
      </c>
      <c r="BJ140" s="39">
        <f ca="1">'000178344'!C32</f>
        <v>0</v>
      </c>
      <c r="BK140" s="39">
        <f ca="1">'000181347'!C32</f>
        <v>0</v>
      </c>
      <c r="BL140" s="39">
        <f ca="1">'000184350'!C32</f>
        <v>0</v>
      </c>
      <c r="BM140" s="39">
        <f ca="1">'000187353'!C32</f>
        <v>0</v>
      </c>
      <c r="BN140" s="39">
        <f ca="1">'000190356'!C32</f>
        <v>0</v>
      </c>
      <c r="BO140" s="39">
        <f ca="1">'000193359'!C32</f>
        <v>0</v>
      </c>
      <c r="BP140" s="39">
        <f ca="1">'000196362'!C32</f>
        <v>0</v>
      </c>
      <c r="BQ140" s="39">
        <f ca="1">'000199365'!C32</f>
        <v>0</v>
      </c>
      <c r="BR140" s="39">
        <f ca="1">'000202368'!C32</f>
        <v>0</v>
      </c>
      <c r="BS140" s="39">
        <f ca="1">'000205371'!C32</f>
        <v>0</v>
      </c>
      <c r="BT140" s="39">
        <f ca="1">'000208374'!C32</f>
        <v>0</v>
      </c>
      <c r="BU140" s="38"/>
      <c r="BV140" s="39">
        <f t="shared" ref="BV140:BV146" ca="1" si="18">AVERAGE(B140:BT140)</f>
        <v>0</v>
      </c>
      <c r="BW140" s="39">
        <f t="shared" ref="BW140:BW146" ca="1" si="19">STDEV(B140:BT140)</f>
        <v>0</v>
      </c>
      <c r="BX140" s="39">
        <f t="shared" ref="BX140:BX146" ca="1" si="20">BW140/SQRT(71)</f>
        <v>0</v>
      </c>
      <c r="BY140" s="38"/>
      <c r="BZ140" s="61"/>
    </row>
    <row r="141" spans="1:78" x14ac:dyDescent="0.25">
      <c r="A141" s="54" t="s">
        <v>186</v>
      </c>
      <c r="B141" s="37">
        <f ca="1">'000000500'!C33</f>
        <v>0</v>
      </c>
      <c r="C141" s="37">
        <f ca="1">'000001167'!C33</f>
        <v>0</v>
      </c>
      <c r="D141" s="37">
        <f ca="1">'000004170'!C33</f>
        <v>0</v>
      </c>
      <c r="E141" s="37">
        <f ca="1">'000007173'!C33</f>
        <v>0</v>
      </c>
      <c r="F141" s="37">
        <f ca="1">'000010176'!C33</f>
        <v>0</v>
      </c>
      <c r="G141" s="37">
        <f ca="1">'000013179'!C33</f>
        <v>0</v>
      </c>
      <c r="H141" s="37">
        <f ca="1">'000016182'!C33</f>
        <v>0</v>
      </c>
      <c r="I141" s="37">
        <f ca="1">'000019185'!C33</f>
        <v>0</v>
      </c>
      <c r="J141" s="37">
        <f ca="1">'000022188'!C33</f>
        <v>0</v>
      </c>
      <c r="K141" s="37">
        <f ca="1">'000025191'!C33</f>
        <v>0</v>
      </c>
      <c r="L141" s="37">
        <f ca="1">'000028194'!C33</f>
        <v>0</v>
      </c>
      <c r="M141" s="37">
        <f ca="1">'000031197'!C33</f>
        <v>0</v>
      </c>
      <c r="N141" s="37">
        <f ca="1">'000034200'!C33</f>
        <v>0</v>
      </c>
      <c r="O141" s="37">
        <f ca="1">'000037203'!C33</f>
        <v>0</v>
      </c>
      <c r="P141" s="37">
        <f ca="1">'000040206'!C33</f>
        <v>0</v>
      </c>
      <c r="Q141" s="37">
        <f ca="1">'000043209'!C33</f>
        <v>0</v>
      </c>
      <c r="R141" s="37">
        <f ca="1">'000046212'!C33</f>
        <v>0</v>
      </c>
      <c r="S141" s="37">
        <f ca="1">'000049215'!C33</f>
        <v>0</v>
      </c>
      <c r="T141" s="37">
        <f ca="1">'000052218'!C33</f>
        <v>0</v>
      </c>
      <c r="U141" s="37">
        <f ca="1">'000055221'!C33</f>
        <v>0</v>
      </c>
      <c r="V141" s="37">
        <f ca="1">'000058224'!C33</f>
        <v>0</v>
      </c>
      <c r="W141" s="37">
        <f ca="1">'000061227'!C33</f>
        <v>0</v>
      </c>
      <c r="X141" s="37">
        <f ca="1">'000064230'!C33</f>
        <v>0</v>
      </c>
      <c r="Y141" s="37">
        <f ca="1">'000067233'!C33</f>
        <v>0</v>
      </c>
      <c r="Z141" s="37">
        <f ca="1">'000070236'!C33</f>
        <v>0</v>
      </c>
      <c r="AA141" s="37">
        <f ca="1">'000073239'!C33</f>
        <v>0</v>
      </c>
      <c r="AB141" s="37">
        <f ca="1">'000076242'!C33</f>
        <v>0</v>
      </c>
      <c r="AC141" s="37">
        <f ca="1">'000079245'!C33</f>
        <v>0</v>
      </c>
      <c r="AD141" s="37">
        <f ca="1">'000082248'!C33</f>
        <v>0</v>
      </c>
      <c r="AE141" s="37">
        <f ca="1">'000085251'!C33</f>
        <v>0</v>
      </c>
      <c r="AF141" s="37">
        <f ca="1">'000088254'!C33</f>
        <v>0</v>
      </c>
      <c r="AG141" s="37">
        <f ca="1">'000091257'!C33</f>
        <v>0</v>
      </c>
      <c r="AH141" s="37">
        <f ca="1">'000094260'!C33</f>
        <v>0</v>
      </c>
      <c r="AI141" s="37">
        <f ca="1">'000097263'!C33</f>
        <v>0</v>
      </c>
      <c r="AJ141" s="37">
        <f ca="1">'000100266'!C33</f>
        <v>0</v>
      </c>
      <c r="AK141" s="37">
        <f ca="1">'000103269'!C33</f>
        <v>0</v>
      </c>
      <c r="AL141" s="37">
        <f ca="1">'000106272'!C33</f>
        <v>0</v>
      </c>
      <c r="AM141" s="37">
        <f ca="1">'000109275'!C33</f>
        <v>0</v>
      </c>
      <c r="AN141" s="37">
        <f ca="1">'000112278'!C33</f>
        <v>0</v>
      </c>
      <c r="AO141" s="37">
        <f ca="1">'000115281'!C33</f>
        <v>0</v>
      </c>
      <c r="AP141" s="37">
        <f ca="1">'000118284'!C33</f>
        <v>0</v>
      </c>
      <c r="AQ141" s="37">
        <f ca="1">'000121287'!C33</f>
        <v>0</v>
      </c>
      <c r="AR141" s="37">
        <f ca="1">'000124290'!C33</f>
        <v>0</v>
      </c>
      <c r="AS141" s="37">
        <f ca="1">'000127293'!C33</f>
        <v>0</v>
      </c>
      <c r="AT141" s="37">
        <f ca="1">'000130296'!C33</f>
        <v>0</v>
      </c>
      <c r="AU141" s="37">
        <f ca="1">'000133299'!C33</f>
        <v>0</v>
      </c>
      <c r="AV141" s="37">
        <f ca="1">'000136302'!C33</f>
        <v>0</v>
      </c>
      <c r="AW141" s="37">
        <f ca="1">'000139305'!C33</f>
        <v>0</v>
      </c>
      <c r="AX141" s="37">
        <f ca="1">'000142308'!C33</f>
        <v>0</v>
      </c>
      <c r="AY141" s="37">
        <f ca="1">'000145311'!C33</f>
        <v>0</v>
      </c>
      <c r="AZ141" s="37">
        <f ca="1">'000148314'!C33</f>
        <v>0</v>
      </c>
      <c r="BA141" s="37">
        <f ca="1">'000151317'!C33</f>
        <v>0</v>
      </c>
      <c r="BB141" s="37">
        <f ca="1">'000154320'!C33</f>
        <v>0</v>
      </c>
      <c r="BC141" s="37">
        <f ca="1">'000157323'!C33</f>
        <v>0</v>
      </c>
      <c r="BD141" s="37">
        <f ca="1">'000160326'!C33</f>
        <v>0</v>
      </c>
      <c r="BE141" s="37">
        <f ca="1">'000163329'!C33</f>
        <v>0</v>
      </c>
      <c r="BF141" s="37">
        <f ca="1">'000166332'!C33</f>
        <v>0</v>
      </c>
      <c r="BG141" s="37">
        <f ca="1">'000169335'!C33</f>
        <v>0</v>
      </c>
      <c r="BH141" s="37">
        <f ca="1">'000172338'!C33</f>
        <v>0</v>
      </c>
      <c r="BI141" s="37">
        <f ca="1">'000175341'!C33</f>
        <v>0</v>
      </c>
      <c r="BJ141" s="37">
        <f ca="1">'000178344'!C33</f>
        <v>0</v>
      </c>
      <c r="BK141" s="37">
        <f ca="1">'000181347'!C33</f>
        <v>0</v>
      </c>
      <c r="BL141" s="37">
        <f ca="1">'000184350'!C33</f>
        <v>0</v>
      </c>
      <c r="BM141" s="37">
        <f ca="1">'000187353'!C33</f>
        <v>0</v>
      </c>
      <c r="BN141" s="37">
        <f ca="1">'000190356'!C33</f>
        <v>0</v>
      </c>
      <c r="BO141" s="37">
        <f ca="1">'000193359'!C33</f>
        <v>0</v>
      </c>
      <c r="BP141" s="37">
        <f ca="1">'000196362'!C33</f>
        <v>0</v>
      </c>
      <c r="BQ141" s="37">
        <f ca="1">'000199365'!C33</f>
        <v>0</v>
      </c>
      <c r="BR141" s="37">
        <f ca="1">'000202368'!C33</f>
        <v>0</v>
      </c>
      <c r="BS141" s="37">
        <f ca="1">'000205371'!C33</f>
        <v>0</v>
      </c>
      <c r="BT141" s="37">
        <f ca="1">'000208374'!C33</f>
        <v>0</v>
      </c>
      <c r="BV141" s="37">
        <f t="shared" ca="1" si="18"/>
        <v>0</v>
      </c>
      <c r="BW141" s="37">
        <f t="shared" ca="1" si="19"/>
        <v>0</v>
      </c>
      <c r="BX141" s="37">
        <f t="shared" ca="1" si="20"/>
        <v>0</v>
      </c>
      <c r="BZ141" s="59"/>
    </row>
    <row r="142" spans="1:78" x14ac:dyDescent="0.25">
      <c r="A142" s="53" t="s">
        <v>187</v>
      </c>
      <c r="B142" s="39">
        <f ca="1">'000000500'!C34</f>
        <v>0</v>
      </c>
      <c r="C142" s="39">
        <f ca="1">'000001167'!C34</f>
        <v>0</v>
      </c>
      <c r="D142" s="39">
        <f ca="1">'000004170'!C34</f>
        <v>0</v>
      </c>
      <c r="E142" s="39">
        <f ca="1">'000007173'!C34</f>
        <v>0</v>
      </c>
      <c r="F142" s="39">
        <f ca="1">'000010176'!C34</f>
        <v>0</v>
      </c>
      <c r="G142" s="39">
        <f ca="1">'000013179'!C34</f>
        <v>0</v>
      </c>
      <c r="H142" s="39">
        <f ca="1">'000016182'!C34</f>
        <v>0</v>
      </c>
      <c r="I142" s="39">
        <f ca="1">'000019185'!C34</f>
        <v>0</v>
      </c>
      <c r="J142" s="39">
        <f ca="1">'000022188'!C34</f>
        <v>0</v>
      </c>
      <c r="K142" s="39">
        <f ca="1">'000025191'!C34</f>
        <v>0</v>
      </c>
      <c r="L142" s="39">
        <f ca="1">'000028194'!C34</f>
        <v>0</v>
      </c>
      <c r="M142" s="39">
        <f ca="1">'000031197'!C34</f>
        <v>0</v>
      </c>
      <c r="N142" s="39">
        <f ca="1">'000034200'!C34</f>
        <v>0</v>
      </c>
      <c r="O142" s="39">
        <f ca="1">'000037203'!C34</f>
        <v>0</v>
      </c>
      <c r="P142" s="39">
        <f ca="1">'000040206'!C34</f>
        <v>0</v>
      </c>
      <c r="Q142" s="39">
        <f ca="1">'000043209'!C34</f>
        <v>0</v>
      </c>
      <c r="R142" s="39">
        <f ca="1">'000046212'!C34</f>
        <v>0</v>
      </c>
      <c r="S142" s="39">
        <f ca="1">'000049215'!C34</f>
        <v>0</v>
      </c>
      <c r="T142" s="39">
        <f ca="1">'000052218'!C34</f>
        <v>0</v>
      </c>
      <c r="U142" s="39">
        <f ca="1">'000055221'!C34</f>
        <v>0</v>
      </c>
      <c r="V142" s="39">
        <f ca="1">'000058224'!C34</f>
        <v>0</v>
      </c>
      <c r="W142" s="39">
        <f ca="1">'000061227'!C34</f>
        <v>0</v>
      </c>
      <c r="X142" s="39">
        <f ca="1">'000064230'!C34</f>
        <v>0</v>
      </c>
      <c r="Y142" s="39">
        <f ca="1">'000067233'!C34</f>
        <v>0</v>
      </c>
      <c r="Z142" s="39">
        <f ca="1">'000070236'!C34</f>
        <v>0</v>
      </c>
      <c r="AA142" s="39">
        <f ca="1">'000073239'!C34</f>
        <v>0</v>
      </c>
      <c r="AB142" s="39">
        <f ca="1">'000076242'!C34</f>
        <v>0</v>
      </c>
      <c r="AC142" s="39">
        <f ca="1">'000079245'!C34</f>
        <v>0</v>
      </c>
      <c r="AD142" s="39">
        <f ca="1">'000082248'!C34</f>
        <v>0</v>
      </c>
      <c r="AE142" s="39">
        <f ca="1">'000085251'!C34</f>
        <v>0</v>
      </c>
      <c r="AF142" s="39">
        <f ca="1">'000088254'!C34</f>
        <v>0</v>
      </c>
      <c r="AG142" s="39">
        <f ca="1">'000091257'!C34</f>
        <v>0</v>
      </c>
      <c r="AH142" s="39">
        <f ca="1">'000094260'!C34</f>
        <v>0</v>
      </c>
      <c r="AI142" s="39">
        <f ca="1">'000097263'!C34</f>
        <v>0</v>
      </c>
      <c r="AJ142" s="39">
        <f ca="1">'000100266'!C34</f>
        <v>0</v>
      </c>
      <c r="AK142" s="39">
        <f ca="1">'000103269'!C34</f>
        <v>0</v>
      </c>
      <c r="AL142" s="39">
        <f ca="1">'000106272'!C34</f>
        <v>0</v>
      </c>
      <c r="AM142" s="39">
        <f ca="1">'000109275'!C34</f>
        <v>0</v>
      </c>
      <c r="AN142" s="39">
        <f ca="1">'000112278'!C34</f>
        <v>0</v>
      </c>
      <c r="AO142" s="39">
        <f ca="1">'000115281'!C34</f>
        <v>0</v>
      </c>
      <c r="AP142" s="39">
        <f ca="1">'000118284'!C34</f>
        <v>0</v>
      </c>
      <c r="AQ142" s="39">
        <f ca="1">'000121287'!C34</f>
        <v>0</v>
      </c>
      <c r="AR142" s="39">
        <f ca="1">'000124290'!C34</f>
        <v>0</v>
      </c>
      <c r="AS142" s="39">
        <f ca="1">'000127293'!C34</f>
        <v>0</v>
      </c>
      <c r="AT142" s="39">
        <f ca="1">'000130296'!C34</f>
        <v>0</v>
      </c>
      <c r="AU142" s="39">
        <f ca="1">'000133299'!C34</f>
        <v>0</v>
      </c>
      <c r="AV142" s="39">
        <f ca="1">'000136302'!C34</f>
        <v>0</v>
      </c>
      <c r="AW142" s="39">
        <f ca="1">'000139305'!C34</f>
        <v>0</v>
      </c>
      <c r="AX142" s="39">
        <f ca="1">'000142308'!C34</f>
        <v>0</v>
      </c>
      <c r="AY142" s="39">
        <f ca="1">'000145311'!C34</f>
        <v>0</v>
      </c>
      <c r="AZ142" s="39">
        <f ca="1">'000148314'!C34</f>
        <v>0</v>
      </c>
      <c r="BA142" s="39">
        <f ca="1">'000151317'!C34</f>
        <v>0</v>
      </c>
      <c r="BB142" s="39">
        <f ca="1">'000154320'!C34</f>
        <v>0</v>
      </c>
      <c r="BC142" s="39">
        <f ca="1">'000157323'!C34</f>
        <v>0</v>
      </c>
      <c r="BD142" s="39">
        <f ca="1">'000160326'!C34</f>
        <v>0</v>
      </c>
      <c r="BE142" s="39">
        <f ca="1">'000163329'!C34</f>
        <v>0</v>
      </c>
      <c r="BF142" s="39">
        <f ca="1">'000166332'!C34</f>
        <v>0</v>
      </c>
      <c r="BG142" s="39">
        <f ca="1">'000169335'!C34</f>
        <v>0</v>
      </c>
      <c r="BH142" s="39">
        <f ca="1">'000172338'!C34</f>
        <v>0</v>
      </c>
      <c r="BI142" s="39">
        <f ca="1">'000175341'!C34</f>
        <v>0</v>
      </c>
      <c r="BJ142" s="39">
        <f ca="1">'000178344'!C34</f>
        <v>0</v>
      </c>
      <c r="BK142" s="39">
        <f ca="1">'000181347'!C34</f>
        <v>0</v>
      </c>
      <c r="BL142" s="39">
        <f ca="1">'000184350'!C34</f>
        <v>0</v>
      </c>
      <c r="BM142" s="39">
        <f ca="1">'000187353'!C34</f>
        <v>0</v>
      </c>
      <c r="BN142" s="39">
        <f ca="1">'000190356'!C34</f>
        <v>0</v>
      </c>
      <c r="BO142" s="39">
        <f ca="1">'000193359'!C34</f>
        <v>0</v>
      </c>
      <c r="BP142" s="39">
        <f ca="1">'000196362'!C34</f>
        <v>0</v>
      </c>
      <c r="BQ142" s="39">
        <f ca="1">'000199365'!C34</f>
        <v>0</v>
      </c>
      <c r="BR142" s="39">
        <f ca="1">'000202368'!C34</f>
        <v>0</v>
      </c>
      <c r="BS142" s="39">
        <f ca="1">'000205371'!C34</f>
        <v>0</v>
      </c>
      <c r="BT142" s="39">
        <f ca="1">'000208374'!C34</f>
        <v>0</v>
      </c>
      <c r="BU142" s="38"/>
      <c r="BV142" s="39">
        <f t="shared" ca="1" si="18"/>
        <v>0</v>
      </c>
      <c r="BW142" s="39">
        <f t="shared" ca="1" si="19"/>
        <v>0</v>
      </c>
      <c r="BX142" s="39">
        <f t="shared" ca="1" si="20"/>
        <v>0</v>
      </c>
      <c r="BY142" s="38"/>
      <c r="BZ142" s="61"/>
    </row>
    <row r="143" spans="1:78" x14ac:dyDescent="0.25">
      <c r="A143" s="54" t="s">
        <v>188</v>
      </c>
      <c r="B143" s="37">
        <f ca="1">'000000500'!C35</f>
        <v>0</v>
      </c>
      <c r="C143" s="37">
        <f ca="1">'000001167'!C35</f>
        <v>0</v>
      </c>
      <c r="D143" s="37">
        <f ca="1">'000004170'!C35</f>
        <v>0</v>
      </c>
      <c r="E143" s="37">
        <f ca="1">'000007173'!C35</f>
        <v>0</v>
      </c>
      <c r="F143" s="37">
        <f ca="1">'000010176'!C35</f>
        <v>0</v>
      </c>
      <c r="G143" s="37">
        <f ca="1">'000013179'!C35</f>
        <v>0</v>
      </c>
      <c r="H143" s="37">
        <f ca="1">'000016182'!C35</f>
        <v>0</v>
      </c>
      <c r="I143" s="37">
        <f ca="1">'000019185'!C35</f>
        <v>0</v>
      </c>
      <c r="J143" s="37">
        <f ca="1">'000022188'!C35</f>
        <v>0</v>
      </c>
      <c r="K143" s="37">
        <f ca="1">'000025191'!C35</f>
        <v>0</v>
      </c>
      <c r="L143" s="37">
        <f ca="1">'000028194'!C35</f>
        <v>0</v>
      </c>
      <c r="M143" s="37">
        <f ca="1">'000031197'!C35</f>
        <v>0</v>
      </c>
      <c r="N143" s="37">
        <f ca="1">'000034200'!C35</f>
        <v>0</v>
      </c>
      <c r="O143" s="37">
        <f ca="1">'000037203'!C35</f>
        <v>0</v>
      </c>
      <c r="P143" s="37">
        <f ca="1">'000040206'!C35</f>
        <v>0</v>
      </c>
      <c r="Q143" s="37">
        <f ca="1">'000043209'!C35</f>
        <v>0</v>
      </c>
      <c r="R143" s="37">
        <f ca="1">'000046212'!C35</f>
        <v>0</v>
      </c>
      <c r="S143" s="37">
        <f ca="1">'000049215'!C35</f>
        <v>0</v>
      </c>
      <c r="T143" s="37">
        <f ca="1">'000052218'!C35</f>
        <v>0</v>
      </c>
      <c r="U143" s="37">
        <f ca="1">'000055221'!C35</f>
        <v>0</v>
      </c>
      <c r="V143" s="37">
        <f ca="1">'000058224'!C35</f>
        <v>0</v>
      </c>
      <c r="W143" s="37">
        <f ca="1">'000061227'!C35</f>
        <v>0</v>
      </c>
      <c r="X143" s="37">
        <f ca="1">'000064230'!C35</f>
        <v>0</v>
      </c>
      <c r="Y143" s="37">
        <f ca="1">'000067233'!C35</f>
        <v>0</v>
      </c>
      <c r="Z143" s="37">
        <f ca="1">'000070236'!C35</f>
        <v>0</v>
      </c>
      <c r="AA143" s="37">
        <f ca="1">'000073239'!C35</f>
        <v>0</v>
      </c>
      <c r="AB143" s="37">
        <f ca="1">'000076242'!C35</f>
        <v>0</v>
      </c>
      <c r="AC143" s="37">
        <f ca="1">'000079245'!C35</f>
        <v>0</v>
      </c>
      <c r="AD143" s="37">
        <f ca="1">'000082248'!C35</f>
        <v>0</v>
      </c>
      <c r="AE143" s="37">
        <f ca="1">'000085251'!C35</f>
        <v>0</v>
      </c>
      <c r="AF143" s="37">
        <f ca="1">'000088254'!C35</f>
        <v>0</v>
      </c>
      <c r="AG143" s="37">
        <f ca="1">'000091257'!C35</f>
        <v>0</v>
      </c>
      <c r="AH143" s="37">
        <f ca="1">'000094260'!C35</f>
        <v>0</v>
      </c>
      <c r="AI143" s="37">
        <f ca="1">'000097263'!C35</f>
        <v>0</v>
      </c>
      <c r="AJ143" s="37">
        <f ca="1">'000100266'!C35</f>
        <v>0</v>
      </c>
      <c r="AK143" s="37">
        <f ca="1">'000103269'!C35</f>
        <v>0</v>
      </c>
      <c r="AL143" s="37">
        <f ca="1">'000106272'!C35</f>
        <v>0</v>
      </c>
      <c r="AM143" s="37">
        <f ca="1">'000109275'!C35</f>
        <v>0</v>
      </c>
      <c r="AN143" s="37">
        <f ca="1">'000112278'!C35</f>
        <v>0</v>
      </c>
      <c r="AO143" s="37">
        <f ca="1">'000115281'!C35</f>
        <v>0</v>
      </c>
      <c r="AP143" s="37">
        <f ca="1">'000118284'!C35</f>
        <v>0</v>
      </c>
      <c r="AQ143" s="37">
        <f ca="1">'000121287'!C35</f>
        <v>0</v>
      </c>
      <c r="AR143" s="37">
        <f ca="1">'000124290'!C35</f>
        <v>0</v>
      </c>
      <c r="AS143" s="37">
        <f ca="1">'000127293'!C35</f>
        <v>0</v>
      </c>
      <c r="AT143" s="37">
        <f ca="1">'000130296'!C35</f>
        <v>0</v>
      </c>
      <c r="AU143" s="37">
        <f ca="1">'000133299'!C35</f>
        <v>0</v>
      </c>
      <c r="AV143" s="37">
        <f ca="1">'000136302'!C35</f>
        <v>0</v>
      </c>
      <c r="AW143" s="37">
        <f ca="1">'000139305'!C35</f>
        <v>0</v>
      </c>
      <c r="AX143" s="37">
        <f ca="1">'000142308'!C35</f>
        <v>0</v>
      </c>
      <c r="AY143" s="37">
        <f ca="1">'000145311'!C35</f>
        <v>0</v>
      </c>
      <c r="AZ143" s="37">
        <f ca="1">'000148314'!C35</f>
        <v>0</v>
      </c>
      <c r="BA143" s="37">
        <f ca="1">'000151317'!C35</f>
        <v>0</v>
      </c>
      <c r="BB143" s="37">
        <f ca="1">'000154320'!C35</f>
        <v>0</v>
      </c>
      <c r="BC143" s="37">
        <f ca="1">'000157323'!C35</f>
        <v>0</v>
      </c>
      <c r="BD143" s="37">
        <f ca="1">'000160326'!C35</f>
        <v>0</v>
      </c>
      <c r="BE143" s="37">
        <f ca="1">'000163329'!C35</f>
        <v>0</v>
      </c>
      <c r="BF143" s="37">
        <f ca="1">'000166332'!C35</f>
        <v>0</v>
      </c>
      <c r="BG143" s="37">
        <f ca="1">'000169335'!C35</f>
        <v>0</v>
      </c>
      <c r="BH143" s="37">
        <f ca="1">'000172338'!C35</f>
        <v>0</v>
      </c>
      <c r="BI143" s="37">
        <f ca="1">'000175341'!C35</f>
        <v>0</v>
      </c>
      <c r="BJ143" s="37">
        <f ca="1">'000178344'!C35</f>
        <v>0</v>
      </c>
      <c r="BK143" s="37">
        <f ca="1">'000181347'!C35</f>
        <v>0</v>
      </c>
      <c r="BL143" s="37">
        <f ca="1">'000184350'!C35</f>
        <v>0</v>
      </c>
      <c r="BM143" s="37">
        <f ca="1">'000187353'!C35</f>
        <v>0</v>
      </c>
      <c r="BN143" s="37">
        <f ca="1">'000190356'!C35</f>
        <v>0</v>
      </c>
      <c r="BO143" s="37">
        <f ca="1">'000193359'!C35</f>
        <v>0</v>
      </c>
      <c r="BP143" s="37">
        <f ca="1">'000196362'!C35</f>
        <v>0</v>
      </c>
      <c r="BQ143" s="37">
        <f ca="1">'000199365'!C35</f>
        <v>0</v>
      </c>
      <c r="BR143" s="37">
        <f ca="1">'000202368'!C35</f>
        <v>0</v>
      </c>
      <c r="BS143" s="37">
        <f ca="1">'000205371'!C35</f>
        <v>0</v>
      </c>
      <c r="BT143" s="37">
        <f ca="1">'000208374'!C35</f>
        <v>0</v>
      </c>
      <c r="BV143" s="37">
        <f t="shared" ca="1" si="18"/>
        <v>0</v>
      </c>
      <c r="BW143" s="37">
        <f t="shared" ca="1" si="19"/>
        <v>0</v>
      </c>
      <c r="BX143" s="37">
        <f t="shared" ca="1" si="20"/>
        <v>0</v>
      </c>
      <c r="BZ143" s="59"/>
    </row>
    <row r="144" spans="1:78" x14ac:dyDescent="0.25">
      <c r="A144" s="53" t="s">
        <v>189</v>
      </c>
      <c r="B144" s="39">
        <f ca="1">'000000500'!C36</f>
        <v>0</v>
      </c>
      <c r="C144" s="39">
        <f ca="1">'000001167'!C36</f>
        <v>0</v>
      </c>
      <c r="D144" s="39">
        <f ca="1">'000004170'!C36</f>
        <v>0</v>
      </c>
      <c r="E144" s="39">
        <f ca="1">'000007173'!C36</f>
        <v>0</v>
      </c>
      <c r="F144" s="39">
        <f ca="1">'000010176'!C36</f>
        <v>0</v>
      </c>
      <c r="G144" s="39">
        <f ca="1">'000013179'!C36</f>
        <v>0</v>
      </c>
      <c r="H144" s="39">
        <f ca="1">'000016182'!C36</f>
        <v>0</v>
      </c>
      <c r="I144" s="39">
        <f ca="1">'000019185'!C36</f>
        <v>0</v>
      </c>
      <c r="J144" s="39">
        <f ca="1">'000022188'!C36</f>
        <v>0</v>
      </c>
      <c r="K144" s="39">
        <f ca="1">'000025191'!C36</f>
        <v>0</v>
      </c>
      <c r="L144" s="39">
        <f ca="1">'000028194'!C36</f>
        <v>0</v>
      </c>
      <c r="M144" s="39">
        <f ca="1">'000031197'!C36</f>
        <v>0</v>
      </c>
      <c r="N144" s="39">
        <f ca="1">'000034200'!C36</f>
        <v>0</v>
      </c>
      <c r="O144" s="39">
        <f ca="1">'000037203'!C36</f>
        <v>0</v>
      </c>
      <c r="P144" s="39">
        <f ca="1">'000040206'!C36</f>
        <v>0</v>
      </c>
      <c r="Q144" s="39">
        <f ca="1">'000043209'!C36</f>
        <v>0</v>
      </c>
      <c r="R144" s="39">
        <f ca="1">'000046212'!C36</f>
        <v>0</v>
      </c>
      <c r="S144" s="39">
        <f ca="1">'000049215'!C36</f>
        <v>0</v>
      </c>
      <c r="T144" s="39">
        <f ca="1">'000052218'!C36</f>
        <v>0</v>
      </c>
      <c r="U144" s="39">
        <f ca="1">'000055221'!C36</f>
        <v>0</v>
      </c>
      <c r="V144" s="39">
        <f ca="1">'000058224'!C36</f>
        <v>0</v>
      </c>
      <c r="W144" s="39">
        <f ca="1">'000061227'!C36</f>
        <v>0</v>
      </c>
      <c r="X144" s="39">
        <f ca="1">'000064230'!C36</f>
        <v>0</v>
      </c>
      <c r="Y144" s="39">
        <f ca="1">'000067233'!C36</f>
        <v>0</v>
      </c>
      <c r="Z144" s="39">
        <f ca="1">'000070236'!C36</f>
        <v>0</v>
      </c>
      <c r="AA144" s="39">
        <f ca="1">'000073239'!C36</f>
        <v>0</v>
      </c>
      <c r="AB144" s="39">
        <f ca="1">'000076242'!C36</f>
        <v>0</v>
      </c>
      <c r="AC144" s="39">
        <f ca="1">'000079245'!C36</f>
        <v>0</v>
      </c>
      <c r="AD144" s="39">
        <f ca="1">'000082248'!C36</f>
        <v>0</v>
      </c>
      <c r="AE144" s="39">
        <f ca="1">'000085251'!C36</f>
        <v>0</v>
      </c>
      <c r="AF144" s="39">
        <f ca="1">'000088254'!C36</f>
        <v>0</v>
      </c>
      <c r="AG144" s="39">
        <f ca="1">'000091257'!C36</f>
        <v>0</v>
      </c>
      <c r="AH144" s="39">
        <f ca="1">'000094260'!C36</f>
        <v>0</v>
      </c>
      <c r="AI144" s="39">
        <f ca="1">'000097263'!C36</f>
        <v>0</v>
      </c>
      <c r="AJ144" s="39">
        <f ca="1">'000100266'!C36</f>
        <v>0</v>
      </c>
      <c r="AK144" s="39">
        <f ca="1">'000103269'!C36</f>
        <v>0</v>
      </c>
      <c r="AL144" s="39">
        <f ca="1">'000106272'!C36</f>
        <v>0</v>
      </c>
      <c r="AM144" s="39">
        <f ca="1">'000109275'!C36</f>
        <v>0</v>
      </c>
      <c r="AN144" s="39">
        <f ca="1">'000112278'!C36</f>
        <v>0</v>
      </c>
      <c r="AO144" s="39">
        <f ca="1">'000115281'!C36</f>
        <v>0</v>
      </c>
      <c r="AP144" s="39">
        <f ca="1">'000118284'!C36</f>
        <v>0</v>
      </c>
      <c r="AQ144" s="39">
        <f ca="1">'000121287'!C36</f>
        <v>0</v>
      </c>
      <c r="AR144" s="39">
        <f ca="1">'000124290'!C36</f>
        <v>0</v>
      </c>
      <c r="AS144" s="39">
        <f ca="1">'000127293'!C36</f>
        <v>0</v>
      </c>
      <c r="AT144" s="39">
        <f ca="1">'000130296'!C36</f>
        <v>0</v>
      </c>
      <c r="AU144" s="39">
        <f ca="1">'000133299'!C36</f>
        <v>0</v>
      </c>
      <c r="AV144" s="39">
        <f ca="1">'000136302'!C36</f>
        <v>0</v>
      </c>
      <c r="AW144" s="39">
        <f ca="1">'000139305'!C36</f>
        <v>0</v>
      </c>
      <c r="AX144" s="39">
        <f ca="1">'000142308'!C36</f>
        <v>0</v>
      </c>
      <c r="AY144" s="39">
        <f ca="1">'000145311'!C36</f>
        <v>0</v>
      </c>
      <c r="AZ144" s="39">
        <f ca="1">'000148314'!C36</f>
        <v>0</v>
      </c>
      <c r="BA144" s="39">
        <f ca="1">'000151317'!C36</f>
        <v>0</v>
      </c>
      <c r="BB144" s="39">
        <f ca="1">'000154320'!C36</f>
        <v>0</v>
      </c>
      <c r="BC144" s="39">
        <f ca="1">'000157323'!C36</f>
        <v>0</v>
      </c>
      <c r="BD144" s="39">
        <f ca="1">'000160326'!C36</f>
        <v>0</v>
      </c>
      <c r="BE144" s="39">
        <f ca="1">'000163329'!C36</f>
        <v>0</v>
      </c>
      <c r="BF144" s="39">
        <f ca="1">'000166332'!C36</f>
        <v>0</v>
      </c>
      <c r="BG144" s="39">
        <f ca="1">'000169335'!C36</f>
        <v>0</v>
      </c>
      <c r="BH144" s="39">
        <f ca="1">'000172338'!C36</f>
        <v>0</v>
      </c>
      <c r="BI144" s="39">
        <f ca="1">'000175341'!C36</f>
        <v>0</v>
      </c>
      <c r="BJ144" s="39">
        <f ca="1">'000178344'!C36</f>
        <v>0</v>
      </c>
      <c r="BK144" s="39">
        <f ca="1">'000181347'!C36</f>
        <v>0</v>
      </c>
      <c r="BL144" s="39">
        <f ca="1">'000184350'!C36</f>
        <v>0</v>
      </c>
      <c r="BM144" s="39">
        <f ca="1">'000187353'!C36</f>
        <v>0</v>
      </c>
      <c r="BN144" s="39">
        <f ca="1">'000190356'!C36</f>
        <v>0</v>
      </c>
      <c r="BO144" s="39">
        <f ca="1">'000193359'!C36</f>
        <v>0</v>
      </c>
      <c r="BP144" s="39">
        <f ca="1">'000196362'!C36</f>
        <v>0</v>
      </c>
      <c r="BQ144" s="39">
        <f ca="1">'000199365'!C36</f>
        <v>0</v>
      </c>
      <c r="BR144" s="39">
        <f ca="1">'000202368'!C36</f>
        <v>0</v>
      </c>
      <c r="BS144" s="39">
        <f ca="1">'000205371'!C36</f>
        <v>0</v>
      </c>
      <c r="BT144" s="39">
        <f ca="1">'000208374'!C36</f>
        <v>0</v>
      </c>
      <c r="BU144" s="38"/>
      <c r="BV144" s="39">
        <f t="shared" ca="1" si="18"/>
        <v>0</v>
      </c>
      <c r="BW144" s="39">
        <f t="shared" ca="1" si="19"/>
        <v>0</v>
      </c>
      <c r="BX144" s="39">
        <f t="shared" ca="1" si="20"/>
        <v>0</v>
      </c>
      <c r="BY144" s="38"/>
      <c r="BZ144" s="61"/>
    </row>
    <row r="145" spans="1:78" x14ac:dyDescent="0.25">
      <c r="A145" s="54" t="s">
        <v>190</v>
      </c>
      <c r="B145" s="37">
        <f ca="1">'000000500'!C37</f>
        <v>0</v>
      </c>
      <c r="C145" s="37">
        <f ca="1">'000001167'!C37</f>
        <v>0</v>
      </c>
      <c r="D145" s="37">
        <f ca="1">'000004170'!C37</f>
        <v>0</v>
      </c>
      <c r="E145" s="37">
        <f ca="1">'000007173'!C37</f>
        <v>0</v>
      </c>
      <c r="F145" s="37">
        <f ca="1">'000010176'!C37</f>
        <v>0</v>
      </c>
      <c r="G145" s="37">
        <f ca="1">'000013179'!C37</f>
        <v>0</v>
      </c>
      <c r="H145" s="37">
        <f ca="1">'000016182'!C37</f>
        <v>0</v>
      </c>
      <c r="I145" s="37">
        <f ca="1">'000019185'!C37</f>
        <v>0</v>
      </c>
      <c r="J145" s="37">
        <f ca="1">'000022188'!C37</f>
        <v>0</v>
      </c>
      <c r="K145" s="37">
        <f ca="1">'000025191'!C37</f>
        <v>0</v>
      </c>
      <c r="L145" s="37">
        <f ca="1">'000028194'!C37</f>
        <v>0</v>
      </c>
      <c r="M145" s="37">
        <f ca="1">'000031197'!C37</f>
        <v>0</v>
      </c>
      <c r="N145" s="37">
        <f ca="1">'000034200'!C37</f>
        <v>0</v>
      </c>
      <c r="O145" s="37">
        <f ca="1">'000037203'!C37</f>
        <v>0</v>
      </c>
      <c r="P145" s="37">
        <f ca="1">'000040206'!C37</f>
        <v>0</v>
      </c>
      <c r="Q145" s="37">
        <f ca="1">'000043209'!C37</f>
        <v>0</v>
      </c>
      <c r="R145" s="37">
        <f ca="1">'000046212'!C37</f>
        <v>0</v>
      </c>
      <c r="S145" s="37">
        <f ca="1">'000049215'!C37</f>
        <v>0</v>
      </c>
      <c r="T145" s="37">
        <f ca="1">'000052218'!C37</f>
        <v>0</v>
      </c>
      <c r="U145" s="37">
        <f ca="1">'000055221'!C37</f>
        <v>0</v>
      </c>
      <c r="V145" s="37">
        <f ca="1">'000058224'!C37</f>
        <v>0</v>
      </c>
      <c r="W145" s="37">
        <f ca="1">'000061227'!C37</f>
        <v>0</v>
      </c>
      <c r="X145" s="37">
        <f ca="1">'000064230'!C37</f>
        <v>0</v>
      </c>
      <c r="Y145" s="37">
        <f ca="1">'000067233'!C37</f>
        <v>0</v>
      </c>
      <c r="Z145" s="37">
        <f ca="1">'000070236'!C37</f>
        <v>0</v>
      </c>
      <c r="AA145" s="37">
        <f ca="1">'000073239'!C37</f>
        <v>0</v>
      </c>
      <c r="AB145" s="37">
        <f ca="1">'000076242'!C37</f>
        <v>0</v>
      </c>
      <c r="AC145" s="37">
        <f ca="1">'000079245'!C37</f>
        <v>0</v>
      </c>
      <c r="AD145" s="37">
        <f ca="1">'000082248'!C37</f>
        <v>0</v>
      </c>
      <c r="AE145" s="37">
        <f ca="1">'000085251'!C37</f>
        <v>0</v>
      </c>
      <c r="AF145" s="37">
        <f ca="1">'000088254'!C37</f>
        <v>0</v>
      </c>
      <c r="AG145" s="37">
        <f ca="1">'000091257'!C37</f>
        <v>0</v>
      </c>
      <c r="AH145" s="37">
        <f ca="1">'000094260'!C37</f>
        <v>0</v>
      </c>
      <c r="AI145" s="37">
        <f ca="1">'000097263'!C37</f>
        <v>0</v>
      </c>
      <c r="AJ145" s="37">
        <f ca="1">'000100266'!C37</f>
        <v>0</v>
      </c>
      <c r="AK145" s="37">
        <f ca="1">'000103269'!C37</f>
        <v>0</v>
      </c>
      <c r="AL145" s="37">
        <f ca="1">'000106272'!C37</f>
        <v>0</v>
      </c>
      <c r="AM145" s="37">
        <f ca="1">'000109275'!C37</f>
        <v>0</v>
      </c>
      <c r="AN145" s="37">
        <f ca="1">'000112278'!C37</f>
        <v>0</v>
      </c>
      <c r="AO145" s="37">
        <f ca="1">'000115281'!C37</f>
        <v>0</v>
      </c>
      <c r="AP145" s="37">
        <f ca="1">'000118284'!C37</f>
        <v>0</v>
      </c>
      <c r="AQ145" s="37">
        <f ca="1">'000121287'!C37</f>
        <v>0</v>
      </c>
      <c r="AR145" s="37">
        <f ca="1">'000124290'!C37</f>
        <v>0</v>
      </c>
      <c r="AS145" s="37">
        <f ca="1">'000127293'!C37</f>
        <v>0</v>
      </c>
      <c r="AT145" s="37">
        <f ca="1">'000130296'!C37</f>
        <v>0</v>
      </c>
      <c r="AU145" s="37">
        <f ca="1">'000133299'!C37</f>
        <v>0</v>
      </c>
      <c r="AV145" s="37">
        <f ca="1">'000136302'!C37</f>
        <v>0</v>
      </c>
      <c r="AW145" s="37">
        <f ca="1">'000139305'!C37</f>
        <v>0</v>
      </c>
      <c r="AX145" s="37">
        <f ca="1">'000142308'!C37</f>
        <v>0</v>
      </c>
      <c r="AY145" s="37">
        <f ca="1">'000145311'!C37</f>
        <v>0</v>
      </c>
      <c r="AZ145" s="37">
        <f ca="1">'000148314'!C37</f>
        <v>0</v>
      </c>
      <c r="BA145" s="37">
        <f ca="1">'000151317'!C37</f>
        <v>0</v>
      </c>
      <c r="BB145" s="37">
        <f ca="1">'000154320'!C37</f>
        <v>0</v>
      </c>
      <c r="BC145" s="37">
        <f ca="1">'000157323'!C37</f>
        <v>0</v>
      </c>
      <c r="BD145" s="37">
        <f ca="1">'000160326'!C37</f>
        <v>0</v>
      </c>
      <c r="BE145" s="37">
        <f ca="1">'000163329'!C37</f>
        <v>0</v>
      </c>
      <c r="BF145" s="37">
        <f ca="1">'000166332'!C37</f>
        <v>0</v>
      </c>
      <c r="BG145" s="37">
        <f ca="1">'000169335'!C37</f>
        <v>0</v>
      </c>
      <c r="BH145" s="37">
        <f ca="1">'000172338'!C37</f>
        <v>0</v>
      </c>
      <c r="BI145" s="37">
        <f ca="1">'000175341'!C37</f>
        <v>0</v>
      </c>
      <c r="BJ145" s="37">
        <f ca="1">'000178344'!C37</f>
        <v>0</v>
      </c>
      <c r="BK145" s="37">
        <f ca="1">'000181347'!C37</f>
        <v>0</v>
      </c>
      <c r="BL145" s="37">
        <f ca="1">'000184350'!C37</f>
        <v>0</v>
      </c>
      <c r="BM145" s="37">
        <f ca="1">'000187353'!C37</f>
        <v>0</v>
      </c>
      <c r="BN145" s="37">
        <f ca="1">'000190356'!C37</f>
        <v>0</v>
      </c>
      <c r="BO145" s="37">
        <f ca="1">'000193359'!C37</f>
        <v>0</v>
      </c>
      <c r="BP145" s="37">
        <f ca="1">'000196362'!C37</f>
        <v>0</v>
      </c>
      <c r="BQ145" s="37">
        <f ca="1">'000199365'!C37</f>
        <v>0</v>
      </c>
      <c r="BR145" s="37">
        <f ca="1">'000202368'!C37</f>
        <v>0</v>
      </c>
      <c r="BS145" s="37">
        <f ca="1">'000205371'!C37</f>
        <v>0</v>
      </c>
      <c r="BT145" s="37">
        <f ca="1">'000208374'!C37</f>
        <v>0</v>
      </c>
      <c r="BV145" s="37">
        <f t="shared" ca="1" si="18"/>
        <v>0</v>
      </c>
      <c r="BW145" s="37">
        <f t="shared" ca="1" si="19"/>
        <v>0</v>
      </c>
      <c r="BX145" s="37">
        <f t="shared" ca="1" si="20"/>
        <v>0</v>
      </c>
      <c r="BZ145" s="59"/>
    </row>
    <row r="146" spans="1:78" x14ac:dyDescent="0.25">
      <c r="A146" s="53" t="s">
        <v>191</v>
      </c>
      <c r="B146" s="39">
        <f ca="1">'000000500'!C38</f>
        <v>0</v>
      </c>
      <c r="C146" s="39">
        <f ca="1">'000001167'!C38</f>
        <v>0</v>
      </c>
      <c r="D146" s="39">
        <f ca="1">'000004170'!C38</f>
        <v>0</v>
      </c>
      <c r="E146" s="39">
        <f ca="1">'000007173'!C38</f>
        <v>0</v>
      </c>
      <c r="F146" s="39">
        <f ca="1">'000010176'!C38</f>
        <v>0</v>
      </c>
      <c r="G146" s="39">
        <f ca="1">'000013179'!C38</f>
        <v>0</v>
      </c>
      <c r="H146" s="39">
        <f ca="1">'000016182'!C38</f>
        <v>0</v>
      </c>
      <c r="I146" s="39">
        <f ca="1">'000019185'!C38</f>
        <v>0</v>
      </c>
      <c r="J146" s="39">
        <f ca="1">'000022188'!C38</f>
        <v>0</v>
      </c>
      <c r="K146" s="39">
        <f ca="1">'000025191'!C38</f>
        <v>0</v>
      </c>
      <c r="L146" s="39">
        <f ca="1">'000028194'!C38</f>
        <v>0</v>
      </c>
      <c r="M146" s="39">
        <f ca="1">'000031197'!C38</f>
        <v>0</v>
      </c>
      <c r="N146" s="39">
        <f ca="1">'000034200'!C38</f>
        <v>0</v>
      </c>
      <c r="O146" s="39">
        <f ca="1">'000037203'!C38</f>
        <v>0</v>
      </c>
      <c r="P146" s="39">
        <f ca="1">'000040206'!C38</f>
        <v>0</v>
      </c>
      <c r="Q146" s="39">
        <f ca="1">'000043209'!C38</f>
        <v>0</v>
      </c>
      <c r="R146" s="39">
        <f ca="1">'000046212'!C38</f>
        <v>0</v>
      </c>
      <c r="S146" s="39">
        <f ca="1">'000049215'!C38</f>
        <v>0</v>
      </c>
      <c r="T146" s="39">
        <f ca="1">'000052218'!C38</f>
        <v>0</v>
      </c>
      <c r="U146" s="39">
        <f ca="1">'000055221'!C38</f>
        <v>0</v>
      </c>
      <c r="V146" s="39">
        <f ca="1">'000058224'!C38</f>
        <v>0</v>
      </c>
      <c r="W146" s="39">
        <f ca="1">'000061227'!C38</f>
        <v>0</v>
      </c>
      <c r="X146" s="39">
        <f ca="1">'000064230'!C38</f>
        <v>0</v>
      </c>
      <c r="Y146" s="39">
        <f ca="1">'000067233'!C38</f>
        <v>0</v>
      </c>
      <c r="Z146" s="39">
        <f ca="1">'000070236'!C38</f>
        <v>0</v>
      </c>
      <c r="AA146" s="39">
        <f ca="1">'000073239'!C38</f>
        <v>0</v>
      </c>
      <c r="AB146" s="39">
        <f ca="1">'000076242'!C38</f>
        <v>0</v>
      </c>
      <c r="AC146" s="39">
        <f ca="1">'000079245'!C38</f>
        <v>0</v>
      </c>
      <c r="AD146" s="39">
        <f ca="1">'000082248'!C38</f>
        <v>0</v>
      </c>
      <c r="AE146" s="39">
        <f ca="1">'000085251'!C38</f>
        <v>0</v>
      </c>
      <c r="AF146" s="39">
        <f ca="1">'000088254'!C38</f>
        <v>0</v>
      </c>
      <c r="AG146" s="39">
        <f ca="1">'000091257'!C38</f>
        <v>0</v>
      </c>
      <c r="AH146" s="39">
        <f ca="1">'000094260'!C38</f>
        <v>0</v>
      </c>
      <c r="AI146" s="39">
        <f ca="1">'000097263'!C38</f>
        <v>0</v>
      </c>
      <c r="AJ146" s="39">
        <f ca="1">'000100266'!C38</f>
        <v>0</v>
      </c>
      <c r="AK146" s="39">
        <f ca="1">'000103269'!C38</f>
        <v>0</v>
      </c>
      <c r="AL146" s="39">
        <f ca="1">'000106272'!C38</f>
        <v>0</v>
      </c>
      <c r="AM146" s="39">
        <f ca="1">'000109275'!C38</f>
        <v>0</v>
      </c>
      <c r="AN146" s="39">
        <f ca="1">'000112278'!C38</f>
        <v>0</v>
      </c>
      <c r="AO146" s="39">
        <f ca="1">'000115281'!C38</f>
        <v>0</v>
      </c>
      <c r="AP146" s="39">
        <f ca="1">'000118284'!C38</f>
        <v>0</v>
      </c>
      <c r="AQ146" s="39">
        <f ca="1">'000121287'!C38</f>
        <v>0</v>
      </c>
      <c r="AR146" s="39">
        <f ca="1">'000124290'!C38</f>
        <v>0</v>
      </c>
      <c r="AS146" s="39">
        <f ca="1">'000127293'!C38</f>
        <v>0</v>
      </c>
      <c r="AT146" s="39">
        <f ca="1">'000130296'!C38</f>
        <v>0</v>
      </c>
      <c r="AU146" s="39">
        <f ca="1">'000133299'!C38</f>
        <v>0</v>
      </c>
      <c r="AV146" s="39">
        <f ca="1">'000136302'!C38</f>
        <v>0</v>
      </c>
      <c r="AW146" s="39">
        <f ca="1">'000139305'!C38</f>
        <v>0</v>
      </c>
      <c r="AX146" s="39">
        <f ca="1">'000142308'!C38</f>
        <v>0</v>
      </c>
      <c r="AY146" s="39">
        <f ca="1">'000145311'!C38</f>
        <v>0</v>
      </c>
      <c r="AZ146" s="39">
        <f ca="1">'000148314'!C38</f>
        <v>0</v>
      </c>
      <c r="BA146" s="39">
        <f ca="1">'000151317'!C38</f>
        <v>0</v>
      </c>
      <c r="BB146" s="39">
        <f ca="1">'000154320'!C38</f>
        <v>0</v>
      </c>
      <c r="BC146" s="39">
        <f ca="1">'000157323'!C38</f>
        <v>0</v>
      </c>
      <c r="BD146" s="39">
        <f ca="1">'000160326'!C38</f>
        <v>0</v>
      </c>
      <c r="BE146" s="39">
        <f ca="1">'000163329'!C38</f>
        <v>0</v>
      </c>
      <c r="BF146" s="39">
        <f ca="1">'000166332'!C38</f>
        <v>0</v>
      </c>
      <c r="BG146" s="39">
        <f ca="1">'000169335'!C38</f>
        <v>0</v>
      </c>
      <c r="BH146" s="39">
        <f ca="1">'000172338'!C38</f>
        <v>0</v>
      </c>
      <c r="BI146" s="39">
        <f ca="1">'000175341'!C38</f>
        <v>0</v>
      </c>
      <c r="BJ146" s="39">
        <f ca="1">'000178344'!C38</f>
        <v>0</v>
      </c>
      <c r="BK146" s="39">
        <f ca="1">'000181347'!C38</f>
        <v>0</v>
      </c>
      <c r="BL146" s="39">
        <f ca="1">'000184350'!C38</f>
        <v>0</v>
      </c>
      <c r="BM146" s="39">
        <f ca="1">'000187353'!C38</f>
        <v>0</v>
      </c>
      <c r="BN146" s="39">
        <f ca="1">'000190356'!C38</f>
        <v>0</v>
      </c>
      <c r="BO146" s="39">
        <f ca="1">'000193359'!C38</f>
        <v>0</v>
      </c>
      <c r="BP146" s="39">
        <f ca="1">'000196362'!C38</f>
        <v>0</v>
      </c>
      <c r="BQ146" s="39">
        <f ca="1">'000199365'!C38</f>
        <v>0</v>
      </c>
      <c r="BR146" s="39">
        <f ca="1">'000202368'!C38</f>
        <v>0</v>
      </c>
      <c r="BS146" s="39">
        <f ca="1">'000205371'!C38</f>
        <v>0</v>
      </c>
      <c r="BT146" s="39">
        <f ca="1">'000208374'!C38</f>
        <v>0</v>
      </c>
      <c r="BU146" s="38"/>
      <c r="BV146" s="39">
        <f t="shared" ca="1" si="18"/>
        <v>0</v>
      </c>
      <c r="BW146" s="39">
        <f t="shared" ca="1" si="19"/>
        <v>0</v>
      </c>
      <c r="BX146" s="39">
        <f t="shared" ca="1" si="20"/>
        <v>0</v>
      </c>
      <c r="BY146" s="38"/>
      <c r="BZ146" s="61"/>
    </row>
    <row r="147" spans="1:78" x14ac:dyDescent="0.25">
      <c r="A147" s="51" t="s">
        <v>192</v>
      </c>
      <c r="BZ147" s="59"/>
    </row>
    <row r="148" spans="1:78" x14ac:dyDescent="0.25">
      <c r="A148" s="53" t="s">
        <v>185</v>
      </c>
      <c r="B148" s="39">
        <f ca="1">'000000500'!C40</f>
        <v>0</v>
      </c>
      <c r="C148" s="39">
        <f ca="1">'000001167'!C40</f>
        <v>0</v>
      </c>
      <c r="D148" s="39">
        <f ca="1">'000004170'!C40</f>
        <v>0</v>
      </c>
      <c r="E148" s="39">
        <f ca="1">'000007173'!C40</f>
        <v>0</v>
      </c>
      <c r="F148" s="39">
        <f ca="1">'000010176'!C40</f>
        <v>0</v>
      </c>
      <c r="G148" s="39">
        <f ca="1">'000013179'!C40</f>
        <v>0</v>
      </c>
      <c r="H148" s="39">
        <f ca="1">'000016182'!C40</f>
        <v>0</v>
      </c>
      <c r="I148" s="39">
        <f ca="1">'000019185'!C40</f>
        <v>0</v>
      </c>
      <c r="J148" s="39">
        <f ca="1">'000022188'!C40</f>
        <v>0</v>
      </c>
      <c r="K148" s="39">
        <f ca="1">'000025191'!C40</f>
        <v>0</v>
      </c>
      <c r="L148" s="39">
        <f ca="1">'000028194'!C40</f>
        <v>0</v>
      </c>
      <c r="M148" s="39">
        <f ca="1">'000031197'!C40</f>
        <v>0</v>
      </c>
      <c r="N148" s="39">
        <f ca="1">'000034200'!C40</f>
        <v>0</v>
      </c>
      <c r="O148" s="39">
        <f ca="1">'000037203'!C40</f>
        <v>0</v>
      </c>
      <c r="P148" s="39">
        <f ca="1">'000040206'!C40</f>
        <v>0</v>
      </c>
      <c r="Q148" s="39">
        <f ca="1">'000043209'!C40</f>
        <v>0</v>
      </c>
      <c r="R148" s="39">
        <f ca="1">'000046212'!C40</f>
        <v>0</v>
      </c>
      <c r="S148" s="39">
        <f ca="1">'000049215'!C40</f>
        <v>0</v>
      </c>
      <c r="T148" s="39">
        <f ca="1">'000052218'!C40</f>
        <v>0</v>
      </c>
      <c r="U148" s="39">
        <f ca="1">'000055221'!C40</f>
        <v>0</v>
      </c>
      <c r="V148" s="39">
        <f ca="1">'000058224'!C40</f>
        <v>0</v>
      </c>
      <c r="W148" s="39">
        <f ca="1">'000061227'!C40</f>
        <v>0</v>
      </c>
      <c r="X148" s="39">
        <f ca="1">'000064230'!C40</f>
        <v>0</v>
      </c>
      <c r="Y148" s="39">
        <f ca="1">'000067233'!C40</f>
        <v>0</v>
      </c>
      <c r="Z148" s="39">
        <f ca="1">'000070236'!C40</f>
        <v>0</v>
      </c>
      <c r="AA148" s="39">
        <f ca="1">'000073239'!C40</f>
        <v>0</v>
      </c>
      <c r="AB148" s="39">
        <f ca="1">'000076242'!C40</f>
        <v>0</v>
      </c>
      <c r="AC148" s="39">
        <f ca="1">'000079245'!C40</f>
        <v>0</v>
      </c>
      <c r="AD148" s="39">
        <f ca="1">'000082248'!C40</f>
        <v>0</v>
      </c>
      <c r="AE148" s="39">
        <f ca="1">'000085251'!C40</f>
        <v>0</v>
      </c>
      <c r="AF148" s="39">
        <f ca="1">'000088254'!C40</f>
        <v>0</v>
      </c>
      <c r="AG148" s="39">
        <f ca="1">'000091257'!C40</f>
        <v>0</v>
      </c>
      <c r="AH148" s="39">
        <f ca="1">'000094260'!C40</f>
        <v>0</v>
      </c>
      <c r="AI148" s="39">
        <f ca="1">'000097263'!C40</f>
        <v>0</v>
      </c>
      <c r="AJ148" s="39">
        <f ca="1">'000100266'!C40</f>
        <v>0</v>
      </c>
      <c r="AK148" s="39">
        <f ca="1">'000103269'!C40</f>
        <v>0</v>
      </c>
      <c r="AL148" s="39">
        <f ca="1">'000106272'!C40</f>
        <v>0</v>
      </c>
      <c r="AM148" s="39">
        <f ca="1">'000109275'!C40</f>
        <v>0</v>
      </c>
      <c r="AN148" s="39">
        <f ca="1">'000112278'!C40</f>
        <v>0</v>
      </c>
      <c r="AO148" s="39">
        <f ca="1">'000115281'!C40</f>
        <v>0</v>
      </c>
      <c r="AP148" s="39">
        <f ca="1">'000118284'!C40</f>
        <v>0</v>
      </c>
      <c r="AQ148" s="39">
        <f ca="1">'000121287'!C40</f>
        <v>0</v>
      </c>
      <c r="AR148" s="39">
        <f ca="1">'000124290'!C40</f>
        <v>0</v>
      </c>
      <c r="AS148" s="39">
        <f ca="1">'000127293'!C40</f>
        <v>0</v>
      </c>
      <c r="AT148" s="39">
        <f ca="1">'000130296'!C40</f>
        <v>0</v>
      </c>
      <c r="AU148" s="39">
        <f ca="1">'000133299'!C40</f>
        <v>0</v>
      </c>
      <c r="AV148" s="39">
        <f ca="1">'000136302'!C40</f>
        <v>0</v>
      </c>
      <c r="AW148" s="39">
        <f ca="1">'000139305'!C40</f>
        <v>0</v>
      </c>
      <c r="AX148" s="39">
        <f ca="1">'000142308'!C40</f>
        <v>0</v>
      </c>
      <c r="AY148" s="39">
        <f ca="1">'000145311'!C40</f>
        <v>0</v>
      </c>
      <c r="AZ148" s="39">
        <f ca="1">'000148314'!C40</f>
        <v>0</v>
      </c>
      <c r="BA148" s="39">
        <f ca="1">'000151317'!C40</f>
        <v>0</v>
      </c>
      <c r="BB148" s="39">
        <f ca="1">'000154320'!C40</f>
        <v>0</v>
      </c>
      <c r="BC148" s="39">
        <f ca="1">'000157323'!C40</f>
        <v>0</v>
      </c>
      <c r="BD148" s="39">
        <f ca="1">'000160326'!C40</f>
        <v>0</v>
      </c>
      <c r="BE148" s="39">
        <f ca="1">'000163329'!C40</f>
        <v>0</v>
      </c>
      <c r="BF148" s="39">
        <f ca="1">'000166332'!C40</f>
        <v>0</v>
      </c>
      <c r="BG148" s="39">
        <f ca="1">'000169335'!C40</f>
        <v>0</v>
      </c>
      <c r="BH148" s="39">
        <f ca="1">'000172338'!C40</f>
        <v>0</v>
      </c>
      <c r="BI148" s="39">
        <f ca="1">'000175341'!C40</f>
        <v>0</v>
      </c>
      <c r="BJ148" s="39">
        <f ca="1">'000178344'!C40</f>
        <v>0</v>
      </c>
      <c r="BK148" s="39">
        <f ca="1">'000181347'!C40</f>
        <v>0</v>
      </c>
      <c r="BL148" s="39">
        <f ca="1">'000184350'!C40</f>
        <v>0</v>
      </c>
      <c r="BM148" s="39">
        <f ca="1">'000187353'!C40</f>
        <v>0</v>
      </c>
      <c r="BN148" s="39">
        <f ca="1">'000190356'!C40</f>
        <v>0</v>
      </c>
      <c r="BO148" s="39">
        <f ca="1">'000193359'!C40</f>
        <v>0</v>
      </c>
      <c r="BP148" s="39">
        <f ca="1">'000196362'!C40</f>
        <v>0</v>
      </c>
      <c r="BQ148" s="39">
        <f ca="1">'000199365'!C40</f>
        <v>0</v>
      </c>
      <c r="BR148" s="39">
        <f ca="1">'000202368'!C40</f>
        <v>0</v>
      </c>
      <c r="BS148" s="39">
        <f ca="1">'000205371'!C40</f>
        <v>0</v>
      </c>
      <c r="BT148" s="39">
        <f ca="1">'000208374'!C40</f>
        <v>0</v>
      </c>
      <c r="BU148" s="38"/>
      <c r="BV148" s="39">
        <f t="shared" ref="BV148:BV154" ca="1" si="21">AVERAGE(B148:BT148)</f>
        <v>0</v>
      </c>
      <c r="BW148" s="39">
        <f t="shared" ref="BW148:BW154" ca="1" si="22">STDEV(B148:BT148)</f>
        <v>0</v>
      </c>
      <c r="BX148" s="39">
        <f t="shared" ref="BX148:BX154" ca="1" si="23">BW148/SQRT(71)</f>
        <v>0</v>
      </c>
      <c r="BY148" s="38"/>
      <c r="BZ148" s="61"/>
    </row>
    <row r="149" spans="1:78" x14ac:dyDescent="0.25">
      <c r="A149" s="54" t="s">
        <v>186</v>
      </c>
      <c r="B149" s="37">
        <f ca="1">'000000500'!C41</f>
        <v>0</v>
      </c>
      <c r="C149" s="37">
        <f ca="1">'000001167'!C41</f>
        <v>0</v>
      </c>
      <c r="D149" s="37">
        <f ca="1">'000004170'!C41</f>
        <v>0</v>
      </c>
      <c r="E149" s="37">
        <f ca="1">'000007173'!C41</f>
        <v>0</v>
      </c>
      <c r="F149" s="37">
        <f ca="1">'000010176'!C41</f>
        <v>0</v>
      </c>
      <c r="G149" s="37">
        <f ca="1">'000013179'!C41</f>
        <v>0</v>
      </c>
      <c r="H149" s="37">
        <f ca="1">'000016182'!C41</f>
        <v>0</v>
      </c>
      <c r="I149" s="37">
        <f ca="1">'000019185'!C41</f>
        <v>0</v>
      </c>
      <c r="J149" s="37">
        <f ca="1">'000022188'!C41</f>
        <v>0</v>
      </c>
      <c r="K149" s="37">
        <f ca="1">'000025191'!C41</f>
        <v>0</v>
      </c>
      <c r="L149" s="37">
        <f ca="1">'000028194'!C41</f>
        <v>0</v>
      </c>
      <c r="M149" s="37">
        <f ca="1">'000031197'!C41</f>
        <v>0</v>
      </c>
      <c r="N149" s="37">
        <f ca="1">'000034200'!C41</f>
        <v>0</v>
      </c>
      <c r="O149" s="37">
        <f ca="1">'000037203'!C41</f>
        <v>0</v>
      </c>
      <c r="P149" s="37">
        <f ca="1">'000040206'!C41</f>
        <v>0</v>
      </c>
      <c r="Q149" s="37">
        <f ca="1">'000043209'!C41</f>
        <v>0</v>
      </c>
      <c r="R149" s="37">
        <f ca="1">'000046212'!C41</f>
        <v>0</v>
      </c>
      <c r="S149" s="37">
        <f ca="1">'000049215'!C41</f>
        <v>0</v>
      </c>
      <c r="T149" s="37">
        <f ca="1">'000052218'!C41</f>
        <v>0</v>
      </c>
      <c r="U149" s="37">
        <f ca="1">'000055221'!C41</f>
        <v>0</v>
      </c>
      <c r="V149" s="37">
        <f ca="1">'000058224'!C41</f>
        <v>0</v>
      </c>
      <c r="W149" s="37">
        <f ca="1">'000061227'!C41</f>
        <v>0</v>
      </c>
      <c r="X149" s="37">
        <f ca="1">'000064230'!C41</f>
        <v>0</v>
      </c>
      <c r="Y149" s="37">
        <f ca="1">'000067233'!C41</f>
        <v>0</v>
      </c>
      <c r="Z149" s="37">
        <f ca="1">'000070236'!C41</f>
        <v>0</v>
      </c>
      <c r="AA149" s="37">
        <f ca="1">'000073239'!C41</f>
        <v>0</v>
      </c>
      <c r="AB149" s="37">
        <f ca="1">'000076242'!C41</f>
        <v>0</v>
      </c>
      <c r="AC149" s="37">
        <f ca="1">'000079245'!C41</f>
        <v>0</v>
      </c>
      <c r="AD149" s="37">
        <f ca="1">'000082248'!C41</f>
        <v>0</v>
      </c>
      <c r="AE149" s="37">
        <f ca="1">'000085251'!C41</f>
        <v>0</v>
      </c>
      <c r="AF149" s="37">
        <f ca="1">'000088254'!C41</f>
        <v>0</v>
      </c>
      <c r="AG149" s="37">
        <f ca="1">'000091257'!C41</f>
        <v>0</v>
      </c>
      <c r="AH149" s="37">
        <f ca="1">'000094260'!C41</f>
        <v>0</v>
      </c>
      <c r="AI149" s="37">
        <f ca="1">'000097263'!C41</f>
        <v>0</v>
      </c>
      <c r="AJ149" s="37">
        <f ca="1">'000100266'!C41</f>
        <v>0</v>
      </c>
      <c r="AK149" s="37">
        <f ca="1">'000103269'!C41</f>
        <v>0</v>
      </c>
      <c r="AL149" s="37">
        <f ca="1">'000106272'!C41</f>
        <v>0</v>
      </c>
      <c r="AM149" s="37">
        <f ca="1">'000109275'!C41</f>
        <v>0</v>
      </c>
      <c r="AN149" s="37">
        <f ca="1">'000112278'!C41</f>
        <v>0</v>
      </c>
      <c r="AO149" s="37">
        <f ca="1">'000115281'!C41</f>
        <v>0</v>
      </c>
      <c r="AP149" s="37">
        <f ca="1">'000118284'!C41</f>
        <v>0</v>
      </c>
      <c r="AQ149" s="37">
        <f ca="1">'000121287'!C41</f>
        <v>0</v>
      </c>
      <c r="AR149" s="37">
        <f ca="1">'000124290'!C41</f>
        <v>0</v>
      </c>
      <c r="AS149" s="37">
        <f ca="1">'000127293'!C41</f>
        <v>0</v>
      </c>
      <c r="AT149" s="37">
        <f ca="1">'000130296'!C41</f>
        <v>0</v>
      </c>
      <c r="AU149" s="37">
        <f ca="1">'000133299'!C41</f>
        <v>0</v>
      </c>
      <c r="AV149" s="37">
        <f ca="1">'000136302'!C41</f>
        <v>0</v>
      </c>
      <c r="AW149" s="37">
        <f ca="1">'000139305'!C41</f>
        <v>0</v>
      </c>
      <c r="AX149" s="37">
        <f ca="1">'000142308'!C41</f>
        <v>0</v>
      </c>
      <c r="AY149" s="37">
        <f ca="1">'000145311'!C41</f>
        <v>0</v>
      </c>
      <c r="AZ149" s="37">
        <f ca="1">'000148314'!C41</f>
        <v>0</v>
      </c>
      <c r="BA149" s="37">
        <f ca="1">'000151317'!C41</f>
        <v>0</v>
      </c>
      <c r="BB149" s="37">
        <f ca="1">'000154320'!C41</f>
        <v>0</v>
      </c>
      <c r="BC149" s="37">
        <f ca="1">'000157323'!C41</f>
        <v>0</v>
      </c>
      <c r="BD149" s="37">
        <f ca="1">'000160326'!C41</f>
        <v>0</v>
      </c>
      <c r="BE149" s="37">
        <f ca="1">'000163329'!C41</f>
        <v>0</v>
      </c>
      <c r="BF149" s="37">
        <f ca="1">'000166332'!C41</f>
        <v>0</v>
      </c>
      <c r="BG149" s="37">
        <f ca="1">'000169335'!C41</f>
        <v>0</v>
      </c>
      <c r="BH149" s="37">
        <f ca="1">'000172338'!C41</f>
        <v>0</v>
      </c>
      <c r="BI149" s="37">
        <f ca="1">'000175341'!C41</f>
        <v>0</v>
      </c>
      <c r="BJ149" s="37">
        <f ca="1">'000178344'!C41</f>
        <v>0</v>
      </c>
      <c r="BK149" s="37">
        <f ca="1">'000181347'!C41</f>
        <v>0</v>
      </c>
      <c r="BL149" s="37">
        <f ca="1">'000184350'!C41</f>
        <v>0</v>
      </c>
      <c r="BM149" s="37">
        <f ca="1">'000187353'!C41</f>
        <v>0</v>
      </c>
      <c r="BN149" s="37">
        <f ca="1">'000190356'!C41</f>
        <v>0</v>
      </c>
      <c r="BO149" s="37">
        <f ca="1">'000193359'!C41</f>
        <v>0</v>
      </c>
      <c r="BP149" s="37">
        <f ca="1">'000196362'!C41</f>
        <v>0</v>
      </c>
      <c r="BQ149" s="37">
        <f ca="1">'000199365'!C41</f>
        <v>0</v>
      </c>
      <c r="BR149" s="37">
        <f ca="1">'000202368'!C41</f>
        <v>0</v>
      </c>
      <c r="BS149" s="37">
        <f ca="1">'000205371'!C41</f>
        <v>0</v>
      </c>
      <c r="BT149" s="37">
        <f ca="1">'000208374'!C41</f>
        <v>0</v>
      </c>
      <c r="BV149" s="37">
        <f t="shared" ca="1" si="21"/>
        <v>0</v>
      </c>
      <c r="BW149" s="37">
        <f t="shared" ca="1" si="22"/>
        <v>0</v>
      </c>
      <c r="BX149" s="37">
        <f t="shared" ca="1" si="23"/>
        <v>0</v>
      </c>
      <c r="BZ149" s="59"/>
    </row>
    <row r="150" spans="1:78" x14ac:dyDescent="0.25">
      <c r="A150" s="53" t="s">
        <v>187</v>
      </c>
      <c r="B150" s="39">
        <f ca="1">'000000500'!C42</f>
        <v>0</v>
      </c>
      <c r="C150" s="39">
        <f ca="1">'000001167'!C42</f>
        <v>0</v>
      </c>
      <c r="D150" s="39">
        <f ca="1">'000004170'!C42</f>
        <v>0</v>
      </c>
      <c r="E150" s="39">
        <f ca="1">'000007173'!C42</f>
        <v>0</v>
      </c>
      <c r="F150" s="39">
        <f ca="1">'000010176'!C42</f>
        <v>0</v>
      </c>
      <c r="G150" s="39">
        <f ca="1">'000013179'!C42</f>
        <v>0</v>
      </c>
      <c r="H150" s="39">
        <f ca="1">'000016182'!C42</f>
        <v>0</v>
      </c>
      <c r="I150" s="39">
        <f ca="1">'000019185'!C42</f>
        <v>0</v>
      </c>
      <c r="J150" s="39">
        <f ca="1">'000022188'!C42</f>
        <v>0</v>
      </c>
      <c r="K150" s="39">
        <f ca="1">'000025191'!C42</f>
        <v>0</v>
      </c>
      <c r="L150" s="39">
        <f ca="1">'000028194'!C42</f>
        <v>0</v>
      </c>
      <c r="M150" s="39">
        <f ca="1">'000031197'!C42</f>
        <v>0</v>
      </c>
      <c r="N150" s="39">
        <f ca="1">'000034200'!C42</f>
        <v>0</v>
      </c>
      <c r="O150" s="39">
        <f ca="1">'000037203'!C42</f>
        <v>0</v>
      </c>
      <c r="P150" s="39">
        <f ca="1">'000040206'!C42</f>
        <v>0</v>
      </c>
      <c r="Q150" s="39">
        <f ca="1">'000043209'!C42</f>
        <v>0</v>
      </c>
      <c r="R150" s="39">
        <f ca="1">'000046212'!C42</f>
        <v>0</v>
      </c>
      <c r="S150" s="39">
        <f ca="1">'000049215'!C42</f>
        <v>0</v>
      </c>
      <c r="T150" s="39">
        <f ca="1">'000052218'!C42</f>
        <v>0</v>
      </c>
      <c r="U150" s="39">
        <f ca="1">'000055221'!C42</f>
        <v>0</v>
      </c>
      <c r="V150" s="39">
        <f ca="1">'000058224'!C42</f>
        <v>0</v>
      </c>
      <c r="W150" s="39">
        <f ca="1">'000061227'!C42</f>
        <v>0</v>
      </c>
      <c r="X150" s="39">
        <f ca="1">'000064230'!C42</f>
        <v>0</v>
      </c>
      <c r="Y150" s="39">
        <f ca="1">'000067233'!C42</f>
        <v>0</v>
      </c>
      <c r="Z150" s="39">
        <f ca="1">'000070236'!C42</f>
        <v>0</v>
      </c>
      <c r="AA150" s="39">
        <f ca="1">'000073239'!C42</f>
        <v>0</v>
      </c>
      <c r="AB150" s="39">
        <f ca="1">'000076242'!C42</f>
        <v>0</v>
      </c>
      <c r="AC150" s="39">
        <f ca="1">'000079245'!C42</f>
        <v>0</v>
      </c>
      <c r="AD150" s="39">
        <f ca="1">'000082248'!C42</f>
        <v>0</v>
      </c>
      <c r="AE150" s="39">
        <f ca="1">'000085251'!C42</f>
        <v>0</v>
      </c>
      <c r="AF150" s="39">
        <f ca="1">'000088254'!C42</f>
        <v>0</v>
      </c>
      <c r="AG150" s="39">
        <f ca="1">'000091257'!C42</f>
        <v>0</v>
      </c>
      <c r="AH150" s="39">
        <f ca="1">'000094260'!C42</f>
        <v>0</v>
      </c>
      <c r="AI150" s="39">
        <f ca="1">'000097263'!C42</f>
        <v>0</v>
      </c>
      <c r="AJ150" s="39">
        <f ca="1">'000100266'!C42</f>
        <v>0</v>
      </c>
      <c r="AK150" s="39">
        <f ca="1">'000103269'!C42</f>
        <v>0</v>
      </c>
      <c r="AL150" s="39">
        <f ca="1">'000106272'!C42</f>
        <v>0</v>
      </c>
      <c r="AM150" s="39">
        <f ca="1">'000109275'!C42</f>
        <v>0</v>
      </c>
      <c r="AN150" s="39">
        <f ca="1">'000112278'!C42</f>
        <v>0</v>
      </c>
      <c r="AO150" s="39">
        <f ca="1">'000115281'!C42</f>
        <v>0</v>
      </c>
      <c r="AP150" s="39">
        <f ca="1">'000118284'!C42</f>
        <v>0</v>
      </c>
      <c r="AQ150" s="39">
        <f ca="1">'000121287'!C42</f>
        <v>0</v>
      </c>
      <c r="AR150" s="39">
        <f ca="1">'000124290'!C42</f>
        <v>0</v>
      </c>
      <c r="AS150" s="39">
        <f ca="1">'000127293'!C42</f>
        <v>0</v>
      </c>
      <c r="AT150" s="39">
        <f ca="1">'000130296'!C42</f>
        <v>0</v>
      </c>
      <c r="AU150" s="39">
        <f ca="1">'000133299'!C42</f>
        <v>0</v>
      </c>
      <c r="AV150" s="39">
        <f ca="1">'000136302'!C42</f>
        <v>0</v>
      </c>
      <c r="AW150" s="39">
        <f ca="1">'000139305'!C42</f>
        <v>0</v>
      </c>
      <c r="AX150" s="39">
        <f ca="1">'000142308'!C42</f>
        <v>0</v>
      </c>
      <c r="AY150" s="39">
        <f ca="1">'000145311'!C42</f>
        <v>0</v>
      </c>
      <c r="AZ150" s="39">
        <f ca="1">'000148314'!C42</f>
        <v>0</v>
      </c>
      <c r="BA150" s="39">
        <f ca="1">'000151317'!C42</f>
        <v>0</v>
      </c>
      <c r="BB150" s="39">
        <f ca="1">'000154320'!C42</f>
        <v>0</v>
      </c>
      <c r="BC150" s="39">
        <f ca="1">'000157323'!C42</f>
        <v>0</v>
      </c>
      <c r="BD150" s="39">
        <f ca="1">'000160326'!C42</f>
        <v>0</v>
      </c>
      <c r="BE150" s="39">
        <f ca="1">'000163329'!C42</f>
        <v>0</v>
      </c>
      <c r="BF150" s="39">
        <f ca="1">'000166332'!C42</f>
        <v>0</v>
      </c>
      <c r="BG150" s="39">
        <f ca="1">'000169335'!C42</f>
        <v>0</v>
      </c>
      <c r="BH150" s="39">
        <f ca="1">'000172338'!C42</f>
        <v>0</v>
      </c>
      <c r="BI150" s="39">
        <f ca="1">'000175341'!C42</f>
        <v>0</v>
      </c>
      <c r="BJ150" s="39">
        <f ca="1">'000178344'!C42</f>
        <v>0</v>
      </c>
      <c r="BK150" s="39">
        <f ca="1">'000181347'!C42</f>
        <v>0</v>
      </c>
      <c r="BL150" s="39">
        <f ca="1">'000184350'!C42</f>
        <v>0</v>
      </c>
      <c r="BM150" s="39">
        <f ca="1">'000187353'!C42</f>
        <v>0</v>
      </c>
      <c r="BN150" s="39">
        <f ca="1">'000190356'!C42</f>
        <v>0</v>
      </c>
      <c r="BO150" s="39">
        <f ca="1">'000193359'!C42</f>
        <v>0</v>
      </c>
      <c r="BP150" s="39">
        <f ca="1">'000196362'!C42</f>
        <v>0</v>
      </c>
      <c r="BQ150" s="39">
        <f ca="1">'000199365'!C42</f>
        <v>0</v>
      </c>
      <c r="BR150" s="39">
        <f ca="1">'000202368'!C42</f>
        <v>0</v>
      </c>
      <c r="BS150" s="39">
        <f ca="1">'000205371'!C42</f>
        <v>0</v>
      </c>
      <c r="BT150" s="39">
        <f ca="1">'000208374'!C42</f>
        <v>0</v>
      </c>
      <c r="BU150" s="38"/>
      <c r="BV150" s="39">
        <f t="shared" ca="1" si="21"/>
        <v>0</v>
      </c>
      <c r="BW150" s="39">
        <f t="shared" ca="1" si="22"/>
        <v>0</v>
      </c>
      <c r="BX150" s="39">
        <f t="shared" ca="1" si="23"/>
        <v>0</v>
      </c>
      <c r="BY150" s="38"/>
      <c r="BZ150" s="61"/>
    </row>
    <row r="151" spans="1:78" x14ac:dyDescent="0.25">
      <c r="A151" s="54" t="s">
        <v>188</v>
      </c>
      <c r="B151" s="37">
        <f ca="1">'000000500'!C43</f>
        <v>0</v>
      </c>
      <c r="C151" s="37">
        <f ca="1">'000001167'!C43</f>
        <v>0</v>
      </c>
      <c r="D151" s="37">
        <f ca="1">'000004170'!C43</f>
        <v>0</v>
      </c>
      <c r="E151" s="37">
        <f ca="1">'000007173'!C43</f>
        <v>0</v>
      </c>
      <c r="F151" s="37">
        <f ca="1">'000010176'!C43</f>
        <v>0</v>
      </c>
      <c r="G151" s="37">
        <f ca="1">'000013179'!C43</f>
        <v>0</v>
      </c>
      <c r="H151" s="37">
        <f ca="1">'000016182'!C43</f>
        <v>0</v>
      </c>
      <c r="I151" s="37">
        <f ca="1">'000019185'!C43</f>
        <v>0</v>
      </c>
      <c r="J151" s="37">
        <f ca="1">'000022188'!C43</f>
        <v>0</v>
      </c>
      <c r="K151" s="37">
        <f ca="1">'000025191'!C43</f>
        <v>0</v>
      </c>
      <c r="L151" s="37">
        <f ca="1">'000028194'!C43</f>
        <v>0</v>
      </c>
      <c r="M151" s="37">
        <f ca="1">'000031197'!C43</f>
        <v>0</v>
      </c>
      <c r="N151" s="37">
        <f ca="1">'000034200'!C43</f>
        <v>0</v>
      </c>
      <c r="O151" s="37">
        <f ca="1">'000037203'!C43</f>
        <v>0</v>
      </c>
      <c r="P151" s="37">
        <f ca="1">'000040206'!C43</f>
        <v>0</v>
      </c>
      <c r="Q151" s="37">
        <f ca="1">'000043209'!C43</f>
        <v>0</v>
      </c>
      <c r="R151" s="37">
        <f ca="1">'000046212'!C43</f>
        <v>0</v>
      </c>
      <c r="S151" s="37">
        <f ca="1">'000049215'!C43</f>
        <v>0</v>
      </c>
      <c r="T151" s="37">
        <f ca="1">'000052218'!C43</f>
        <v>0</v>
      </c>
      <c r="U151" s="37">
        <f ca="1">'000055221'!C43</f>
        <v>0</v>
      </c>
      <c r="V151" s="37">
        <f ca="1">'000058224'!C43</f>
        <v>0</v>
      </c>
      <c r="W151" s="37">
        <f ca="1">'000061227'!C43</f>
        <v>0</v>
      </c>
      <c r="X151" s="37">
        <f ca="1">'000064230'!C43</f>
        <v>0</v>
      </c>
      <c r="Y151" s="37">
        <f ca="1">'000067233'!C43</f>
        <v>0</v>
      </c>
      <c r="Z151" s="37">
        <f ca="1">'000070236'!C43</f>
        <v>0</v>
      </c>
      <c r="AA151" s="37">
        <f ca="1">'000073239'!C43</f>
        <v>0</v>
      </c>
      <c r="AB151" s="37">
        <f ca="1">'000076242'!C43</f>
        <v>0</v>
      </c>
      <c r="AC151" s="37">
        <f ca="1">'000079245'!C43</f>
        <v>0</v>
      </c>
      <c r="AD151" s="37">
        <f ca="1">'000082248'!C43</f>
        <v>0</v>
      </c>
      <c r="AE151" s="37">
        <f ca="1">'000085251'!C43</f>
        <v>0</v>
      </c>
      <c r="AF151" s="37">
        <f ca="1">'000088254'!C43</f>
        <v>0</v>
      </c>
      <c r="AG151" s="37">
        <f ca="1">'000091257'!C43</f>
        <v>0</v>
      </c>
      <c r="AH151" s="37">
        <f ca="1">'000094260'!C43</f>
        <v>0</v>
      </c>
      <c r="AI151" s="37">
        <f ca="1">'000097263'!C43</f>
        <v>0</v>
      </c>
      <c r="AJ151" s="37">
        <f ca="1">'000100266'!C43</f>
        <v>0</v>
      </c>
      <c r="AK151" s="37">
        <f ca="1">'000103269'!C43</f>
        <v>0</v>
      </c>
      <c r="AL151" s="37">
        <f ca="1">'000106272'!C43</f>
        <v>0</v>
      </c>
      <c r="AM151" s="37">
        <f ca="1">'000109275'!C43</f>
        <v>0</v>
      </c>
      <c r="AN151" s="37">
        <f ca="1">'000112278'!C43</f>
        <v>0</v>
      </c>
      <c r="AO151" s="37">
        <f ca="1">'000115281'!C43</f>
        <v>0</v>
      </c>
      <c r="AP151" s="37">
        <f ca="1">'000118284'!C43</f>
        <v>0</v>
      </c>
      <c r="AQ151" s="37">
        <f ca="1">'000121287'!C43</f>
        <v>0</v>
      </c>
      <c r="AR151" s="37">
        <f ca="1">'000124290'!C43</f>
        <v>0</v>
      </c>
      <c r="AS151" s="37">
        <f ca="1">'000127293'!C43</f>
        <v>0</v>
      </c>
      <c r="AT151" s="37">
        <f ca="1">'000130296'!C43</f>
        <v>0</v>
      </c>
      <c r="AU151" s="37">
        <f ca="1">'000133299'!C43</f>
        <v>0</v>
      </c>
      <c r="AV151" s="37">
        <f ca="1">'000136302'!C43</f>
        <v>0</v>
      </c>
      <c r="AW151" s="37">
        <f ca="1">'000139305'!C43</f>
        <v>0</v>
      </c>
      <c r="AX151" s="37">
        <f ca="1">'000142308'!C43</f>
        <v>0</v>
      </c>
      <c r="AY151" s="37">
        <f ca="1">'000145311'!C43</f>
        <v>0</v>
      </c>
      <c r="AZ151" s="37">
        <f ca="1">'000148314'!C43</f>
        <v>0</v>
      </c>
      <c r="BA151" s="37">
        <f ca="1">'000151317'!C43</f>
        <v>0</v>
      </c>
      <c r="BB151" s="37">
        <f ca="1">'000154320'!C43</f>
        <v>0</v>
      </c>
      <c r="BC151" s="37">
        <f ca="1">'000157323'!C43</f>
        <v>0</v>
      </c>
      <c r="BD151" s="37">
        <f ca="1">'000160326'!C43</f>
        <v>0</v>
      </c>
      <c r="BE151" s="37">
        <f ca="1">'000163329'!C43</f>
        <v>0</v>
      </c>
      <c r="BF151" s="37">
        <f ca="1">'000166332'!C43</f>
        <v>0</v>
      </c>
      <c r="BG151" s="37">
        <f ca="1">'000169335'!C43</f>
        <v>0</v>
      </c>
      <c r="BH151" s="37">
        <f ca="1">'000172338'!C43</f>
        <v>0</v>
      </c>
      <c r="BI151" s="37">
        <f ca="1">'000175341'!C43</f>
        <v>0</v>
      </c>
      <c r="BJ151" s="37">
        <f ca="1">'000178344'!C43</f>
        <v>0</v>
      </c>
      <c r="BK151" s="37">
        <f ca="1">'000181347'!C43</f>
        <v>0</v>
      </c>
      <c r="BL151" s="37">
        <f ca="1">'000184350'!C43</f>
        <v>0</v>
      </c>
      <c r="BM151" s="37">
        <f ca="1">'000187353'!C43</f>
        <v>0</v>
      </c>
      <c r="BN151" s="37">
        <f ca="1">'000190356'!C43</f>
        <v>0</v>
      </c>
      <c r="BO151" s="37">
        <f ca="1">'000193359'!C43</f>
        <v>0</v>
      </c>
      <c r="BP151" s="37">
        <f ca="1">'000196362'!C43</f>
        <v>0</v>
      </c>
      <c r="BQ151" s="37">
        <f ca="1">'000199365'!C43</f>
        <v>0</v>
      </c>
      <c r="BR151" s="37">
        <f ca="1">'000202368'!C43</f>
        <v>0</v>
      </c>
      <c r="BS151" s="37">
        <f ca="1">'000205371'!C43</f>
        <v>0</v>
      </c>
      <c r="BT151" s="37">
        <f ca="1">'000208374'!C43</f>
        <v>0</v>
      </c>
      <c r="BV151" s="37">
        <f t="shared" ca="1" si="21"/>
        <v>0</v>
      </c>
      <c r="BW151" s="37">
        <f t="shared" ca="1" si="22"/>
        <v>0</v>
      </c>
      <c r="BX151" s="37">
        <f t="shared" ca="1" si="23"/>
        <v>0</v>
      </c>
      <c r="BZ151" s="59"/>
    </row>
    <row r="152" spans="1:78" x14ac:dyDescent="0.25">
      <c r="A152" s="53" t="s">
        <v>189</v>
      </c>
      <c r="B152" s="39">
        <f ca="1">'000000500'!C44</f>
        <v>0</v>
      </c>
      <c r="C152" s="39">
        <f ca="1">'000001167'!C44</f>
        <v>0</v>
      </c>
      <c r="D152" s="39">
        <f ca="1">'000004170'!C44</f>
        <v>0</v>
      </c>
      <c r="E152" s="39">
        <f ca="1">'000007173'!C44</f>
        <v>0</v>
      </c>
      <c r="F152" s="39">
        <f ca="1">'000010176'!C44</f>
        <v>0</v>
      </c>
      <c r="G152" s="39">
        <f ca="1">'000013179'!C44</f>
        <v>0</v>
      </c>
      <c r="H152" s="39">
        <f ca="1">'000016182'!C44</f>
        <v>0</v>
      </c>
      <c r="I152" s="39">
        <f ca="1">'000019185'!C44</f>
        <v>0</v>
      </c>
      <c r="J152" s="39">
        <f ca="1">'000022188'!C44</f>
        <v>0</v>
      </c>
      <c r="K152" s="39">
        <f ca="1">'000025191'!C44</f>
        <v>0</v>
      </c>
      <c r="L152" s="39">
        <f ca="1">'000028194'!C44</f>
        <v>0</v>
      </c>
      <c r="M152" s="39">
        <f ca="1">'000031197'!C44</f>
        <v>0</v>
      </c>
      <c r="N152" s="39">
        <f ca="1">'000034200'!C44</f>
        <v>0</v>
      </c>
      <c r="O152" s="39">
        <f ca="1">'000037203'!C44</f>
        <v>0</v>
      </c>
      <c r="P152" s="39">
        <f ca="1">'000040206'!C44</f>
        <v>0</v>
      </c>
      <c r="Q152" s="39">
        <f ca="1">'000043209'!C44</f>
        <v>0</v>
      </c>
      <c r="R152" s="39">
        <f ca="1">'000046212'!C44</f>
        <v>0</v>
      </c>
      <c r="S152" s="39">
        <f ca="1">'000049215'!C44</f>
        <v>0</v>
      </c>
      <c r="T152" s="39">
        <f ca="1">'000052218'!C44</f>
        <v>0</v>
      </c>
      <c r="U152" s="39">
        <f ca="1">'000055221'!C44</f>
        <v>0</v>
      </c>
      <c r="V152" s="39">
        <f ca="1">'000058224'!C44</f>
        <v>0</v>
      </c>
      <c r="W152" s="39">
        <f ca="1">'000061227'!C44</f>
        <v>0</v>
      </c>
      <c r="X152" s="39">
        <f ca="1">'000064230'!C44</f>
        <v>0</v>
      </c>
      <c r="Y152" s="39">
        <f ca="1">'000067233'!C44</f>
        <v>0</v>
      </c>
      <c r="Z152" s="39">
        <f ca="1">'000070236'!C44</f>
        <v>0</v>
      </c>
      <c r="AA152" s="39">
        <f ca="1">'000073239'!C44</f>
        <v>0</v>
      </c>
      <c r="AB152" s="39">
        <f ca="1">'000076242'!C44</f>
        <v>0</v>
      </c>
      <c r="AC152" s="39">
        <f ca="1">'000079245'!C44</f>
        <v>0</v>
      </c>
      <c r="AD152" s="39">
        <f ca="1">'000082248'!C44</f>
        <v>0</v>
      </c>
      <c r="AE152" s="39">
        <f ca="1">'000085251'!C44</f>
        <v>0</v>
      </c>
      <c r="AF152" s="39">
        <f ca="1">'000088254'!C44</f>
        <v>0</v>
      </c>
      <c r="AG152" s="39">
        <f ca="1">'000091257'!C44</f>
        <v>0</v>
      </c>
      <c r="AH152" s="39">
        <f ca="1">'000094260'!C44</f>
        <v>0</v>
      </c>
      <c r="AI152" s="39">
        <f ca="1">'000097263'!C44</f>
        <v>0</v>
      </c>
      <c r="AJ152" s="39">
        <f ca="1">'000100266'!C44</f>
        <v>0</v>
      </c>
      <c r="AK152" s="39">
        <f ca="1">'000103269'!C44</f>
        <v>0</v>
      </c>
      <c r="AL152" s="39">
        <f ca="1">'000106272'!C44</f>
        <v>0</v>
      </c>
      <c r="AM152" s="39">
        <f ca="1">'000109275'!C44</f>
        <v>0</v>
      </c>
      <c r="AN152" s="39">
        <f ca="1">'000112278'!C44</f>
        <v>0</v>
      </c>
      <c r="AO152" s="39">
        <f ca="1">'000115281'!C44</f>
        <v>0</v>
      </c>
      <c r="AP152" s="39">
        <f ca="1">'000118284'!C44</f>
        <v>0</v>
      </c>
      <c r="AQ152" s="39">
        <f ca="1">'000121287'!C44</f>
        <v>0</v>
      </c>
      <c r="AR152" s="39">
        <f ca="1">'000124290'!C44</f>
        <v>0</v>
      </c>
      <c r="AS152" s="39">
        <f ca="1">'000127293'!C44</f>
        <v>0</v>
      </c>
      <c r="AT152" s="39">
        <f ca="1">'000130296'!C44</f>
        <v>0</v>
      </c>
      <c r="AU152" s="39">
        <f ca="1">'000133299'!C44</f>
        <v>0</v>
      </c>
      <c r="AV152" s="39">
        <f ca="1">'000136302'!C44</f>
        <v>0</v>
      </c>
      <c r="AW152" s="39">
        <f ca="1">'000139305'!C44</f>
        <v>0</v>
      </c>
      <c r="AX152" s="39">
        <f ca="1">'000142308'!C44</f>
        <v>0</v>
      </c>
      <c r="AY152" s="39">
        <f ca="1">'000145311'!C44</f>
        <v>0</v>
      </c>
      <c r="AZ152" s="39">
        <f ca="1">'000148314'!C44</f>
        <v>0</v>
      </c>
      <c r="BA152" s="39">
        <f ca="1">'000151317'!C44</f>
        <v>0</v>
      </c>
      <c r="BB152" s="39">
        <f ca="1">'000154320'!C44</f>
        <v>0</v>
      </c>
      <c r="BC152" s="39">
        <f ca="1">'000157323'!C44</f>
        <v>0</v>
      </c>
      <c r="BD152" s="39">
        <f ca="1">'000160326'!C44</f>
        <v>0</v>
      </c>
      <c r="BE152" s="39">
        <f ca="1">'000163329'!C44</f>
        <v>0</v>
      </c>
      <c r="BF152" s="39">
        <f ca="1">'000166332'!C44</f>
        <v>0</v>
      </c>
      <c r="BG152" s="39">
        <f ca="1">'000169335'!C44</f>
        <v>0</v>
      </c>
      <c r="BH152" s="39">
        <f ca="1">'000172338'!C44</f>
        <v>0</v>
      </c>
      <c r="BI152" s="39">
        <f ca="1">'000175341'!C44</f>
        <v>0</v>
      </c>
      <c r="BJ152" s="39">
        <f ca="1">'000178344'!C44</f>
        <v>0</v>
      </c>
      <c r="BK152" s="39">
        <f ca="1">'000181347'!C44</f>
        <v>0</v>
      </c>
      <c r="BL152" s="39">
        <f ca="1">'000184350'!C44</f>
        <v>0</v>
      </c>
      <c r="BM152" s="39">
        <f ca="1">'000187353'!C44</f>
        <v>0</v>
      </c>
      <c r="BN152" s="39">
        <f ca="1">'000190356'!C44</f>
        <v>0</v>
      </c>
      <c r="BO152" s="39">
        <f ca="1">'000193359'!C44</f>
        <v>0</v>
      </c>
      <c r="BP152" s="39">
        <f ca="1">'000196362'!C44</f>
        <v>0</v>
      </c>
      <c r="BQ152" s="39">
        <f ca="1">'000199365'!C44</f>
        <v>0</v>
      </c>
      <c r="BR152" s="39">
        <f ca="1">'000202368'!C44</f>
        <v>0</v>
      </c>
      <c r="BS152" s="39">
        <f ca="1">'000205371'!C44</f>
        <v>0</v>
      </c>
      <c r="BT152" s="39">
        <f ca="1">'000208374'!C44</f>
        <v>0</v>
      </c>
      <c r="BU152" s="38"/>
      <c r="BV152" s="39">
        <f t="shared" ca="1" si="21"/>
        <v>0</v>
      </c>
      <c r="BW152" s="39">
        <f t="shared" ca="1" si="22"/>
        <v>0</v>
      </c>
      <c r="BX152" s="39">
        <f t="shared" ca="1" si="23"/>
        <v>0</v>
      </c>
      <c r="BY152" s="38"/>
      <c r="BZ152" s="61"/>
    </row>
    <row r="153" spans="1:78" x14ac:dyDescent="0.25">
      <c r="A153" s="54" t="s">
        <v>190</v>
      </c>
      <c r="B153" s="37">
        <f ca="1">'000000500'!C45</f>
        <v>0</v>
      </c>
      <c r="C153" s="37">
        <f ca="1">'000001167'!C45</f>
        <v>0</v>
      </c>
      <c r="D153" s="37">
        <f ca="1">'000004170'!C45</f>
        <v>0</v>
      </c>
      <c r="E153" s="37">
        <f ca="1">'000007173'!C45</f>
        <v>0</v>
      </c>
      <c r="F153" s="37">
        <f ca="1">'000010176'!C45</f>
        <v>0</v>
      </c>
      <c r="G153" s="37">
        <f ca="1">'000013179'!C45</f>
        <v>0</v>
      </c>
      <c r="H153" s="37">
        <f ca="1">'000016182'!C45</f>
        <v>0</v>
      </c>
      <c r="I153" s="37">
        <f ca="1">'000019185'!C45</f>
        <v>0</v>
      </c>
      <c r="J153" s="37">
        <f ca="1">'000022188'!C45</f>
        <v>0</v>
      </c>
      <c r="K153" s="37">
        <f ca="1">'000025191'!C45</f>
        <v>0</v>
      </c>
      <c r="L153" s="37">
        <f ca="1">'000028194'!C45</f>
        <v>0</v>
      </c>
      <c r="M153" s="37">
        <f ca="1">'000031197'!C45</f>
        <v>0</v>
      </c>
      <c r="N153" s="37">
        <f ca="1">'000034200'!C45</f>
        <v>0</v>
      </c>
      <c r="O153" s="37">
        <f ca="1">'000037203'!C45</f>
        <v>0</v>
      </c>
      <c r="P153" s="37">
        <f ca="1">'000040206'!C45</f>
        <v>0</v>
      </c>
      <c r="Q153" s="37">
        <f ca="1">'000043209'!C45</f>
        <v>0</v>
      </c>
      <c r="R153" s="37">
        <f ca="1">'000046212'!C45</f>
        <v>0</v>
      </c>
      <c r="S153" s="37">
        <f ca="1">'000049215'!C45</f>
        <v>0</v>
      </c>
      <c r="T153" s="37">
        <f ca="1">'000052218'!C45</f>
        <v>0</v>
      </c>
      <c r="U153" s="37">
        <f ca="1">'000055221'!C45</f>
        <v>0</v>
      </c>
      <c r="V153" s="37">
        <f ca="1">'000058224'!C45</f>
        <v>0</v>
      </c>
      <c r="W153" s="37">
        <f ca="1">'000061227'!C45</f>
        <v>0</v>
      </c>
      <c r="X153" s="37">
        <f ca="1">'000064230'!C45</f>
        <v>0</v>
      </c>
      <c r="Y153" s="37">
        <f ca="1">'000067233'!C45</f>
        <v>0</v>
      </c>
      <c r="Z153" s="37">
        <f ca="1">'000070236'!C45</f>
        <v>0</v>
      </c>
      <c r="AA153" s="37">
        <f ca="1">'000073239'!C45</f>
        <v>0</v>
      </c>
      <c r="AB153" s="37">
        <f ca="1">'000076242'!C45</f>
        <v>0</v>
      </c>
      <c r="AC153" s="37">
        <f ca="1">'000079245'!C45</f>
        <v>0</v>
      </c>
      <c r="AD153" s="37">
        <f ca="1">'000082248'!C45</f>
        <v>0</v>
      </c>
      <c r="AE153" s="37">
        <f ca="1">'000085251'!C45</f>
        <v>0</v>
      </c>
      <c r="AF153" s="37">
        <f ca="1">'000088254'!C45</f>
        <v>0</v>
      </c>
      <c r="AG153" s="37">
        <f ca="1">'000091257'!C45</f>
        <v>0</v>
      </c>
      <c r="AH153" s="37">
        <f ca="1">'000094260'!C45</f>
        <v>0</v>
      </c>
      <c r="AI153" s="37">
        <f ca="1">'000097263'!C45</f>
        <v>0</v>
      </c>
      <c r="AJ153" s="37">
        <f ca="1">'000100266'!C45</f>
        <v>0</v>
      </c>
      <c r="AK153" s="37">
        <f ca="1">'000103269'!C45</f>
        <v>0</v>
      </c>
      <c r="AL153" s="37">
        <f ca="1">'000106272'!C45</f>
        <v>0</v>
      </c>
      <c r="AM153" s="37">
        <f ca="1">'000109275'!C45</f>
        <v>0</v>
      </c>
      <c r="AN153" s="37">
        <f ca="1">'000112278'!C45</f>
        <v>0</v>
      </c>
      <c r="AO153" s="37">
        <f ca="1">'000115281'!C45</f>
        <v>0</v>
      </c>
      <c r="AP153" s="37">
        <f ca="1">'000118284'!C45</f>
        <v>0</v>
      </c>
      <c r="AQ153" s="37">
        <f ca="1">'000121287'!C45</f>
        <v>0</v>
      </c>
      <c r="AR153" s="37">
        <f ca="1">'000124290'!C45</f>
        <v>0</v>
      </c>
      <c r="AS153" s="37">
        <f ca="1">'000127293'!C45</f>
        <v>0</v>
      </c>
      <c r="AT153" s="37">
        <f ca="1">'000130296'!C45</f>
        <v>0</v>
      </c>
      <c r="AU153" s="37">
        <f ca="1">'000133299'!C45</f>
        <v>0</v>
      </c>
      <c r="AV153" s="37">
        <f ca="1">'000136302'!C45</f>
        <v>0</v>
      </c>
      <c r="AW153" s="37">
        <f ca="1">'000139305'!C45</f>
        <v>0</v>
      </c>
      <c r="AX153" s="37">
        <f ca="1">'000142308'!C45</f>
        <v>0</v>
      </c>
      <c r="AY153" s="37">
        <f ca="1">'000145311'!C45</f>
        <v>0</v>
      </c>
      <c r="AZ153" s="37">
        <f ca="1">'000148314'!C45</f>
        <v>0</v>
      </c>
      <c r="BA153" s="37">
        <f ca="1">'000151317'!C45</f>
        <v>0</v>
      </c>
      <c r="BB153" s="37">
        <f ca="1">'000154320'!C45</f>
        <v>0</v>
      </c>
      <c r="BC153" s="37">
        <f ca="1">'000157323'!C45</f>
        <v>0</v>
      </c>
      <c r="BD153" s="37">
        <f ca="1">'000160326'!C45</f>
        <v>0</v>
      </c>
      <c r="BE153" s="37">
        <f ca="1">'000163329'!C45</f>
        <v>0</v>
      </c>
      <c r="BF153" s="37">
        <f ca="1">'000166332'!C45</f>
        <v>0</v>
      </c>
      <c r="BG153" s="37">
        <f ca="1">'000169335'!C45</f>
        <v>0</v>
      </c>
      <c r="BH153" s="37">
        <f ca="1">'000172338'!C45</f>
        <v>0</v>
      </c>
      <c r="BI153" s="37">
        <f ca="1">'000175341'!C45</f>
        <v>0</v>
      </c>
      <c r="BJ153" s="37">
        <f ca="1">'000178344'!C45</f>
        <v>0</v>
      </c>
      <c r="BK153" s="37">
        <f ca="1">'000181347'!C45</f>
        <v>0</v>
      </c>
      <c r="BL153" s="37">
        <f ca="1">'000184350'!C45</f>
        <v>0</v>
      </c>
      <c r="BM153" s="37">
        <f ca="1">'000187353'!C45</f>
        <v>0</v>
      </c>
      <c r="BN153" s="37">
        <f ca="1">'000190356'!C45</f>
        <v>0</v>
      </c>
      <c r="BO153" s="37">
        <f ca="1">'000193359'!C45</f>
        <v>0</v>
      </c>
      <c r="BP153" s="37">
        <f ca="1">'000196362'!C45</f>
        <v>0</v>
      </c>
      <c r="BQ153" s="37">
        <f ca="1">'000199365'!C45</f>
        <v>0</v>
      </c>
      <c r="BR153" s="37">
        <f ca="1">'000202368'!C45</f>
        <v>0</v>
      </c>
      <c r="BS153" s="37">
        <f ca="1">'000205371'!C45</f>
        <v>0</v>
      </c>
      <c r="BT153" s="37">
        <f ca="1">'000208374'!C45</f>
        <v>0</v>
      </c>
      <c r="BV153" s="37">
        <f t="shared" ca="1" si="21"/>
        <v>0</v>
      </c>
      <c r="BW153" s="37">
        <f t="shared" ca="1" si="22"/>
        <v>0</v>
      </c>
      <c r="BX153" s="37">
        <f t="shared" ca="1" si="23"/>
        <v>0</v>
      </c>
      <c r="BZ153" s="59"/>
    </row>
    <row r="154" spans="1:78" x14ac:dyDescent="0.25">
      <c r="A154" s="53" t="s">
        <v>191</v>
      </c>
      <c r="B154" s="39">
        <f ca="1">'000000500'!C46</f>
        <v>0</v>
      </c>
      <c r="C154" s="39">
        <f ca="1">'000001167'!C46</f>
        <v>0</v>
      </c>
      <c r="D154" s="39">
        <f ca="1">'000004170'!C46</f>
        <v>0</v>
      </c>
      <c r="E154" s="39">
        <f ca="1">'000007173'!C46</f>
        <v>0</v>
      </c>
      <c r="F154" s="39">
        <f ca="1">'000010176'!C46</f>
        <v>0</v>
      </c>
      <c r="G154" s="39">
        <f ca="1">'000013179'!C46</f>
        <v>0</v>
      </c>
      <c r="H154" s="39">
        <f ca="1">'000016182'!C46</f>
        <v>0</v>
      </c>
      <c r="I154" s="39">
        <f ca="1">'000019185'!C46</f>
        <v>0</v>
      </c>
      <c r="J154" s="39">
        <f ca="1">'000022188'!C46</f>
        <v>0</v>
      </c>
      <c r="K154" s="39">
        <f ca="1">'000025191'!C46</f>
        <v>0</v>
      </c>
      <c r="L154" s="39">
        <f ca="1">'000028194'!C46</f>
        <v>0</v>
      </c>
      <c r="M154" s="39">
        <f ca="1">'000031197'!C46</f>
        <v>0</v>
      </c>
      <c r="N154" s="39">
        <f ca="1">'000034200'!C46</f>
        <v>0</v>
      </c>
      <c r="O154" s="39">
        <f ca="1">'000037203'!C46</f>
        <v>0</v>
      </c>
      <c r="P154" s="39">
        <f ca="1">'000040206'!C46</f>
        <v>0</v>
      </c>
      <c r="Q154" s="39">
        <f ca="1">'000043209'!C46</f>
        <v>0</v>
      </c>
      <c r="R154" s="39">
        <f ca="1">'000046212'!C46</f>
        <v>0</v>
      </c>
      <c r="S154" s="39">
        <f ca="1">'000049215'!C46</f>
        <v>0</v>
      </c>
      <c r="T154" s="39">
        <f ca="1">'000052218'!C46</f>
        <v>0</v>
      </c>
      <c r="U154" s="39">
        <f ca="1">'000055221'!C46</f>
        <v>0</v>
      </c>
      <c r="V154" s="39">
        <f ca="1">'000058224'!C46</f>
        <v>0</v>
      </c>
      <c r="W154" s="39">
        <f ca="1">'000061227'!C46</f>
        <v>0</v>
      </c>
      <c r="X154" s="39">
        <f ca="1">'000064230'!C46</f>
        <v>0</v>
      </c>
      <c r="Y154" s="39">
        <f ca="1">'000067233'!C46</f>
        <v>0</v>
      </c>
      <c r="Z154" s="39">
        <f ca="1">'000070236'!C46</f>
        <v>0</v>
      </c>
      <c r="AA154" s="39">
        <f ca="1">'000073239'!C46</f>
        <v>0</v>
      </c>
      <c r="AB154" s="39">
        <f ca="1">'000076242'!C46</f>
        <v>0</v>
      </c>
      <c r="AC154" s="39">
        <f ca="1">'000079245'!C46</f>
        <v>0</v>
      </c>
      <c r="AD154" s="39">
        <f ca="1">'000082248'!C46</f>
        <v>0</v>
      </c>
      <c r="AE154" s="39">
        <f ca="1">'000085251'!C46</f>
        <v>0</v>
      </c>
      <c r="AF154" s="39">
        <f ca="1">'000088254'!C46</f>
        <v>0</v>
      </c>
      <c r="AG154" s="39">
        <f ca="1">'000091257'!C46</f>
        <v>0</v>
      </c>
      <c r="AH154" s="39">
        <f ca="1">'000094260'!C46</f>
        <v>0</v>
      </c>
      <c r="AI154" s="39">
        <f ca="1">'000097263'!C46</f>
        <v>0</v>
      </c>
      <c r="AJ154" s="39">
        <f ca="1">'000100266'!C46</f>
        <v>0</v>
      </c>
      <c r="AK154" s="39">
        <f ca="1">'000103269'!C46</f>
        <v>0</v>
      </c>
      <c r="AL154" s="39">
        <f ca="1">'000106272'!C46</f>
        <v>0</v>
      </c>
      <c r="AM154" s="39">
        <f ca="1">'000109275'!C46</f>
        <v>0</v>
      </c>
      <c r="AN154" s="39">
        <f ca="1">'000112278'!C46</f>
        <v>0</v>
      </c>
      <c r="AO154" s="39">
        <f ca="1">'000115281'!C46</f>
        <v>0</v>
      </c>
      <c r="AP154" s="39">
        <f ca="1">'000118284'!C46</f>
        <v>0</v>
      </c>
      <c r="AQ154" s="39">
        <f ca="1">'000121287'!C46</f>
        <v>0</v>
      </c>
      <c r="AR154" s="39">
        <f ca="1">'000124290'!C46</f>
        <v>0</v>
      </c>
      <c r="AS154" s="39">
        <f ca="1">'000127293'!C46</f>
        <v>0</v>
      </c>
      <c r="AT154" s="39">
        <f ca="1">'000130296'!C46</f>
        <v>0</v>
      </c>
      <c r="AU154" s="39">
        <f ca="1">'000133299'!C46</f>
        <v>0</v>
      </c>
      <c r="AV154" s="39">
        <f ca="1">'000136302'!C46</f>
        <v>0</v>
      </c>
      <c r="AW154" s="39">
        <f ca="1">'000139305'!C46</f>
        <v>0</v>
      </c>
      <c r="AX154" s="39">
        <f ca="1">'000142308'!C46</f>
        <v>0</v>
      </c>
      <c r="AY154" s="39">
        <f ca="1">'000145311'!C46</f>
        <v>0</v>
      </c>
      <c r="AZ154" s="39">
        <f ca="1">'000148314'!C46</f>
        <v>0</v>
      </c>
      <c r="BA154" s="39">
        <f ca="1">'000151317'!C46</f>
        <v>0</v>
      </c>
      <c r="BB154" s="39">
        <f ca="1">'000154320'!C46</f>
        <v>0</v>
      </c>
      <c r="BC154" s="39">
        <f ca="1">'000157323'!C46</f>
        <v>0</v>
      </c>
      <c r="BD154" s="39">
        <f ca="1">'000160326'!C46</f>
        <v>0</v>
      </c>
      <c r="BE154" s="39">
        <f ca="1">'000163329'!C46</f>
        <v>0</v>
      </c>
      <c r="BF154" s="39">
        <f ca="1">'000166332'!C46</f>
        <v>0</v>
      </c>
      <c r="BG154" s="39">
        <f ca="1">'000169335'!C46</f>
        <v>0</v>
      </c>
      <c r="BH154" s="39">
        <f ca="1">'000172338'!C46</f>
        <v>0</v>
      </c>
      <c r="BI154" s="39">
        <f ca="1">'000175341'!C46</f>
        <v>0</v>
      </c>
      <c r="BJ154" s="39">
        <f ca="1">'000178344'!C46</f>
        <v>0</v>
      </c>
      <c r="BK154" s="39">
        <f ca="1">'000181347'!C46</f>
        <v>0</v>
      </c>
      <c r="BL154" s="39">
        <f ca="1">'000184350'!C46</f>
        <v>0</v>
      </c>
      <c r="BM154" s="39">
        <f ca="1">'000187353'!C46</f>
        <v>0</v>
      </c>
      <c r="BN154" s="39">
        <f ca="1">'000190356'!C46</f>
        <v>0</v>
      </c>
      <c r="BO154" s="39">
        <f ca="1">'000193359'!C46</f>
        <v>0</v>
      </c>
      <c r="BP154" s="39">
        <f ca="1">'000196362'!C46</f>
        <v>0</v>
      </c>
      <c r="BQ154" s="39">
        <f ca="1">'000199365'!C46</f>
        <v>0</v>
      </c>
      <c r="BR154" s="39">
        <f ca="1">'000202368'!C46</f>
        <v>0</v>
      </c>
      <c r="BS154" s="39">
        <f ca="1">'000205371'!C46</f>
        <v>0</v>
      </c>
      <c r="BT154" s="39">
        <f ca="1">'000208374'!C46</f>
        <v>0</v>
      </c>
      <c r="BU154" s="38"/>
      <c r="BV154" s="39">
        <f t="shared" ca="1" si="21"/>
        <v>0</v>
      </c>
      <c r="BW154" s="39">
        <f t="shared" ca="1" si="22"/>
        <v>0</v>
      </c>
      <c r="BX154" s="39">
        <f t="shared" ca="1" si="23"/>
        <v>0</v>
      </c>
      <c r="BY154" s="38"/>
      <c r="BZ154" s="61"/>
    </row>
    <row r="155" spans="1:78" ht="15.75" thickBot="1" x14ac:dyDescent="0.3">
      <c r="A155" s="54"/>
      <c r="BZ155" s="59"/>
    </row>
    <row r="156" spans="1:78" ht="15.75" thickTop="1" x14ac:dyDescent="0.25">
      <c r="A156" s="50" t="s">
        <v>384</v>
      </c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48"/>
      <c r="AM156" s="48"/>
      <c r="AN156" s="48"/>
      <c r="AO156" s="48"/>
      <c r="AP156" s="48"/>
      <c r="AQ156" s="48"/>
      <c r="AR156" s="48"/>
      <c r="AS156" s="48"/>
      <c r="AT156" s="48"/>
      <c r="AU156" s="48"/>
      <c r="AV156" s="48"/>
      <c r="AW156" s="48"/>
      <c r="AX156" s="48"/>
      <c r="AY156" s="48"/>
      <c r="AZ156" s="48"/>
      <c r="BA156" s="48"/>
      <c r="BB156" s="48"/>
      <c r="BC156" s="48"/>
      <c r="BD156" s="48"/>
      <c r="BE156" s="48"/>
      <c r="BF156" s="48"/>
      <c r="BG156" s="48"/>
      <c r="BH156" s="48"/>
      <c r="BI156" s="48"/>
      <c r="BJ156" s="48"/>
      <c r="BK156" s="48"/>
      <c r="BL156" s="48"/>
      <c r="BM156" s="48"/>
      <c r="BN156" s="48"/>
      <c r="BO156" s="48"/>
      <c r="BP156" s="48"/>
      <c r="BQ156" s="48"/>
      <c r="BR156" s="48"/>
      <c r="BS156" s="48"/>
      <c r="BT156" s="48"/>
      <c r="BU156" s="42" t="s">
        <v>387</v>
      </c>
      <c r="BV156" s="42" t="s">
        <v>379</v>
      </c>
      <c r="BW156" s="42" t="s">
        <v>380</v>
      </c>
      <c r="BX156" s="42" t="s">
        <v>381</v>
      </c>
      <c r="BY156" s="42" t="s">
        <v>385</v>
      </c>
      <c r="BZ156" s="62" t="s">
        <v>386</v>
      </c>
    </row>
    <row r="157" spans="1:78" x14ac:dyDescent="0.25">
      <c r="A157" s="54" t="s">
        <v>170</v>
      </c>
      <c r="B157" s="40">
        <f ca="1">'000000500'!B16</f>
        <v>0</v>
      </c>
      <c r="C157" s="40">
        <f ca="1">'000001167'!B16</f>
        <v>0</v>
      </c>
      <c r="D157" s="40">
        <f ca="1">'000004170'!B16</f>
        <v>0</v>
      </c>
      <c r="E157" s="40">
        <f ca="1">'000007173'!B16</f>
        <v>0</v>
      </c>
      <c r="F157" s="40">
        <f ca="1">'000010176'!B16</f>
        <v>0</v>
      </c>
      <c r="G157" s="40">
        <f ca="1">'000013179'!B16</f>
        <v>0</v>
      </c>
      <c r="H157" s="40">
        <f ca="1">'000016182'!B16</f>
        <v>0</v>
      </c>
      <c r="I157" s="40">
        <f ca="1">'000019185'!B16</f>
        <v>0</v>
      </c>
      <c r="J157" s="40">
        <f ca="1">'000022188'!B16</f>
        <v>0</v>
      </c>
      <c r="K157" s="40">
        <f ca="1">'000025191'!B16</f>
        <v>0</v>
      </c>
      <c r="L157" s="40">
        <f ca="1">'000028194'!B16</f>
        <v>0</v>
      </c>
      <c r="M157" s="40">
        <f ca="1">'000031197'!B16</f>
        <v>0</v>
      </c>
      <c r="N157" s="40">
        <f ca="1">'000034200'!B16</f>
        <v>0</v>
      </c>
      <c r="O157" s="40">
        <f ca="1">'000037203'!B16</f>
        <v>0</v>
      </c>
      <c r="P157" s="40">
        <f ca="1">'000040206'!B16</f>
        <v>0</v>
      </c>
      <c r="Q157" s="40">
        <f ca="1">'000043209'!B16</f>
        <v>0</v>
      </c>
      <c r="R157" s="40">
        <f ca="1">'000046212'!B16</f>
        <v>0</v>
      </c>
      <c r="S157" s="40">
        <f ca="1">'000049215'!B16</f>
        <v>0</v>
      </c>
      <c r="T157" s="40">
        <f ca="1">'000052218'!B16</f>
        <v>0</v>
      </c>
      <c r="U157" s="40">
        <f ca="1">'000055221'!B16</f>
        <v>0</v>
      </c>
      <c r="V157" s="40">
        <f ca="1">'000058224'!B16</f>
        <v>0</v>
      </c>
      <c r="W157" s="40">
        <f ca="1">'000061227'!B16</f>
        <v>0</v>
      </c>
      <c r="X157" s="40">
        <f ca="1">'000064230'!B16</f>
        <v>0</v>
      </c>
      <c r="Y157" s="40">
        <f ca="1">'000067233'!B16</f>
        <v>0</v>
      </c>
      <c r="Z157" s="40">
        <f ca="1">'000070236'!B16</f>
        <v>0</v>
      </c>
      <c r="AA157" s="40">
        <f ca="1">'000073239'!B16</f>
        <v>0</v>
      </c>
      <c r="AB157" s="40">
        <f ca="1">'000076242'!B16</f>
        <v>0</v>
      </c>
      <c r="AC157" s="40">
        <f ca="1">'000079245'!B16</f>
        <v>0</v>
      </c>
      <c r="AD157" s="40">
        <f ca="1">'000082248'!B16</f>
        <v>0</v>
      </c>
      <c r="AE157" s="40">
        <f ca="1">'000085251'!B16</f>
        <v>0</v>
      </c>
      <c r="AF157" s="40">
        <f ca="1">'000088254'!B16</f>
        <v>0</v>
      </c>
      <c r="AG157" s="40">
        <f ca="1">'000091257'!B16</f>
        <v>0</v>
      </c>
      <c r="AH157" s="40">
        <f ca="1">'000094260'!B16</f>
        <v>0</v>
      </c>
      <c r="AI157" s="40">
        <f ca="1">'000097263'!B16</f>
        <v>0</v>
      </c>
      <c r="AJ157" s="40">
        <f ca="1">'000100266'!B16</f>
        <v>0</v>
      </c>
      <c r="AK157" s="40">
        <f ca="1">'000103269'!B16</f>
        <v>0</v>
      </c>
      <c r="AL157" s="40">
        <f ca="1">'000106272'!B16</f>
        <v>0</v>
      </c>
      <c r="AM157" s="40">
        <f ca="1">'000109275'!B16</f>
        <v>0</v>
      </c>
      <c r="AN157" s="40">
        <f ca="1">'000112278'!B16</f>
        <v>0</v>
      </c>
      <c r="AO157" s="40">
        <f ca="1">'000115281'!B16</f>
        <v>0</v>
      </c>
      <c r="AP157" s="40">
        <f ca="1">'000118284'!B16</f>
        <v>0</v>
      </c>
      <c r="AQ157" s="40">
        <f ca="1">'000121287'!B16</f>
        <v>0</v>
      </c>
      <c r="AR157" s="40">
        <f ca="1">'000124290'!B16</f>
        <v>0</v>
      </c>
      <c r="AS157" s="40">
        <f ca="1">'000127293'!B16</f>
        <v>0</v>
      </c>
      <c r="AT157" s="40">
        <f ca="1">'000130296'!B16</f>
        <v>0</v>
      </c>
      <c r="AU157" s="40">
        <f ca="1">'000133299'!B16</f>
        <v>0</v>
      </c>
      <c r="AV157" s="40">
        <f ca="1">'000136302'!B16</f>
        <v>0</v>
      </c>
      <c r="AW157" s="40">
        <f ca="1">'000139305'!B16</f>
        <v>0</v>
      </c>
      <c r="AX157" s="40">
        <f ca="1">'000142308'!B16</f>
        <v>0</v>
      </c>
      <c r="AY157" s="40">
        <f ca="1">'000145311'!B16</f>
        <v>0</v>
      </c>
      <c r="AZ157" s="40">
        <f ca="1">'000148314'!B16</f>
        <v>0</v>
      </c>
      <c r="BA157" s="40">
        <f ca="1">'000151317'!B16</f>
        <v>0</v>
      </c>
      <c r="BB157" s="40">
        <f ca="1">'000154320'!B16</f>
        <v>0</v>
      </c>
      <c r="BC157" s="40">
        <f ca="1">'000157323'!B16</f>
        <v>0</v>
      </c>
      <c r="BD157" s="40">
        <f ca="1">'000160326'!B16</f>
        <v>0</v>
      </c>
      <c r="BE157" s="40">
        <f ca="1">'000163329'!B16</f>
        <v>0</v>
      </c>
      <c r="BF157" s="40">
        <f ca="1">'000166332'!B16</f>
        <v>0</v>
      </c>
      <c r="BG157" s="40">
        <f ca="1">'000169335'!B16</f>
        <v>0</v>
      </c>
      <c r="BH157" s="40">
        <f ca="1">'000172338'!B16</f>
        <v>0</v>
      </c>
      <c r="BI157" s="40">
        <f ca="1">'000175341'!B16</f>
        <v>0</v>
      </c>
      <c r="BJ157" s="40">
        <f ca="1">'000178344'!B16</f>
        <v>0</v>
      </c>
      <c r="BK157" s="40">
        <f ca="1">'000181347'!B16</f>
        <v>0</v>
      </c>
      <c r="BL157" s="40">
        <f ca="1">'000184350'!B16</f>
        <v>0</v>
      </c>
      <c r="BM157" s="40">
        <f ca="1">'000187353'!B16</f>
        <v>0</v>
      </c>
      <c r="BN157" s="40">
        <f ca="1">'000190356'!B16</f>
        <v>0</v>
      </c>
      <c r="BO157" s="40">
        <f ca="1">'000193359'!B16</f>
        <v>0</v>
      </c>
      <c r="BP157" s="40">
        <f ca="1">'000196362'!B16</f>
        <v>0</v>
      </c>
      <c r="BQ157" s="40">
        <f ca="1">'000199365'!B16</f>
        <v>0</v>
      </c>
      <c r="BR157" s="40">
        <f ca="1">'000202368'!B16</f>
        <v>0</v>
      </c>
      <c r="BS157" s="40">
        <f ca="1">'000205371'!B16</f>
        <v>0</v>
      </c>
      <c r="BT157" s="40">
        <f ca="1">'000208374'!B16</f>
        <v>0</v>
      </c>
      <c r="BU157" s="40">
        <f t="shared" ref="BU157:BU169" ca="1" si="24">SUM(B157:BT157)</f>
        <v>0</v>
      </c>
      <c r="BV157" s="37">
        <f t="shared" ref="BV157:BV169" ca="1" si="25">AVERAGE(B157:BT157)</f>
        <v>0</v>
      </c>
      <c r="BW157" s="37">
        <f t="shared" ref="BW157:BW169" ca="1" si="26">STDEV(B157:BT157)</f>
        <v>0</v>
      </c>
      <c r="BX157" s="37">
        <f t="shared" ref="BX157:BX169" ca="1" si="27">BW157/SQRT(71)</f>
        <v>0</v>
      </c>
      <c r="BY157" s="37">
        <f ca="1">BY173</f>
        <v>0</v>
      </c>
      <c r="BZ157" s="64">
        <f ca="1">BZ173</f>
        <v>1</v>
      </c>
    </row>
    <row r="158" spans="1:78" x14ac:dyDescent="0.25">
      <c r="A158" s="53" t="s">
        <v>171</v>
      </c>
      <c r="B158" s="41">
        <f ca="1">'000000500'!B17</f>
        <v>0</v>
      </c>
      <c r="C158" s="41">
        <f ca="1">'000001167'!B17</f>
        <v>0</v>
      </c>
      <c r="D158" s="41">
        <f ca="1">'000004170'!B17</f>
        <v>0</v>
      </c>
      <c r="E158" s="41">
        <f ca="1">'000007173'!B17</f>
        <v>0</v>
      </c>
      <c r="F158" s="41">
        <f ca="1">'000010176'!B17</f>
        <v>0</v>
      </c>
      <c r="G158" s="41">
        <f ca="1">'000013179'!B17</f>
        <v>0</v>
      </c>
      <c r="H158" s="41">
        <f ca="1">'000016182'!B17</f>
        <v>0</v>
      </c>
      <c r="I158" s="41">
        <f ca="1">'000019185'!B17</f>
        <v>0</v>
      </c>
      <c r="J158" s="41">
        <f ca="1">'000022188'!B17</f>
        <v>0</v>
      </c>
      <c r="K158" s="41">
        <f ca="1">'000025191'!B17</f>
        <v>0</v>
      </c>
      <c r="L158" s="41">
        <f ca="1">'000028194'!B17</f>
        <v>0</v>
      </c>
      <c r="M158" s="41">
        <f ca="1">'000031197'!B17</f>
        <v>0</v>
      </c>
      <c r="N158" s="41">
        <f ca="1">'000034200'!B17</f>
        <v>0</v>
      </c>
      <c r="O158" s="41">
        <f ca="1">'000037203'!B17</f>
        <v>0</v>
      </c>
      <c r="P158" s="41">
        <f ca="1">'000040206'!B17</f>
        <v>0</v>
      </c>
      <c r="Q158" s="41">
        <f ca="1">'000043209'!B17</f>
        <v>0</v>
      </c>
      <c r="R158" s="41">
        <f ca="1">'000046212'!B17</f>
        <v>0</v>
      </c>
      <c r="S158" s="41">
        <f ca="1">'000049215'!B17</f>
        <v>0</v>
      </c>
      <c r="T158" s="41">
        <f ca="1">'000052218'!B17</f>
        <v>0</v>
      </c>
      <c r="U158" s="41">
        <f ca="1">'000055221'!B17</f>
        <v>0</v>
      </c>
      <c r="V158" s="41">
        <f ca="1">'000058224'!B17</f>
        <v>0</v>
      </c>
      <c r="W158" s="41">
        <f ca="1">'000061227'!B17</f>
        <v>0</v>
      </c>
      <c r="X158" s="41">
        <f ca="1">'000064230'!B17</f>
        <v>0</v>
      </c>
      <c r="Y158" s="41">
        <f ca="1">'000067233'!B17</f>
        <v>0</v>
      </c>
      <c r="Z158" s="41">
        <f ca="1">'000070236'!B17</f>
        <v>0</v>
      </c>
      <c r="AA158" s="41">
        <f ca="1">'000073239'!B17</f>
        <v>0</v>
      </c>
      <c r="AB158" s="41">
        <f ca="1">'000076242'!B17</f>
        <v>0</v>
      </c>
      <c r="AC158" s="41">
        <f ca="1">'000079245'!B17</f>
        <v>0</v>
      </c>
      <c r="AD158" s="41">
        <f ca="1">'000082248'!B17</f>
        <v>0</v>
      </c>
      <c r="AE158" s="41">
        <f ca="1">'000085251'!B17</f>
        <v>0</v>
      </c>
      <c r="AF158" s="41">
        <f ca="1">'000088254'!B17</f>
        <v>0</v>
      </c>
      <c r="AG158" s="41">
        <f ca="1">'000091257'!B17</f>
        <v>0</v>
      </c>
      <c r="AH158" s="41">
        <f ca="1">'000094260'!B17</f>
        <v>0</v>
      </c>
      <c r="AI158" s="41">
        <f ca="1">'000097263'!B17</f>
        <v>0</v>
      </c>
      <c r="AJ158" s="41">
        <f ca="1">'000100266'!B17</f>
        <v>0</v>
      </c>
      <c r="AK158" s="41">
        <f ca="1">'000103269'!B17</f>
        <v>0</v>
      </c>
      <c r="AL158" s="41">
        <f ca="1">'000106272'!B17</f>
        <v>0</v>
      </c>
      <c r="AM158" s="41">
        <f ca="1">'000109275'!B17</f>
        <v>0</v>
      </c>
      <c r="AN158" s="41">
        <f ca="1">'000112278'!B17</f>
        <v>0</v>
      </c>
      <c r="AO158" s="41">
        <f ca="1">'000115281'!B17</f>
        <v>0</v>
      </c>
      <c r="AP158" s="41">
        <f ca="1">'000118284'!B17</f>
        <v>0</v>
      </c>
      <c r="AQ158" s="41">
        <f ca="1">'000121287'!B17</f>
        <v>0</v>
      </c>
      <c r="AR158" s="41">
        <f ca="1">'000124290'!B17</f>
        <v>0</v>
      </c>
      <c r="AS158" s="41">
        <f ca="1">'000127293'!B17</f>
        <v>0</v>
      </c>
      <c r="AT158" s="41">
        <f ca="1">'000130296'!B17</f>
        <v>0</v>
      </c>
      <c r="AU158" s="41">
        <f ca="1">'000133299'!B17</f>
        <v>0</v>
      </c>
      <c r="AV158" s="41">
        <f ca="1">'000136302'!B17</f>
        <v>0</v>
      </c>
      <c r="AW158" s="41">
        <f ca="1">'000139305'!B17</f>
        <v>0</v>
      </c>
      <c r="AX158" s="41">
        <f ca="1">'000142308'!B17</f>
        <v>0</v>
      </c>
      <c r="AY158" s="41">
        <f ca="1">'000145311'!B17</f>
        <v>0</v>
      </c>
      <c r="AZ158" s="41">
        <f ca="1">'000148314'!B17</f>
        <v>0</v>
      </c>
      <c r="BA158" s="41">
        <f ca="1">'000151317'!B17</f>
        <v>0</v>
      </c>
      <c r="BB158" s="41">
        <f ca="1">'000154320'!B17</f>
        <v>0</v>
      </c>
      <c r="BC158" s="41">
        <f ca="1">'000157323'!B17</f>
        <v>0</v>
      </c>
      <c r="BD158" s="41">
        <f ca="1">'000160326'!B17</f>
        <v>0</v>
      </c>
      <c r="BE158" s="41">
        <f ca="1">'000163329'!B17</f>
        <v>0</v>
      </c>
      <c r="BF158" s="41">
        <f ca="1">'000166332'!B17</f>
        <v>0</v>
      </c>
      <c r="BG158" s="41">
        <f ca="1">'000169335'!B17</f>
        <v>0</v>
      </c>
      <c r="BH158" s="41">
        <f ca="1">'000172338'!B17</f>
        <v>0</v>
      </c>
      <c r="BI158" s="41">
        <f ca="1">'000175341'!B17</f>
        <v>0</v>
      </c>
      <c r="BJ158" s="41">
        <f ca="1">'000178344'!B17</f>
        <v>0</v>
      </c>
      <c r="BK158" s="41">
        <f ca="1">'000181347'!B17</f>
        <v>0</v>
      </c>
      <c r="BL158" s="41">
        <f ca="1">'000184350'!B17</f>
        <v>0</v>
      </c>
      <c r="BM158" s="41">
        <f ca="1">'000187353'!B17</f>
        <v>0</v>
      </c>
      <c r="BN158" s="41">
        <f ca="1">'000190356'!B17</f>
        <v>0</v>
      </c>
      <c r="BO158" s="41">
        <f ca="1">'000193359'!B17</f>
        <v>0</v>
      </c>
      <c r="BP158" s="41">
        <f ca="1">'000196362'!B17</f>
        <v>0</v>
      </c>
      <c r="BQ158" s="41">
        <f ca="1">'000199365'!B17</f>
        <v>0</v>
      </c>
      <c r="BR158" s="41">
        <f ca="1">'000202368'!B17</f>
        <v>0</v>
      </c>
      <c r="BS158" s="41">
        <f ca="1">'000205371'!B17</f>
        <v>0</v>
      </c>
      <c r="BT158" s="41">
        <f ca="1">'000208374'!B17</f>
        <v>0</v>
      </c>
      <c r="BU158" s="41">
        <f t="shared" ca="1" si="24"/>
        <v>0</v>
      </c>
      <c r="BV158" s="39">
        <f t="shared" ca="1" si="25"/>
        <v>0</v>
      </c>
      <c r="BW158" s="39">
        <f t="shared" ca="1" si="26"/>
        <v>0</v>
      </c>
      <c r="BX158" s="39">
        <f t="shared" ca="1" si="27"/>
        <v>0</v>
      </c>
      <c r="BY158" s="39">
        <f ca="1">BY227</f>
        <v>0</v>
      </c>
      <c r="BZ158" s="65">
        <f ca="1">BZ227</f>
        <v>1</v>
      </c>
    </row>
    <row r="159" spans="1:78" x14ac:dyDescent="0.25">
      <c r="A159" s="54" t="s">
        <v>172</v>
      </c>
      <c r="B159" s="40">
        <f ca="1">'000000500'!B18</f>
        <v>0</v>
      </c>
      <c r="C159" s="40">
        <f ca="1">'000001167'!B18</f>
        <v>0</v>
      </c>
      <c r="D159" s="40">
        <f ca="1">'000004170'!B18</f>
        <v>0</v>
      </c>
      <c r="E159" s="40">
        <f ca="1">'000007173'!B18</f>
        <v>0</v>
      </c>
      <c r="F159" s="40">
        <f ca="1">'000010176'!B18</f>
        <v>0</v>
      </c>
      <c r="G159" s="40">
        <f ca="1">'000013179'!B18</f>
        <v>0</v>
      </c>
      <c r="H159" s="40">
        <f ca="1">'000016182'!B18</f>
        <v>0</v>
      </c>
      <c r="I159" s="40">
        <f ca="1">'000019185'!B18</f>
        <v>0</v>
      </c>
      <c r="J159" s="40">
        <f ca="1">'000022188'!B18</f>
        <v>0</v>
      </c>
      <c r="K159" s="40">
        <f ca="1">'000025191'!B18</f>
        <v>0</v>
      </c>
      <c r="L159" s="40">
        <f ca="1">'000028194'!B18</f>
        <v>0</v>
      </c>
      <c r="M159" s="40">
        <f ca="1">'000031197'!B18</f>
        <v>0</v>
      </c>
      <c r="N159" s="40">
        <f ca="1">'000034200'!B18</f>
        <v>0</v>
      </c>
      <c r="O159" s="40">
        <f ca="1">'000037203'!B18</f>
        <v>0</v>
      </c>
      <c r="P159" s="40">
        <f ca="1">'000040206'!B18</f>
        <v>0</v>
      </c>
      <c r="Q159" s="40">
        <f ca="1">'000043209'!B18</f>
        <v>0</v>
      </c>
      <c r="R159" s="40">
        <f ca="1">'000046212'!B18</f>
        <v>0</v>
      </c>
      <c r="S159" s="40">
        <f ca="1">'000049215'!B18</f>
        <v>0</v>
      </c>
      <c r="T159" s="40">
        <f ca="1">'000052218'!B18</f>
        <v>0</v>
      </c>
      <c r="U159" s="40">
        <f ca="1">'000055221'!B18</f>
        <v>0</v>
      </c>
      <c r="V159" s="40">
        <f ca="1">'000058224'!B18</f>
        <v>0</v>
      </c>
      <c r="W159" s="40">
        <f ca="1">'000061227'!B18</f>
        <v>0</v>
      </c>
      <c r="X159" s="40">
        <f ca="1">'000064230'!B18</f>
        <v>0</v>
      </c>
      <c r="Y159" s="40">
        <f ca="1">'000067233'!B18</f>
        <v>0</v>
      </c>
      <c r="Z159" s="40">
        <f ca="1">'000070236'!B18</f>
        <v>0</v>
      </c>
      <c r="AA159" s="40">
        <f ca="1">'000073239'!B18</f>
        <v>0</v>
      </c>
      <c r="AB159" s="40">
        <f ca="1">'000076242'!B18</f>
        <v>0</v>
      </c>
      <c r="AC159" s="40">
        <f ca="1">'000079245'!B18</f>
        <v>0</v>
      </c>
      <c r="AD159" s="40">
        <f ca="1">'000082248'!B18</f>
        <v>0</v>
      </c>
      <c r="AE159" s="40">
        <f ca="1">'000085251'!B18</f>
        <v>0</v>
      </c>
      <c r="AF159" s="40">
        <f ca="1">'000088254'!B18</f>
        <v>0</v>
      </c>
      <c r="AG159" s="40">
        <f ca="1">'000091257'!B18</f>
        <v>0</v>
      </c>
      <c r="AH159" s="40">
        <f ca="1">'000094260'!B18</f>
        <v>0</v>
      </c>
      <c r="AI159" s="40">
        <f ca="1">'000097263'!B18</f>
        <v>0</v>
      </c>
      <c r="AJ159" s="40">
        <f ca="1">'000100266'!B18</f>
        <v>0</v>
      </c>
      <c r="AK159" s="40">
        <f ca="1">'000103269'!B18</f>
        <v>0</v>
      </c>
      <c r="AL159" s="40">
        <f ca="1">'000106272'!B18</f>
        <v>0</v>
      </c>
      <c r="AM159" s="40">
        <f ca="1">'000109275'!B18</f>
        <v>0</v>
      </c>
      <c r="AN159" s="40">
        <f ca="1">'000112278'!B18</f>
        <v>0</v>
      </c>
      <c r="AO159" s="40">
        <f ca="1">'000115281'!B18</f>
        <v>0</v>
      </c>
      <c r="AP159" s="40">
        <f ca="1">'000118284'!B18</f>
        <v>0</v>
      </c>
      <c r="AQ159" s="40">
        <f ca="1">'000121287'!B18</f>
        <v>0</v>
      </c>
      <c r="AR159" s="40">
        <f ca="1">'000124290'!B18</f>
        <v>1</v>
      </c>
      <c r="AS159" s="40">
        <f ca="1">'000127293'!B18</f>
        <v>0</v>
      </c>
      <c r="AT159" s="40">
        <f ca="1">'000130296'!B18</f>
        <v>0</v>
      </c>
      <c r="AU159" s="40">
        <f ca="1">'000133299'!B18</f>
        <v>0</v>
      </c>
      <c r="AV159" s="40">
        <f ca="1">'000136302'!B18</f>
        <v>0</v>
      </c>
      <c r="AW159" s="40">
        <f ca="1">'000139305'!B18</f>
        <v>0</v>
      </c>
      <c r="AX159" s="40">
        <f ca="1">'000142308'!B18</f>
        <v>0</v>
      </c>
      <c r="AY159" s="40">
        <f ca="1">'000145311'!B18</f>
        <v>0</v>
      </c>
      <c r="AZ159" s="40">
        <f ca="1">'000148314'!B18</f>
        <v>0</v>
      </c>
      <c r="BA159" s="40">
        <f ca="1">'000151317'!B18</f>
        <v>0</v>
      </c>
      <c r="BB159" s="40">
        <f ca="1">'000154320'!B18</f>
        <v>0</v>
      </c>
      <c r="BC159" s="40">
        <f ca="1">'000157323'!B18</f>
        <v>0</v>
      </c>
      <c r="BD159" s="40">
        <f ca="1">'000160326'!B18</f>
        <v>0</v>
      </c>
      <c r="BE159" s="40">
        <f ca="1">'000163329'!B18</f>
        <v>0</v>
      </c>
      <c r="BF159" s="40">
        <f ca="1">'000166332'!B18</f>
        <v>0</v>
      </c>
      <c r="BG159" s="40">
        <f ca="1">'000169335'!B18</f>
        <v>0</v>
      </c>
      <c r="BH159" s="40">
        <f ca="1">'000172338'!B18</f>
        <v>0</v>
      </c>
      <c r="BI159" s="40">
        <f ca="1">'000175341'!B18</f>
        <v>0</v>
      </c>
      <c r="BJ159" s="40">
        <f ca="1">'000178344'!B18</f>
        <v>0</v>
      </c>
      <c r="BK159" s="40">
        <f ca="1">'000181347'!B18</f>
        <v>0</v>
      </c>
      <c r="BL159" s="40">
        <f ca="1">'000184350'!B18</f>
        <v>0</v>
      </c>
      <c r="BM159" s="40">
        <f ca="1">'000187353'!B18</f>
        <v>0</v>
      </c>
      <c r="BN159" s="40">
        <f ca="1">'000190356'!B18</f>
        <v>0</v>
      </c>
      <c r="BO159" s="40">
        <f ca="1">'000193359'!B18</f>
        <v>0</v>
      </c>
      <c r="BP159" s="40">
        <f ca="1">'000196362'!B18</f>
        <v>0</v>
      </c>
      <c r="BQ159" s="40">
        <f ca="1">'000199365'!B18</f>
        <v>0</v>
      </c>
      <c r="BR159" s="40">
        <f ca="1">'000202368'!B18</f>
        <v>1</v>
      </c>
      <c r="BS159" s="40">
        <f ca="1">'000205371'!B18</f>
        <v>0</v>
      </c>
      <c r="BT159" s="40">
        <f ca="1">'000208374'!B18</f>
        <v>0</v>
      </c>
      <c r="BU159" s="40">
        <f t="shared" ca="1" si="24"/>
        <v>2</v>
      </c>
      <c r="BV159" s="37">
        <f t="shared" ca="1" si="25"/>
        <v>2.8169014084507043E-2</v>
      </c>
      <c r="BW159" s="37">
        <f t="shared" ca="1" si="26"/>
        <v>0.16663312875171465</v>
      </c>
      <c r="BX159" s="37">
        <f t="shared" ca="1" si="27"/>
        <v>1.9775714084998976E-2</v>
      </c>
      <c r="BY159" s="37">
        <f ca="1">BY240</f>
        <v>0</v>
      </c>
      <c r="BZ159" s="64">
        <f ca="1">BZ240</f>
        <v>0</v>
      </c>
    </row>
    <row r="160" spans="1:78" x14ac:dyDescent="0.25">
      <c r="A160" s="53" t="s">
        <v>173</v>
      </c>
      <c r="B160" s="41">
        <f ca="1">'000000500'!B19</f>
        <v>0</v>
      </c>
      <c r="C160" s="41">
        <f ca="1">'000001167'!B19</f>
        <v>0</v>
      </c>
      <c r="D160" s="41">
        <f ca="1">'000004170'!B19</f>
        <v>0</v>
      </c>
      <c r="E160" s="41">
        <f ca="1">'000007173'!B19</f>
        <v>0</v>
      </c>
      <c r="F160" s="41">
        <f ca="1">'000010176'!B19</f>
        <v>0</v>
      </c>
      <c r="G160" s="41">
        <f ca="1">'000013179'!B19</f>
        <v>0</v>
      </c>
      <c r="H160" s="41">
        <f ca="1">'000016182'!B19</f>
        <v>0</v>
      </c>
      <c r="I160" s="41">
        <f ca="1">'000019185'!B19</f>
        <v>0</v>
      </c>
      <c r="J160" s="41">
        <f ca="1">'000022188'!B19</f>
        <v>0</v>
      </c>
      <c r="K160" s="41">
        <f ca="1">'000025191'!B19</f>
        <v>0</v>
      </c>
      <c r="L160" s="41">
        <f ca="1">'000028194'!B19</f>
        <v>0</v>
      </c>
      <c r="M160" s="41">
        <f ca="1">'000031197'!B19</f>
        <v>0</v>
      </c>
      <c r="N160" s="41">
        <f ca="1">'000034200'!B19</f>
        <v>0</v>
      </c>
      <c r="O160" s="41">
        <f ca="1">'000037203'!B19</f>
        <v>0</v>
      </c>
      <c r="P160" s="41">
        <f ca="1">'000040206'!B19</f>
        <v>0</v>
      </c>
      <c r="Q160" s="41">
        <f ca="1">'000043209'!B19</f>
        <v>0</v>
      </c>
      <c r="R160" s="41">
        <f ca="1">'000046212'!B19</f>
        <v>0</v>
      </c>
      <c r="S160" s="41">
        <f ca="1">'000049215'!B19</f>
        <v>0</v>
      </c>
      <c r="T160" s="41">
        <f ca="1">'000052218'!B19</f>
        <v>0</v>
      </c>
      <c r="U160" s="41">
        <f ca="1">'000055221'!B19</f>
        <v>0</v>
      </c>
      <c r="V160" s="41">
        <f ca="1">'000058224'!B19</f>
        <v>0</v>
      </c>
      <c r="W160" s="41">
        <f ca="1">'000061227'!B19</f>
        <v>0</v>
      </c>
      <c r="X160" s="41">
        <f ca="1">'000064230'!B19</f>
        <v>0</v>
      </c>
      <c r="Y160" s="41">
        <f ca="1">'000067233'!B19</f>
        <v>0</v>
      </c>
      <c r="Z160" s="41">
        <f ca="1">'000070236'!B19</f>
        <v>0</v>
      </c>
      <c r="AA160" s="41">
        <f ca="1">'000073239'!B19</f>
        <v>0</v>
      </c>
      <c r="AB160" s="41">
        <f ca="1">'000076242'!B19</f>
        <v>0</v>
      </c>
      <c r="AC160" s="41">
        <f ca="1">'000079245'!B19</f>
        <v>0</v>
      </c>
      <c r="AD160" s="41">
        <f ca="1">'000082248'!B19</f>
        <v>0</v>
      </c>
      <c r="AE160" s="41">
        <f ca="1">'000085251'!B19</f>
        <v>0</v>
      </c>
      <c r="AF160" s="41">
        <f ca="1">'000088254'!B19</f>
        <v>0</v>
      </c>
      <c r="AG160" s="41">
        <f ca="1">'000091257'!B19</f>
        <v>0</v>
      </c>
      <c r="AH160" s="41">
        <f ca="1">'000094260'!B19</f>
        <v>0</v>
      </c>
      <c r="AI160" s="41">
        <f ca="1">'000097263'!B19</f>
        <v>0</v>
      </c>
      <c r="AJ160" s="41">
        <f ca="1">'000100266'!B19</f>
        <v>0</v>
      </c>
      <c r="AK160" s="41">
        <f ca="1">'000103269'!B19</f>
        <v>0</v>
      </c>
      <c r="AL160" s="41">
        <f ca="1">'000106272'!B19</f>
        <v>0</v>
      </c>
      <c r="AM160" s="41">
        <f ca="1">'000109275'!B19</f>
        <v>0</v>
      </c>
      <c r="AN160" s="41">
        <f ca="1">'000112278'!B19</f>
        <v>0</v>
      </c>
      <c r="AO160" s="41">
        <f ca="1">'000115281'!B19</f>
        <v>0</v>
      </c>
      <c r="AP160" s="41">
        <f ca="1">'000118284'!B19</f>
        <v>0</v>
      </c>
      <c r="AQ160" s="41">
        <f ca="1">'000121287'!B19</f>
        <v>0</v>
      </c>
      <c r="AR160" s="41">
        <f ca="1">'000124290'!B19</f>
        <v>0</v>
      </c>
      <c r="AS160" s="41">
        <f ca="1">'000127293'!B19</f>
        <v>0</v>
      </c>
      <c r="AT160" s="41">
        <f ca="1">'000130296'!B19</f>
        <v>0</v>
      </c>
      <c r="AU160" s="41">
        <f ca="1">'000133299'!B19</f>
        <v>0</v>
      </c>
      <c r="AV160" s="41">
        <f ca="1">'000136302'!B19</f>
        <v>0</v>
      </c>
      <c r="AW160" s="41">
        <f ca="1">'000139305'!B19</f>
        <v>0</v>
      </c>
      <c r="AX160" s="41">
        <f ca="1">'000142308'!B19</f>
        <v>0</v>
      </c>
      <c r="AY160" s="41">
        <f ca="1">'000145311'!B19</f>
        <v>0</v>
      </c>
      <c r="AZ160" s="41">
        <f ca="1">'000148314'!B19</f>
        <v>0</v>
      </c>
      <c r="BA160" s="41">
        <f ca="1">'000151317'!B19</f>
        <v>0</v>
      </c>
      <c r="BB160" s="41">
        <f ca="1">'000154320'!B19</f>
        <v>0</v>
      </c>
      <c r="BC160" s="41">
        <f ca="1">'000157323'!B19</f>
        <v>0</v>
      </c>
      <c r="BD160" s="41">
        <f ca="1">'000160326'!B19</f>
        <v>0</v>
      </c>
      <c r="BE160" s="41">
        <f ca="1">'000163329'!B19</f>
        <v>0</v>
      </c>
      <c r="BF160" s="41">
        <f ca="1">'000166332'!B19</f>
        <v>0</v>
      </c>
      <c r="BG160" s="41">
        <f ca="1">'000169335'!B19</f>
        <v>0</v>
      </c>
      <c r="BH160" s="41">
        <f ca="1">'000172338'!B19</f>
        <v>0</v>
      </c>
      <c r="BI160" s="41">
        <f ca="1">'000175341'!B19</f>
        <v>0</v>
      </c>
      <c r="BJ160" s="41">
        <f ca="1">'000178344'!B19</f>
        <v>0</v>
      </c>
      <c r="BK160" s="41">
        <f ca="1">'000181347'!B19</f>
        <v>0</v>
      </c>
      <c r="BL160" s="41">
        <f ca="1">'000184350'!B19</f>
        <v>0</v>
      </c>
      <c r="BM160" s="41">
        <f ca="1">'000187353'!B19</f>
        <v>0</v>
      </c>
      <c r="BN160" s="41">
        <f ca="1">'000190356'!B19</f>
        <v>0</v>
      </c>
      <c r="BO160" s="41">
        <f ca="1">'000193359'!B19</f>
        <v>0</v>
      </c>
      <c r="BP160" s="41">
        <f ca="1">'000196362'!B19</f>
        <v>0</v>
      </c>
      <c r="BQ160" s="41">
        <f ca="1">'000199365'!B19</f>
        <v>0</v>
      </c>
      <c r="BR160" s="41">
        <f ca="1">'000202368'!B19</f>
        <v>0</v>
      </c>
      <c r="BS160" s="41">
        <f ca="1">'000205371'!B19</f>
        <v>0</v>
      </c>
      <c r="BT160" s="41">
        <f ca="1">'000208374'!B19</f>
        <v>0</v>
      </c>
      <c r="BU160" s="41">
        <f t="shared" ca="1" si="24"/>
        <v>0</v>
      </c>
      <c r="BV160" s="39">
        <f t="shared" ca="1" si="25"/>
        <v>0</v>
      </c>
      <c r="BW160" s="39">
        <f t="shared" ca="1" si="26"/>
        <v>0</v>
      </c>
      <c r="BX160" s="39">
        <f t="shared" ca="1" si="27"/>
        <v>0</v>
      </c>
      <c r="BY160" s="39">
        <f ca="1">BY242</f>
        <v>0</v>
      </c>
      <c r="BZ160" s="65">
        <f ca="1">BZ242</f>
        <v>1</v>
      </c>
    </row>
    <row r="161" spans="1:78" x14ac:dyDescent="0.25">
      <c r="A161" s="54" t="s">
        <v>174</v>
      </c>
      <c r="B161" s="40">
        <f ca="1">'000000500'!B20</f>
        <v>0</v>
      </c>
      <c r="C161" s="40">
        <f ca="1">'000001167'!B20</f>
        <v>0</v>
      </c>
      <c r="D161" s="40">
        <f ca="1">'000004170'!B20</f>
        <v>0</v>
      </c>
      <c r="E161" s="40">
        <f ca="1">'000007173'!B20</f>
        <v>0</v>
      </c>
      <c r="F161" s="40">
        <f ca="1">'000010176'!B20</f>
        <v>0</v>
      </c>
      <c r="G161" s="40">
        <f ca="1">'000013179'!B20</f>
        <v>0</v>
      </c>
      <c r="H161" s="40">
        <f ca="1">'000016182'!B20</f>
        <v>0</v>
      </c>
      <c r="I161" s="40">
        <f ca="1">'000019185'!B20</f>
        <v>0</v>
      </c>
      <c r="J161" s="40">
        <f ca="1">'000022188'!B20</f>
        <v>0</v>
      </c>
      <c r="K161" s="40">
        <f ca="1">'000025191'!B20</f>
        <v>0</v>
      </c>
      <c r="L161" s="40">
        <f ca="1">'000028194'!B20</f>
        <v>0</v>
      </c>
      <c r="M161" s="40">
        <f ca="1">'000031197'!B20</f>
        <v>0</v>
      </c>
      <c r="N161" s="40">
        <f ca="1">'000034200'!B20</f>
        <v>0</v>
      </c>
      <c r="O161" s="40">
        <f ca="1">'000037203'!B20</f>
        <v>0</v>
      </c>
      <c r="P161" s="40">
        <f ca="1">'000040206'!B20</f>
        <v>0</v>
      </c>
      <c r="Q161" s="40">
        <f ca="1">'000043209'!B20</f>
        <v>0</v>
      </c>
      <c r="R161" s="40">
        <f ca="1">'000046212'!B20</f>
        <v>0</v>
      </c>
      <c r="S161" s="40">
        <f ca="1">'000049215'!B20</f>
        <v>0</v>
      </c>
      <c r="T161" s="40">
        <f ca="1">'000052218'!B20</f>
        <v>0</v>
      </c>
      <c r="U161" s="40">
        <f ca="1">'000055221'!B20</f>
        <v>0</v>
      </c>
      <c r="V161" s="40">
        <f ca="1">'000058224'!B20</f>
        <v>0</v>
      </c>
      <c r="W161" s="40">
        <f ca="1">'000061227'!B20</f>
        <v>0</v>
      </c>
      <c r="X161" s="40">
        <f ca="1">'000064230'!B20</f>
        <v>0</v>
      </c>
      <c r="Y161" s="40">
        <f ca="1">'000067233'!B20</f>
        <v>0</v>
      </c>
      <c r="Z161" s="40">
        <f ca="1">'000070236'!B20</f>
        <v>0</v>
      </c>
      <c r="AA161" s="40">
        <f ca="1">'000073239'!B20</f>
        <v>0</v>
      </c>
      <c r="AB161" s="40">
        <f ca="1">'000076242'!B20</f>
        <v>0</v>
      </c>
      <c r="AC161" s="40">
        <f ca="1">'000079245'!B20</f>
        <v>0</v>
      </c>
      <c r="AD161" s="40">
        <f ca="1">'000082248'!B20</f>
        <v>0</v>
      </c>
      <c r="AE161" s="40">
        <f ca="1">'000085251'!B20</f>
        <v>0</v>
      </c>
      <c r="AF161" s="40">
        <f ca="1">'000088254'!B20</f>
        <v>0</v>
      </c>
      <c r="AG161" s="40">
        <f ca="1">'000091257'!B20</f>
        <v>0</v>
      </c>
      <c r="AH161" s="40">
        <f ca="1">'000094260'!B20</f>
        <v>0</v>
      </c>
      <c r="AI161" s="40">
        <f ca="1">'000097263'!B20</f>
        <v>0</v>
      </c>
      <c r="AJ161" s="40">
        <f ca="1">'000100266'!B20</f>
        <v>0</v>
      </c>
      <c r="AK161" s="40">
        <f ca="1">'000103269'!B20</f>
        <v>0</v>
      </c>
      <c r="AL161" s="40">
        <f ca="1">'000106272'!B20</f>
        <v>0</v>
      </c>
      <c r="AM161" s="40">
        <f ca="1">'000109275'!B20</f>
        <v>0</v>
      </c>
      <c r="AN161" s="40">
        <f ca="1">'000112278'!B20</f>
        <v>0</v>
      </c>
      <c r="AO161" s="40">
        <f ca="1">'000115281'!B20</f>
        <v>0</v>
      </c>
      <c r="AP161" s="40">
        <f ca="1">'000118284'!B20</f>
        <v>0</v>
      </c>
      <c r="AQ161" s="40">
        <f ca="1">'000121287'!B20</f>
        <v>0</v>
      </c>
      <c r="AR161" s="40">
        <f ca="1">'000124290'!B20</f>
        <v>0</v>
      </c>
      <c r="AS161" s="40">
        <f ca="1">'000127293'!B20</f>
        <v>0</v>
      </c>
      <c r="AT161" s="40">
        <f ca="1">'000130296'!B20</f>
        <v>0</v>
      </c>
      <c r="AU161" s="40">
        <f ca="1">'000133299'!B20</f>
        <v>0</v>
      </c>
      <c r="AV161" s="40">
        <f ca="1">'000136302'!B20</f>
        <v>0</v>
      </c>
      <c r="AW161" s="40">
        <f ca="1">'000139305'!B20</f>
        <v>0</v>
      </c>
      <c r="AX161" s="40">
        <f ca="1">'000142308'!B20</f>
        <v>0</v>
      </c>
      <c r="AY161" s="40">
        <f ca="1">'000145311'!B20</f>
        <v>0</v>
      </c>
      <c r="AZ161" s="40">
        <f ca="1">'000148314'!B20</f>
        <v>0</v>
      </c>
      <c r="BA161" s="40">
        <f ca="1">'000151317'!B20</f>
        <v>0</v>
      </c>
      <c r="BB161" s="40">
        <f ca="1">'000154320'!B20</f>
        <v>0</v>
      </c>
      <c r="BC161" s="40">
        <f ca="1">'000157323'!B20</f>
        <v>0</v>
      </c>
      <c r="BD161" s="40">
        <f ca="1">'000160326'!B20</f>
        <v>0</v>
      </c>
      <c r="BE161" s="40">
        <f ca="1">'000163329'!B20</f>
        <v>0</v>
      </c>
      <c r="BF161" s="40">
        <f ca="1">'000166332'!B20</f>
        <v>0</v>
      </c>
      <c r="BG161" s="40">
        <f ca="1">'000169335'!B20</f>
        <v>0</v>
      </c>
      <c r="BH161" s="40">
        <f ca="1">'000172338'!B20</f>
        <v>0</v>
      </c>
      <c r="BI161" s="40">
        <f ca="1">'000175341'!B20</f>
        <v>0</v>
      </c>
      <c r="BJ161" s="40">
        <f ca="1">'000178344'!B20</f>
        <v>0</v>
      </c>
      <c r="BK161" s="40">
        <f ca="1">'000181347'!B20</f>
        <v>0</v>
      </c>
      <c r="BL161" s="40">
        <f ca="1">'000184350'!B20</f>
        <v>0</v>
      </c>
      <c r="BM161" s="40">
        <f ca="1">'000187353'!B20</f>
        <v>0</v>
      </c>
      <c r="BN161" s="40">
        <f ca="1">'000190356'!B20</f>
        <v>0</v>
      </c>
      <c r="BO161" s="40">
        <f ca="1">'000193359'!B20</f>
        <v>0</v>
      </c>
      <c r="BP161" s="40">
        <f ca="1">'000196362'!B20</f>
        <v>0</v>
      </c>
      <c r="BQ161" s="40">
        <f ca="1">'000199365'!B20</f>
        <v>0</v>
      </c>
      <c r="BR161" s="40">
        <f ca="1">'000202368'!B20</f>
        <v>0</v>
      </c>
      <c r="BS161" s="40">
        <f ca="1">'000205371'!B20</f>
        <v>0</v>
      </c>
      <c r="BT161" s="40">
        <f ca="1">'000208374'!B20</f>
        <v>0</v>
      </c>
      <c r="BU161" s="40">
        <f t="shared" ca="1" si="24"/>
        <v>0</v>
      </c>
      <c r="BV161" s="37">
        <f t="shared" ca="1" si="25"/>
        <v>0</v>
      </c>
      <c r="BW161" s="37">
        <f t="shared" ca="1" si="26"/>
        <v>0</v>
      </c>
      <c r="BX161" s="37">
        <f t="shared" ca="1" si="27"/>
        <v>0</v>
      </c>
      <c r="BY161" s="37">
        <f ca="1">BY245</f>
        <v>0</v>
      </c>
      <c r="BZ161" s="64">
        <f ca="1">BZ245</f>
        <v>1</v>
      </c>
    </row>
    <row r="162" spans="1:78" x14ac:dyDescent="0.25">
      <c r="A162" s="53" t="s">
        <v>175</v>
      </c>
      <c r="B162" s="41">
        <f ca="1">'000000500'!B21</f>
        <v>2</v>
      </c>
      <c r="C162" s="41">
        <f ca="1">'000001167'!B21</f>
        <v>0</v>
      </c>
      <c r="D162" s="41">
        <f ca="1">'000004170'!B21</f>
        <v>0</v>
      </c>
      <c r="E162" s="41">
        <f ca="1">'000007173'!B21</f>
        <v>0</v>
      </c>
      <c r="F162" s="41">
        <f ca="1">'000010176'!B21</f>
        <v>0</v>
      </c>
      <c r="G162" s="41">
        <f ca="1">'000013179'!B21</f>
        <v>0</v>
      </c>
      <c r="H162" s="41">
        <f ca="1">'000016182'!B21</f>
        <v>0</v>
      </c>
      <c r="I162" s="41">
        <f ca="1">'000019185'!B21</f>
        <v>0</v>
      </c>
      <c r="J162" s="41">
        <f ca="1">'000022188'!B21</f>
        <v>0</v>
      </c>
      <c r="K162" s="41">
        <f ca="1">'000025191'!B21</f>
        <v>0</v>
      </c>
      <c r="L162" s="41">
        <f ca="1">'000028194'!B21</f>
        <v>0</v>
      </c>
      <c r="M162" s="41">
        <f ca="1">'000031197'!B21</f>
        <v>0</v>
      </c>
      <c r="N162" s="41">
        <f ca="1">'000034200'!B21</f>
        <v>0</v>
      </c>
      <c r="O162" s="41">
        <f ca="1">'000037203'!B21</f>
        <v>0</v>
      </c>
      <c r="P162" s="41">
        <f ca="1">'000040206'!B21</f>
        <v>0</v>
      </c>
      <c r="Q162" s="41">
        <f ca="1">'000043209'!B21</f>
        <v>0</v>
      </c>
      <c r="R162" s="41">
        <f ca="1">'000046212'!B21</f>
        <v>0</v>
      </c>
      <c r="S162" s="41">
        <f ca="1">'000049215'!B21</f>
        <v>0</v>
      </c>
      <c r="T162" s="41">
        <f ca="1">'000052218'!B21</f>
        <v>0</v>
      </c>
      <c r="U162" s="41">
        <f ca="1">'000055221'!B21</f>
        <v>0</v>
      </c>
      <c r="V162" s="41">
        <f ca="1">'000058224'!B21</f>
        <v>0</v>
      </c>
      <c r="W162" s="41">
        <f ca="1">'000061227'!B21</f>
        <v>0</v>
      </c>
      <c r="X162" s="41">
        <f ca="1">'000064230'!B21</f>
        <v>0</v>
      </c>
      <c r="Y162" s="41">
        <f ca="1">'000067233'!B21</f>
        <v>0</v>
      </c>
      <c r="Z162" s="41">
        <f ca="1">'000070236'!B21</f>
        <v>0</v>
      </c>
      <c r="AA162" s="41">
        <f ca="1">'000073239'!B21</f>
        <v>1</v>
      </c>
      <c r="AB162" s="41">
        <f ca="1">'000076242'!B21</f>
        <v>0</v>
      </c>
      <c r="AC162" s="41">
        <f ca="1">'000079245'!B21</f>
        <v>0</v>
      </c>
      <c r="AD162" s="41">
        <f ca="1">'000082248'!B21</f>
        <v>0</v>
      </c>
      <c r="AE162" s="41">
        <f ca="1">'000085251'!B21</f>
        <v>0</v>
      </c>
      <c r="AF162" s="41">
        <f ca="1">'000088254'!B21</f>
        <v>0</v>
      </c>
      <c r="AG162" s="41">
        <f ca="1">'000091257'!B21</f>
        <v>0</v>
      </c>
      <c r="AH162" s="41">
        <f ca="1">'000094260'!B21</f>
        <v>0</v>
      </c>
      <c r="AI162" s="41">
        <f ca="1">'000097263'!B21</f>
        <v>0</v>
      </c>
      <c r="AJ162" s="41">
        <f ca="1">'000100266'!B21</f>
        <v>0</v>
      </c>
      <c r="AK162" s="41">
        <f ca="1">'000103269'!B21</f>
        <v>0</v>
      </c>
      <c r="AL162" s="41">
        <f ca="1">'000106272'!B21</f>
        <v>0</v>
      </c>
      <c r="AM162" s="41">
        <f ca="1">'000109275'!B21</f>
        <v>0</v>
      </c>
      <c r="AN162" s="41">
        <f ca="1">'000112278'!B21</f>
        <v>4</v>
      </c>
      <c r="AO162" s="41">
        <f ca="1">'000115281'!B21</f>
        <v>3</v>
      </c>
      <c r="AP162" s="41">
        <f ca="1">'000118284'!B21</f>
        <v>0</v>
      </c>
      <c r="AQ162" s="41">
        <f ca="1">'000121287'!B21</f>
        <v>4</v>
      </c>
      <c r="AR162" s="41">
        <f ca="1">'000124290'!B21</f>
        <v>1</v>
      </c>
      <c r="AS162" s="41">
        <f ca="1">'000127293'!B21</f>
        <v>0</v>
      </c>
      <c r="AT162" s="41">
        <f ca="1">'000130296'!B21</f>
        <v>5</v>
      </c>
      <c r="AU162" s="41">
        <f ca="1">'000133299'!B21</f>
        <v>0</v>
      </c>
      <c r="AV162" s="41">
        <f ca="1">'000136302'!B21</f>
        <v>0</v>
      </c>
      <c r="AW162" s="41">
        <f ca="1">'000139305'!B21</f>
        <v>0</v>
      </c>
      <c r="AX162" s="41">
        <f ca="1">'000142308'!B21</f>
        <v>0</v>
      </c>
      <c r="AY162" s="41">
        <f ca="1">'000145311'!B21</f>
        <v>0</v>
      </c>
      <c r="AZ162" s="41">
        <f ca="1">'000148314'!B21</f>
        <v>1</v>
      </c>
      <c r="BA162" s="41">
        <f ca="1">'000151317'!B21</f>
        <v>0</v>
      </c>
      <c r="BB162" s="41">
        <f ca="1">'000154320'!B21</f>
        <v>0</v>
      </c>
      <c r="BC162" s="41">
        <f ca="1">'000157323'!B21</f>
        <v>0</v>
      </c>
      <c r="BD162" s="41">
        <f ca="1">'000160326'!B21</f>
        <v>1</v>
      </c>
      <c r="BE162" s="41">
        <f ca="1">'000163329'!B21</f>
        <v>0</v>
      </c>
      <c r="BF162" s="41">
        <f ca="1">'000166332'!B21</f>
        <v>0</v>
      </c>
      <c r="BG162" s="41">
        <f ca="1">'000169335'!B21</f>
        <v>0</v>
      </c>
      <c r="BH162" s="41">
        <f ca="1">'000172338'!B21</f>
        <v>0</v>
      </c>
      <c r="BI162" s="41">
        <f ca="1">'000175341'!B21</f>
        <v>1</v>
      </c>
      <c r="BJ162" s="41">
        <f ca="1">'000178344'!B21</f>
        <v>0</v>
      </c>
      <c r="BK162" s="41">
        <f ca="1">'000181347'!B21</f>
        <v>1</v>
      </c>
      <c r="BL162" s="41">
        <f ca="1">'000184350'!B21</f>
        <v>0</v>
      </c>
      <c r="BM162" s="41">
        <f ca="1">'000187353'!B21</f>
        <v>0</v>
      </c>
      <c r="BN162" s="41">
        <f ca="1">'000190356'!B21</f>
        <v>0</v>
      </c>
      <c r="BO162" s="41">
        <f ca="1">'000193359'!B21</f>
        <v>0</v>
      </c>
      <c r="BP162" s="41">
        <f ca="1">'000196362'!B21</f>
        <v>1</v>
      </c>
      <c r="BQ162" s="41">
        <f ca="1">'000199365'!B21</f>
        <v>0</v>
      </c>
      <c r="BR162" s="41">
        <f ca="1">'000202368'!B21</f>
        <v>4</v>
      </c>
      <c r="BS162" s="41">
        <f ca="1">'000205371'!B21</f>
        <v>0</v>
      </c>
      <c r="BT162" s="41">
        <f ca="1">'000208374'!B21</f>
        <v>1</v>
      </c>
      <c r="BU162" s="41">
        <f t="shared" ca="1" si="24"/>
        <v>30</v>
      </c>
      <c r="BV162" s="39">
        <f t="shared" ca="1" si="25"/>
        <v>0.42253521126760563</v>
      </c>
      <c r="BW162" s="39">
        <f t="shared" ca="1" si="26"/>
        <v>1.0778546394307789</v>
      </c>
      <c r="BX162" s="39">
        <f t="shared" ca="1" si="27"/>
        <v>0.12791781162755975</v>
      </c>
      <c r="BY162" s="39">
        <f ca="1">BY260</f>
        <v>0</v>
      </c>
      <c r="BZ162" s="65">
        <f ca="1">BZ260</f>
        <v>0</v>
      </c>
    </row>
    <row r="163" spans="1:78" x14ac:dyDescent="0.25">
      <c r="A163" s="54" t="s">
        <v>176</v>
      </c>
      <c r="B163" s="40">
        <f ca="1">'000000500'!B22</f>
        <v>0</v>
      </c>
      <c r="C163" s="40">
        <f ca="1">'000001167'!B22</f>
        <v>0</v>
      </c>
      <c r="D163" s="40">
        <f ca="1">'000004170'!B22</f>
        <v>0</v>
      </c>
      <c r="E163" s="40">
        <f ca="1">'000007173'!B22</f>
        <v>0</v>
      </c>
      <c r="F163" s="40">
        <f ca="1">'000010176'!B22</f>
        <v>0</v>
      </c>
      <c r="G163" s="40">
        <f ca="1">'000013179'!B22</f>
        <v>0</v>
      </c>
      <c r="H163" s="40">
        <f ca="1">'000016182'!B22</f>
        <v>0</v>
      </c>
      <c r="I163" s="40">
        <f ca="1">'000019185'!B22</f>
        <v>0</v>
      </c>
      <c r="J163" s="40">
        <f ca="1">'000022188'!B22</f>
        <v>0</v>
      </c>
      <c r="K163" s="40">
        <f ca="1">'000025191'!B22</f>
        <v>0</v>
      </c>
      <c r="L163" s="40">
        <f ca="1">'000028194'!B22</f>
        <v>0</v>
      </c>
      <c r="M163" s="40">
        <f ca="1">'000031197'!B22</f>
        <v>0</v>
      </c>
      <c r="N163" s="40">
        <f ca="1">'000034200'!B22</f>
        <v>0</v>
      </c>
      <c r="O163" s="40">
        <f ca="1">'000037203'!B22</f>
        <v>0</v>
      </c>
      <c r="P163" s="40">
        <f ca="1">'000040206'!B22</f>
        <v>0</v>
      </c>
      <c r="Q163" s="40">
        <f ca="1">'000043209'!B22</f>
        <v>0</v>
      </c>
      <c r="R163" s="40">
        <f ca="1">'000046212'!B22</f>
        <v>0</v>
      </c>
      <c r="S163" s="40">
        <f ca="1">'000049215'!B22</f>
        <v>0</v>
      </c>
      <c r="T163" s="40">
        <f ca="1">'000052218'!B22</f>
        <v>0</v>
      </c>
      <c r="U163" s="40">
        <f ca="1">'000055221'!B22</f>
        <v>0</v>
      </c>
      <c r="V163" s="40">
        <f ca="1">'000058224'!B22</f>
        <v>0</v>
      </c>
      <c r="W163" s="40">
        <f ca="1">'000061227'!B22</f>
        <v>0</v>
      </c>
      <c r="X163" s="40">
        <f ca="1">'000064230'!B22</f>
        <v>0</v>
      </c>
      <c r="Y163" s="40">
        <f ca="1">'000067233'!B22</f>
        <v>0</v>
      </c>
      <c r="Z163" s="40">
        <f ca="1">'000070236'!B22</f>
        <v>0</v>
      </c>
      <c r="AA163" s="40">
        <f ca="1">'000073239'!B22</f>
        <v>0</v>
      </c>
      <c r="AB163" s="40">
        <f ca="1">'000076242'!B22</f>
        <v>0</v>
      </c>
      <c r="AC163" s="40">
        <f ca="1">'000079245'!B22</f>
        <v>0</v>
      </c>
      <c r="AD163" s="40">
        <f ca="1">'000082248'!B22</f>
        <v>0</v>
      </c>
      <c r="AE163" s="40">
        <f ca="1">'000085251'!B22</f>
        <v>0</v>
      </c>
      <c r="AF163" s="40">
        <f ca="1">'000088254'!B22</f>
        <v>0</v>
      </c>
      <c r="AG163" s="40">
        <f ca="1">'000091257'!B22</f>
        <v>0</v>
      </c>
      <c r="AH163" s="40">
        <f ca="1">'000094260'!B22</f>
        <v>0</v>
      </c>
      <c r="AI163" s="40">
        <f ca="1">'000097263'!B22</f>
        <v>0</v>
      </c>
      <c r="AJ163" s="40">
        <f ca="1">'000100266'!B22</f>
        <v>0</v>
      </c>
      <c r="AK163" s="40">
        <f ca="1">'000103269'!B22</f>
        <v>0</v>
      </c>
      <c r="AL163" s="40">
        <f ca="1">'000106272'!B22</f>
        <v>0</v>
      </c>
      <c r="AM163" s="40">
        <f ca="1">'000109275'!B22</f>
        <v>0</v>
      </c>
      <c r="AN163" s="40">
        <f ca="1">'000112278'!B22</f>
        <v>0</v>
      </c>
      <c r="AO163" s="40">
        <f ca="1">'000115281'!B22</f>
        <v>0</v>
      </c>
      <c r="AP163" s="40">
        <f ca="1">'000118284'!B22</f>
        <v>0</v>
      </c>
      <c r="AQ163" s="40">
        <f ca="1">'000121287'!B22</f>
        <v>0</v>
      </c>
      <c r="AR163" s="40">
        <f ca="1">'000124290'!B22</f>
        <v>0</v>
      </c>
      <c r="AS163" s="40">
        <f ca="1">'000127293'!B22</f>
        <v>0</v>
      </c>
      <c r="AT163" s="40">
        <f ca="1">'000130296'!B22</f>
        <v>0</v>
      </c>
      <c r="AU163" s="40">
        <f ca="1">'000133299'!B22</f>
        <v>0</v>
      </c>
      <c r="AV163" s="40">
        <f ca="1">'000136302'!B22</f>
        <v>0</v>
      </c>
      <c r="AW163" s="40">
        <f ca="1">'000139305'!B22</f>
        <v>0</v>
      </c>
      <c r="AX163" s="40">
        <f ca="1">'000142308'!B22</f>
        <v>0</v>
      </c>
      <c r="AY163" s="40">
        <f ca="1">'000145311'!B22</f>
        <v>0</v>
      </c>
      <c r="AZ163" s="40">
        <f ca="1">'000148314'!B22</f>
        <v>0</v>
      </c>
      <c r="BA163" s="40">
        <f ca="1">'000151317'!B22</f>
        <v>0</v>
      </c>
      <c r="BB163" s="40">
        <f ca="1">'000154320'!B22</f>
        <v>0</v>
      </c>
      <c r="BC163" s="40">
        <f ca="1">'000157323'!B22</f>
        <v>0</v>
      </c>
      <c r="BD163" s="40">
        <f ca="1">'000160326'!B22</f>
        <v>0</v>
      </c>
      <c r="BE163" s="40">
        <f ca="1">'000163329'!B22</f>
        <v>0</v>
      </c>
      <c r="BF163" s="40">
        <f ca="1">'000166332'!B22</f>
        <v>0</v>
      </c>
      <c r="BG163" s="40">
        <f ca="1">'000169335'!B22</f>
        <v>0</v>
      </c>
      <c r="BH163" s="40">
        <f ca="1">'000172338'!B22</f>
        <v>0</v>
      </c>
      <c r="BI163" s="40">
        <f ca="1">'000175341'!B22</f>
        <v>0</v>
      </c>
      <c r="BJ163" s="40">
        <f ca="1">'000178344'!B22</f>
        <v>0</v>
      </c>
      <c r="BK163" s="40">
        <f ca="1">'000181347'!B22</f>
        <v>0</v>
      </c>
      <c r="BL163" s="40">
        <f ca="1">'000184350'!B22</f>
        <v>0</v>
      </c>
      <c r="BM163" s="40">
        <f ca="1">'000187353'!B22</f>
        <v>0</v>
      </c>
      <c r="BN163" s="40">
        <f ca="1">'000190356'!B22</f>
        <v>0</v>
      </c>
      <c r="BO163" s="40">
        <f ca="1">'000193359'!B22</f>
        <v>0</v>
      </c>
      <c r="BP163" s="40">
        <f ca="1">'000196362'!B22</f>
        <v>0</v>
      </c>
      <c r="BQ163" s="40">
        <f ca="1">'000199365'!B22</f>
        <v>0</v>
      </c>
      <c r="BR163" s="40">
        <f ca="1">'000202368'!B22</f>
        <v>0</v>
      </c>
      <c r="BS163" s="40">
        <f ca="1">'000205371'!B22</f>
        <v>0</v>
      </c>
      <c r="BT163" s="40">
        <f ca="1">'000208374'!B22</f>
        <v>0</v>
      </c>
      <c r="BU163" s="40">
        <f t="shared" ca="1" si="24"/>
        <v>0</v>
      </c>
      <c r="BV163" s="37">
        <f t="shared" ca="1" si="25"/>
        <v>0</v>
      </c>
      <c r="BW163" s="37">
        <f t="shared" ca="1" si="26"/>
        <v>0</v>
      </c>
      <c r="BX163" s="37">
        <f t="shared" ca="1" si="27"/>
        <v>0</v>
      </c>
      <c r="BY163" s="37">
        <f ca="1">BY262</f>
        <v>0</v>
      </c>
      <c r="BZ163" s="64">
        <f ca="1">BZ262</f>
        <v>1</v>
      </c>
    </row>
    <row r="164" spans="1:78" x14ac:dyDescent="0.25">
      <c r="A164" s="53" t="s">
        <v>177</v>
      </c>
      <c r="B164" s="41">
        <f ca="1">'000000500'!B23</f>
        <v>0</v>
      </c>
      <c r="C164" s="41">
        <f ca="1">'000001167'!B23</f>
        <v>0</v>
      </c>
      <c r="D164" s="41">
        <f ca="1">'000004170'!B23</f>
        <v>0</v>
      </c>
      <c r="E164" s="41">
        <f ca="1">'000007173'!B23</f>
        <v>0</v>
      </c>
      <c r="F164" s="41">
        <f ca="1">'000010176'!B23</f>
        <v>0</v>
      </c>
      <c r="G164" s="41">
        <f ca="1">'000013179'!B23</f>
        <v>0</v>
      </c>
      <c r="H164" s="41">
        <f ca="1">'000016182'!B23</f>
        <v>0</v>
      </c>
      <c r="I164" s="41">
        <f ca="1">'000019185'!B23</f>
        <v>0</v>
      </c>
      <c r="J164" s="41">
        <f ca="1">'000022188'!B23</f>
        <v>0</v>
      </c>
      <c r="K164" s="41">
        <f ca="1">'000025191'!B23</f>
        <v>0</v>
      </c>
      <c r="L164" s="41">
        <f ca="1">'000028194'!B23</f>
        <v>0</v>
      </c>
      <c r="M164" s="41">
        <f ca="1">'000031197'!B23</f>
        <v>0</v>
      </c>
      <c r="N164" s="41">
        <f ca="1">'000034200'!B23</f>
        <v>0</v>
      </c>
      <c r="O164" s="41">
        <f ca="1">'000037203'!B23</f>
        <v>0</v>
      </c>
      <c r="P164" s="41">
        <f ca="1">'000040206'!B23</f>
        <v>0</v>
      </c>
      <c r="Q164" s="41">
        <f ca="1">'000043209'!B23</f>
        <v>0</v>
      </c>
      <c r="R164" s="41">
        <f ca="1">'000046212'!B23</f>
        <v>0</v>
      </c>
      <c r="S164" s="41">
        <f ca="1">'000049215'!B23</f>
        <v>0</v>
      </c>
      <c r="T164" s="41">
        <f ca="1">'000052218'!B23</f>
        <v>0</v>
      </c>
      <c r="U164" s="41">
        <f ca="1">'000055221'!B23</f>
        <v>0</v>
      </c>
      <c r="V164" s="41">
        <f ca="1">'000058224'!B23</f>
        <v>0</v>
      </c>
      <c r="W164" s="41">
        <f ca="1">'000061227'!B23</f>
        <v>0</v>
      </c>
      <c r="X164" s="41">
        <f ca="1">'000064230'!B23</f>
        <v>0</v>
      </c>
      <c r="Y164" s="41">
        <f ca="1">'000067233'!B23</f>
        <v>0</v>
      </c>
      <c r="Z164" s="41">
        <f ca="1">'000070236'!B23</f>
        <v>0</v>
      </c>
      <c r="AA164" s="41">
        <f ca="1">'000073239'!B23</f>
        <v>0</v>
      </c>
      <c r="AB164" s="41">
        <f ca="1">'000076242'!B23</f>
        <v>0</v>
      </c>
      <c r="AC164" s="41">
        <f ca="1">'000079245'!B23</f>
        <v>0</v>
      </c>
      <c r="AD164" s="41">
        <f ca="1">'000082248'!B23</f>
        <v>0</v>
      </c>
      <c r="AE164" s="41">
        <f ca="1">'000085251'!B23</f>
        <v>0</v>
      </c>
      <c r="AF164" s="41">
        <f ca="1">'000088254'!B23</f>
        <v>0</v>
      </c>
      <c r="AG164" s="41">
        <f ca="1">'000091257'!B23</f>
        <v>0</v>
      </c>
      <c r="AH164" s="41">
        <f ca="1">'000094260'!B23</f>
        <v>0</v>
      </c>
      <c r="AI164" s="41">
        <f ca="1">'000097263'!B23</f>
        <v>0</v>
      </c>
      <c r="AJ164" s="41">
        <f ca="1">'000100266'!B23</f>
        <v>0</v>
      </c>
      <c r="AK164" s="41">
        <f ca="1">'000103269'!B23</f>
        <v>0</v>
      </c>
      <c r="AL164" s="41">
        <f ca="1">'000106272'!B23</f>
        <v>0</v>
      </c>
      <c r="AM164" s="41">
        <f ca="1">'000109275'!B23</f>
        <v>0</v>
      </c>
      <c r="AN164" s="41">
        <f ca="1">'000112278'!B23</f>
        <v>0</v>
      </c>
      <c r="AO164" s="41">
        <f ca="1">'000115281'!B23</f>
        <v>0</v>
      </c>
      <c r="AP164" s="41">
        <f ca="1">'000118284'!B23</f>
        <v>0</v>
      </c>
      <c r="AQ164" s="41">
        <f ca="1">'000121287'!B23</f>
        <v>0</v>
      </c>
      <c r="AR164" s="41">
        <f ca="1">'000124290'!B23</f>
        <v>0</v>
      </c>
      <c r="AS164" s="41">
        <f ca="1">'000127293'!B23</f>
        <v>0</v>
      </c>
      <c r="AT164" s="41">
        <f ca="1">'000130296'!B23</f>
        <v>0</v>
      </c>
      <c r="AU164" s="41">
        <f ca="1">'000133299'!B23</f>
        <v>0</v>
      </c>
      <c r="AV164" s="41">
        <f ca="1">'000136302'!B23</f>
        <v>0</v>
      </c>
      <c r="AW164" s="41">
        <f ca="1">'000139305'!B23</f>
        <v>0</v>
      </c>
      <c r="AX164" s="41">
        <f ca="1">'000142308'!B23</f>
        <v>0</v>
      </c>
      <c r="AY164" s="41">
        <f ca="1">'000145311'!B23</f>
        <v>0</v>
      </c>
      <c r="AZ164" s="41">
        <f ca="1">'000148314'!B23</f>
        <v>0</v>
      </c>
      <c r="BA164" s="41">
        <f ca="1">'000151317'!B23</f>
        <v>0</v>
      </c>
      <c r="BB164" s="41">
        <f ca="1">'000154320'!B23</f>
        <v>0</v>
      </c>
      <c r="BC164" s="41">
        <f ca="1">'000157323'!B23</f>
        <v>0</v>
      </c>
      <c r="BD164" s="41">
        <f ca="1">'000160326'!B23</f>
        <v>0</v>
      </c>
      <c r="BE164" s="41">
        <f ca="1">'000163329'!B23</f>
        <v>0</v>
      </c>
      <c r="BF164" s="41">
        <f ca="1">'000166332'!B23</f>
        <v>0</v>
      </c>
      <c r="BG164" s="41">
        <f ca="1">'000169335'!B23</f>
        <v>0</v>
      </c>
      <c r="BH164" s="41">
        <f ca="1">'000172338'!B23</f>
        <v>0</v>
      </c>
      <c r="BI164" s="41">
        <f ca="1">'000175341'!B23</f>
        <v>0</v>
      </c>
      <c r="BJ164" s="41">
        <f ca="1">'000178344'!B23</f>
        <v>0</v>
      </c>
      <c r="BK164" s="41">
        <f ca="1">'000181347'!B23</f>
        <v>0</v>
      </c>
      <c r="BL164" s="41">
        <f ca="1">'000184350'!B23</f>
        <v>0</v>
      </c>
      <c r="BM164" s="41">
        <f ca="1">'000187353'!B23</f>
        <v>0</v>
      </c>
      <c r="BN164" s="41">
        <f ca="1">'000190356'!B23</f>
        <v>0</v>
      </c>
      <c r="BO164" s="41">
        <f ca="1">'000193359'!B23</f>
        <v>0</v>
      </c>
      <c r="BP164" s="41">
        <f ca="1">'000196362'!B23</f>
        <v>0</v>
      </c>
      <c r="BQ164" s="41">
        <f ca="1">'000199365'!B23</f>
        <v>0</v>
      </c>
      <c r="BR164" s="41">
        <f ca="1">'000202368'!B23</f>
        <v>0</v>
      </c>
      <c r="BS164" s="41">
        <f ca="1">'000205371'!B23</f>
        <v>0</v>
      </c>
      <c r="BT164" s="41">
        <f ca="1">'000208374'!B23</f>
        <v>0</v>
      </c>
      <c r="BU164" s="41">
        <f t="shared" ca="1" si="24"/>
        <v>0</v>
      </c>
      <c r="BV164" s="39">
        <f t="shared" ca="1" si="25"/>
        <v>0</v>
      </c>
      <c r="BW164" s="39">
        <f t="shared" ca="1" si="26"/>
        <v>0</v>
      </c>
      <c r="BX164" s="39">
        <f t="shared" ca="1" si="27"/>
        <v>0</v>
      </c>
      <c r="BY164" s="39">
        <f ca="1">BY265</f>
        <v>0</v>
      </c>
      <c r="BZ164" s="65">
        <f ca="1">BZ265</f>
        <v>1</v>
      </c>
    </row>
    <row r="165" spans="1:78" x14ac:dyDescent="0.25">
      <c r="A165" s="54" t="s">
        <v>178</v>
      </c>
      <c r="B165" s="40">
        <f ca="1">'000000500'!B24</f>
        <v>0</v>
      </c>
      <c r="C165" s="40">
        <f ca="1">'000001167'!B24</f>
        <v>0</v>
      </c>
      <c r="D165" s="40">
        <f ca="1">'000004170'!B24</f>
        <v>0</v>
      </c>
      <c r="E165" s="40">
        <f ca="1">'000007173'!B24</f>
        <v>0</v>
      </c>
      <c r="F165" s="40">
        <f ca="1">'000010176'!B24</f>
        <v>0</v>
      </c>
      <c r="G165" s="40">
        <f ca="1">'000013179'!B24</f>
        <v>0</v>
      </c>
      <c r="H165" s="40">
        <f ca="1">'000016182'!B24</f>
        <v>0</v>
      </c>
      <c r="I165" s="40">
        <f ca="1">'000019185'!B24</f>
        <v>0</v>
      </c>
      <c r="J165" s="40">
        <f ca="1">'000022188'!B24</f>
        <v>0</v>
      </c>
      <c r="K165" s="40">
        <f ca="1">'000025191'!B24</f>
        <v>0</v>
      </c>
      <c r="L165" s="40">
        <f ca="1">'000028194'!B24</f>
        <v>0</v>
      </c>
      <c r="M165" s="40">
        <f ca="1">'000031197'!B24</f>
        <v>0</v>
      </c>
      <c r="N165" s="40">
        <f ca="1">'000034200'!B24</f>
        <v>0</v>
      </c>
      <c r="O165" s="40">
        <f ca="1">'000037203'!B24</f>
        <v>0</v>
      </c>
      <c r="P165" s="40">
        <f ca="1">'000040206'!B24</f>
        <v>0</v>
      </c>
      <c r="Q165" s="40">
        <f ca="1">'000043209'!B24</f>
        <v>0</v>
      </c>
      <c r="R165" s="40">
        <f ca="1">'000046212'!B24</f>
        <v>0</v>
      </c>
      <c r="S165" s="40">
        <f ca="1">'000049215'!B24</f>
        <v>0</v>
      </c>
      <c r="T165" s="40">
        <f ca="1">'000052218'!B24</f>
        <v>0</v>
      </c>
      <c r="U165" s="40">
        <f ca="1">'000055221'!B24</f>
        <v>0</v>
      </c>
      <c r="V165" s="40">
        <f ca="1">'000058224'!B24</f>
        <v>0</v>
      </c>
      <c r="W165" s="40">
        <f ca="1">'000061227'!B24</f>
        <v>0</v>
      </c>
      <c r="X165" s="40">
        <f ca="1">'000064230'!B24</f>
        <v>0</v>
      </c>
      <c r="Y165" s="40">
        <f ca="1">'000067233'!B24</f>
        <v>0</v>
      </c>
      <c r="Z165" s="40">
        <f ca="1">'000070236'!B24</f>
        <v>0</v>
      </c>
      <c r="AA165" s="40">
        <f ca="1">'000073239'!B24</f>
        <v>0</v>
      </c>
      <c r="AB165" s="40">
        <f ca="1">'000076242'!B24</f>
        <v>0</v>
      </c>
      <c r="AC165" s="40">
        <f ca="1">'000079245'!B24</f>
        <v>0</v>
      </c>
      <c r="AD165" s="40">
        <f ca="1">'000082248'!B24</f>
        <v>0</v>
      </c>
      <c r="AE165" s="40">
        <f ca="1">'000085251'!B24</f>
        <v>0</v>
      </c>
      <c r="AF165" s="40">
        <f ca="1">'000088254'!B24</f>
        <v>0</v>
      </c>
      <c r="AG165" s="40">
        <f ca="1">'000091257'!B24</f>
        <v>0</v>
      </c>
      <c r="AH165" s="40">
        <f ca="1">'000094260'!B24</f>
        <v>0</v>
      </c>
      <c r="AI165" s="40">
        <f ca="1">'000097263'!B24</f>
        <v>0</v>
      </c>
      <c r="AJ165" s="40">
        <f ca="1">'000100266'!B24</f>
        <v>0</v>
      </c>
      <c r="AK165" s="40">
        <f ca="1">'000103269'!B24</f>
        <v>0</v>
      </c>
      <c r="AL165" s="40">
        <f ca="1">'000106272'!B24</f>
        <v>0</v>
      </c>
      <c r="AM165" s="40">
        <f ca="1">'000109275'!B24</f>
        <v>0</v>
      </c>
      <c r="AN165" s="40">
        <f ca="1">'000112278'!B24</f>
        <v>0</v>
      </c>
      <c r="AO165" s="40">
        <f ca="1">'000115281'!B24</f>
        <v>0</v>
      </c>
      <c r="AP165" s="40">
        <f ca="1">'000118284'!B24</f>
        <v>0</v>
      </c>
      <c r="AQ165" s="40">
        <f ca="1">'000121287'!B24</f>
        <v>0</v>
      </c>
      <c r="AR165" s="40">
        <f ca="1">'000124290'!B24</f>
        <v>0</v>
      </c>
      <c r="AS165" s="40">
        <f ca="1">'000127293'!B24</f>
        <v>0</v>
      </c>
      <c r="AT165" s="40">
        <f ca="1">'000130296'!B24</f>
        <v>0</v>
      </c>
      <c r="AU165" s="40">
        <f ca="1">'000133299'!B24</f>
        <v>0</v>
      </c>
      <c r="AV165" s="40">
        <f ca="1">'000136302'!B24</f>
        <v>0</v>
      </c>
      <c r="AW165" s="40">
        <f ca="1">'000139305'!B24</f>
        <v>0</v>
      </c>
      <c r="AX165" s="40">
        <f ca="1">'000142308'!B24</f>
        <v>0</v>
      </c>
      <c r="AY165" s="40">
        <f ca="1">'000145311'!B24</f>
        <v>0</v>
      </c>
      <c r="AZ165" s="40">
        <f ca="1">'000148314'!B24</f>
        <v>0</v>
      </c>
      <c r="BA165" s="40">
        <f ca="1">'000151317'!B24</f>
        <v>0</v>
      </c>
      <c r="BB165" s="40">
        <f ca="1">'000154320'!B24</f>
        <v>0</v>
      </c>
      <c r="BC165" s="40">
        <f ca="1">'000157323'!B24</f>
        <v>0</v>
      </c>
      <c r="BD165" s="40">
        <f ca="1">'000160326'!B24</f>
        <v>0</v>
      </c>
      <c r="BE165" s="40">
        <f ca="1">'000163329'!B24</f>
        <v>0</v>
      </c>
      <c r="BF165" s="40">
        <f ca="1">'000166332'!B24</f>
        <v>0</v>
      </c>
      <c r="BG165" s="40">
        <f ca="1">'000169335'!B24</f>
        <v>0</v>
      </c>
      <c r="BH165" s="40">
        <f ca="1">'000172338'!B24</f>
        <v>0</v>
      </c>
      <c r="BI165" s="40">
        <f ca="1">'000175341'!B24</f>
        <v>0</v>
      </c>
      <c r="BJ165" s="40">
        <f ca="1">'000178344'!B24</f>
        <v>0</v>
      </c>
      <c r="BK165" s="40">
        <f ca="1">'000181347'!B24</f>
        <v>0</v>
      </c>
      <c r="BL165" s="40">
        <f ca="1">'000184350'!B24</f>
        <v>0</v>
      </c>
      <c r="BM165" s="40">
        <f ca="1">'000187353'!B24</f>
        <v>0</v>
      </c>
      <c r="BN165" s="40">
        <f ca="1">'000190356'!B24</f>
        <v>0</v>
      </c>
      <c r="BO165" s="40">
        <f ca="1">'000193359'!B24</f>
        <v>0</v>
      </c>
      <c r="BP165" s="40">
        <f ca="1">'000196362'!B24</f>
        <v>0</v>
      </c>
      <c r="BQ165" s="40">
        <f ca="1">'000199365'!B24</f>
        <v>0</v>
      </c>
      <c r="BR165" s="40">
        <f ca="1">'000202368'!B24</f>
        <v>0</v>
      </c>
      <c r="BS165" s="40">
        <f ca="1">'000205371'!B24</f>
        <v>0</v>
      </c>
      <c r="BT165" s="40">
        <f ca="1">'000208374'!B24</f>
        <v>0</v>
      </c>
      <c r="BU165" s="40">
        <f t="shared" ca="1" si="24"/>
        <v>0</v>
      </c>
      <c r="BV165" s="37">
        <f t="shared" ca="1" si="25"/>
        <v>0</v>
      </c>
      <c r="BW165" s="37">
        <f t="shared" ca="1" si="26"/>
        <v>0</v>
      </c>
      <c r="BX165" s="37">
        <f t="shared" ca="1" si="27"/>
        <v>0</v>
      </c>
      <c r="BY165" s="37">
        <f ca="1">BY270</f>
        <v>0</v>
      </c>
      <c r="BZ165" s="64">
        <f ca="1">BZ270</f>
        <v>1</v>
      </c>
    </row>
    <row r="166" spans="1:78" x14ac:dyDescent="0.25">
      <c r="A166" s="53" t="s">
        <v>179</v>
      </c>
      <c r="B166" s="41">
        <f ca="1">'000000500'!B25</f>
        <v>0</v>
      </c>
      <c r="C166" s="41">
        <f ca="1">'000001167'!B25</f>
        <v>0</v>
      </c>
      <c r="D166" s="41">
        <f ca="1">'000004170'!B25</f>
        <v>0</v>
      </c>
      <c r="E166" s="41">
        <f ca="1">'000007173'!B25</f>
        <v>0</v>
      </c>
      <c r="F166" s="41">
        <f ca="1">'000010176'!B25</f>
        <v>0</v>
      </c>
      <c r="G166" s="41">
        <f ca="1">'000013179'!B25</f>
        <v>0</v>
      </c>
      <c r="H166" s="41">
        <f ca="1">'000016182'!B25</f>
        <v>0</v>
      </c>
      <c r="I166" s="41">
        <f ca="1">'000019185'!B25</f>
        <v>0</v>
      </c>
      <c r="J166" s="41">
        <f ca="1">'000022188'!B25</f>
        <v>0</v>
      </c>
      <c r="K166" s="41">
        <f ca="1">'000025191'!B25</f>
        <v>0</v>
      </c>
      <c r="L166" s="41">
        <f ca="1">'000028194'!B25</f>
        <v>0</v>
      </c>
      <c r="M166" s="41">
        <f ca="1">'000031197'!B25</f>
        <v>0</v>
      </c>
      <c r="N166" s="41">
        <f ca="1">'000034200'!B25</f>
        <v>0</v>
      </c>
      <c r="O166" s="41">
        <f ca="1">'000037203'!B25</f>
        <v>0</v>
      </c>
      <c r="P166" s="41">
        <f ca="1">'000040206'!B25</f>
        <v>0</v>
      </c>
      <c r="Q166" s="41">
        <f ca="1">'000043209'!B25</f>
        <v>0</v>
      </c>
      <c r="R166" s="41">
        <f ca="1">'000046212'!B25</f>
        <v>0</v>
      </c>
      <c r="S166" s="41">
        <f ca="1">'000049215'!B25</f>
        <v>0</v>
      </c>
      <c r="T166" s="41">
        <f ca="1">'000052218'!B25</f>
        <v>0</v>
      </c>
      <c r="U166" s="41">
        <f ca="1">'000055221'!B25</f>
        <v>0</v>
      </c>
      <c r="V166" s="41">
        <f ca="1">'000058224'!B25</f>
        <v>0</v>
      </c>
      <c r="W166" s="41">
        <f ca="1">'000061227'!B25</f>
        <v>0</v>
      </c>
      <c r="X166" s="41">
        <f ca="1">'000064230'!B25</f>
        <v>0</v>
      </c>
      <c r="Y166" s="41">
        <f ca="1">'000067233'!B25</f>
        <v>0</v>
      </c>
      <c r="Z166" s="41">
        <f ca="1">'000070236'!B25</f>
        <v>0</v>
      </c>
      <c r="AA166" s="41">
        <f ca="1">'000073239'!B25</f>
        <v>0</v>
      </c>
      <c r="AB166" s="41">
        <f ca="1">'000076242'!B25</f>
        <v>0</v>
      </c>
      <c r="AC166" s="41">
        <f ca="1">'000079245'!B25</f>
        <v>0</v>
      </c>
      <c r="AD166" s="41">
        <f ca="1">'000082248'!B25</f>
        <v>0</v>
      </c>
      <c r="AE166" s="41">
        <f ca="1">'000085251'!B25</f>
        <v>0</v>
      </c>
      <c r="AF166" s="41">
        <f ca="1">'000088254'!B25</f>
        <v>0</v>
      </c>
      <c r="AG166" s="41">
        <f ca="1">'000091257'!B25</f>
        <v>0</v>
      </c>
      <c r="AH166" s="41">
        <f ca="1">'000094260'!B25</f>
        <v>0</v>
      </c>
      <c r="AI166" s="41">
        <f ca="1">'000097263'!B25</f>
        <v>0</v>
      </c>
      <c r="AJ166" s="41">
        <f ca="1">'000100266'!B25</f>
        <v>0</v>
      </c>
      <c r="AK166" s="41">
        <f ca="1">'000103269'!B25</f>
        <v>0</v>
      </c>
      <c r="AL166" s="41">
        <f ca="1">'000106272'!B25</f>
        <v>0</v>
      </c>
      <c r="AM166" s="41">
        <f ca="1">'000109275'!B25</f>
        <v>0</v>
      </c>
      <c r="AN166" s="41">
        <f ca="1">'000112278'!B25</f>
        <v>0</v>
      </c>
      <c r="AO166" s="41">
        <f ca="1">'000115281'!B25</f>
        <v>0</v>
      </c>
      <c r="AP166" s="41">
        <f ca="1">'000118284'!B25</f>
        <v>0</v>
      </c>
      <c r="AQ166" s="41">
        <f ca="1">'000121287'!B25</f>
        <v>0</v>
      </c>
      <c r="AR166" s="41">
        <f ca="1">'000124290'!B25</f>
        <v>0</v>
      </c>
      <c r="AS166" s="41">
        <f ca="1">'000127293'!B25</f>
        <v>0</v>
      </c>
      <c r="AT166" s="41">
        <f ca="1">'000130296'!B25</f>
        <v>0</v>
      </c>
      <c r="AU166" s="41">
        <f ca="1">'000133299'!B25</f>
        <v>0</v>
      </c>
      <c r="AV166" s="41">
        <f ca="1">'000136302'!B25</f>
        <v>0</v>
      </c>
      <c r="AW166" s="41">
        <f ca="1">'000139305'!B25</f>
        <v>0</v>
      </c>
      <c r="AX166" s="41">
        <f ca="1">'000142308'!B25</f>
        <v>0</v>
      </c>
      <c r="AY166" s="41">
        <f ca="1">'000145311'!B25</f>
        <v>0</v>
      </c>
      <c r="AZ166" s="41">
        <f ca="1">'000148314'!B25</f>
        <v>0</v>
      </c>
      <c r="BA166" s="41">
        <f ca="1">'000151317'!B25</f>
        <v>0</v>
      </c>
      <c r="BB166" s="41">
        <f ca="1">'000154320'!B25</f>
        <v>0</v>
      </c>
      <c r="BC166" s="41">
        <f ca="1">'000157323'!B25</f>
        <v>0</v>
      </c>
      <c r="BD166" s="41">
        <f ca="1">'000160326'!B25</f>
        <v>0</v>
      </c>
      <c r="BE166" s="41">
        <f ca="1">'000163329'!B25</f>
        <v>0</v>
      </c>
      <c r="BF166" s="41">
        <f ca="1">'000166332'!B25</f>
        <v>0</v>
      </c>
      <c r="BG166" s="41">
        <f ca="1">'000169335'!B25</f>
        <v>0</v>
      </c>
      <c r="BH166" s="41">
        <f ca="1">'000172338'!B25</f>
        <v>0</v>
      </c>
      <c r="BI166" s="41">
        <f ca="1">'000175341'!B25</f>
        <v>0</v>
      </c>
      <c r="BJ166" s="41">
        <f ca="1">'000178344'!B25</f>
        <v>0</v>
      </c>
      <c r="BK166" s="41">
        <f ca="1">'000181347'!B25</f>
        <v>0</v>
      </c>
      <c r="BL166" s="41">
        <f ca="1">'000184350'!B25</f>
        <v>0</v>
      </c>
      <c r="BM166" s="41">
        <f ca="1">'000187353'!B25</f>
        <v>0</v>
      </c>
      <c r="BN166" s="41">
        <f ca="1">'000190356'!B25</f>
        <v>0</v>
      </c>
      <c r="BO166" s="41">
        <f ca="1">'000193359'!B25</f>
        <v>0</v>
      </c>
      <c r="BP166" s="41">
        <f ca="1">'000196362'!B25</f>
        <v>0</v>
      </c>
      <c r="BQ166" s="41">
        <f ca="1">'000199365'!B25</f>
        <v>0</v>
      </c>
      <c r="BR166" s="41">
        <f ca="1">'000202368'!B25</f>
        <v>0</v>
      </c>
      <c r="BS166" s="41">
        <f ca="1">'000205371'!B25</f>
        <v>0</v>
      </c>
      <c r="BT166" s="41">
        <f ca="1">'000208374'!B25</f>
        <v>0</v>
      </c>
      <c r="BU166" s="41">
        <f t="shared" ca="1" si="24"/>
        <v>0</v>
      </c>
      <c r="BV166" s="39">
        <f t="shared" ca="1" si="25"/>
        <v>0</v>
      </c>
      <c r="BW166" s="39">
        <f t="shared" ca="1" si="26"/>
        <v>0</v>
      </c>
      <c r="BX166" s="39">
        <f t="shared" ca="1" si="27"/>
        <v>0</v>
      </c>
      <c r="BY166" s="39">
        <f ca="1">BY272</f>
        <v>0</v>
      </c>
      <c r="BZ166" s="65">
        <f ca="1">BZ272</f>
        <v>1</v>
      </c>
    </row>
    <row r="167" spans="1:78" x14ac:dyDescent="0.25">
      <c r="A167" s="54" t="s">
        <v>180</v>
      </c>
      <c r="B167" s="40">
        <f ca="1">'000000500'!B26</f>
        <v>5</v>
      </c>
      <c r="C167" s="40">
        <f ca="1">'000001167'!B26</f>
        <v>8</v>
      </c>
      <c r="D167" s="40">
        <f ca="1">'000004170'!B26</f>
        <v>7</v>
      </c>
      <c r="E167" s="40">
        <f ca="1">'000007173'!B26</f>
        <v>7</v>
      </c>
      <c r="F167" s="40">
        <f ca="1">'000010176'!B26</f>
        <v>9</v>
      </c>
      <c r="G167" s="40">
        <f ca="1">'000013179'!B26</f>
        <v>9</v>
      </c>
      <c r="H167" s="40">
        <f ca="1">'000016182'!B26</f>
        <v>7</v>
      </c>
      <c r="I167" s="40">
        <f ca="1">'000019185'!B26</f>
        <v>8</v>
      </c>
      <c r="J167" s="40">
        <f ca="1">'000022188'!B26</f>
        <v>6</v>
      </c>
      <c r="K167" s="40">
        <f ca="1">'000025191'!B26</f>
        <v>9</v>
      </c>
      <c r="L167" s="40">
        <f ca="1">'000028194'!B26</f>
        <v>9</v>
      </c>
      <c r="M167" s="40">
        <f ca="1">'000031197'!B26</f>
        <v>5</v>
      </c>
      <c r="N167" s="40">
        <f ca="1">'000034200'!B26</f>
        <v>10</v>
      </c>
      <c r="O167" s="40">
        <f ca="1">'000037203'!B26</f>
        <v>8</v>
      </c>
      <c r="P167" s="40">
        <f ca="1">'000040206'!B26</f>
        <v>10</v>
      </c>
      <c r="Q167" s="40">
        <f ca="1">'000043209'!B26</f>
        <v>9</v>
      </c>
      <c r="R167" s="40">
        <f ca="1">'000046212'!B26</f>
        <v>10</v>
      </c>
      <c r="S167" s="40">
        <f ca="1">'000049215'!B26</f>
        <v>9</v>
      </c>
      <c r="T167" s="40">
        <f ca="1">'000052218'!B26</f>
        <v>7</v>
      </c>
      <c r="U167" s="40">
        <f ca="1">'000055221'!B26</f>
        <v>8</v>
      </c>
      <c r="V167" s="40">
        <f ca="1">'000058224'!B26</f>
        <v>9</v>
      </c>
      <c r="W167" s="40">
        <f ca="1">'000061227'!B26</f>
        <v>7</v>
      </c>
      <c r="X167" s="40">
        <f ca="1">'000064230'!B26</f>
        <v>8</v>
      </c>
      <c r="Y167" s="40">
        <f ca="1">'000067233'!B26</f>
        <v>8</v>
      </c>
      <c r="Z167" s="40">
        <f ca="1">'000070236'!B26</f>
        <v>7</v>
      </c>
      <c r="AA167" s="40">
        <f ca="1">'000073239'!B26</f>
        <v>7</v>
      </c>
      <c r="AB167" s="40">
        <f ca="1">'000076242'!B26</f>
        <v>7</v>
      </c>
      <c r="AC167" s="40">
        <f ca="1">'000079245'!B26</f>
        <v>8</v>
      </c>
      <c r="AD167" s="40">
        <f ca="1">'000082248'!B26</f>
        <v>9</v>
      </c>
      <c r="AE167" s="40">
        <f ca="1">'000085251'!B26</f>
        <v>8</v>
      </c>
      <c r="AF167" s="40">
        <f ca="1">'000088254'!B26</f>
        <v>10</v>
      </c>
      <c r="AG167" s="40">
        <f ca="1">'000091257'!B26</f>
        <v>8</v>
      </c>
      <c r="AH167" s="40">
        <f ca="1">'000094260'!B26</f>
        <v>6</v>
      </c>
      <c r="AI167" s="40">
        <f ca="1">'000097263'!B26</f>
        <v>9</v>
      </c>
      <c r="AJ167" s="40">
        <f ca="1">'000100266'!B26</f>
        <v>9</v>
      </c>
      <c r="AK167" s="40">
        <f ca="1">'000103269'!B26</f>
        <v>8</v>
      </c>
      <c r="AL167" s="40">
        <f ca="1">'000106272'!B26</f>
        <v>9</v>
      </c>
      <c r="AM167" s="40">
        <f ca="1">'000109275'!B26</f>
        <v>10</v>
      </c>
      <c r="AN167" s="40">
        <f ca="1">'000112278'!B26</f>
        <v>5</v>
      </c>
      <c r="AO167" s="40">
        <f ca="1">'000115281'!B26</f>
        <v>1</v>
      </c>
      <c r="AP167" s="40">
        <f ca="1">'000118284'!B26</f>
        <v>10</v>
      </c>
      <c r="AQ167" s="40">
        <f ca="1">'000121287'!B26</f>
        <v>5</v>
      </c>
      <c r="AR167" s="40">
        <f ca="1">'000124290'!B26</f>
        <v>6</v>
      </c>
      <c r="AS167" s="40">
        <f ca="1">'000127293'!B26</f>
        <v>6</v>
      </c>
      <c r="AT167" s="40">
        <f ca="1">'000130296'!B26</f>
        <v>4</v>
      </c>
      <c r="AU167" s="40">
        <f ca="1">'000133299'!B26</f>
        <v>8</v>
      </c>
      <c r="AV167" s="40">
        <f ca="1">'000136302'!B26</f>
        <v>10</v>
      </c>
      <c r="AW167" s="40">
        <f ca="1">'000139305'!B26</f>
        <v>10</v>
      </c>
      <c r="AX167" s="40">
        <f ca="1">'000142308'!B26</f>
        <v>10</v>
      </c>
      <c r="AY167" s="40">
        <f ca="1">'000145311'!B26</f>
        <v>7</v>
      </c>
      <c r="AZ167" s="40">
        <f ca="1">'000148314'!B26</f>
        <v>9</v>
      </c>
      <c r="BA167" s="40">
        <f ca="1">'000151317'!B26</f>
        <v>8</v>
      </c>
      <c r="BB167" s="40">
        <f ca="1">'000154320'!B26</f>
        <v>10</v>
      </c>
      <c r="BC167" s="40">
        <f ca="1">'000157323'!B26</f>
        <v>8</v>
      </c>
      <c r="BD167" s="40">
        <f ca="1">'000160326'!B26</f>
        <v>6</v>
      </c>
      <c r="BE167" s="40">
        <f ca="1">'000163329'!B26</f>
        <v>6</v>
      </c>
      <c r="BF167" s="40">
        <f ca="1">'000166332'!B26</f>
        <v>10</v>
      </c>
      <c r="BG167" s="40">
        <f ca="1">'000169335'!B26</f>
        <v>7</v>
      </c>
      <c r="BH167" s="40">
        <f ca="1">'000172338'!B26</f>
        <v>8</v>
      </c>
      <c r="BI167" s="40">
        <f ca="1">'000175341'!B26</f>
        <v>7</v>
      </c>
      <c r="BJ167" s="40">
        <f ca="1">'000178344'!B26</f>
        <v>7</v>
      </c>
      <c r="BK167" s="40">
        <f ca="1">'000181347'!B26</f>
        <v>7</v>
      </c>
      <c r="BL167" s="40">
        <f ca="1">'000184350'!B26</f>
        <v>6</v>
      </c>
      <c r="BM167" s="40">
        <f ca="1">'000187353'!B26</f>
        <v>9</v>
      </c>
      <c r="BN167" s="40">
        <f ca="1">'000190356'!B26</f>
        <v>8</v>
      </c>
      <c r="BO167" s="40">
        <f ca="1">'000193359'!B26</f>
        <v>7</v>
      </c>
      <c r="BP167" s="40">
        <f ca="1">'000196362'!B26</f>
        <v>6</v>
      </c>
      <c r="BQ167" s="40">
        <f ca="1">'000199365'!B26</f>
        <v>6</v>
      </c>
      <c r="BR167" s="40">
        <f ca="1">'000202368'!B26</f>
        <v>5</v>
      </c>
      <c r="BS167" s="40">
        <f ca="1">'000205371'!B26</f>
        <v>10</v>
      </c>
      <c r="BT167" s="40">
        <f ca="1">'000208374'!B26</f>
        <v>8</v>
      </c>
      <c r="BU167" s="40">
        <f t="shared" ca="1" si="24"/>
        <v>547</v>
      </c>
      <c r="BV167" s="37">
        <f t="shared" ca="1" si="25"/>
        <v>7.704225352112676</v>
      </c>
      <c r="BW167" s="37">
        <f t="shared" ca="1" si="26"/>
        <v>1.7516878896586163</v>
      </c>
      <c r="BX167" s="37">
        <f t="shared" ca="1" si="27"/>
        <v>0.20788710583271441</v>
      </c>
      <c r="BY167" s="37">
        <f ca="1">BY274</f>
        <v>2.4166256804818678E-2</v>
      </c>
      <c r="BZ167" s="64">
        <f ca="1">BZ274</f>
        <v>7.2858770959429719E-3</v>
      </c>
    </row>
    <row r="168" spans="1:78" x14ac:dyDescent="0.25">
      <c r="A168" s="53" t="s">
        <v>181</v>
      </c>
      <c r="B168" s="41">
        <f ca="1">'000000500'!B27</f>
        <v>0</v>
      </c>
      <c r="C168" s="41">
        <f ca="1">'000001167'!B27</f>
        <v>0</v>
      </c>
      <c r="D168" s="41">
        <f ca="1">'000004170'!B27</f>
        <v>0</v>
      </c>
      <c r="E168" s="41">
        <f ca="1">'000007173'!B27</f>
        <v>0</v>
      </c>
      <c r="F168" s="41">
        <f ca="1">'000010176'!B27</f>
        <v>0</v>
      </c>
      <c r="G168" s="41">
        <f ca="1">'000013179'!B27</f>
        <v>0</v>
      </c>
      <c r="H168" s="41">
        <f ca="1">'000016182'!B27</f>
        <v>0</v>
      </c>
      <c r="I168" s="41">
        <f ca="1">'000019185'!B27</f>
        <v>0</v>
      </c>
      <c r="J168" s="41">
        <f ca="1">'000022188'!B27</f>
        <v>0</v>
      </c>
      <c r="K168" s="41">
        <f ca="1">'000025191'!B27</f>
        <v>0</v>
      </c>
      <c r="L168" s="41">
        <f ca="1">'000028194'!B27</f>
        <v>0</v>
      </c>
      <c r="M168" s="41">
        <f ca="1">'000031197'!B27</f>
        <v>0</v>
      </c>
      <c r="N168" s="41">
        <f ca="1">'000034200'!B27</f>
        <v>0</v>
      </c>
      <c r="O168" s="41">
        <f ca="1">'000037203'!B27</f>
        <v>0</v>
      </c>
      <c r="P168" s="41">
        <f ca="1">'000040206'!B27</f>
        <v>0</v>
      </c>
      <c r="Q168" s="41">
        <f ca="1">'000043209'!B27</f>
        <v>0</v>
      </c>
      <c r="R168" s="41">
        <f ca="1">'000046212'!B27</f>
        <v>0</v>
      </c>
      <c r="S168" s="41">
        <f ca="1">'000049215'!B27</f>
        <v>0</v>
      </c>
      <c r="T168" s="41">
        <f ca="1">'000052218'!B27</f>
        <v>0</v>
      </c>
      <c r="U168" s="41">
        <f ca="1">'000055221'!B27</f>
        <v>0</v>
      </c>
      <c r="V168" s="41">
        <f ca="1">'000058224'!B27</f>
        <v>0</v>
      </c>
      <c r="W168" s="41">
        <f ca="1">'000061227'!B27</f>
        <v>0</v>
      </c>
      <c r="X168" s="41">
        <f ca="1">'000064230'!B27</f>
        <v>0</v>
      </c>
      <c r="Y168" s="41">
        <f ca="1">'000067233'!B27</f>
        <v>0</v>
      </c>
      <c r="Z168" s="41">
        <f ca="1">'000070236'!B27</f>
        <v>0</v>
      </c>
      <c r="AA168" s="41">
        <f ca="1">'000073239'!B27</f>
        <v>0</v>
      </c>
      <c r="AB168" s="41">
        <f ca="1">'000076242'!B27</f>
        <v>0</v>
      </c>
      <c r="AC168" s="41">
        <f ca="1">'000079245'!B27</f>
        <v>0</v>
      </c>
      <c r="AD168" s="41">
        <f ca="1">'000082248'!B27</f>
        <v>0</v>
      </c>
      <c r="AE168" s="41">
        <f ca="1">'000085251'!B27</f>
        <v>0</v>
      </c>
      <c r="AF168" s="41">
        <f ca="1">'000088254'!B27</f>
        <v>0</v>
      </c>
      <c r="AG168" s="41">
        <f ca="1">'000091257'!B27</f>
        <v>0</v>
      </c>
      <c r="AH168" s="41">
        <f ca="1">'000094260'!B27</f>
        <v>0</v>
      </c>
      <c r="AI168" s="41">
        <f ca="1">'000097263'!B27</f>
        <v>0</v>
      </c>
      <c r="AJ168" s="41">
        <f ca="1">'000100266'!B27</f>
        <v>0</v>
      </c>
      <c r="AK168" s="41">
        <f ca="1">'000103269'!B27</f>
        <v>0</v>
      </c>
      <c r="AL168" s="41">
        <f ca="1">'000106272'!B27</f>
        <v>0</v>
      </c>
      <c r="AM168" s="41">
        <f ca="1">'000109275'!B27</f>
        <v>0</v>
      </c>
      <c r="AN168" s="41">
        <f ca="1">'000112278'!B27</f>
        <v>0</v>
      </c>
      <c r="AO168" s="41">
        <f ca="1">'000115281'!B27</f>
        <v>0</v>
      </c>
      <c r="AP168" s="41">
        <f ca="1">'000118284'!B27</f>
        <v>0</v>
      </c>
      <c r="AQ168" s="41">
        <f ca="1">'000121287'!B27</f>
        <v>0</v>
      </c>
      <c r="AR168" s="41">
        <f ca="1">'000124290'!B27</f>
        <v>0</v>
      </c>
      <c r="AS168" s="41">
        <f ca="1">'000127293'!B27</f>
        <v>0</v>
      </c>
      <c r="AT168" s="41">
        <f ca="1">'000130296'!B27</f>
        <v>0</v>
      </c>
      <c r="AU168" s="41">
        <f ca="1">'000133299'!B27</f>
        <v>0</v>
      </c>
      <c r="AV168" s="41">
        <f ca="1">'000136302'!B27</f>
        <v>0</v>
      </c>
      <c r="AW168" s="41">
        <f ca="1">'000139305'!B27</f>
        <v>0</v>
      </c>
      <c r="AX168" s="41">
        <f ca="1">'000142308'!B27</f>
        <v>0</v>
      </c>
      <c r="AY168" s="41">
        <f ca="1">'000145311'!B27</f>
        <v>0</v>
      </c>
      <c r="AZ168" s="41">
        <f ca="1">'000148314'!B27</f>
        <v>0</v>
      </c>
      <c r="BA168" s="41">
        <f ca="1">'000151317'!B27</f>
        <v>0</v>
      </c>
      <c r="BB168" s="41">
        <f ca="1">'000154320'!B27</f>
        <v>0</v>
      </c>
      <c r="BC168" s="41">
        <f ca="1">'000157323'!B27</f>
        <v>0</v>
      </c>
      <c r="BD168" s="41">
        <f ca="1">'000160326'!B27</f>
        <v>0</v>
      </c>
      <c r="BE168" s="41">
        <f ca="1">'000163329'!B27</f>
        <v>0</v>
      </c>
      <c r="BF168" s="41">
        <f ca="1">'000166332'!B27</f>
        <v>0</v>
      </c>
      <c r="BG168" s="41">
        <f ca="1">'000169335'!B27</f>
        <v>0</v>
      </c>
      <c r="BH168" s="41">
        <f ca="1">'000172338'!B27</f>
        <v>0</v>
      </c>
      <c r="BI168" s="41">
        <f ca="1">'000175341'!B27</f>
        <v>0</v>
      </c>
      <c r="BJ168" s="41">
        <f ca="1">'000178344'!B27</f>
        <v>0</v>
      </c>
      <c r="BK168" s="41">
        <f ca="1">'000181347'!B27</f>
        <v>0</v>
      </c>
      <c r="BL168" s="41">
        <f ca="1">'000184350'!B27</f>
        <v>0</v>
      </c>
      <c r="BM168" s="41">
        <f ca="1">'000187353'!B27</f>
        <v>0</v>
      </c>
      <c r="BN168" s="41">
        <f ca="1">'000190356'!B27</f>
        <v>0</v>
      </c>
      <c r="BO168" s="41">
        <f ca="1">'000193359'!B27</f>
        <v>0</v>
      </c>
      <c r="BP168" s="41">
        <f ca="1">'000196362'!B27</f>
        <v>0</v>
      </c>
      <c r="BQ168" s="41">
        <f ca="1">'000199365'!B27</f>
        <v>0</v>
      </c>
      <c r="BR168" s="41">
        <f ca="1">'000202368'!B27</f>
        <v>0</v>
      </c>
      <c r="BS168" s="41">
        <f ca="1">'000205371'!B27</f>
        <v>0</v>
      </c>
      <c r="BT168" s="41">
        <f ca="1">'000208374'!B27</f>
        <v>0</v>
      </c>
      <c r="BU168" s="41">
        <f t="shared" ca="1" si="24"/>
        <v>0</v>
      </c>
      <c r="BV168" s="39">
        <f t="shared" ca="1" si="25"/>
        <v>0</v>
      </c>
      <c r="BW168" s="39">
        <f t="shared" ca="1" si="26"/>
        <v>0</v>
      </c>
      <c r="BX168" s="39">
        <f t="shared" ca="1" si="27"/>
        <v>0</v>
      </c>
      <c r="BY168" s="39">
        <f ca="1">BY278</f>
        <v>0</v>
      </c>
      <c r="BZ168" s="65">
        <f ca="1">BZ278</f>
        <v>1</v>
      </c>
    </row>
    <row r="169" spans="1:78" x14ac:dyDescent="0.25">
      <c r="A169" s="54" t="s">
        <v>182</v>
      </c>
      <c r="B169" s="40">
        <f ca="1">'000000500'!B28</f>
        <v>3</v>
      </c>
      <c r="C169" s="40">
        <f ca="1">'000001167'!B28</f>
        <v>2</v>
      </c>
      <c r="D169" s="40">
        <f ca="1">'000004170'!B28</f>
        <v>3</v>
      </c>
      <c r="E169" s="40">
        <f ca="1">'000007173'!B28</f>
        <v>3</v>
      </c>
      <c r="F169" s="40">
        <f ca="1">'000010176'!B28</f>
        <v>1</v>
      </c>
      <c r="G169" s="40">
        <f ca="1">'000013179'!B28</f>
        <v>1</v>
      </c>
      <c r="H169" s="40">
        <f ca="1">'000016182'!B28</f>
        <v>3</v>
      </c>
      <c r="I169" s="40">
        <f ca="1">'000019185'!B28</f>
        <v>2</v>
      </c>
      <c r="J169" s="40">
        <f ca="1">'000022188'!B28</f>
        <v>4</v>
      </c>
      <c r="K169" s="40">
        <f ca="1">'000025191'!B28</f>
        <v>1</v>
      </c>
      <c r="L169" s="40">
        <f ca="1">'000028194'!B28</f>
        <v>1</v>
      </c>
      <c r="M169" s="40">
        <f ca="1">'000031197'!B28</f>
        <v>5</v>
      </c>
      <c r="N169" s="40">
        <f ca="1">'000034200'!B28</f>
        <v>0</v>
      </c>
      <c r="O169" s="40">
        <f ca="1">'000037203'!B28</f>
        <v>2</v>
      </c>
      <c r="P169" s="40">
        <f ca="1">'000040206'!B28</f>
        <v>0</v>
      </c>
      <c r="Q169" s="40">
        <f ca="1">'000043209'!B28</f>
        <v>1</v>
      </c>
      <c r="R169" s="40">
        <f ca="1">'000046212'!B28</f>
        <v>0</v>
      </c>
      <c r="S169" s="40">
        <f ca="1">'000049215'!B28</f>
        <v>1</v>
      </c>
      <c r="T169" s="40">
        <f ca="1">'000052218'!B28</f>
        <v>3</v>
      </c>
      <c r="U169" s="40">
        <f ca="1">'000055221'!B28</f>
        <v>2</v>
      </c>
      <c r="V169" s="40">
        <f ca="1">'000058224'!B28</f>
        <v>1</v>
      </c>
      <c r="W169" s="40">
        <f ca="1">'000061227'!B28</f>
        <v>3</v>
      </c>
      <c r="X169" s="40">
        <f ca="1">'000064230'!B28</f>
        <v>2</v>
      </c>
      <c r="Y169" s="40">
        <f ca="1">'000067233'!B28</f>
        <v>2</v>
      </c>
      <c r="Z169" s="40">
        <f ca="1">'000070236'!B28</f>
        <v>3</v>
      </c>
      <c r="AA169" s="40">
        <f ca="1">'000073239'!B28</f>
        <v>2</v>
      </c>
      <c r="AB169" s="40">
        <f ca="1">'000076242'!B28</f>
        <v>3</v>
      </c>
      <c r="AC169" s="40">
        <f ca="1">'000079245'!B28</f>
        <v>2</v>
      </c>
      <c r="AD169" s="40">
        <f ca="1">'000082248'!B28</f>
        <v>1</v>
      </c>
      <c r="AE169" s="40">
        <f ca="1">'000085251'!B28</f>
        <v>2</v>
      </c>
      <c r="AF169" s="40">
        <f ca="1">'000088254'!B28</f>
        <v>0</v>
      </c>
      <c r="AG169" s="40">
        <f ca="1">'000091257'!B28</f>
        <v>2</v>
      </c>
      <c r="AH169" s="40">
        <f ca="1">'000094260'!B28</f>
        <v>4</v>
      </c>
      <c r="AI169" s="40">
        <f ca="1">'000097263'!B28</f>
        <v>1</v>
      </c>
      <c r="AJ169" s="40">
        <f ca="1">'000100266'!B28</f>
        <v>1</v>
      </c>
      <c r="AK169" s="40">
        <f ca="1">'000103269'!B28</f>
        <v>2</v>
      </c>
      <c r="AL169" s="40">
        <f ca="1">'000106272'!B28</f>
        <v>1</v>
      </c>
      <c r="AM169" s="40">
        <f ca="1">'000109275'!B28</f>
        <v>0</v>
      </c>
      <c r="AN169" s="40">
        <f ca="1">'000112278'!B28</f>
        <v>1</v>
      </c>
      <c r="AO169" s="40">
        <f ca="1">'000115281'!B28</f>
        <v>6</v>
      </c>
      <c r="AP169" s="40">
        <f ca="1">'000118284'!B28</f>
        <v>0</v>
      </c>
      <c r="AQ169" s="40">
        <f ca="1">'000121287'!B28</f>
        <v>1</v>
      </c>
      <c r="AR169" s="40">
        <f ca="1">'000124290'!B28</f>
        <v>2</v>
      </c>
      <c r="AS169" s="40">
        <f ca="1">'000127293'!B28</f>
        <v>4</v>
      </c>
      <c r="AT169" s="40">
        <f ca="1">'000130296'!B28</f>
        <v>1</v>
      </c>
      <c r="AU169" s="40">
        <f ca="1">'000133299'!B28</f>
        <v>2</v>
      </c>
      <c r="AV169" s="40">
        <f ca="1">'000136302'!B28</f>
        <v>0</v>
      </c>
      <c r="AW169" s="40">
        <f ca="1">'000139305'!B28</f>
        <v>0</v>
      </c>
      <c r="AX169" s="40">
        <f ca="1">'000142308'!B28</f>
        <v>0</v>
      </c>
      <c r="AY169" s="40">
        <f ca="1">'000145311'!B28</f>
        <v>3</v>
      </c>
      <c r="AZ169" s="40">
        <f ca="1">'000148314'!B28</f>
        <v>0</v>
      </c>
      <c r="BA169" s="40">
        <f ca="1">'000151317'!B28</f>
        <v>2</v>
      </c>
      <c r="BB169" s="40">
        <f ca="1">'000154320'!B28</f>
        <v>0</v>
      </c>
      <c r="BC169" s="40">
        <f ca="1">'000157323'!B28</f>
        <v>2</v>
      </c>
      <c r="BD169" s="40">
        <f ca="1">'000160326'!B28</f>
        <v>3</v>
      </c>
      <c r="BE169" s="40">
        <f ca="1">'000163329'!B28</f>
        <v>4</v>
      </c>
      <c r="BF169" s="40">
        <f ca="1">'000166332'!B28</f>
        <v>0</v>
      </c>
      <c r="BG169" s="40">
        <f ca="1">'000169335'!B28</f>
        <v>3</v>
      </c>
      <c r="BH169" s="40">
        <f ca="1">'000172338'!B28</f>
        <v>2</v>
      </c>
      <c r="BI169" s="40">
        <f ca="1">'000175341'!B28</f>
        <v>2</v>
      </c>
      <c r="BJ169" s="40">
        <f ca="1">'000178344'!B28</f>
        <v>3</v>
      </c>
      <c r="BK169" s="40">
        <f ca="1">'000181347'!B28</f>
        <v>2</v>
      </c>
      <c r="BL169" s="40">
        <f ca="1">'000184350'!B28</f>
        <v>4</v>
      </c>
      <c r="BM169" s="40">
        <f ca="1">'000187353'!B28</f>
        <v>1</v>
      </c>
      <c r="BN169" s="40">
        <f ca="1">'000190356'!B28</f>
        <v>2</v>
      </c>
      <c r="BO169" s="40">
        <f ca="1">'000193359'!B28</f>
        <v>3</v>
      </c>
      <c r="BP169" s="40">
        <f ca="1">'000196362'!B28</f>
        <v>3</v>
      </c>
      <c r="BQ169" s="40">
        <f ca="1">'000199365'!B28</f>
        <v>4</v>
      </c>
      <c r="BR169" s="40">
        <f ca="1">'000202368'!B28</f>
        <v>0</v>
      </c>
      <c r="BS169" s="40">
        <f ca="1">'000205371'!B28</f>
        <v>0</v>
      </c>
      <c r="BT169" s="40">
        <f ca="1">'000208374'!B28</f>
        <v>1</v>
      </c>
      <c r="BU169" s="40">
        <f t="shared" ca="1" si="24"/>
        <v>131</v>
      </c>
      <c r="BV169" s="37">
        <f t="shared" ca="1" si="25"/>
        <v>1.8450704225352113</v>
      </c>
      <c r="BW169" s="37">
        <f t="shared" ca="1" si="26"/>
        <v>1.3799367203291157</v>
      </c>
      <c r="BX169" s="37">
        <f t="shared" ca="1" si="27"/>
        <v>0.16376835891547756</v>
      </c>
      <c r="BZ169" s="59"/>
    </row>
    <row r="170" spans="1:78" x14ac:dyDescent="0.25">
      <c r="A170" s="51" t="s">
        <v>388</v>
      </c>
      <c r="B170" s="35">
        <f t="shared" ref="B170:AG170" ca="1" si="28">SUM(B157:B169)</f>
        <v>10</v>
      </c>
      <c r="C170" s="35">
        <f t="shared" ca="1" si="28"/>
        <v>10</v>
      </c>
      <c r="D170" s="35">
        <f t="shared" ca="1" si="28"/>
        <v>10</v>
      </c>
      <c r="E170" s="35">
        <f t="shared" ca="1" si="28"/>
        <v>10</v>
      </c>
      <c r="F170" s="35">
        <f t="shared" ca="1" si="28"/>
        <v>10</v>
      </c>
      <c r="G170" s="35">
        <f t="shared" ca="1" si="28"/>
        <v>10</v>
      </c>
      <c r="H170" s="35">
        <f t="shared" ca="1" si="28"/>
        <v>10</v>
      </c>
      <c r="I170" s="35">
        <f t="shared" ca="1" si="28"/>
        <v>10</v>
      </c>
      <c r="J170" s="35">
        <f t="shared" ca="1" si="28"/>
        <v>10</v>
      </c>
      <c r="K170" s="35">
        <f t="shared" ca="1" si="28"/>
        <v>10</v>
      </c>
      <c r="L170" s="35">
        <f t="shared" ca="1" si="28"/>
        <v>10</v>
      </c>
      <c r="M170" s="35">
        <f t="shared" ca="1" si="28"/>
        <v>10</v>
      </c>
      <c r="N170" s="35">
        <f t="shared" ca="1" si="28"/>
        <v>10</v>
      </c>
      <c r="O170" s="35">
        <f t="shared" ca="1" si="28"/>
        <v>10</v>
      </c>
      <c r="P170" s="35">
        <f t="shared" ca="1" si="28"/>
        <v>10</v>
      </c>
      <c r="Q170" s="35">
        <f t="shared" ca="1" si="28"/>
        <v>10</v>
      </c>
      <c r="R170" s="35">
        <f t="shared" ca="1" si="28"/>
        <v>10</v>
      </c>
      <c r="S170" s="35">
        <f t="shared" ca="1" si="28"/>
        <v>10</v>
      </c>
      <c r="T170" s="35">
        <f t="shared" ca="1" si="28"/>
        <v>10</v>
      </c>
      <c r="U170" s="35">
        <f t="shared" ca="1" si="28"/>
        <v>10</v>
      </c>
      <c r="V170" s="35">
        <f t="shared" ca="1" si="28"/>
        <v>10</v>
      </c>
      <c r="W170" s="35">
        <f t="shared" ca="1" si="28"/>
        <v>10</v>
      </c>
      <c r="X170" s="35">
        <f t="shared" ca="1" si="28"/>
        <v>10</v>
      </c>
      <c r="Y170" s="35">
        <f t="shared" ca="1" si="28"/>
        <v>10</v>
      </c>
      <c r="Z170" s="35">
        <f t="shared" ca="1" si="28"/>
        <v>10</v>
      </c>
      <c r="AA170" s="35">
        <f t="shared" ca="1" si="28"/>
        <v>10</v>
      </c>
      <c r="AB170" s="35">
        <f t="shared" ca="1" si="28"/>
        <v>10</v>
      </c>
      <c r="AC170" s="35">
        <f t="shared" ca="1" si="28"/>
        <v>10</v>
      </c>
      <c r="AD170" s="35">
        <f t="shared" ca="1" si="28"/>
        <v>10</v>
      </c>
      <c r="AE170" s="35">
        <f t="shared" ca="1" si="28"/>
        <v>10</v>
      </c>
      <c r="AF170" s="35">
        <f t="shared" ca="1" si="28"/>
        <v>10</v>
      </c>
      <c r="AG170" s="35">
        <f t="shared" ca="1" si="28"/>
        <v>10</v>
      </c>
      <c r="AH170" s="35">
        <f t="shared" ref="AH170:BM170" ca="1" si="29">SUM(AH157:AH169)</f>
        <v>10</v>
      </c>
      <c r="AI170" s="35">
        <f t="shared" ca="1" si="29"/>
        <v>10</v>
      </c>
      <c r="AJ170" s="35">
        <f t="shared" ca="1" si="29"/>
        <v>10</v>
      </c>
      <c r="AK170" s="35">
        <f t="shared" ca="1" si="29"/>
        <v>10</v>
      </c>
      <c r="AL170" s="35">
        <f t="shared" ca="1" si="29"/>
        <v>10</v>
      </c>
      <c r="AM170" s="35">
        <f t="shared" ca="1" si="29"/>
        <v>10</v>
      </c>
      <c r="AN170" s="35">
        <f t="shared" ca="1" si="29"/>
        <v>10</v>
      </c>
      <c r="AO170" s="35">
        <f t="shared" ca="1" si="29"/>
        <v>10</v>
      </c>
      <c r="AP170" s="35">
        <f t="shared" ca="1" si="29"/>
        <v>10</v>
      </c>
      <c r="AQ170" s="35">
        <f t="shared" ca="1" si="29"/>
        <v>10</v>
      </c>
      <c r="AR170" s="35">
        <f t="shared" ca="1" si="29"/>
        <v>10</v>
      </c>
      <c r="AS170" s="35">
        <f t="shared" ca="1" si="29"/>
        <v>10</v>
      </c>
      <c r="AT170" s="35">
        <f t="shared" ca="1" si="29"/>
        <v>10</v>
      </c>
      <c r="AU170" s="35">
        <f t="shared" ca="1" si="29"/>
        <v>10</v>
      </c>
      <c r="AV170" s="35">
        <f t="shared" ca="1" si="29"/>
        <v>10</v>
      </c>
      <c r="AW170" s="35">
        <f t="shared" ca="1" si="29"/>
        <v>10</v>
      </c>
      <c r="AX170" s="35">
        <f t="shared" ca="1" si="29"/>
        <v>10</v>
      </c>
      <c r="AY170" s="35">
        <f t="shared" ca="1" si="29"/>
        <v>10</v>
      </c>
      <c r="AZ170" s="35">
        <f t="shared" ca="1" si="29"/>
        <v>10</v>
      </c>
      <c r="BA170" s="35">
        <f t="shared" ca="1" si="29"/>
        <v>10</v>
      </c>
      <c r="BB170" s="35">
        <f t="shared" ca="1" si="29"/>
        <v>10</v>
      </c>
      <c r="BC170" s="35">
        <f t="shared" ca="1" si="29"/>
        <v>10</v>
      </c>
      <c r="BD170" s="35">
        <f t="shared" ca="1" si="29"/>
        <v>10</v>
      </c>
      <c r="BE170" s="35">
        <f t="shared" ca="1" si="29"/>
        <v>10</v>
      </c>
      <c r="BF170" s="35">
        <f t="shared" ca="1" si="29"/>
        <v>10</v>
      </c>
      <c r="BG170" s="35">
        <f t="shared" ca="1" si="29"/>
        <v>10</v>
      </c>
      <c r="BH170" s="35">
        <f t="shared" ca="1" si="29"/>
        <v>10</v>
      </c>
      <c r="BI170" s="35">
        <f t="shared" ca="1" si="29"/>
        <v>10</v>
      </c>
      <c r="BJ170" s="35">
        <f t="shared" ca="1" si="29"/>
        <v>10</v>
      </c>
      <c r="BK170" s="35">
        <f t="shared" ca="1" si="29"/>
        <v>10</v>
      </c>
      <c r="BL170" s="35">
        <f t="shared" ca="1" si="29"/>
        <v>10</v>
      </c>
      <c r="BM170" s="35">
        <f t="shared" ca="1" si="29"/>
        <v>10</v>
      </c>
      <c r="BN170" s="35">
        <f t="shared" ref="BN170:CS170" ca="1" si="30">SUM(BN157:BN169)</f>
        <v>10</v>
      </c>
      <c r="BO170" s="35">
        <f t="shared" ca="1" si="30"/>
        <v>10</v>
      </c>
      <c r="BP170" s="35">
        <f t="shared" ca="1" si="30"/>
        <v>10</v>
      </c>
      <c r="BQ170" s="35">
        <f t="shared" ca="1" si="30"/>
        <v>10</v>
      </c>
      <c r="BR170" s="35">
        <f t="shared" ca="1" si="30"/>
        <v>10</v>
      </c>
      <c r="BS170" s="35">
        <f t="shared" ca="1" si="30"/>
        <v>10</v>
      </c>
      <c r="BT170" s="35">
        <f t="shared" ca="1" si="30"/>
        <v>10</v>
      </c>
      <c r="BU170" s="35">
        <f t="shared" ca="1" si="30"/>
        <v>710</v>
      </c>
      <c r="BZ170" s="59"/>
    </row>
    <row r="171" spans="1:78" x14ac:dyDescent="0.25">
      <c r="A171" s="54"/>
      <c r="BZ171" s="59"/>
    </row>
    <row r="172" spans="1:78" x14ac:dyDescent="0.25">
      <c r="A172" s="51" t="s">
        <v>389</v>
      </c>
      <c r="BU172" s="34" t="s">
        <v>387</v>
      </c>
      <c r="BV172" s="34" t="s">
        <v>379</v>
      </c>
      <c r="BW172" s="34" t="s">
        <v>380</v>
      </c>
      <c r="BX172" s="34" t="s">
        <v>381</v>
      </c>
      <c r="BY172" s="34" t="s">
        <v>385</v>
      </c>
      <c r="BZ172" s="63" t="s">
        <v>386</v>
      </c>
    </row>
    <row r="173" spans="1:78" x14ac:dyDescent="0.25">
      <c r="A173" s="55" t="s">
        <v>170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  <c r="BB173" s="38"/>
      <c r="BC173" s="38"/>
      <c r="BD173" s="38"/>
      <c r="BE173" s="38"/>
      <c r="BF173" s="38"/>
      <c r="BG173" s="38"/>
      <c r="BH173" s="38"/>
      <c r="BI173" s="38"/>
      <c r="BJ173" s="38"/>
      <c r="BK173" s="38"/>
      <c r="BL173" s="38"/>
      <c r="BM173" s="38"/>
      <c r="BN173" s="38"/>
      <c r="BO173" s="38"/>
      <c r="BP173" s="38"/>
      <c r="BQ173" s="38"/>
      <c r="BR173" s="38"/>
      <c r="BS173" s="38"/>
      <c r="BT173" s="38"/>
      <c r="BU173" s="38"/>
      <c r="BV173" s="38"/>
      <c r="BW173" s="38"/>
      <c r="BX173" s="38"/>
      <c r="BY173" s="39">
        <f ca="1">SUM(BY174:BY226)</f>
        <v>0</v>
      </c>
      <c r="BZ173" s="65">
        <f ca="1">1-SUM(BZ174:BZ226)</f>
        <v>1</v>
      </c>
    </row>
    <row r="174" spans="1:78" x14ac:dyDescent="0.25">
      <c r="A174" s="54" t="s">
        <v>24</v>
      </c>
      <c r="B174" s="40">
        <f ca="1">'000000500'!H17</f>
        <v>0</v>
      </c>
      <c r="C174" s="40">
        <f ca="1">'000001167'!H17</f>
        <v>0</v>
      </c>
      <c r="D174" s="40">
        <f ca="1">'000004170'!H17</f>
        <v>0</v>
      </c>
      <c r="E174" s="40">
        <f ca="1">'000007173'!H17</f>
        <v>0</v>
      </c>
      <c r="F174" s="40">
        <f ca="1">'000010176'!H17</f>
        <v>0</v>
      </c>
      <c r="G174" s="40">
        <f ca="1">'000013179'!H17</f>
        <v>0</v>
      </c>
      <c r="H174" s="40">
        <f ca="1">'000016182'!H17</f>
        <v>0</v>
      </c>
      <c r="I174" s="40">
        <f ca="1">'000019185'!H17</f>
        <v>0</v>
      </c>
      <c r="J174" s="40">
        <f ca="1">'000022188'!H17</f>
        <v>0</v>
      </c>
      <c r="K174" s="40">
        <f ca="1">'000025191'!H17</f>
        <v>0</v>
      </c>
      <c r="L174" s="40">
        <f ca="1">'000028194'!H17</f>
        <v>0</v>
      </c>
      <c r="M174" s="40">
        <f ca="1">'000031197'!H17</f>
        <v>0</v>
      </c>
      <c r="N174" s="40">
        <f ca="1">'000034200'!H17</f>
        <v>0</v>
      </c>
      <c r="O174" s="40">
        <f ca="1">'000037203'!H17</f>
        <v>0</v>
      </c>
      <c r="P174" s="40">
        <f ca="1">'000040206'!H17</f>
        <v>0</v>
      </c>
      <c r="Q174" s="40">
        <f ca="1">'000043209'!H17</f>
        <v>0</v>
      </c>
      <c r="R174" s="40">
        <f ca="1">'000046212'!H17</f>
        <v>0</v>
      </c>
      <c r="S174" s="40">
        <f ca="1">'000049215'!H17</f>
        <v>0</v>
      </c>
      <c r="T174" s="40">
        <f ca="1">'000052218'!H17</f>
        <v>0</v>
      </c>
      <c r="U174" s="40">
        <f ca="1">'000055221'!H17</f>
        <v>0</v>
      </c>
      <c r="V174" s="40">
        <f ca="1">'000058224'!H17</f>
        <v>0</v>
      </c>
      <c r="W174" s="40">
        <f ca="1">'000061227'!H17</f>
        <v>0</v>
      </c>
      <c r="X174" s="40">
        <f ca="1">'000064230'!H17</f>
        <v>0</v>
      </c>
      <c r="Y174" s="40">
        <f ca="1">'000067233'!H17</f>
        <v>0</v>
      </c>
      <c r="Z174" s="40">
        <f ca="1">'000070236'!H17</f>
        <v>0</v>
      </c>
      <c r="AA174" s="40">
        <f ca="1">'000073239'!H17</f>
        <v>0</v>
      </c>
      <c r="AB174" s="40">
        <f ca="1">'000076242'!H17</f>
        <v>0</v>
      </c>
      <c r="AC174" s="40">
        <f ca="1">'000079245'!H17</f>
        <v>0</v>
      </c>
      <c r="AD174" s="40">
        <f ca="1">'000082248'!H17</f>
        <v>0</v>
      </c>
      <c r="AE174" s="40">
        <f ca="1">'000085251'!H17</f>
        <v>0</v>
      </c>
      <c r="AF174" s="40">
        <f ca="1">'000088254'!H17</f>
        <v>0</v>
      </c>
      <c r="AG174" s="40">
        <f ca="1">'000091257'!H17</f>
        <v>0</v>
      </c>
      <c r="AH174" s="40">
        <f ca="1">'000094260'!H17</f>
        <v>0</v>
      </c>
      <c r="AI174" s="40">
        <f ca="1">'000097263'!H17</f>
        <v>0</v>
      </c>
      <c r="AJ174" s="40">
        <f ca="1">'000100266'!H17</f>
        <v>0</v>
      </c>
      <c r="AK174" s="40">
        <f ca="1">'000103269'!H17</f>
        <v>0</v>
      </c>
      <c r="AL174" s="40">
        <f ca="1">'000106272'!H17</f>
        <v>0</v>
      </c>
      <c r="AM174" s="40">
        <f ca="1">'000109275'!H17</f>
        <v>0</v>
      </c>
      <c r="AN174" s="40">
        <f ca="1">'000112278'!H17</f>
        <v>0</v>
      </c>
      <c r="AO174" s="40">
        <f ca="1">'000115281'!H17</f>
        <v>0</v>
      </c>
      <c r="AP174" s="40">
        <f ca="1">'000118284'!H17</f>
        <v>0</v>
      </c>
      <c r="AQ174" s="40">
        <f ca="1">'000121287'!H17</f>
        <v>0</v>
      </c>
      <c r="AR174" s="40">
        <f ca="1">'000124290'!H17</f>
        <v>0</v>
      </c>
      <c r="AS174" s="40">
        <f ca="1">'000127293'!H17</f>
        <v>0</v>
      </c>
      <c r="AT174" s="40">
        <f ca="1">'000130296'!H17</f>
        <v>0</v>
      </c>
      <c r="AU174" s="40">
        <f ca="1">'000133299'!H17</f>
        <v>0</v>
      </c>
      <c r="AV174" s="40">
        <f ca="1">'000136302'!H17</f>
        <v>0</v>
      </c>
      <c r="AW174" s="40">
        <f ca="1">'000139305'!H17</f>
        <v>0</v>
      </c>
      <c r="AX174" s="40">
        <f ca="1">'000142308'!H17</f>
        <v>0</v>
      </c>
      <c r="AY174" s="40">
        <f ca="1">'000145311'!H17</f>
        <v>0</v>
      </c>
      <c r="AZ174" s="40">
        <f ca="1">'000148314'!H17</f>
        <v>0</v>
      </c>
      <c r="BA174" s="40">
        <f ca="1">'000151317'!H17</f>
        <v>0</v>
      </c>
      <c r="BB174" s="40">
        <f ca="1">'000154320'!H17</f>
        <v>0</v>
      </c>
      <c r="BC174" s="40">
        <f ca="1">'000157323'!H17</f>
        <v>0</v>
      </c>
      <c r="BD174" s="40">
        <f ca="1">'000160326'!H17</f>
        <v>0</v>
      </c>
      <c r="BE174" s="40">
        <f ca="1">'000163329'!H17</f>
        <v>0</v>
      </c>
      <c r="BF174" s="40">
        <f ca="1">'000166332'!H17</f>
        <v>0</v>
      </c>
      <c r="BG174" s="40">
        <f ca="1">'000169335'!H17</f>
        <v>0</v>
      </c>
      <c r="BH174" s="40">
        <f ca="1">'000172338'!H17</f>
        <v>0</v>
      </c>
      <c r="BI174" s="40">
        <f ca="1">'000175341'!H17</f>
        <v>0</v>
      </c>
      <c r="BJ174" s="40">
        <f ca="1">'000178344'!H17</f>
        <v>0</v>
      </c>
      <c r="BK174" s="40">
        <f ca="1">'000181347'!H17</f>
        <v>0</v>
      </c>
      <c r="BL174" s="40">
        <f ca="1">'000184350'!H17</f>
        <v>0</v>
      </c>
      <c r="BM174" s="40">
        <f ca="1">'000187353'!H17</f>
        <v>0</v>
      </c>
      <c r="BN174" s="40">
        <f ca="1">'000190356'!H17</f>
        <v>0</v>
      </c>
      <c r="BO174" s="40">
        <f ca="1">'000193359'!H17</f>
        <v>0</v>
      </c>
      <c r="BP174" s="40">
        <f ca="1">'000196362'!H17</f>
        <v>0</v>
      </c>
      <c r="BQ174" s="40">
        <f ca="1">'000199365'!H17</f>
        <v>0</v>
      </c>
      <c r="BR174" s="40">
        <f ca="1">'000202368'!H17</f>
        <v>0</v>
      </c>
      <c r="BS174" s="40">
        <f ca="1">'000205371'!H17</f>
        <v>0</v>
      </c>
      <c r="BT174" s="40">
        <f ca="1">'000208374'!H17</f>
        <v>0</v>
      </c>
      <c r="BU174" s="40">
        <f t="shared" ref="BU174:BU205" ca="1" si="31">SUM(B174:BT174)</f>
        <v>0</v>
      </c>
      <c r="BV174" s="37">
        <f t="shared" ref="BV174:BV205" ca="1" si="32">AVERAGE(B174:BT174)</f>
        <v>0</v>
      </c>
      <c r="BW174" s="37">
        <f t="shared" ref="BW174:BW205" ca="1" si="33">STDEV(B174:BT174)</f>
        <v>0</v>
      </c>
      <c r="BX174" s="37">
        <f t="shared" ref="BX174:BX205" ca="1" si="34">BW174/SQRT(71)</f>
        <v>0</v>
      </c>
      <c r="BY174" s="37">
        <f ca="1">IF(BU174=0,0,-1*((BU174/BU157)*(LN(BU174/BU157))))</f>
        <v>0</v>
      </c>
      <c r="BZ174" s="64">
        <f ca="1">IF(BU174=0,0,(BU174/BU157)^2)</f>
        <v>0</v>
      </c>
    </row>
    <row r="175" spans="1:78" x14ac:dyDescent="0.25">
      <c r="A175" s="54" t="s">
        <v>25</v>
      </c>
      <c r="B175" s="40">
        <f ca="1">'000000500'!H18</f>
        <v>0</v>
      </c>
      <c r="C175" s="40">
        <f ca="1">'000001167'!H18</f>
        <v>0</v>
      </c>
      <c r="D175" s="40">
        <f ca="1">'000004170'!H18</f>
        <v>0</v>
      </c>
      <c r="E175" s="40">
        <f ca="1">'000007173'!H18</f>
        <v>0</v>
      </c>
      <c r="F175" s="40">
        <f ca="1">'000010176'!H18</f>
        <v>0</v>
      </c>
      <c r="G175" s="40">
        <f ca="1">'000013179'!H18</f>
        <v>0</v>
      </c>
      <c r="H175" s="40">
        <f ca="1">'000016182'!H18</f>
        <v>0</v>
      </c>
      <c r="I175" s="40">
        <f ca="1">'000019185'!H18</f>
        <v>0</v>
      </c>
      <c r="J175" s="40">
        <f ca="1">'000022188'!H18</f>
        <v>0</v>
      </c>
      <c r="K175" s="40">
        <f ca="1">'000025191'!H18</f>
        <v>0</v>
      </c>
      <c r="L175" s="40">
        <f ca="1">'000028194'!H18</f>
        <v>0</v>
      </c>
      <c r="M175" s="40">
        <f ca="1">'000031197'!H18</f>
        <v>0</v>
      </c>
      <c r="N175" s="40">
        <f ca="1">'000034200'!H18</f>
        <v>0</v>
      </c>
      <c r="O175" s="40">
        <f ca="1">'000037203'!H18</f>
        <v>0</v>
      </c>
      <c r="P175" s="40">
        <f ca="1">'000040206'!H18</f>
        <v>0</v>
      </c>
      <c r="Q175" s="40">
        <f ca="1">'000043209'!H18</f>
        <v>0</v>
      </c>
      <c r="R175" s="40">
        <f ca="1">'000046212'!H18</f>
        <v>0</v>
      </c>
      <c r="S175" s="40">
        <f ca="1">'000049215'!H18</f>
        <v>0</v>
      </c>
      <c r="T175" s="40">
        <f ca="1">'000052218'!H18</f>
        <v>0</v>
      </c>
      <c r="U175" s="40">
        <f ca="1">'000055221'!H18</f>
        <v>0</v>
      </c>
      <c r="V175" s="40">
        <f ca="1">'000058224'!H18</f>
        <v>0</v>
      </c>
      <c r="W175" s="40">
        <f ca="1">'000061227'!H18</f>
        <v>0</v>
      </c>
      <c r="X175" s="40">
        <f ca="1">'000064230'!H18</f>
        <v>0</v>
      </c>
      <c r="Y175" s="40">
        <f ca="1">'000067233'!H18</f>
        <v>0</v>
      </c>
      <c r="Z175" s="40">
        <f ca="1">'000070236'!H18</f>
        <v>0</v>
      </c>
      <c r="AA175" s="40">
        <f ca="1">'000073239'!H18</f>
        <v>0</v>
      </c>
      <c r="AB175" s="40">
        <f ca="1">'000076242'!H18</f>
        <v>0</v>
      </c>
      <c r="AC175" s="40">
        <f ca="1">'000079245'!H18</f>
        <v>0</v>
      </c>
      <c r="AD175" s="40">
        <f ca="1">'000082248'!H18</f>
        <v>0</v>
      </c>
      <c r="AE175" s="40">
        <f ca="1">'000085251'!H18</f>
        <v>0</v>
      </c>
      <c r="AF175" s="40">
        <f ca="1">'000088254'!H18</f>
        <v>0</v>
      </c>
      <c r="AG175" s="40">
        <f ca="1">'000091257'!H18</f>
        <v>0</v>
      </c>
      <c r="AH175" s="40">
        <f ca="1">'000094260'!H18</f>
        <v>0</v>
      </c>
      <c r="AI175" s="40">
        <f ca="1">'000097263'!H18</f>
        <v>0</v>
      </c>
      <c r="AJ175" s="40">
        <f ca="1">'000100266'!H18</f>
        <v>0</v>
      </c>
      <c r="AK175" s="40">
        <f ca="1">'000103269'!H18</f>
        <v>0</v>
      </c>
      <c r="AL175" s="40">
        <f ca="1">'000106272'!H18</f>
        <v>0</v>
      </c>
      <c r="AM175" s="40">
        <f ca="1">'000109275'!H18</f>
        <v>0</v>
      </c>
      <c r="AN175" s="40">
        <f ca="1">'000112278'!H18</f>
        <v>0</v>
      </c>
      <c r="AO175" s="40">
        <f ca="1">'000115281'!H18</f>
        <v>0</v>
      </c>
      <c r="AP175" s="40">
        <f ca="1">'000118284'!H18</f>
        <v>0</v>
      </c>
      <c r="AQ175" s="40">
        <f ca="1">'000121287'!H18</f>
        <v>0</v>
      </c>
      <c r="AR175" s="40">
        <f ca="1">'000124290'!H18</f>
        <v>0</v>
      </c>
      <c r="AS175" s="40">
        <f ca="1">'000127293'!H18</f>
        <v>0</v>
      </c>
      <c r="AT175" s="40">
        <f ca="1">'000130296'!H18</f>
        <v>0</v>
      </c>
      <c r="AU175" s="40">
        <f ca="1">'000133299'!H18</f>
        <v>0</v>
      </c>
      <c r="AV175" s="40">
        <f ca="1">'000136302'!H18</f>
        <v>0</v>
      </c>
      <c r="AW175" s="40">
        <f ca="1">'000139305'!H18</f>
        <v>0</v>
      </c>
      <c r="AX175" s="40">
        <f ca="1">'000142308'!H18</f>
        <v>0</v>
      </c>
      <c r="AY175" s="40">
        <f ca="1">'000145311'!H18</f>
        <v>0</v>
      </c>
      <c r="AZ175" s="40">
        <f ca="1">'000148314'!H18</f>
        <v>0</v>
      </c>
      <c r="BA175" s="40">
        <f ca="1">'000151317'!H18</f>
        <v>0</v>
      </c>
      <c r="BB175" s="40">
        <f ca="1">'000154320'!H18</f>
        <v>0</v>
      </c>
      <c r="BC175" s="40">
        <f ca="1">'000157323'!H18</f>
        <v>0</v>
      </c>
      <c r="BD175" s="40">
        <f ca="1">'000160326'!H18</f>
        <v>0</v>
      </c>
      <c r="BE175" s="40">
        <f ca="1">'000163329'!H18</f>
        <v>0</v>
      </c>
      <c r="BF175" s="40">
        <f ca="1">'000166332'!H18</f>
        <v>0</v>
      </c>
      <c r="BG175" s="40">
        <f ca="1">'000169335'!H18</f>
        <v>0</v>
      </c>
      <c r="BH175" s="40">
        <f ca="1">'000172338'!H18</f>
        <v>0</v>
      </c>
      <c r="BI175" s="40">
        <f ca="1">'000175341'!H18</f>
        <v>0</v>
      </c>
      <c r="BJ175" s="40">
        <f ca="1">'000178344'!H18</f>
        <v>0</v>
      </c>
      <c r="BK175" s="40">
        <f ca="1">'000181347'!H18</f>
        <v>0</v>
      </c>
      <c r="BL175" s="40">
        <f ca="1">'000184350'!H18</f>
        <v>0</v>
      </c>
      <c r="BM175" s="40">
        <f ca="1">'000187353'!H18</f>
        <v>0</v>
      </c>
      <c r="BN175" s="40">
        <f ca="1">'000190356'!H18</f>
        <v>0</v>
      </c>
      <c r="BO175" s="40">
        <f ca="1">'000193359'!H18</f>
        <v>0</v>
      </c>
      <c r="BP175" s="40">
        <f ca="1">'000196362'!H18</f>
        <v>0</v>
      </c>
      <c r="BQ175" s="40">
        <f ca="1">'000199365'!H18</f>
        <v>0</v>
      </c>
      <c r="BR175" s="40">
        <f ca="1">'000202368'!H18</f>
        <v>0</v>
      </c>
      <c r="BS175" s="40">
        <f ca="1">'000205371'!H18</f>
        <v>0</v>
      </c>
      <c r="BT175" s="40">
        <f ca="1">'000208374'!H18</f>
        <v>0</v>
      </c>
      <c r="BU175" s="40">
        <f t="shared" ca="1" si="31"/>
        <v>0</v>
      </c>
      <c r="BV175" s="37">
        <f t="shared" ca="1" si="32"/>
        <v>0</v>
      </c>
      <c r="BW175" s="37">
        <f t="shared" ca="1" si="33"/>
        <v>0</v>
      </c>
      <c r="BX175" s="37">
        <f t="shared" ca="1" si="34"/>
        <v>0</v>
      </c>
      <c r="BY175" s="37">
        <f ca="1">IF(BU175=0,0,-1*((BU175/BU157)*(LN(BU175/BU157))))</f>
        <v>0</v>
      </c>
      <c r="BZ175" s="64">
        <f ca="1">IF(BU175=0,0,(BU175/BU157)^2)</f>
        <v>0</v>
      </c>
    </row>
    <row r="176" spans="1:78" x14ac:dyDescent="0.25">
      <c r="A176" s="54" t="s">
        <v>26</v>
      </c>
      <c r="B176" s="40">
        <f ca="1">'000000500'!H19</f>
        <v>0</v>
      </c>
      <c r="C176" s="40">
        <f ca="1">'000001167'!H19</f>
        <v>0</v>
      </c>
      <c r="D176" s="40">
        <f ca="1">'000004170'!H19</f>
        <v>0</v>
      </c>
      <c r="E176" s="40">
        <f ca="1">'000007173'!H19</f>
        <v>0</v>
      </c>
      <c r="F176" s="40">
        <f ca="1">'000010176'!H19</f>
        <v>0</v>
      </c>
      <c r="G176" s="40">
        <f ca="1">'000013179'!H19</f>
        <v>0</v>
      </c>
      <c r="H176" s="40">
        <f ca="1">'000016182'!H19</f>
        <v>0</v>
      </c>
      <c r="I176" s="40">
        <f ca="1">'000019185'!H19</f>
        <v>0</v>
      </c>
      <c r="J176" s="40">
        <f ca="1">'000022188'!H19</f>
        <v>0</v>
      </c>
      <c r="K176" s="40">
        <f ca="1">'000025191'!H19</f>
        <v>0</v>
      </c>
      <c r="L176" s="40">
        <f ca="1">'000028194'!H19</f>
        <v>0</v>
      </c>
      <c r="M176" s="40">
        <f ca="1">'000031197'!H19</f>
        <v>0</v>
      </c>
      <c r="N176" s="40">
        <f ca="1">'000034200'!H19</f>
        <v>0</v>
      </c>
      <c r="O176" s="40">
        <f ca="1">'000037203'!H19</f>
        <v>0</v>
      </c>
      <c r="P176" s="40">
        <f ca="1">'000040206'!H19</f>
        <v>0</v>
      </c>
      <c r="Q176" s="40">
        <f ca="1">'000043209'!H19</f>
        <v>0</v>
      </c>
      <c r="R176" s="40">
        <f ca="1">'000046212'!H19</f>
        <v>0</v>
      </c>
      <c r="S176" s="40">
        <f ca="1">'000049215'!H19</f>
        <v>0</v>
      </c>
      <c r="T176" s="40">
        <f ca="1">'000052218'!H19</f>
        <v>0</v>
      </c>
      <c r="U176" s="40">
        <f ca="1">'000055221'!H19</f>
        <v>0</v>
      </c>
      <c r="V176" s="40">
        <f ca="1">'000058224'!H19</f>
        <v>0</v>
      </c>
      <c r="W176" s="40">
        <f ca="1">'000061227'!H19</f>
        <v>0</v>
      </c>
      <c r="X176" s="40">
        <f ca="1">'000064230'!H19</f>
        <v>0</v>
      </c>
      <c r="Y176" s="40">
        <f ca="1">'000067233'!H19</f>
        <v>0</v>
      </c>
      <c r="Z176" s="40">
        <f ca="1">'000070236'!H19</f>
        <v>0</v>
      </c>
      <c r="AA176" s="40">
        <f ca="1">'000073239'!H19</f>
        <v>0</v>
      </c>
      <c r="AB176" s="40">
        <f ca="1">'000076242'!H19</f>
        <v>0</v>
      </c>
      <c r="AC176" s="40">
        <f ca="1">'000079245'!H19</f>
        <v>0</v>
      </c>
      <c r="AD176" s="40">
        <f ca="1">'000082248'!H19</f>
        <v>0</v>
      </c>
      <c r="AE176" s="40">
        <f ca="1">'000085251'!H19</f>
        <v>0</v>
      </c>
      <c r="AF176" s="40">
        <f ca="1">'000088254'!H19</f>
        <v>0</v>
      </c>
      <c r="AG176" s="40">
        <f ca="1">'000091257'!H19</f>
        <v>0</v>
      </c>
      <c r="AH176" s="40">
        <f ca="1">'000094260'!H19</f>
        <v>0</v>
      </c>
      <c r="AI176" s="40">
        <f ca="1">'000097263'!H19</f>
        <v>0</v>
      </c>
      <c r="AJ176" s="40">
        <f ca="1">'000100266'!H19</f>
        <v>0</v>
      </c>
      <c r="AK176" s="40">
        <f ca="1">'000103269'!H19</f>
        <v>0</v>
      </c>
      <c r="AL176" s="40">
        <f ca="1">'000106272'!H19</f>
        <v>0</v>
      </c>
      <c r="AM176" s="40">
        <f ca="1">'000109275'!H19</f>
        <v>0</v>
      </c>
      <c r="AN176" s="40">
        <f ca="1">'000112278'!H19</f>
        <v>0</v>
      </c>
      <c r="AO176" s="40">
        <f ca="1">'000115281'!H19</f>
        <v>0</v>
      </c>
      <c r="AP176" s="40">
        <f ca="1">'000118284'!H19</f>
        <v>0</v>
      </c>
      <c r="AQ176" s="40">
        <f ca="1">'000121287'!H19</f>
        <v>0</v>
      </c>
      <c r="AR176" s="40">
        <f ca="1">'000124290'!H19</f>
        <v>0</v>
      </c>
      <c r="AS176" s="40">
        <f ca="1">'000127293'!H19</f>
        <v>0</v>
      </c>
      <c r="AT176" s="40">
        <f ca="1">'000130296'!H19</f>
        <v>0</v>
      </c>
      <c r="AU176" s="40">
        <f ca="1">'000133299'!H19</f>
        <v>0</v>
      </c>
      <c r="AV176" s="40">
        <f ca="1">'000136302'!H19</f>
        <v>0</v>
      </c>
      <c r="AW176" s="40">
        <f ca="1">'000139305'!H19</f>
        <v>0</v>
      </c>
      <c r="AX176" s="40">
        <f ca="1">'000142308'!H19</f>
        <v>0</v>
      </c>
      <c r="AY176" s="40">
        <f ca="1">'000145311'!H19</f>
        <v>0</v>
      </c>
      <c r="AZ176" s="40">
        <f ca="1">'000148314'!H19</f>
        <v>0</v>
      </c>
      <c r="BA176" s="40">
        <f ca="1">'000151317'!H19</f>
        <v>0</v>
      </c>
      <c r="BB176" s="40">
        <f ca="1">'000154320'!H19</f>
        <v>0</v>
      </c>
      <c r="BC176" s="40">
        <f ca="1">'000157323'!H19</f>
        <v>0</v>
      </c>
      <c r="BD176" s="40">
        <f ca="1">'000160326'!H19</f>
        <v>0</v>
      </c>
      <c r="BE176" s="40">
        <f ca="1">'000163329'!H19</f>
        <v>0</v>
      </c>
      <c r="BF176" s="40">
        <f ca="1">'000166332'!H19</f>
        <v>0</v>
      </c>
      <c r="BG176" s="40">
        <f ca="1">'000169335'!H19</f>
        <v>0</v>
      </c>
      <c r="BH176" s="40">
        <f ca="1">'000172338'!H19</f>
        <v>0</v>
      </c>
      <c r="BI176" s="40">
        <f ca="1">'000175341'!H19</f>
        <v>0</v>
      </c>
      <c r="BJ176" s="40">
        <f ca="1">'000178344'!H19</f>
        <v>0</v>
      </c>
      <c r="BK176" s="40">
        <f ca="1">'000181347'!H19</f>
        <v>0</v>
      </c>
      <c r="BL176" s="40">
        <f ca="1">'000184350'!H19</f>
        <v>0</v>
      </c>
      <c r="BM176" s="40">
        <f ca="1">'000187353'!H19</f>
        <v>0</v>
      </c>
      <c r="BN176" s="40">
        <f ca="1">'000190356'!H19</f>
        <v>0</v>
      </c>
      <c r="BO176" s="40">
        <f ca="1">'000193359'!H19</f>
        <v>0</v>
      </c>
      <c r="BP176" s="40">
        <f ca="1">'000196362'!H19</f>
        <v>0</v>
      </c>
      <c r="BQ176" s="40">
        <f ca="1">'000199365'!H19</f>
        <v>0</v>
      </c>
      <c r="BR176" s="40">
        <f ca="1">'000202368'!H19</f>
        <v>0</v>
      </c>
      <c r="BS176" s="40">
        <f ca="1">'000205371'!H19</f>
        <v>0</v>
      </c>
      <c r="BT176" s="40">
        <f ca="1">'000208374'!H19</f>
        <v>0</v>
      </c>
      <c r="BU176" s="40">
        <f t="shared" ca="1" si="31"/>
        <v>0</v>
      </c>
      <c r="BV176" s="37">
        <f t="shared" ca="1" si="32"/>
        <v>0</v>
      </c>
      <c r="BW176" s="37">
        <f t="shared" ca="1" si="33"/>
        <v>0</v>
      </c>
      <c r="BX176" s="37">
        <f t="shared" ca="1" si="34"/>
        <v>0</v>
      </c>
      <c r="BY176" s="37">
        <f ca="1">IF(BU176=0,0,-1*((BU176/BU157)*(LN(BU176/BU157))))</f>
        <v>0</v>
      </c>
      <c r="BZ176" s="64">
        <f ca="1">IF(BU176=0,0,(BU176/BU157)^2)</f>
        <v>0</v>
      </c>
    </row>
    <row r="177" spans="1:78" x14ac:dyDescent="0.25">
      <c r="A177" s="54" t="s">
        <v>27</v>
      </c>
      <c r="B177" s="40">
        <f ca="1">'000000500'!H20</f>
        <v>0</v>
      </c>
      <c r="C177" s="40">
        <f ca="1">'000001167'!H20</f>
        <v>0</v>
      </c>
      <c r="D177" s="40">
        <f ca="1">'000004170'!H20</f>
        <v>0</v>
      </c>
      <c r="E177" s="40">
        <f ca="1">'000007173'!H20</f>
        <v>0</v>
      </c>
      <c r="F177" s="40">
        <f ca="1">'000010176'!H20</f>
        <v>0</v>
      </c>
      <c r="G177" s="40">
        <f ca="1">'000013179'!H20</f>
        <v>0</v>
      </c>
      <c r="H177" s="40">
        <f ca="1">'000016182'!H20</f>
        <v>0</v>
      </c>
      <c r="I177" s="40">
        <f ca="1">'000019185'!H20</f>
        <v>0</v>
      </c>
      <c r="J177" s="40">
        <f ca="1">'000022188'!H20</f>
        <v>0</v>
      </c>
      <c r="K177" s="40">
        <f ca="1">'000025191'!H20</f>
        <v>0</v>
      </c>
      <c r="L177" s="40">
        <f ca="1">'000028194'!H20</f>
        <v>0</v>
      </c>
      <c r="M177" s="40">
        <f ca="1">'000031197'!H20</f>
        <v>0</v>
      </c>
      <c r="N177" s="40">
        <f ca="1">'000034200'!H20</f>
        <v>0</v>
      </c>
      <c r="O177" s="40">
        <f ca="1">'000037203'!H20</f>
        <v>0</v>
      </c>
      <c r="P177" s="40">
        <f ca="1">'000040206'!H20</f>
        <v>0</v>
      </c>
      <c r="Q177" s="40">
        <f ca="1">'000043209'!H20</f>
        <v>0</v>
      </c>
      <c r="R177" s="40">
        <f ca="1">'000046212'!H20</f>
        <v>0</v>
      </c>
      <c r="S177" s="40">
        <f ca="1">'000049215'!H20</f>
        <v>0</v>
      </c>
      <c r="T177" s="40">
        <f ca="1">'000052218'!H20</f>
        <v>0</v>
      </c>
      <c r="U177" s="40">
        <f ca="1">'000055221'!H20</f>
        <v>0</v>
      </c>
      <c r="V177" s="40">
        <f ca="1">'000058224'!H20</f>
        <v>0</v>
      </c>
      <c r="W177" s="40">
        <f ca="1">'000061227'!H20</f>
        <v>0</v>
      </c>
      <c r="X177" s="40">
        <f ca="1">'000064230'!H20</f>
        <v>0</v>
      </c>
      <c r="Y177" s="40">
        <f ca="1">'000067233'!H20</f>
        <v>0</v>
      </c>
      <c r="Z177" s="40">
        <f ca="1">'000070236'!H20</f>
        <v>0</v>
      </c>
      <c r="AA177" s="40">
        <f ca="1">'000073239'!H20</f>
        <v>0</v>
      </c>
      <c r="AB177" s="40">
        <f ca="1">'000076242'!H20</f>
        <v>0</v>
      </c>
      <c r="AC177" s="40">
        <f ca="1">'000079245'!H20</f>
        <v>0</v>
      </c>
      <c r="AD177" s="40">
        <f ca="1">'000082248'!H20</f>
        <v>0</v>
      </c>
      <c r="AE177" s="40">
        <f ca="1">'000085251'!H20</f>
        <v>0</v>
      </c>
      <c r="AF177" s="40">
        <f ca="1">'000088254'!H20</f>
        <v>0</v>
      </c>
      <c r="AG177" s="40">
        <f ca="1">'000091257'!H20</f>
        <v>0</v>
      </c>
      <c r="AH177" s="40">
        <f ca="1">'000094260'!H20</f>
        <v>0</v>
      </c>
      <c r="AI177" s="40">
        <f ca="1">'000097263'!H20</f>
        <v>0</v>
      </c>
      <c r="AJ177" s="40">
        <f ca="1">'000100266'!H20</f>
        <v>0</v>
      </c>
      <c r="AK177" s="40">
        <f ca="1">'000103269'!H20</f>
        <v>0</v>
      </c>
      <c r="AL177" s="40">
        <f ca="1">'000106272'!H20</f>
        <v>0</v>
      </c>
      <c r="AM177" s="40">
        <f ca="1">'000109275'!H20</f>
        <v>0</v>
      </c>
      <c r="AN177" s="40">
        <f ca="1">'000112278'!H20</f>
        <v>0</v>
      </c>
      <c r="AO177" s="40">
        <f ca="1">'000115281'!H20</f>
        <v>0</v>
      </c>
      <c r="AP177" s="40">
        <f ca="1">'000118284'!H20</f>
        <v>0</v>
      </c>
      <c r="AQ177" s="40">
        <f ca="1">'000121287'!H20</f>
        <v>0</v>
      </c>
      <c r="AR177" s="40">
        <f ca="1">'000124290'!H20</f>
        <v>0</v>
      </c>
      <c r="AS177" s="40">
        <f ca="1">'000127293'!H20</f>
        <v>0</v>
      </c>
      <c r="AT177" s="40">
        <f ca="1">'000130296'!H20</f>
        <v>0</v>
      </c>
      <c r="AU177" s="40">
        <f ca="1">'000133299'!H20</f>
        <v>0</v>
      </c>
      <c r="AV177" s="40">
        <f ca="1">'000136302'!H20</f>
        <v>0</v>
      </c>
      <c r="AW177" s="40">
        <f ca="1">'000139305'!H20</f>
        <v>0</v>
      </c>
      <c r="AX177" s="40">
        <f ca="1">'000142308'!H20</f>
        <v>0</v>
      </c>
      <c r="AY177" s="40">
        <f ca="1">'000145311'!H20</f>
        <v>0</v>
      </c>
      <c r="AZ177" s="40">
        <f ca="1">'000148314'!H20</f>
        <v>0</v>
      </c>
      <c r="BA177" s="40">
        <f ca="1">'000151317'!H20</f>
        <v>0</v>
      </c>
      <c r="BB177" s="40">
        <f ca="1">'000154320'!H20</f>
        <v>0</v>
      </c>
      <c r="BC177" s="40">
        <f ca="1">'000157323'!H20</f>
        <v>0</v>
      </c>
      <c r="BD177" s="40">
        <f ca="1">'000160326'!H20</f>
        <v>0</v>
      </c>
      <c r="BE177" s="40">
        <f ca="1">'000163329'!H20</f>
        <v>0</v>
      </c>
      <c r="BF177" s="40">
        <f ca="1">'000166332'!H20</f>
        <v>0</v>
      </c>
      <c r="BG177" s="40">
        <f ca="1">'000169335'!H20</f>
        <v>0</v>
      </c>
      <c r="BH177" s="40">
        <f ca="1">'000172338'!H20</f>
        <v>0</v>
      </c>
      <c r="BI177" s="40">
        <f ca="1">'000175341'!H20</f>
        <v>0</v>
      </c>
      <c r="BJ177" s="40">
        <f ca="1">'000178344'!H20</f>
        <v>0</v>
      </c>
      <c r="BK177" s="40">
        <f ca="1">'000181347'!H20</f>
        <v>0</v>
      </c>
      <c r="BL177" s="40">
        <f ca="1">'000184350'!H20</f>
        <v>0</v>
      </c>
      <c r="BM177" s="40">
        <f ca="1">'000187353'!H20</f>
        <v>0</v>
      </c>
      <c r="BN177" s="40">
        <f ca="1">'000190356'!H20</f>
        <v>0</v>
      </c>
      <c r="BO177" s="40">
        <f ca="1">'000193359'!H20</f>
        <v>0</v>
      </c>
      <c r="BP177" s="40">
        <f ca="1">'000196362'!H20</f>
        <v>0</v>
      </c>
      <c r="BQ177" s="40">
        <f ca="1">'000199365'!H20</f>
        <v>0</v>
      </c>
      <c r="BR177" s="40">
        <f ca="1">'000202368'!H20</f>
        <v>0</v>
      </c>
      <c r="BS177" s="40">
        <f ca="1">'000205371'!H20</f>
        <v>0</v>
      </c>
      <c r="BT177" s="40">
        <f ca="1">'000208374'!H20</f>
        <v>0</v>
      </c>
      <c r="BU177" s="40">
        <f t="shared" ca="1" si="31"/>
        <v>0</v>
      </c>
      <c r="BV177" s="37">
        <f t="shared" ca="1" si="32"/>
        <v>0</v>
      </c>
      <c r="BW177" s="37">
        <f t="shared" ca="1" si="33"/>
        <v>0</v>
      </c>
      <c r="BX177" s="37">
        <f t="shared" ca="1" si="34"/>
        <v>0</v>
      </c>
      <c r="BY177" s="37">
        <f ca="1">IF(BU177=0,0,-1*((BU177/BU157)*(LN(BU177/BU157))))</f>
        <v>0</v>
      </c>
      <c r="BZ177" s="64">
        <f ca="1">IF(BU177=0,0,(BU177/BU157)^2)</f>
        <v>0</v>
      </c>
    </row>
    <row r="178" spans="1:78" x14ac:dyDescent="0.25">
      <c r="A178" s="54" t="s">
        <v>28</v>
      </c>
      <c r="B178" s="40">
        <f ca="1">'000000500'!H21</f>
        <v>0</v>
      </c>
      <c r="C178" s="40">
        <f ca="1">'000001167'!H21</f>
        <v>0</v>
      </c>
      <c r="D178" s="40">
        <f ca="1">'000004170'!H21</f>
        <v>0</v>
      </c>
      <c r="E178" s="40">
        <f ca="1">'000007173'!H21</f>
        <v>0</v>
      </c>
      <c r="F178" s="40">
        <f ca="1">'000010176'!H21</f>
        <v>0</v>
      </c>
      <c r="G178" s="40">
        <f ca="1">'000013179'!H21</f>
        <v>0</v>
      </c>
      <c r="H178" s="40">
        <f ca="1">'000016182'!H21</f>
        <v>0</v>
      </c>
      <c r="I178" s="40">
        <f ca="1">'000019185'!H21</f>
        <v>0</v>
      </c>
      <c r="J178" s="40">
        <f ca="1">'000022188'!H21</f>
        <v>0</v>
      </c>
      <c r="K178" s="40">
        <f ca="1">'000025191'!H21</f>
        <v>0</v>
      </c>
      <c r="L178" s="40">
        <f ca="1">'000028194'!H21</f>
        <v>0</v>
      </c>
      <c r="M178" s="40">
        <f ca="1">'000031197'!H21</f>
        <v>0</v>
      </c>
      <c r="N178" s="40">
        <f ca="1">'000034200'!H21</f>
        <v>0</v>
      </c>
      <c r="O178" s="40">
        <f ca="1">'000037203'!H21</f>
        <v>0</v>
      </c>
      <c r="P178" s="40">
        <f ca="1">'000040206'!H21</f>
        <v>0</v>
      </c>
      <c r="Q178" s="40">
        <f ca="1">'000043209'!H21</f>
        <v>0</v>
      </c>
      <c r="R178" s="40">
        <f ca="1">'000046212'!H21</f>
        <v>0</v>
      </c>
      <c r="S178" s="40">
        <f ca="1">'000049215'!H21</f>
        <v>0</v>
      </c>
      <c r="T178" s="40">
        <f ca="1">'000052218'!H21</f>
        <v>0</v>
      </c>
      <c r="U178" s="40">
        <f ca="1">'000055221'!H21</f>
        <v>0</v>
      </c>
      <c r="V178" s="40">
        <f ca="1">'000058224'!H21</f>
        <v>0</v>
      </c>
      <c r="W178" s="40">
        <f ca="1">'000061227'!H21</f>
        <v>0</v>
      </c>
      <c r="X178" s="40">
        <f ca="1">'000064230'!H21</f>
        <v>0</v>
      </c>
      <c r="Y178" s="40">
        <f ca="1">'000067233'!H21</f>
        <v>0</v>
      </c>
      <c r="Z178" s="40">
        <f ca="1">'000070236'!H21</f>
        <v>0</v>
      </c>
      <c r="AA178" s="40">
        <f ca="1">'000073239'!H21</f>
        <v>0</v>
      </c>
      <c r="AB178" s="40">
        <f ca="1">'000076242'!H21</f>
        <v>0</v>
      </c>
      <c r="AC178" s="40">
        <f ca="1">'000079245'!H21</f>
        <v>0</v>
      </c>
      <c r="AD178" s="40">
        <f ca="1">'000082248'!H21</f>
        <v>0</v>
      </c>
      <c r="AE178" s="40">
        <f ca="1">'000085251'!H21</f>
        <v>0</v>
      </c>
      <c r="AF178" s="40">
        <f ca="1">'000088254'!H21</f>
        <v>0</v>
      </c>
      <c r="AG178" s="40">
        <f ca="1">'000091257'!H21</f>
        <v>0</v>
      </c>
      <c r="AH178" s="40">
        <f ca="1">'000094260'!H21</f>
        <v>0</v>
      </c>
      <c r="AI178" s="40">
        <f ca="1">'000097263'!H21</f>
        <v>0</v>
      </c>
      <c r="AJ178" s="40">
        <f ca="1">'000100266'!H21</f>
        <v>0</v>
      </c>
      <c r="AK178" s="40">
        <f ca="1">'000103269'!H21</f>
        <v>0</v>
      </c>
      <c r="AL178" s="40">
        <f ca="1">'000106272'!H21</f>
        <v>0</v>
      </c>
      <c r="AM178" s="40">
        <f ca="1">'000109275'!H21</f>
        <v>0</v>
      </c>
      <c r="AN178" s="40">
        <f ca="1">'000112278'!H21</f>
        <v>0</v>
      </c>
      <c r="AO178" s="40">
        <f ca="1">'000115281'!H21</f>
        <v>0</v>
      </c>
      <c r="AP178" s="40">
        <f ca="1">'000118284'!H21</f>
        <v>0</v>
      </c>
      <c r="AQ178" s="40">
        <f ca="1">'000121287'!H21</f>
        <v>0</v>
      </c>
      <c r="AR178" s="40">
        <f ca="1">'000124290'!H21</f>
        <v>0</v>
      </c>
      <c r="AS178" s="40">
        <f ca="1">'000127293'!H21</f>
        <v>0</v>
      </c>
      <c r="AT178" s="40">
        <f ca="1">'000130296'!H21</f>
        <v>0</v>
      </c>
      <c r="AU178" s="40">
        <f ca="1">'000133299'!H21</f>
        <v>0</v>
      </c>
      <c r="AV178" s="40">
        <f ca="1">'000136302'!H21</f>
        <v>0</v>
      </c>
      <c r="AW178" s="40">
        <f ca="1">'000139305'!H21</f>
        <v>0</v>
      </c>
      <c r="AX178" s="40">
        <f ca="1">'000142308'!H21</f>
        <v>0</v>
      </c>
      <c r="AY178" s="40">
        <f ca="1">'000145311'!H21</f>
        <v>0</v>
      </c>
      <c r="AZ178" s="40">
        <f ca="1">'000148314'!H21</f>
        <v>0</v>
      </c>
      <c r="BA178" s="40">
        <f ca="1">'000151317'!H21</f>
        <v>0</v>
      </c>
      <c r="BB178" s="40">
        <f ca="1">'000154320'!H21</f>
        <v>0</v>
      </c>
      <c r="BC178" s="40">
        <f ca="1">'000157323'!H21</f>
        <v>0</v>
      </c>
      <c r="BD178" s="40">
        <f ca="1">'000160326'!H21</f>
        <v>0</v>
      </c>
      <c r="BE178" s="40">
        <f ca="1">'000163329'!H21</f>
        <v>0</v>
      </c>
      <c r="BF178" s="40">
        <f ca="1">'000166332'!H21</f>
        <v>0</v>
      </c>
      <c r="BG178" s="40">
        <f ca="1">'000169335'!H21</f>
        <v>0</v>
      </c>
      <c r="BH178" s="40">
        <f ca="1">'000172338'!H21</f>
        <v>0</v>
      </c>
      <c r="BI178" s="40">
        <f ca="1">'000175341'!H21</f>
        <v>0</v>
      </c>
      <c r="BJ178" s="40">
        <f ca="1">'000178344'!H21</f>
        <v>0</v>
      </c>
      <c r="BK178" s="40">
        <f ca="1">'000181347'!H21</f>
        <v>0</v>
      </c>
      <c r="BL178" s="40">
        <f ca="1">'000184350'!H21</f>
        <v>0</v>
      </c>
      <c r="BM178" s="40">
        <f ca="1">'000187353'!H21</f>
        <v>0</v>
      </c>
      <c r="BN178" s="40">
        <f ca="1">'000190356'!H21</f>
        <v>0</v>
      </c>
      <c r="BO178" s="40">
        <f ca="1">'000193359'!H21</f>
        <v>0</v>
      </c>
      <c r="BP178" s="40">
        <f ca="1">'000196362'!H21</f>
        <v>0</v>
      </c>
      <c r="BQ178" s="40">
        <f ca="1">'000199365'!H21</f>
        <v>0</v>
      </c>
      <c r="BR178" s="40">
        <f ca="1">'000202368'!H21</f>
        <v>0</v>
      </c>
      <c r="BS178" s="40">
        <f ca="1">'000205371'!H21</f>
        <v>0</v>
      </c>
      <c r="BT178" s="40">
        <f ca="1">'000208374'!H21</f>
        <v>0</v>
      </c>
      <c r="BU178" s="40">
        <f t="shared" ca="1" si="31"/>
        <v>0</v>
      </c>
      <c r="BV178" s="37">
        <f t="shared" ca="1" si="32"/>
        <v>0</v>
      </c>
      <c r="BW178" s="37">
        <f t="shared" ca="1" si="33"/>
        <v>0</v>
      </c>
      <c r="BX178" s="37">
        <f t="shared" ca="1" si="34"/>
        <v>0</v>
      </c>
      <c r="BY178" s="37">
        <f ca="1">IF(BU178=0,0,-1*((BU178/BU157)*(LN(BU178/BU157))))</f>
        <v>0</v>
      </c>
      <c r="BZ178" s="64">
        <f ca="1">IF(BU178=0,0,(BU178/BU157)^2)</f>
        <v>0</v>
      </c>
    </row>
    <row r="179" spans="1:78" x14ac:dyDescent="0.25">
      <c r="A179" s="54" t="s">
        <v>29</v>
      </c>
      <c r="B179" s="40">
        <f ca="1">'000000500'!H22</f>
        <v>0</v>
      </c>
      <c r="C179" s="40">
        <f ca="1">'000001167'!H22</f>
        <v>0</v>
      </c>
      <c r="D179" s="40">
        <f ca="1">'000004170'!H22</f>
        <v>0</v>
      </c>
      <c r="E179" s="40">
        <f ca="1">'000007173'!H22</f>
        <v>0</v>
      </c>
      <c r="F179" s="40">
        <f ca="1">'000010176'!H22</f>
        <v>0</v>
      </c>
      <c r="G179" s="40">
        <f ca="1">'000013179'!H22</f>
        <v>0</v>
      </c>
      <c r="H179" s="40">
        <f ca="1">'000016182'!H22</f>
        <v>0</v>
      </c>
      <c r="I179" s="40">
        <f ca="1">'000019185'!H22</f>
        <v>0</v>
      </c>
      <c r="J179" s="40">
        <f ca="1">'000022188'!H22</f>
        <v>0</v>
      </c>
      <c r="K179" s="40">
        <f ca="1">'000025191'!H22</f>
        <v>0</v>
      </c>
      <c r="L179" s="40">
        <f ca="1">'000028194'!H22</f>
        <v>0</v>
      </c>
      <c r="M179" s="40">
        <f ca="1">'000031197'!H22</f>
        <v>0</v>
      </c>
      <c r="N179" s="40">
        <f ca="1">'000034200'!H22</f>
        <v>0</v>
      </c>
      <c r="O179" s="40">
        <f ca="1">'000037203'!H22</f>
        <v>0</v>
      </c>
      <c r="P179" s="40">
        <f ca="1">'000040206'!H22</f>
        <v>0</v>
      </c>
      <c r="Q179" s="40">
        <f ca="1">'000043209'!H22</f>
        <v>0</v>
      </c>
      <c r="R179" s="40">
        <f ca="1">'000046212'!H22</f>
        <v>0</v>
      </c>
      <c r="S179" s="40">
        <f ca="1">'000049215'!H22</f>
        <v>0</v>
      </c>
      <c r="T179" s="40">
        <f ca="1">'000052218'!H22</f>
        <v>0</v>
      </c>
      <c r="U179" s="40">
        <f ca="1">'000055221'!H22</f>
        <v>0</v>
      </c>
      <c r="V179" s="40">
        <f ca="1">'000058224'!H22</f>
        <v>0</v>
      </c>
      <c r="W179" s="40">
        <f ca="1">'000061227'!H22</f>
        <v>0</v>
      </c>
      <c r="X179" s="40">
        <f ca="1">'000064230'!H22</f>
        <v>0</v>
      </c>
      <c r="Y179" s="40">
        <f ca="1">'000067233'!H22</f>
        <v>0</v>
      </c>
      <c r="Z179" s="40">
        <f ca="1">'000070236'!H22</f>
        <v>0</v>
      </c>
      <c r="AA179" s="40">
        <f ca="1">'000073239'!H22</f>
        <v>0</v>
      </c>
      <c r="AB179" s="40">
        <f ca="1">'000076242'!H22</f>
        <v>0</v>
      </c>
      <c r="AC179" s="40">
        <f ca="1">'000079245'!H22</f>
        <v>0</v>
      </c>
      <c r="AD179" s="40">
        <f ca="1">'000082248'!H22</f>
        <v>0</v>
      </c>
      <c r="AE179" s="40">
        <f ca="1">'000085251'!H22</f>
        <v>0</v>
      </c>
      <c r="AF179" s="40">
        <f ca="1">'000088254'!H22</f>
        <v>0</v>
      </c>
      <c r="AG179" s="40">
        <f ca="1">'000091257'!H22</f>
        <v>0</v>
      </c>
      <c r="AH179" s="40">
        <f ca="1">'000094260'!H22</f>
        <v>0</v>
      </c>
      <c r="AI179" s="40">
        <f ca="1">'000097263'!H22</f>
        <v>0</v>
      </c>
      <c r="AJ179" s="40">
        <f ca="1">'000100266'!H22</f>
        <v>0</v>
      </c>
      <c r="AK179" s="40">
        <f ca="1">'000103269'!H22</f>
        <v>0</v>
      </c>
      <c r="AL179" s="40">
        <f ca="1">'000106272'!H22</f>
        <v>0</v>
      </c>
      <c r="AM179" s="40">
        <f ca="1">'000109275'!H22</f>
        <v>0</v>
      </c>
      <c r="AN179" s="40">
        <f ca="1">'000112278'!H22</f>
        <v>0</v>
      </c>
      <c r="AO179" s="40">
        <f ca="1">'000115281'!H22</f>
        <v>0</v>
      </c>
      <c r="AP179" s="40">
        <f ca="1">'000118284'!H22</f>
        <v>0</v>
      </c>
      <c r="AQ179" s="40">
        <f ca="1">'000121287'!H22</f>
        <v>0</v>
      </c>
      <c r="AR179" s="40">
        <f ca="1">'000124290'!H22</f>
        <v>0</v>
      </c>
      <c r="AS179" s="40">
        <f ca="1">'000127293'!H22</f>
        <v>0</v>
      </c>
      <c r="AT179" s="40">
        <f ca="1">'000130296'!H22</f>
        <v>0</v>
      </c>
      <c r="AU179" s="40">
        <f ca="1">'000133299'!H22</f>
        <v>0</v>
      </c>
      <c r="AV179" s="40">
        <f ca="1">'000136302'!H22</f>
        <v>0</v>
      </c>
      <c r="AW179" s="40">
        <f ca="1">'000139305'!H22</f>
        <v>0</v>
      </c>
      <c r="AX179" s="40">
        <f ca="1">'000142308'!H22</f>
        <v>0</v>
      </c>
      <c r="AY179" s="40">
        <f ca="1">'000145311'!H22</f>
        <v>0</v>
      </c>
      <c r="AZ179" s="40">
        <f ca="1">'000148314'!H22</f>
        <v>0</v>
      </c>
      <c r="BA179" s="40">
        <f ca="1">'000151317'!H22</f>
        <v>0</v>
      </c>
      <c r="BB179" s="40">
        <f ca="1">'000154320'!H22</f>
        <v>0</v>
      </c>
      <c r="BC179" s="40">
        <f ca="1">'000157323'!H22</f>
        <v>0</v>
      </c>
      <c r="BD179" s="40">
        <f ca="1">'000160326'!H22</f>
        <v>0</v>
      </c>
      <c r="BE179" s="40">
        <f ca="1">'000163329'!H22</f>
        <v>0</v>
      </c>
      <c r="BF179" s="40">
        <f ca="1">'000166332'!H22</f>
        <v>0</v>
      </c>
      <c r="BG179" s="40">
        <f ca="1">'000169335'!H22</f>
        <v>0</v>
      </c>
      <c r="BH179" s="40">
        <f ca="1">'000172338'!H22</f>
        <v>0</v>
      </c>
      <c r="BI179" s="40">
        <f ca="1">'000175341'!H22</f>
        <v>0</v>
      </c>
      <c r="BJ179" s="40">
        <f ca="1">'000178344'!H22</f>
        <v>0</v>
      </c>
      <c r="BK179" s="40">
        <f ca="1">'000181347'!H22</f>
        <v>0</v>
      </c>
      <c r="BL179" s="40">
        <f ca="1">'000184350'!H22</f>
        <v>0</v>
      </c>
      <c r="BM179" s="40">
        <f ca="1">'000187353'!H22</f>
        <v>0</v>
      </c>
      <c r="BN179" s="40">
        <f ca="1">'000190356'!H22</f>
        <v>0</v>
      </c>
      <c r="BO179" s="40">
        <f ca="1">'000193359'!H22</f>
        <v>0</v>
      </c>
      <c r="BP179" s="40">
        <f ca="1">'000196362'!H22</f>
        <v>0</v>
      </c>
      <c r="BQ179" s="40">
        <f ca="1">'000199365'!H22</f>
        <v>0</v>
      </c>
      <c r="BR179" s="40">
        <f ca="1">'000202368'!H22</f>
        <v>0</v>
      </c>
      <c r="BS179" s="40">
        <f ca="1">'000205371'!H22</f>
        <v>0</v>
      </c>
      <c r="BT179" s="40">
        <f ca="1">'000208374'!H22</f>
        <v>0</v>
      </c>
      <c r="BU179" s="40">
        <f t="shared" ca="1" si="31"/>
        <v>0</v>
      </c>
      <c r="BV179" s="37">
        <f t="shared" ca="1" si="32"/>
        <v>0</v>
      </c>
      <c r="BW179" s="37">
        <f t="shared" ca="1" si="33"/>
        <v>0</v>
      </c>
      <c r="BX179" s="37">
        <f t="shared" ca="1" si="34"/>
        <v>0</v>
      </c>
      <c r="BY179" s="37">
        <f ca="1">IF(BU179=0,0,-1*((BU179/BU157)*(LN(BU179/BU157))))</f>
        <v>0</v>
      </c>
      <c r="BZ179" s="64">
        <f ca="1">IF(BU179=0,0,(BU179/BU157)^2)</f>
        <v>0</v>
      </c>
    </row>
    <row r="180" spans="1:78" x14ac:dyDescent="0.25">
      <c r="A180" s="54" t="s">
        <v>30</v>
      </c>
      <c r="B180" s="40">
        <f ca="1">'000000500'!H23</f>
        <v>0</v>
      </c>
      <c r="C180" s="40">
        <f ca="1">'000001167'!H23</f>
        <v>0</v>
      </c>
      <c r="D180" s="40">
        <f ca="1">'000004170'!H23</f>
        <v>0</v>
      </c>
      <c r="E180" s="40">
        <f ca="1">'000007173'!H23</f>
        <v>0</v>
      </c>
      <c r="F180" s="40">
        <f ca="1">'000010176'!H23</f>
        <v>0</v>
      </c>
      <c r="G180" s="40">
        <f ca="1">'000013179'!H23</f>
        <v>0</v>
      </c>
      <c r="H180" s="40">
        <f ca="1">'000016182'!H23</f>
        <v>0</v>
      </c>
      <c r="I180" s="40">
        <f ca="1">'000019185'!H23</f>
        <v>0</v>
      </c>
      <c r="J180" s="40">
        <f ca="1">'000022188'!H23</f>
        <v>0</v>
      </c>
      <c r="K180" s="40">
        <f ca="1">'000025191'!H23</f>
        <v>0</v>
      </c>
      <c r="L180" s="40">
        <f ca="1">'000028194'!H23</f>
        <v>0</v>
      </c>
      <c r="M180" s="40">
        <f ca="1">'000031197'!H23</f>
        <v>0</v>
      </c>
      <c r="N180" s="40">
        <f ca="1">'000034200'!H23</f>
        <v>0</v>
      </c>
      <c r="O180" s="40">
        <f ca="1">'000037203'!H23</f>
        <v>0</v>
      </c>
      <c r="P180" s="40">
        <f ca="1">'000040206'!H23</f>
        <v>0</v>
      </c>
      <c r="Q180" s="40">
        <f ca="1">'000043209'!H23</f>
        <v>0</v>
      </c>
      <c r="R180" s="40">
        <f ca="1">'000046212'!H23</f>
        <v>0</v>
      </c>
      <c r="S180" s="40">
        <f ca="1">'000049215'!H23</f>
        <v>0</v>
      </c>
      <c r="T180" s="40">
        <f ca="1">'000052218'!H23</f>
        <v>0</v>
      </c>
      <c r="U180" s="40">
        <f ca="1">'000055221'!H23</f>
        <v>0</v>
      </c>
      <c r="V180" s="40">
        <f ca="1">'000058224'!H23</f>
        <v>0</v>
      </c>
      <c r="W180" s="40">
        <f ca="1">'000061227'!H23</f>
        <v>0</v>
      </c>
      <c r="X180" s="40">
        <f ca="1">'000064230'!H23</f>
        <v>0</v>
      </c>
      <c r="Y180" s="40">
        <f ca="1">'000067233'!H23</f>
        <v>0</v>
      </c>
      <c r="Z180" s="40">
        <f ca="1">'000070236'!H23</f>
        <v>0</v>
      </c>
      <c r="AA180" s="40">
        <f ca="1">'000073239'!H23</f>
        <v>0</v>
      </c>
      <c r="AB180" s="40">
        <f ca="1">'000076242'!H23</f>
        <v>0</v>
      </c>
      <c r="AC180" s="40">
        <f ca="1">'000079245'!H23</f>
        <v>0</v>
      </c>
      <c r="AD180" s="40">
        <f ca="1">'000082248'!H23</f>
        <v>0</v>
      </c>
      <c r="AE180" s="40">
        <f ca="1">'000085251'!H23</f>
        <v>0</v>
      </c>
      <c r="AF180" s="40">
        <f ca="1">'000088254'!H23</f>
        <v>0</v>
      </c>
      <c r="AG180" s="40">
        <f ca="1">'000091257'!H23</f>
        <v>0</v>
      </c>
      <c r="AH180" s="40">
        <f ca="1">'000094260'!H23</f>
        <v>0</v>
      </c>
      <c r="AI180" s="40">
        <f ca="1">'000097263'!H23</f>
        <v>0</v>
      </c>
      <c r="AJ180" s="40">
        <f ca="1">'000100266'!H23</f>
        <v>0</v>
      </c>
      <c r="AK180" s="40">
        <f ca="1">'000103269'!H23</f>
        <v>0</v>
      </c>
      <c r="AL180" s="40">
        <f ca="1">'000106272'!H23</f>
        <v>0</v>
      </c>
      <c r="AM180" s="40">
        <f ca="1">'000109275'!H23</f>
        <v>0</v>
      </c>
      <c r="AN180" s="40">
        <f ca="1">'000112278'!H23</f>
        <v>0</v>
      </c>
      <c r="AO180" s="40">
        <f ca="1">'000115281'!H23</f>
        <v>0</v>
      </c>
      <c r="AP180" s="40">
        <f ca="1">'000118284'!H23</f>
        <v>0</v>
      </c>
      <c r="AQ180" s="40">
        <f ca="1">'000121287'!H23</f>
        <v>0</v>
      </c>
      <c r="AR180" s="40">
        <f ca="1">'000124290'!H23</f>
        <v>0</v>
      </c>
      <c r="AS180" s="40">
        <f ca="1">'000127293'!H23</f>
        <v>0</v>
      </c>
      <c r="AT180" s="40">
        <f ca="1">'000130296'!H23</f>
        <v>0</v>
      </c>
      <c r="AU180" s="40">
        <f ca="1">'000133299'!H23</f>
        <v>0</v>
      </c>
      <c r="AV180" s="40">
        <f ca="1">'000136302'!H23</f>
        <v>0</v>
      </c>
      <c r="AW180" s="40">
        <f ca="1">'000139305'!H23</f>
        <v>0</v>
      </c>
      <c r="AX180" s="40">
        <f ca="1">'000142308'!H23</f>
        <v>0</v>
      </c>
      <c r="AY180" s="40">
        <f ca="1">'000145311'!H23</f>
        <v>0</v>
      </c>
      <c r="AZ180" s="40">
        <f ca="1">'000148314'!H23</f>
        <v>0</v>
      </c>
      <c r="BA180" s="40">
        <f ca="1">'000151317'!H23</f>
        <v>0</v>
      </c>
      <c r="BB180" s="40">
        <f ca="1">'000154320'!H23</f>
        <v>0</v>
      </c>
      <c r="BC180" s="40">
        <f ca="1">'000157323'!H23</f>
        <v>0</v>
      </c>
      <c r="BD180" s="40">
        <f ca="1">'000160326'!H23</f>
        <v>0</v>
      </c>
      <c r="BE180" s="40">
        <f ca="1">'000163329'!H23</f>
        <v>0</v>
      </c>
      <c r="BF180" s="40">
        <f ca="1">'000166332'!H23</f>
        <v>0</v>
      </c>
      <c r="BG180" s="40">
        <f ca="1">'000169335'!H23</f>
        <v>0</v>
      </c>
      <c r="BH180" s="40">
        <f ca="1">'000172338'!H23</f>
        <v>0</v>
      </c>
      <c r="BI180" s="40">
        <f ca="1">'000175341'!H23</f>
        <v>0</v>
      </c>
      <c r="BJ180" s="40">
        <f ca="1">'000178344'!H23</f>
        <v>0</v>
      </c>
      <c r="BK180" s="40">
        <f ca="1">'000181347'!H23</f>
        <v>0</v>
      </c>
      <c r="BL180" s="40">
        <f ca="1">'000184350'!H23</f>
        <v>0</v>
      </c>
      <c r="BM180" s="40">
        <f ca="1">'000187353'!H23</f>
        <v>0</v>
      </c>
      <c r="BN180" s="40">
        <f ca="1">'000190356'!H23</f>
        <v>0</v>
      </c>
      <c r="BO180" s="40">
        <f ca="1">'000193359'!H23</f>
        <v>0</v>
      </c>
      <c r="BP180" s="40">
        <f ca="1">'000196362'!H23</f>
        <v>0</v>
      </c>
      <c r="BQ180" s="40">
        <f ca="1">'000199365'!H23</f>
        <v>0</v>
      </c>
      <c r="BR180" s="40">
        <f ca="1">'000202368'!H23</f>
        <v>0</v>
      </c>
      <c r="BS180" s="40">
        <f ca="1">'000205371'!H23</f>
        <v>0</v>
      </c>
      <c r="BT180" s="40">
        <f ca="1">'000208374'!H23</f>
        <v>0</v>
      </c>
      <c r="BU180" s="40">
        <f t="shared" ca="1" si="31"/>
        <v>0</v>
      </c>
      <c r="BV180" s="37">
        <f t="shared" ca="1" si="32"/>
        <v>0</v>
      </c>
      <c r="BW180" s="37">
        <f t="shared" ca="1" si="33"/>
        <v>0</v>
      </c>
      <c r="BX180" s="37">
        <f t="shared" ca="1" si="34"/>
        <v>0</v>
      </c>
      <c r="BY180" s="37">
        <f ca="1">IF(BU180=0,0,-1*((BU180/BU157)*(LN(BU180/BU157))))</f>
        <v>0</v>
      </c>
      <c r="BZ180" s="64">
        <f ca="1">IF(BU180=0,0,(BU180/BU157)^2)</f>
        <v>0</v>
      </c>
    </row>
    <row r="181" spans="1:78" x14ac:dyDescent="0.25">
      <c r="A181" s="54" t="s">
        <v>31</v>
      </c>
      <c r="B181" s="40">
        <f ca="1">'000000500'!H24</f>
        <v>0</v>
      </c>
      <c r="C181" s="40">
        <f ca="1">'000001167'!H24</f>
        <v>0</v>
      </c>
      <c r="D181" s="40">
        <f ca="1">'000004170'!H24</f>
        <v>0</v>
      </c>
      <c r="E181" s="40">
        <f ca="1">'000007173'!H24</f>
        <v>0</v>
      </c>
      <c r="F181" s="40">
        <f ca="1">'000010176'!H24</f>
        <v>0</v>
      </c>
      <c r="G181" s="40">
        <f ca="1">'000013179'!H24</f>
        <v>0</v>
      </c>
      <c r="H181" s="40">
        <f ca="1">'000016182'!H24</f>
        <v>0</v>
      </c>
      <c r="I181" s="40">
        <f ca="1">'000019185'!H24</f>
        <v>0</v>
      </c>
      <c r="J181" s="40">
        <f ca="1">'000022188'!H24</f>
        <v>0</v>
      </c>
      <c r="K181" s="40">
        <f ca="1">'000025191'!H24</f>
        <v>0</v>
      </c>
      <c r="L181" s="40">
        <f ca="1">'000028194'!H24</f>
        <v>0</v>
      </c>
      <c r="M181" s="40">
        <f ca="1">'000031197'!H24</f>
        <v>0</v>
      </c>
      <c r="N181" s="40">
        <f ca="1">'000034200'!H24</f>
        <v>0</v>
      </c>
      <c r="O181" s="40">
        <f ca="1">'000037203'!H24</f>
        <v>0</v>
      </c>
      <c r="P181" s="40">
        <f ca="1">'000040206'!H24</f>
        <v>0</v>
      </c>
      <c r="Q181" s="40">
        <f ca="1">'000043209'!H24</f>
        <v>0</v>
      </c>
      <c r="R181" s="40">
        <f ca="1">'000046212'!H24</f>
        <v>0</v>
      </c>
      <c r="S181" s="40">
        <f ca="1">'000049215'!H24</f>
        <v>0</v>
      </c>
      <c r="T181" s="40">
        <f ca="1">'000052218'!H24</f>
        <v>0</v>
      </c>
      <c r="U181" s="40">
        <f ca="1">'000055221'!H24</f>
        <v>0</v>
      </c>
      <c r="V181" s="40">
        <f ca="1">'000058224'!H24</f>
        <v>0</v>
      </c>
      <c r="W181" s="40">
        <f ca="1">'000061227'!H24</f>
        <v>0</v>
      </c>
      <c r="X181" s="40">
        <f ca="1">'000064230'!H24</f>
        <v>0</v>
      </c>
      <c r="Y181" s="40">
        <f ca="1">'000067233'!H24</f>
        <v>0</v>
      </c>
      <c r="Z181" s="40">
        <f ca="1">'000070236'!H24</f>
        <v>0</v>
      </c>
      <c r="AA181" s="40">
        <f ca="1">'000073239'!H24</f>
        <v>0</v>
      </c>
      <c r="AB181" s="40">
        <f ca="1">'000076242'!H24</f>
        <v>0</v>
      </c>
      <c r="AC181" s="40">
        <f ca="1">'000079245'!H24</f>
        <v>0</v>
      </c>
      <c r="AD181" s="40">
        <f ca="1">'000082248'!H24</f>
        <v>0</v>
      </c>
      <c r="AE181" s="40">
        <f ca="1">'000085251'!H24</f>
        <v>0</v>
      </c>
      <c r="AF181" s="40">
        <f ca="1">'000088254'!H24</f>
        <v>0</v>
      </c>
      <c r="AG181" s="40">
        <f ca="1">'000091257'!H24</f>
        <v>0</v>
      </c>
      <c r="AH181" s="40">
        <f ca="1">'000094260'!H24</f>
        <v>0</v>
      </c>
      <c r="AI181" s="40">
        <f ca="1">'000097263'!H24</f>
        <v>0</v>
      </c>
      <c r="AJ181" s="40">
        <f ca="1">'000100266'!H24</f>
        <v>0</v>
      </c>
      <c r="AK181" s="40">
        <f ca="1">'000103269'!H24</f>
        <v>0</v>
      </c>
      <c r="AL181" s="40">
        <f ca="1">'000106272'!H24</f>
        <v>0</v>
      </c>
      <c r="AM181" s="40">
        <f ca="1">'000109275'!H24</f>
        <v>0</v>
      </c>
      <c r="AN181" s="40">
        <f ca="1">'000112278'!H24</f>
        <v>0</v>
      </c>
      <c r="AO181" s="40">
        <f ca="1">'000115281'!H24</f>
        <v>0</v>
      </c>
      <c r="AP181" s="40">
        <f ca="1">'000118284'!H24</f>
        <v>0</v>
      </c>
      <c r="AQ181" s="40">
        <f ca="1">'000121287'!H24</f>
        <v>0</v>
      </c>
      <c r="AR181" s="40">
        <f ca="1">'000124290'!H24</f>
        <v>0</v>
      </c>
      <c r="AS181" s="40">
        <f ca="1">'000127293'!H24</f>
        <v>0</v>
      </c>
      <c r="AT181" s="40">
        <f ca="1">'000130296'!H24</f>
        <v>0</v>
      </c>
      <c r="AU181" s="40">
        <f ca="1">'000133299'!H24</f>
        <v>0</v>
      </c>
      <c r="AV181" s="40">
        <f ca="1">'000136302'!H24</f>
        <v>0</v>
      </c>
      <c r="AW181" s="40">
        <f ca="1">'000139305'!H24</f>
        <v>0</v>
      </c>
      <c r="AX181" s="40">
        <f ca="1">'000142308'!H24</f>
        <v>0</v>
      </c>
      <c r="AY181" s="40">
        <f ca="1">'000145311'!H24</f>
        <v>0</v>
      </c>
      <c r="AZ181" s="40">
        <f ca="1">'000148314'!H24</f>
        <v>0</v>
      </c>
      <c r="BA181" s="40">
        <f ca="1">'000151317'!H24</f>
        <v>0</v>
      </c>
      <c r="BB181" s="40">
        <f ca="1">'000154320'!H24</f>
        <v>0</v>
      </c>
      <c r="BC181" s="40">
        <f ca="1">'000157323'!H24</f>
        <v>0</v>
      </c>
      <c r="BD181" s="40">
        <f ca="1">'000160326'!H24</f>
        <v>0</v>
      </c>
      <c r="BE181" s="40">
        <f ca="1">'000163329'!H24</f>
        <v>0</v>
      </c>
      <c r="BF181" s="40">
        <f ca="1">'000166332'!H24</f>
        <v>0</v>
      </c>
      <c r="BG181" s="40">
        <f ca="1">'000169335'!H24</f>
        <v>0</v>
      </c>
      <c r="BH181" s="40">
        <f ca="1">'000172338'!H24</f>
        <v>0</v>
      </c>
      <c r="BI181" s="40">
        <f ca="1">'000175341'!H24</f>
        <v>0</v>
      </c>
      <c r="BJ181" s="40">
        <f ca="1">'000178344'!H24</f>
        <v>0</v>
      </c>
      <c r="BK181" s="40">
        <f ca="1">'000181347'!H24</f>
        <v>0</v>
      </c>
      <c r="BL181" s="40">
        <f ca="1">'000184350'!H24</f>
        <v>0</v>
      </c>
      <c r="BM181" s="40">
        <f ca="1">'000187353'!H24</f>
        <v>0</v>
      </c>
      <c r="BN181" s="40">
        <f ca="1">'000190356'!H24</f>
        <v>0</v>
      </c>
      <c r="BO181" s="40">
        <f ca="1">'000193359'!H24</f>
        <v>0</v>
      </c>
      <c r="BP181" s="40">
        <f ca="1">'000196362'!H24</f>
        <v>0</v>
      </c>
      <c r="BQ181" s="40">
        <f ca="1">'000199365'!H24</f>
        <v>0</v>
      </c>
      <c r="BR181" s="40">
        <f ca="1">'000202368'!H24</f>
        <v>0</v>
      </c>
      <c r="BS181" s="40">
        <f ca="1">'000205371'!H24</f>
        <v>0</v>
      </c>
      <c r="BT181" s="40">
        <f ca="1">'000208374'!H24</f>
        <v>0</v>
      </c>
      <c r="BU181" s="40">
        <f t="shared" ca="1" si="31"/>
        <v>0</v>
      </c>
      <c r="BV181" s="37">
        <f t="shared" ca="1" si="32"/>
        <v>0</v>
      </c>
      <c r="BW181" s="37">
        <f t="shared" ca="1" si="33"/>
        <v>0</v>
      </c>
      <c r="BX181" s="37">
        <f t="shared" ca="1" si="34"/>
        <v>0</v>
      </c>
      <c r="BY181" s="37">
        <f ca="1">IF(BU181=0,0,-1*((BU181/BU157)*(LN(BU181/BU157))))</f>
        <v>0</v>
      </c>
      <c r="BZ181" s="64">
        <f ca="1">IF(BU181=0,0,(BU181/BU157)^2)</f>
        <v>0</v>
      </c>
    </row>
    <row r="182" spans="1:78" x14ac:dyDescent="0.25">
      <c r="A182" s="54" t="s">
        <v>32</v>
      </c>
      <c r="B182" s="40">
        <f ca="1">'000000500'!H25</f>
        <v>0</v>
      </c>
      <c r="C182" s="40">
        <f ca="1">'000001167'!H25</f>
        <v>0</v>
      </c>
      <c r="D182" s="40">
        <f ca="1">'000004170'!H25</f>
        <v>0</v>
      </c>
      <c r="E182" s="40">
        <f ca="1">'000007173'!H25</f>
        <v>0</v>
      </c>
      <c r="F182" s="40">
        <f ca="1">'000010176'!H25</f>
        <v>0</v>
      </c>
      <c r="G182" s="40">
        <f ca="1">'000013179'!H25</f>
        <v>0</v>
      </c>
      <c r="H182" s="40">
        <f ca="1">'000016182'!H25</f>
        <v>0</v>
      </c>
      <c r="I182" s="40">
        <f ca="1">'000019185'!H25</f>
        <v>0</v>
      </c>
      <c r="J182" s="40">
        <f ca="1">'000022188'!H25</f>
        <v>0</v>
      </c>
      <c r="K182" s="40">
        <f ca="1">'000025191'!H25</f>
        <v>0</v>
      </c>
      <c r="L182" s="40">
        <f ca="1">'000028194'!H25</f>
        <v>0</v>
      </c>
      <c r="M182" s="40">
        <f ca="1">'000031197'!H25</f>
        <v>0</v>
      </c>
      <c r="N182" s="40">
        <f ca="1">'000034200'!H25</f>
        <v>0</v>
      </c>
      <c r="O182" s="40">
        <f ca="1">'000037203'!H25</f>
        <v>0</v>
      </c>
      <c r="P182" s="40">
        <f ca="1">'000040206'!H25</f>
        <v>0</v>
      </c>
      <c r="Q182" s="40">
        <f ca="1">'000043209'!H25</f>
        <v>0</v>
      </c>
      <c r="R182" s="40">
        <f ca="1">'000046212'!H25</f>
        <v>0</v>
      </c>
      <c r="S182" s="40">
        <f ca="1">'000049215'!H25</f>
        <v>0</v>
      </c>
      <c r="T182" s="40">
        <f ca="1">'000052218'!H25</f>
        <v>0</v>
      </c>
      <c r="U182" s="40">
        <f ca="1">'000055221'!H25</f>
        <v>0</v>
      </c>
      <c r="V182" s="40">
        <f ca="1">'000058224'!H25</f>
        <v>0</v>
      </c>
      <c r="W182" s="40">
        <f ca="1">'000061227'!H25</f>
        <v>0</v>
      </c>
      <c r="X182" s="40">
        <f ca="1">'000064230'!H25</f>
        <v>0</v>
      </c>
      <c r="Y182" s="40">
        <f ca="1">'000067233'!H25</f>
        <v>0</v>
      </c>
      <c r="Z182" s="40">
        <f ca="1">'000070236'!H25</f>
        <v>0</v>
      </c>
      <c r="AA182" s="40">
        <f ca="1">'000073239'!H25</f>
        <v>0</v>
      </c>
      <c r="AB182" s="40">
        <f ca="1">'000076242'!H25</f>
        <v>0</v>
      </c>
      <c r="AC182" s="40">
        <f ca="1">'000079245'!H25</f>
        <v>0</v>
      </c>
      <c r="AD182" s="40">
        <f ca="1">'000082248'!H25</f>
        <v>0</v>
      </c>
      <c r="AE182" s="40">
        <f ca="1">'000085251'!H25</f>
        <v>0</v>
      </c>
      <c r="AF182" s="40">
        <f ca="1">'000088254'!H25</f>
        <v>0</v>
      </c>
      <c r="AG182" s="40">
        <f ca="1">'000091257'!H25</f>
        <v>0</v>
      </c>
      <c r="AH182" s="40">
        <f ca="1">'000094260'!H25</f>
        <v>0</v>
      </c>
      <c r="AI182" s="40">
        <f ca="1">'000097263'!H25</f>
        <v>0</v>
      </c>
      <c r="AJ182" s="40">
        <f ca="1">'000100266'!H25</f>
        <v>0</v>
      </c>
      <c r="AK182" s="40">
        <f ca="1">'000103269'!H25</f>
        <v>0</v>
      </c>
      <c r="AL182" s="40">
        <f ca="1">'000106272'!H25</f>
        <v>0</v>
      </c>
      <c r="AM182" s="40">
        <f ca="1">'000109275'!H25</f>
        <v>0</v>
      </c>
      <c r="AN182" s="40">
        <f ca="1">'000112278'!H25</f>
        <v>0</v>
      </c>
      <c r="AO182" s="40">
        <f ca="1">'000115281'!H25</f>
        <v>0</v>
      </c>
      <c r="AP182" s="40">
        <f ca="1">'000118284'!H25</f>
        <v>0</v>
      </c>
      <c r="AQ182" s="40">
        <f ca="1">'000121287'!H25</f>
        <v>0</v>
      </c>
      <c r="AR182" s="40">
        <f ca="1">'000124290'!H25</f>
        <v>0</v>
      </c>
      <c r="AS182" s="40">
        <f ca="1">'000127293'!H25</f>
        <v>0</v>
      </c>
      <c r="AT182" s="40">
        <f ca="1">'000130296'!H25</f>
        <v>0</v>
      </c>
      <c r="AU182" s="40">
        <f ca="1">'000133299'!H25</f>
        <v>0</v>
      </c>
      <c r="AV182" s="40">
        <f ca="1">'000136302'!H25</f>
        <v>0</v>
      </c>
      <c r="AW182" s="40">
        <f ca="1">'000139305'!H25</f>
        <v>0</v>
      </c>
      <c r="AX182" s="40">
        <f ca="1">'000142308'!H25</f>
        <v>0</v>
      </c>
      <c r="AY182" s="40">
        <f ca="1">'000145311'!H25</f>
        <v>0</v>
      </c>
      <c r="AZ182" s="40">
        <f ca="1">'000148314'!H25</f>
        <v>0</v>
      </c>
      <c r="BA182" s="40">
        <f ca="1">'000151317'!H25</f>
        <v>0</v>
      </c>
      <c r="BB182" s="40">
        <f ca="1">'000154320'!H25</f>
        <v>0</v>
      </c>
      <c r="BC182" s="40">
        <f ca="1">'000157323'!H25</f>
        <v>0</v>
      </c>
      <c r="BD182" s="40">
        <f ca="1">'000160326'!H25</f>
        <v>0</v>
      </c>
      <c r="BE182" s="40">
        <f ca="1">'000163329'!H25</f>
        <v>0</v>
      </c>
      <c r="BF182" s="40">
        <f ca="1">'000166332'!H25</f>
        <v>0</v>
      </c>
      <c r="BG182" s="40">
        <f ca="1">'000169335'!H25</f>
        <v>0</v>
      </c>
      <c r="BH182" s="40">
        <f ca="1">'000172338'!H25</f>
        <v>0</v>
      </c>
      <c r="BI182" s="40">
        <f ca="1">'000175341'!H25</f>
        <v>0</v>
      </c>
      <c r="BJ182" s="40">
        <f ca="1">'000178344'!H25</f>
        <v>0</v>
      </c>
      <c r="BK182" s="40">
        <f ca="1">'000181347'!H25</f>
        <v>0</v>
      </c>
      <c r="BL182" s="40">
        <f ca="1">'000184350'!H25</f>
        <v>0</v>
      </c>
      <c r="BM182" s="40">
        <f ca="1">'000187353'!H25</f>
        <v>0</v>
      </c>
      <c r="BN182" s="40">
        <f ca="1">'000190356'!H25</f>
        <v>0</v>
      </c>
      <c r="BO182" s="40">
        <f ca="1">'000193359'!H25</f>
        <v>0</v>
      </c>
      <c r="BP182" s="40">
        <f ca="1">'000196362'!H25</f>
        <v>0</v>
      </c>
      <c r="BQ182" s="40">
        <f ca="1">'000199365'!H25</f>
        <v>0</v>
      </c>
      <c r="BR182" s="40">
        <f ca="1">'000202368'!H25</f>
        <v>0</v>
      </c>
      <c r="BS182" s="40">
        <f ca="1">'000205371'!H25</f>
        <v>0</v>
      </c>
      <c r="BT182" s="40">
        <f ca="1">'000208374'!H25</f>
        <v>0</v>
      </c>
      <c r="BU182" s="40">
        <f t="shared" ca="1" si="31"/>
        <v>0</v>
      </c>
      <c r="BV182" s="37">
        <f t="shared" ca="1" si="32"/>
        <v>0</v>
      </c>
      <c r="BW182" s="37">
        <f t="shared" ca="1" si="33"/>
        <v>0</v>
      </c>
      <c r="BX182" s="37">
        <f t="shared" ca="1" si="34"/>
        <v>0</v>
      </c>
      <c r="BY182" s="37">
        <f ca="1">IF(BU182=0,0,-1*((BU182/BU157)*(LN(BU182/BU157))))</f>
        <v>0</v>
      </c>
      <c r="BZ182" s="64">
        <f ca="1">IF(BU182=0,0,(BU182/BU157)^2)</f>
        <v>0</v>
      </c>
    </row>
    <row r="183" spans="1:78" x14ac:dyDescent="0.25">
      <c r="A183" s="54" t="s">
        <v>33</v>
      </c>
      <c r="B183" s="40">
        <f ca="1">'000000500'!H26</f>
        <v>0</v>
      </c>
      <c r="C183" s="40">
        <f ca="1">'000001167'!H26</f>
        <v>0</v>
      </c>
      <c r="D183" s="40">
        <f ca="1">'000004170'!H26</f>
        <v>0</v>
      </c>
      <c r="E183" s="40">
        <f ca="1">'000007173'!H26</f>
        <v>0</v>
      </c>
      <c r="F183" s="40">
        <f ca="1">'000010176'!H26</f>
        <v>0</v>
      </c>
      <c r="G183" s="40">
        <f ca="1">'000013179'!H26</f>
        <v>0</v>
      </c>
      <c r="H183" s="40">
        <f ca="1">'000016182'!H26</f>
        <v>0</v>
      </c>
      <c r="I183" s="40">
        <f ca="1">'000019185'!H26</f>
        <v>0</v>
      </c>
      <c r="J183" s="40">
        <f ca="1">'000022188'!H26</f>
        <v>0</v>
      </c>
      <c r="K183" s="40">
        <f ca="1">'000025191'!H26</f>
        <v>0</v>
      </c>
      <c r="L183" s="40">
        <f ca="1">'000028194'!H26</f>
        <v>0</v>
      </c>
      <c r="M183" s="40">
        <f ca="1">'000031197'!H26</f>
        <v>0</v>
      </c>
      <c r="N183" s="40">
        <f ca="1">'000034200'!H26</f>
        <v>0</v>
      </c>
      <c r="O183" s="40">
        <f ca="1">'000037203'!H26</f>
        <v>0</v>
      </c>
      <c r="P183" s="40">
        <f ca="1">'000040206'!H26</f>
        <v>0</v>
      </c>
      <c r="Q183" s="40">
        <f ca="1">'000043209'!H26</f>
        <v>0</v>
      </c>
      <c r="R183" s="40">
        <f ca="1">'000046212'!H26</f>
        <v>0</v>
      </c>
      <c r="S183" s="40">
        <f ca="1">'000049215'!H26</f>
        <v>0</v>
      </c>
      <c r="T183" s="40">
        <f ca="1">'000052218'!H26</f>
        <v>0</v>
      </c>
      <c r="U183" s="40">
        <f ca="1">'000055221'!H26</f>
        <v>0</v>
      </c>
      <c r="V183" s="40">
        <f ca="1">'000058224'!H26</f>
        <v>0</v>
      </c>
      <c r="W183" s="40">
        <f ca="1">'000061227'!H26</f>
        <v>0</v>
      </c>
      <c r="X183" s="40">
        <f ca="1">'000064230'!H26</f>
        <v>0</v>
      </c>
      <c r="Y183" s="40">
        <f ca="1">'000067233'!H26</f>
        <v>0</v>
      </c>
      <c r="Z183" s="40">
        <f ca="1">'000070236'!H26</f>
        <v>0</v>
      </c>
      <c r="AA183" s="40">
        <f ca="1">'000073239'!H26</f>
        <v>0</v>
      </c>
      <c r="AB183" s="40">
        <f ca="1">'000076242'!H26</f>
        <v>0</v>
      </c>
      <c r="AC183" s="40">
        <f ca="1">'000079245'!H26</f>
        <v>0</v>
      </c>
      <c r="AD183" s="40">
        <f ca="1">'000082248'!H26</f>
        <v>0</v>
      </c>
      <c r="AE183" s="40">
        <f ca="1">'000085251'!H26</f>
        <v>0</v>
      </c>
      <c r="AF183" s="40">
        <f ca="1">'000088254'!H26</f>
        <v>0</v>
      </c>
      <c r="AG183" s="40">
        <f ca="1">'000091257'!H26</f>
        <v>0</v>
      </c>
      <c r="AH183" s="40">
        <f ca="1">'000094260'!H26</f>
        <v>0</v>
      </c>
      <c r="AI183" s="40">
        <f ca="1">'000097263'!H26</f>
        <v>0</v>
      </c>
      <c r="AJ183" s="40">
        <f ca="1">'000100266'!H26</f>
        <v>0</v>
      </c>
      <c r="AK183" s="40">
        <f ca="1">'000103269'!H26</f>
        <v>0</v>
      </c>
      <c r="AL183" s="40">
        <f ca="1">'000106272'!H26</f>
        <v>0</v>
      </c>
      <c r="AM183" s="40">
        <f ca="1">'000109275'!H26</f>
        <v>0</v>
      </c>
      <c r="AN183" s="40">
        <f ca="1">'000112278'!H26</f>
        <v>0</v>
      </c>
      <c r="AO183" s="40">
        <f ca="1">'000115281'!H26</f>
        <v>0</v>
      </c>
      <c r="AP183" s="40">
        <f ca="1">'000118284'!H26</f>
        <v>0</v>
      </c>
      <c r="AQ183" s="40">
        <f ca="1">'000121287'!H26</f>
        <v>0</v>
      </c>
      <c r="AR183" s="40">
        <f ca="1">'000124290'!H26</f>
        <v>0</v>
      </c>
      <c r="AS183" s="40">
        <f ca="1">'000127293'!H26</f>
        <v>0</v>
      </c>
      <c r="AT183" s="40">
        <f ca="1">'000130296'!H26</f>
        <v>0</v>
      </c>
      <c r="AU183" s="40">
        <f ca="1">'000133299'!H26</f>
        <v>0</v>
      </c>
      <c r="AV183" s="40">
        <f ca="1">'000136302'!H26</f>
        <v>0</v>
      </c>
      <c r="AW183" s="40">
        <f ca="1">'000139305'!H26</f>
        <v>0</v>
      </c>
      <c r="AX183" s="40">
        <f ca="1">'000142308'!H26</f>
        <v>0</v>
      </c>
      <c r="AY183" s="40">
        <f ca="1">'000145311'!H26</f>
        <v>0</v>
      </c>
      <c r="AZ183" s="40">
        <f ca="1">'000148314'!H26</f>
        <v>0</v>
      </c>
      <c r="BA183" s="40">
        <f ca="1">'000151317'!H26</f>
        <v>0</v>
      </c>
      <c r="BB183" s="40">
        <f ca="1">'000154320'!H26</f>
        <v>0</v>
      </c>
      <c r="BC183" s="40">
        <f ca="1">'000157323'!H26</f>
        <v>0</v>
      </c>
      <c r="BD183" s="40">
        <f ca="1">'000160326'!H26</f>
        <v>0</v>
      </c>
      <c r="BE183" s="40">
        <f ca="1">'000163329'!H26</f>
        <v>0</v>
      </c>
      <c r="BF183" s="40">
        <f ca="1">'000166332'!H26</f>
        <v>0</v>
      </c>
      <c r="BG183" s="40">
        <f ca="1">'000169335'!H26</f>
        <v>0</v>
      </c>
      <c r="BH183" s="40">
        <f ca="1">'000172338'!H26</f>
        <v>0</v>
      </c>
      <c r="BI183" s="40">
        <f ca="1">'000175341'!H26</f>
        <v>0</v>
      </c>
      <c r="BJ183" s="40">
        <f ca="1">'000178344'!H26</f>
        <v>0</v>
      </c>
      <c r="BK183" s="40">
        <f ca="1">'000181347'!H26</f>
        <v>0</v>
      </c>
      <c r="BL183" s="40">
        <f ca="1">'000184350'!H26</f>
        <v>0</v>
      </c>
      <c r="BM183" s="40">
        <f ca="1">'000187353'!H26</f>
        <v>0</v>
      </c>
      <c r="BN183" s="40">
        <f ca="1">'000190356'!H26</f>
        <v>0</v>
      </c>
      <c r="BO183" s="40">
        <f ca="1">'000193359'!H26</f>
        <v>0</v>
      </c>
      <c r="BP183" s="40">
        <f ca="1">'000196362'!H26</f>
        <v>0</v>
      </c>
      <c r="BQ183" s="40">
        <f ca="1">'000199365'!H26</f>
        <v>0</v>
      </c>
      <c r="BR183" s="40">
        <f ca="1">'000202368'!H26</f>
        <v>0</v>
      </c>
      <c r="BS183" s="40">
        <f ca="1">'000205371'!H26</f>
        <v>0</v>
      </c>
      <c r="BT183" s="40">
        <f ca="1">'000208374'!H26</f>
        <v>0</v>
      </c>
      <c r="BU183" s="40">
        <f t="shared" ca="1" si="31"/>
        <v>0</v>
      </c>
      <c r="BV183" s="37">
        <f t="shared" ca="1" si="32"/>
        <v>0</v>
      </c>
      <c r="BW183" s="37">
        <f t="shared" ca="1" si="33"/>
        <v>0</v>
      </c>
      <c r="BX183" s="37">
        <f t="shared" ca="1" si="34"/>
        <v>0</v>
      </c>
      <c r="BY183" s="37">
        <f ca="1">IF(BU183=0,0,-1*((BU183/BU157)*(LN(BU183/BU157))))</f>
        <v>0</v>
      </c>
      <c r="BZ183" s="64">
        <f ca="1">IF(BU183=0,0,(BU183/BU157)^2)</f>
        <v>0</v>
      </c>
    </row>
    <row r="184" spans="1:78" x14ac:dyDescent="0.25">
      <c r="A184" s="54" t="s">
        <v>34</v>
      </c>
      <c r="B184" s="40">
        <f ca="1">'000000500'!H27</f>
        <v>0</v>
      </c>
      <c r="C184" s="40">
        <f ca="1">'000001167'!H27</f>
        <v>0</v>
      </c>
      <c r="D184" s="40">
        <f ca="1">'000004170'!H27</f>
        <v>0</v>
      </c>
      <c r="E184" s="40">
        <f ca="1">'000007173'!H27</f>
        <v>0</v>
      </c>
      <c r="F184" s="40">
        <f ca="1">'000010176'!H27</f>
        <v>0</v>
      </c>
      <c r="G184" s="40">
        <f ca="1">'000013179'!H27</f>
        <v>0</v>
      </c>
      <c r="H184" s="40">
        <f ca="1">'000016182'!H27</f>
        <v>0</v>
      </c>
      <c r="I184" s="40">
        <f ca="1">'000019185'!H27</f>
        <v>0</v>
      </c>
      <c r="J184" s="40">
        <f ca="1">'000022188'!H27</f>
        <v>0</v>
      </c>
      <c r="K184" s="40">
        <f ca="1">'000025191'!H27</f>
        <v>0</v>
      </c>
      <c r="L184" s="40">
        <f ca="1">'000028194'!H27</f>
        <v>0</v>
      </c>
      <c r="M184" s="40">
        <f ca="1">'000031197'!H27</f>
        <v>0</v>
      </c>
      <c r="N184" s="40">
        <f ca="1">'000034200'!H27</f>
        <v>0</v>
      </c>
      <c r="O184" s="40">
        <f ca="1">'000037203'!H27</f>
        <v>0</v>
      </c>
      <c r="P184" s="40">
        <f ca="1">'000040206'!H27</f>
        <v>0</v>
      </c>
      <c r="Q184" s="40">
        <f ca="1">'000043209'!H27</f>
        <v>0</v>
      </c>
      <c r="R184" s="40">
        <f ca="1">'000046212'!H27</f>
        <v>0</v>
      </c>
      <c r="S184" s="40">
        <f ca="1">'000049215'!H27</f>
        <v>0</v>
      </c>
      <c r="T184" s="40">
        <f ca="1">'000052218'!H27</f>
        <v>0</v>
      </c>
      <c r="U184" s="40">
        <f ca="1">'000055221'!H27</f>
        <v>0</v>
      </c>
      <c r="V184" s="40">
        <f ca="1">'000058224'!H27</f>
        <v>0</v>
      </c>
      <c r="W184" s="40">
        <f ca="1">'000061227'!H27</f>
        <v>0</v>
      </c>
      <c r="X184" s="40">
        <f ca="1">'000064230'!H27</f>
        <v>0</v>
      </c>
      <c r="Y184" s="40">
        <f ca="1">'000067233'!H27</f>
        <v>0</v>
      </c>
      <c r="Z184" s="40">
        <f ca="1">'000070236'!H27</f>
        <v>0</v>
      </c>
      <c r="AA184" s="40">
        <f ca="1">'000073239'!H27</f>
        <v>0</v>
      </c>
      <c r="AB184" s="40">
        <f ca="1">'000076242'!H27</f>
        <v>0</v>
      </c>
      <c r="AC184" s="40">
        <f ca="1">'000079245'!H27</f>
        <v>0</v>
      </c>
      <c r="AD184" s="40">
        <f ca="1">'000082248'!H27</f>
        <v>0</v>
      </c>
      <c r="AE184" s="40">
        <f ca="1">'000085251'!H27</f>
        <v>0</v>
      </c>
      <c r="AF184" s="40">
        <f ca="1">'000088254'!H27</f>
        <v>0</v>
      </c>
      <c r="AG184" s="40">
        <f ca="1">'000091257'!H27</f>
        <v>0</v>
      </c>
      <c r="AH184" s="40">
        <f ca="1">'000094260'!H27</f>
        <v>0</v>
      </c>
      <c r="AI184" s="40">
        <f ca="1">'000097263'!H27</f>
        <v>0</v>
      </c>
      <c r="AJ184" s="40">
        <f ca="1">'000100266'!H27</f>
        <v>0</v>
      </c>
      <c r="AK184" s="40">
        <f ca="1">'000103269'!H27</f>
        <v>0</v>
      </c>
      <c r="AL184" s="40">
        <f ca="1">'000106272'!H27</f>
        <v>0</v>
      </c>
      <c r="AM184" s="40">
        <f ca="1">'000109275'!H27</f>
        <v>0</v>
      </c>
      <c r="AN184" s="40">
        <f ca="1">'000112278'!H27</f>
        <v>0</v>
      </c>
      <c r="AO184" s="40">
        <f ca="1">'000115281'!H27</f>
        <v>0</v>
      </c>
      <c r="AP184" s="40">
        <f ca="1">'000118284'!H27</f>
        <v>0</v>
      </c>
      <c r="AQ184" s="40">
        <f ca="1">'000121287'!H27</f>
        <v>0</v>
      </c>
      <c r="AR184" s="40">
        <f ca="1">'000124290'!H27</f>
        <v>0</v>
      </c>
      <c r="AS184" s="40">
        <f ca="1">'000127293'!H27</f>
        <v>0</v>
      </c>
      <c r="AT184" s="40">
        <f ca="1">'000130296'!H27</f>
        <v>0</v>
      </c>
      <c r="AU184" s="40">
        <f ca="1">'000133299'!H27</f>
        <v>0</v>
      </c>
      <c r="AV184" s="40">
        <f ca="1">'000136302'!H27</f>
        <v>0</v>
      </c>
      <c r="AW184" s="40">
        <f ca="1">'000139305'!H27</f>
        <v>0</v>
      </c>
      <c r="AX184" s="40">
        <f ca="1">'000142308'!H27</f>
        <v>0</v>
      </c>
      <c r="AY184" s="40">
        <f ca="1">'000145311'!H27</f>
        <v>0</v>
      </c>
      <c r="AZ184" s="40">
        <f ca="1">'000148314'!H27</f>
        <v>0</v>
      </c>
      <c r="BA184" s="40">
        <f ca="1">'000151317'!H27</f>
        <v>0</v>
      </c>
      <c r="BB184" s="40">
        <f ca="1">'000154320'!H27</f>
        <v>0</v>
      </c>
      <c r="BC184" s="40">
        <f ca="1">'000157323'!H27</f>
        <v>0</v>
      </c>
      <c r="BD184" s="40">
        <f ca="1">'000160326'!H27</f>
        <v>0</v>
      </c>
      <c r="BE184" s="40">
        <f ca="1">'000163329'!H27</f>
        <v>0</v>
      </c>
      <c r="BF184" s="40">
        <f ca="1">'000166332'!H27</f>
        <v>0</v>
      </c>
      <c r="BG184" s="40">
        <f ca="1">'000169335'!H27</f>
        <v>0</v>
      </c>
      <c r="BH184" s="40">
        <f ca="1">'000172338'!H27</f>
        <v>0</v>
      </c>
      <c r="BI184" s="40">
        <f ca="1">'000175341'!H27</f>
        <v>0</v>
      </c>
      <c r="BJ184" s="40">
        <f ca="1">'000178344'!H27</f>
        <v>0</v>
      </c>
      <c r="BK184" s="40">
        <f ca="1">'000181347'!H27</f>
        <v>0</v>
      </c>
      <c r="BL184" s="40">
        <f ca="1">'000184350'!H27</f>
        <v>0</v>
      </c>
      <c r="BM184" s="40">
        <f ca="1">'000187353'!H27</f>
        <v>0</v>
      </c>
      <c r="BN184" s="40">
        <f ca="1">'000190356'!H27</f>
        <v>0</v>
      </c>
      <c r="BO184" s="40">
        <f ca="1">'000193359'!H27</f>
        <v>0</v>
      </c>
      <c r="BP184" s="40">
        <f ca="1">'000196362'!H27</f>
        <v>0</v>
      </c>
      <c r="BQ184" s="40">
        <f ca="1">'000199365'!H27</f>
        <v>0</v>
      </c>
      <c r="BR184" s="40">
        <f ca="1">'000202368'!H27</f>
        <v>0</v>
      </c>
      <c r="BS184" s="40">
        <f ca="1">'000205371'!H27</f>
        <v>0</v>
      </c>
      <c r="BT184" s="40">
        <f ca="1">'000208374'!H27</f>
        <v>0</v>
      </c>
      <c r="BU184" s="40">
        <f t="shared" ca="1" si="31"/>
        <v>0</v>
      </c>
      <c r="BV184" s="37">
        <f t="shared" ca="1" si="32"/>
        <v>0</v>
      </c>
      <c r="BW184" s="37">
        <f t="shared" ca="1" si="33"/>
        <v>0</v>
      </c>
      <c r="BX184" s="37">
        <f t="shared" ca="1" si="34"/>
        <v>0</v>
      </c>
      <c r="BY184" s="37">
        <f ca="1">IF(BU184=0,0,-1*((BU184/BU157)*(LN(BU184/BU157))))</f>
        <v>0</v>
      </c>
      <c r="BZ184" s="64">
        <f ca="1">IF(BU184=0,0,(BU184/BU157)^2)</f>
        <v>0</v>
      </c>
    </row>
    <row r="185" spans="1:78" x14ac:dyDescent="0.25">
      <c r="A185" s="54" t="s">
        <v>35</v>
      </c>
      <c r="B185" s="40">
        <f ca="1">'000000500'!H28</f>
        <v>0</v>
      </c>
      <c r="C185" s="40">
        <f ca="1">'000001167'!H28</f>
        <v>0</v>
      </c>
      <c r="D185" s="40">
        <f ca="1">'000004170'!H28</f>
        <v>0</v>
      </c>
      <c r="E185" s="40">
        <f ca="1">'000007173'!H28</f>
        <v>0</v>
      </c>
      <c r="F185" s="40">
        <f ca="1">'000010176'!H28</f>
        <v>0</v>
      </c>
      <c r="G185" s="40">
        <f ca="1">'000013179'!H28</f>
        <v>0</v>
      </c>
      <c r="H185" s="40">
        <f ca="1">'000016182'!H28</f>
        <v>0</v>
      </c>
      <c r="I185" s="40">
        <f ca="1">'000019185'!H28</f>
        <v>0</v>
      </c>
      <c r="J185" s="40">
        <f ca="1">'000022188'!H28</f>
        <v>0</v>
      </c>
      <c r="K185" s="40">
        <f ca="1">'000025191'!H28</f>
        <v>0</v>
      </c>
      <c r="L185" s="40">
        <f ca="1">'000028194'!H28</f>
        <v>0</v>
      </c>
      <c r="M185" s="40">
        <f ca="1">'000031197'!H28</f>
        <v>0</v>
      </c>
      <c r="N185" s="40">
        <f ca="1">'000034200'!H28</f>
        <v>0</v>
      </c>
      <c r="O185" s="40">
        <f ca="1">'000037203'!H28</f>
        <v>0</v>
      </c>
      <c r="P185" s="40">
        <f ca="1">'000040206'!H28</f>
        <v>0</v>
      </c>
      <c r="Q185" s="40">
        <f ca="1">'000043209'!H28</f>
        <v>0</v>
      </c>
      <c r="R185" s="40">
        <f ca="1">'000046212'!H28</f>
        <v>0</v>
      </c>
      <c r="S185" s="40">
        <f ca="1">'000049215'!H28</f>
        <v>0</v>
      </c>
      <c r="T185" s="40">
        <f ca="1">'000052218'!H28</f>
        <v>0</v>
      </c>
      <c r="U185" s="40">
        <f ca="1">'000055221'!H28</f>
        <v>0</v>
      </c>
      <c r="V185" s="40">
        <f ca="1">'000058224'!H28</f>
        <v>0</v>
      </c>
      <c r="W185" s="40">
        <f ca="1">'000061227'!H28</f>
        <v>0</v>
      </c>
      <c r="X185" s="40">
        <f ca="1">'000064230'!H28</f>
        <v>0</v>
      </c>
      <c r="Y185" s="40">
        <f ca="1">'000067233'!H28</f>
        <v>0</v>
      </c>
      <c r="Z185" s="40">
        <f ca="1">'000070236'!H28</f>
        <v>0</v>
      </c>
      <c r="AA185" s="40">
        <f ca="1">'000073239'!H28</f>
        <v>0</v>
      </c>
      <c r="AB185" s="40">
        <f ca="1">'000076242'!H28</f>
        <v>0</v>
      </c>
      <c r="AC185" s="40">
        <f ca="1">'000079245'!H28</f>
        <v>0</v>
      </c>
      <c r="AD185" s="40">
        <f ca="1">'000082248'!H28</f>
        <v>0</v>
      </c>
      <c r="AE185" s="40">
        <f ca="1">'000085251'!H28</f>
        <v>0</v>
      </c>
      <c r="AF185" s="40">
        <f ca="1">'000088254'!H28</f>
        <v>0</v>
      </c>
      <c r="AG185" s="40">
        <f ca="1">'000091257'!H28</f>
        <v>0</v>
      </c>
      <c r="AH185" s="40">
        <f ca="1">'000094260'!H28</f>
        <v>0</v>
      </c>
      <c r="AI185" s="40">
        <f ca="1">'000097263'!H28</f>
        <v>0</v>
      </c>
      <c r="AJ185" s="40">
        <f ca="1">'000100266'!H28</f>
        <v>0</v>
      </c>
      <c r="AK185" s="40">
        <f ca="1">'000103269'!H28</f>
        <v>0</v>
      </c>
      <c r="AL185" s="40">
        <f ca="1">'000106272'!H28</f>
        <v>0</v>
      </c>
      <c r="AM185" s="40">
        <f ca="1">'000109275'!H28</f>
        <v>0</v>
      </c>
      <c r="AN185" s="40">
        <f ca="1">'000112278'!H28</f>
        <v>0</v>
      </c>
      <c r="AO185" s="40">
        <f ca="1">'000115281'!H28</f>
        <v>0</v>
      </c>
      <c r="AP185" s="40">
        <f ca="1">'000118284'!H28</f>
        <v>0</v>
      </c>
      <c r="AQ185" s="40">
        <f ca="1">'000121287'!H28</f>
        <v>0</v>
      </c>
      <c r="AR185" s="40">
        <f ca="1">'000124290'!H28</f>
        <v>0</v>
      </c>
      <c r="AS185" s="40">
        <f ca="1">'000127293'!H28</f>
        <v>0</v>
      </c>
      <c r="AT185" s="40">
        <f ca="1">'000130296'!H28</f>
        <v>0</v>
      </c>
      <c r="AU185" s="40">
        <f ca="1">'000133299'!H28</f>
        <v>0</v>
      </c>
      <c r="AV185" s="40">
        <f ca="1">'000136302'!H28</f>
        <v>0</v>
      </c>
      <c r="AW185" s="40">
        <f ca="1">'000139305'!H28</f>
        <v>0</v>
      </c>
      <c r="AX185" s="40">
        <f ca="1">'000142308'!H28</f>
        <v>0</v>
      </c>
      <c r="AY185" s="40">
        <f ca="1">'000145311'!H28</f>
        <v>0</v>
      </c>
      <c r="AZ185" s="40">
        <f ca="1">'000148314'!H28</f>
        <v>0</v>
      </c>
      <c r="BA185" s="40">
        <f ca="1">'000151317'!H28</f>
        <v>0</v>
      </c>
      <c r="BB185" s="40">
        <f ca="1">'000154320'!H28</f>
        <v>0</v>
      </c>
      <c r="BC185" s="40">
        <f ca="1">'000157323'!H28</f>
        <v>0</v>
      </c>
      <c r="BD185" s="40">
        <f ca="1">'000160326'!H28</f>
        <v>0</v>
      </c>
      <c r="BE185" s="40">
        <f ca="1">'000163329'!H28</f>
        <v>0</v>
      </c>
      <c r="BF185" s="40">
        <f ca="1">'000166332'!H28</f>
        <v>0</v>
      </c>
      <c r="BG185" s="40">
        <f ca="1">'000169335'!H28</f>
        <v>0</v>
      </c>
      <c r="BH185" s="40">
        <f ca="1">'000172338'!H28</f>
        <v>0</v>
      </c>
      <c r="BI185" s="40">
        <f ca="1">'000175341'!H28</f>
        <v>0</v>
      </c>
      <c r="BJ185" s="40">
        <f ca="1">'000178344'!H28</f>
        <v>0</v>
      </c>
      <c r="BK185" s="40">
        <f ca="1">'000181347'!H28</f>
        <v>0</v>
      </c>
      <c r="BL185" s="40">
        <f ca="1">'000184350'!H28</f>
        <v>0</v>
      </c>
      <c r="BM185" s="40">
        <f ca="1">'000187353'!H28</f>
        <v>0</v>
      </c>
      <c r="BN185" s="40">
        <f ca="1">'000190356'!H28</f>
        <v>0</v>
      </c>
      <c r="BO185" s="40">
        <f ca="1">'000193359'!H28</f>
        <v>0</v>
      </c>
      <c r="BP185" s="40">
        <f ca="1">'000196362'!H28</f>
        <v>0</v>
      </c>
      <c r="BQ185" s="40">
        <f ca="1">'000199365'!H28</f>
        <v>0</v>
      </c>
      <c r="BR185" s="40">
        <f ca="1">'000202368'!H28</f>
        <v>0</v>
      </c>
      <c r="BS185" s="40">
        <f ca="1">'000205371'!H28</f>
        <v>0</v>
      </c>
      <c r="BT185" s="40">
        <f ca="1">'000208374'!H28</f>
        <v>0</v>
      </c>
      <c r="BU185" s="40">
        <f t="shared" ca="1" si="31"/>
        <v>0</v>
      </c>
      <c r="BV185" s="37">
        <f t="shared" ca="1" si="32"/>
        <v>0</v>
      </c>
      <c r="BW185" s="37">
        <f t="shared" ca="1" si="33"/>
        <v>0</v>
      </c>
      <c r="BX185" s="37">
        <f t="shared" ca="1" si="34"/>
        <v>0</v>
      </c>
      <c r="BY185" s="37">
        <f ca="1">IF(BU185=0,0,-1*((BU185/BU157)*(LN(BU185/BU157))))</f>
        <v>0</v>
      </c>
      <c r="BZ185" s="64">
        <f ca="1">IF(BU185=0,0,(BU185/BU157)^2)</f>
        <v>0</v>
      </c>
    </row>
    <row r="186" spans="1:78" x14ac:dyDescent="0.25">
      <c r="A186" s="54" t="s">
        <v>36</v>
      </c>
      <c r="B186" s="40">
        <f ca="1">'000000500'!H29</f>
        <v>0</v>
      </c>
      <c r="C186" s="40">
        <f ca="1">'000001167'!H29</f>
        <v>0</v>
      </c>
      <c r="D186" s="40">
        <f ca="1">'000004170'!H29</f>
        <v>0</v>
      </c>
      <c r="E186" s="40">
        <f ca="1">'000007173'!H29</f>
        <v>0</v>
      </c>
      <c r="F186" s="40">
        <f ca="1">'000010176'!H29</f>
        <v>0</v>
      </c>
      <c r="G186" s="40">
        <f ca="1">'000013179'!H29</f>
        <v>0</v>
      </c>
      <c r="H186" s="40">
        <f ca="1">'000016182'!H29</f>
        <v>0</v>
      </c>
      <c r="I186" s="40">
        <f ca="1">'000019185'!H29</f>
        <v>0</v>
      </c>
      <c r="J186" s="40">
        <f ca="1">'000022188'!H29</f>
        <v>0</v>
      </c>
      <c r="K186" s="40">
        <f ca="1">'000025191'!H29</f>
        <v>0</v>
      </c>
      <c r="L186" s="40">
        <f ca="1">'000028194'!H29</f>
        <v>0</v>
      </c>
      <c r="M186" s="40">
        <f ca="1">'000031197'!H29</f>
        <v>0</v>
      </c>
      <c r="N186" s="40">
        <f ca="1">'000034200'!H29</f>
        <v>0</v>
      </c>
      <c r="O186" s="40">
        <f ca="1">'000037203'!H29</f>
        <v>0</v>
      </c>
      <c r="P186" s="40">
        <f ca="1">'000040206'!H29</f>
        <v>0</v>
      </c>
      <c r="Q186" s="40">
        <f ca="1">'000043209'!H29</f>
        <v>0</v>
      </c>
      <c r="R186" s="40">
        <f ca="1">'000046212'!H29</f>
        <v>0</v>
      </c>
      <c r="S186" s="40">
        <f ca="1">'000049215'!H29</f>
        <v>0</v>
      </c>
      <c r="T186" s="40">
        <f ca="1">'000052218'!H29</f>
        <v>0</v>
      </c>
      <c r="U186" s="40">
        <f ca="1">'000055221'!H29</f>
        <v>0</v>
      </c>
      <c r="V186" s="40">
        <f ca="1">'000058224'!H29</f>
        <v>0</v>
      </c>
      <c r="W186" s="40">
        <f ca="1">'000061227'!H29</f>
        <v>0</v>
      </c>
      <c r="X186" s="40">
        <f ca="1">'000064230'!H29</f>
        <v>0</v>
      </c>
      <c r="Y186" s="40">
        <f ca="1">'000067233'!H29</f>
        <v>0</v>
      </c>
      <c r="Z186" s="40">
        <f ca="1">'000070236'!H29</f>
        <v>0</v>
      </c>
      <c r="AA186" s="40">
        <f ca="1">'000073239'!H29</f>
        <v>0</v>
      </c>
      <c r="AB186" s="40">
        <f ca="1">'000076242'!H29</f>
        <v>0</v>
      </c>
      <c r="AC186" s="40">
        <f ca="1">'000079245'!H29</f>
        <v>0</v>
      </c>
      <c r="AD186" s="40">
        <f ca="1">'000082248'!H29</f>
        <v>0</v>
      </c>
      <c r="AE186" s="40">
        <f ca="1">'000085251'!H29</f>
        <v>0</v>
      </c>
      <c r="AF186" s="40">
        <f ca="1">'000088254'!H29</f>
        <v>0</v>
      </c>
      <c r="AG186" s="40">
        <f ca="1">'000091257'!H29</f>
        <v>0</v>
      </c>
      <c r="AH186" s="40">
        <f ca="1">'000094260'!H29</f>
        <v>0</v>
      </c>
      <c r="AI186" s="40">
        <f ca="1">'000097263'!H29</f>
        <v>0</v>
      </c>
      <c r="AJ186" s="40">
        <f ca="1">'000100266'!H29</f>
        <v>0</v>
      </c>
      <c r="AK186" s="40">
        <f ca="1">'000103269'!H29</f>
        <v>0</v>
      </c>
      <c r="AL186" s="40">
        <f ca="1">'000106272'!H29</f>
        <v>0</v>
      </c>
      <c r="AM186" s="40">
        <f ca="1">'000109275'!H29</f>
        <v>0</v>
      </c>
      <c r="AN186" s="40">
        <f ca="1">'000112278'!H29</f>
        <v>0</v>
      </c>
      <c r="AO186" s="40">
        <f ca="1">'000115281'!H29</f>
        <v>0</v>
      </c>
      <c r="AP186" s="40">
        <f ca="1">'000118284'!H29</f>
        <v>0</v>
      </c>
      <c r="AQ186" s="40">
        <f ca="1">'000121287'!H29</f>
        <v>0</v>
      </c>
      <c r="AR186" s="40">
        <f ca="1">'000124290'!H29</f>
        <v>0</v>
      </c>
      <c r="AS186" s="40">
        <f ca="1">'000127293'!H29</f>
        <v>0</v>
      </c>
      <c r="AT186" s="40">
        <f ca="1">'000130296'!H29</f>
        <v>0</v>
      </c>
      <c r="AU186" s="40">
        <f ca="1">'000133299'!H29</f>
        <v>0</v>
      </c>
      <c r="AV186" s="40">
        <f ca="1">'000136302'!H29</f>
        <v>0</v>
      </c>
      <c r="AW186" s="40">
        <f ca="1">'000139305'!H29</f>
        <v>0</v>
      </c>
      <c r="AX186" s="40">
        <f ca="1">'000142308'!H29</f>
        <v>0</v>
      </c>
      <c r="AY186" s="40">
        <f ca="1">'000145311'!H29</f>
        <v>0</v>
      </c>
      <c r="AZ186" s="40">
        <f ca="1">'000148314'!H29</f>
        <v>0</v>
      </c>
      <c r="BA186" s="40">
        <f ca="1">'000151317'!H29</f>
        <v>0</v>
      </c>
      <c r="BB186" s="40">
        <f ca="1">'000154320'!H29</f>
        <v>0</v>
      </c>
      <c r="BC186" s="40">
        <f ca="1">'000157323'!H29</f>
        <v>0</v>
      </c>
      <c r="BD186" s="40">
        <f ca="1">'000160326'!H29</f>
        <v>0</v>
      </c>
      <c r="BE186" s="40">
        <f ca="1">'000163329'!H29</f>
        <v>0</v>
      </c>
      <c r="BF186" s="40">
        <f ca="1">'000166332'!H29</f>
        <v>0</v>
      </c>
      <c r="BG186" s="40">
        <f ca="1">'000169335'!H29</f>
        <v>0</v>
      </c>
      <c r="BH186" s="40">
        <f ca="1">'000172338'!H29</f>
        <v>0</v>
      </c>
      <c r="BI186" s="40">
        <f ca="1">'000175341'!H29</f>
        <v>0</v>
      </c>
      <c r="BJ186" s="40">
        <f ca="1">'000178344'!H29</f>
        <v>0</v>
      </c>
      <c r="BK186" s="40">
        <f ca="1">'000181347'!H29</f>
        <v>0</v>
      </c>
      <c r="BL186" s="40">
        <f ca="1">'000184350'!H29</f>
        <v>0</v>
      </c>
      <c r="BM186" s="40">
        <f ca="1">'000187353'!H29</f>
        <v>0</v>
      </c>
      <c r="BN186" s="40">
        <f ca="1">'000190356'!H29</f>
        <v>0</v>
      </c>
      <c r="BO186" s="40">
        <f ca="1">'000193359'!H29</f>
        <v>0</v>
      </c>
      <c r="BP186" s="40">
        <f ca="1">'000196362'!H29</f>
        <v>0</v>
      </c>
      <c r="BQ186" s="40">
        <f ca="1">'000199365'!H29</f>
        <v>0</v>
      </c>
      <c r="BR186" s="40">
        <f ca="1">'000202368'!H29</f>
        <v>0</v>
      </c>
      <c r="BS186" s="40">
        <f ca="1">'000205371'!H29</f>
        <v>0</v>
      </c>
      <c r="BT186" s="40">
        <f ca="1">'000208374'!H29</f>
        <v>0</v>
      </c>
      <c r="BU186" s="40">
        <f t="shared" ca="1" si="31"/>
        <v>0</v>
      </c>
      <c r="BV186" s="37">
        <f t="shared" ca="1" si="32"/>
        <v>0</v>
      </c>
      <c r="BW186" s="37">
        <f t="shared" ca="1" si="33"/>
        <v>0</v>
      </c>
      <c r="BX186" s="37">
        <f t="shared" ca="1" si="34"/>
        <v>0</v>
      </c>
      <c r="BY186" s="37">
        <f ca="1">IF(BU186=0,0,-1*((BU186/BU157)*(LN(BU186/BU157))))</f>
        <v>0</v>
      </c>
      <c r="BZ186" s="64">
        <f ca="1">IF(BU186=0,0,(BU186/BU157)^2)</f>
        <v>0</v>
      </c>
    </row>
    <row r="187" spans="1:78" x14ac:dyDescent="0.25">
      <c r="A187" s="54" t="s">
        <v>37</v>
      </c>
      <c r="B187" s="40">
        <f ca="1">'000000500'!H30</f>
        <v>0</v>
      </c>
      <c r="C187" s="40">
        <f ca="1">'000001167'!H30</f>
        <v>0</v>
      </c>
      <c r="D187" s="40">
        <f ca="1">'000004170'!H30</f>
        <v>0</v>
      </c>
      <c r="E187" s="40">
        <f ca="1">'000007173'!H30</f>
        <v>0</v>
      </c>
      <c r="F187" s="40">
        <f ca="1">'000010176'!H30</f>
        <v>0</v>
      </c>
      <c r="G187" s="40">
        <f ca="1">'000013179'!H30</f>
        <v>0</v>
      </c>
      <c r="H187" s="40">
        <f ca="1">'000016182'!H30</f>
        <v>0</v>
      </c>
      <c r="I187" s="40">
        <f ca="1">'000019185'!H30</f>
        <v>0</v>
      </c>
      <c r="J187" s="40">
        <f ca="1">'000022188'!H30</f>
        <v>0</v>
      </c>
      <c r="K187" s="40">
        <f ca="1">'000025191'!H30</f>
        <v>0</v>
      </c>
      <c r="L187" s="40">
        <f ca="1">'000028194'!H30</f>
        <v>0</v>
      </c>
      <c r="M187" s="40">
        <f ca="1">'000031197'!H30</f>
        <v>0</v>
      </c>
      <c r="N187" s="40">
        <f ca="1">'000034200'!H30</f>
        <v>0</v>
      </c>
      <c r="O187" s="40">
        <f ca="1">'000037203'!H30</f>
        <v>0</v>
      </c>
      <c r="P187" s="40">
        <f ca="1">'000040206'!H30</f>
        <v>0</v>
      </c>
      <c r="Q187" s="40">
        <f ca="1">'000043209'!H30</f>
        <v>0</v>
      </c>
      <c r="R187" s="40">
        <f ca="1">'000046212'!H30</f>
        <v>0</v>
      </c>
      <c r="S187" s="40">
        <f ca="1">'000049215'!H30</f>
        <v>0</v>
      </c>
      <c r="T187" s="40">
        <f ca="1">'000052218'!H30</f>
        <v>0</v>
      </c>
      <c r="U187" s="40">
        <f ca="1">'000055221'!H30</f>
        <v>0</v>
      </c>
      <c r="V187" s="40">
        <f ca="1">'000058224'!H30</f>
        <v>0</v>
      </c>
      <c r="W187" s="40">
        <f ca="1">'000061227'!H30</f>
        <v>0</v>
      </c>
      <c r="X187" s="40">
        <f ca="1">'000064230'!H30</f>
        <v>0</v>
      </c>
      <c r="Y187" s="40">
        <f ca="1">'000067233'!H30</f>
        <v>0</v>
      </c>
      <c r="Z187" s="40">
        <f ca="1">'000070236'!H30</f>
        <v>0</v>
      </c>
      <c r="AA187" s="40">
        <f ca="1">'000073239'!H30</f>
        <v>0</v>
      </c>
      <c r="AB187" s="40">
        <f ca="1">'000076242'!H30</f>
        <v>0</v>
      </c>
      <c r="AC187" s="40">
        <f ca="1">'000079245'!H30</f>
        <v>0</v>
      </c>
      <c r="AD187" s="40">
        <f ca="1">'000082248'!H30</f>
        <v>0</v>
      </c>
      <c r="AE187" s="40">
        <f ca="1">'000085251'!H30</f>
        <v>0</v>
      </c>
      <c r="AF187" s="40">
        <f ca="1">'000088254'!H30</f>
        <v>0</v>
      </c>
      <c r="AG187" s="40">
        <f ca="1">'000091257'!H30</f>
        <v>0</v>
      </c>
      <c r="AH187" s="40">
        <f ca="1">'000094260'!H30</f>
        <v>0</v>
      </c>
      <c r="AI187" s="40">
        <f ca="1">'000097263'!H30</f>
        <v>0</v>
      </c>
      <c r="AJ187" s="40">
        <f ca="1">'000100266'!H30</f>
        <v>0</v>
      </c>
      <c r="AK187" s="40">
        <f ca="1">'000103269'!H30</f>
        <v>0</v>
      </c>
      <c r="AL187" s="40">
        <f ca="1">'000106272'!H30</f>
        <v>0</v>
      </c>
      <c r="AM187" s="40">
        <f ca="1">'000109275'!H30</f>
        <v>0</v>
      </c>
      <c r="AN187" s="40">
        <f ca="1">'000112278'!H30</f>
        <v>0</v>
      </c>
      <c r="AO187" s="40">
        <f ca="1">'000115281'!H30</f>
        <v>0</v>
      </c>
      <c r="AP187" s="40">
        <f ca="1">'000118284'!H30</f>
        <v>0</v>
      </c>
      <c r="AQ187" s="40">
        <f ca="1">'000121287'!H30</f>
        <v>0</v>
      </c>
      <c r="AR187" s="40">
        <f ca="1">'000124290'!H30</f>
        <v>0</v>
      </c>
      <c r="AS187" s="40">
        <f ca="1">'000127293'!H30</f>
        <v>0</v>
      </c>
      <c r="AT187" s="40">
        <f ca="1">'000130296'!H30</f>
        <v>0</v>
      </c>
      <c r="AU187" s="40">
        <f ca="1">'000133299'!H30</f>
        <v>0</v>
      </c>
      <c r="AV187" s="40">
        <f ca="1">'000136302'!H30</f>
        <v>0</v>
      </c>
      <c r="AW187" s="40">
        <f ca="1">'000139305'!H30</f>
        <v>0</v>
      </c>
      <c r="AX187" s="40">
        <f ca="1">'000142308'!H30</f>
        <v>0</v>
      </c>
      <c r="AY187" s="40">
        <f ca="1">'000145311'!H30</f>
        <v>0</v>
      </c>
      <c r="AZ187" s="40">
        <f ca="1">'000148314'!H30</f>
        <v>0</v>
      </c>
      <c r="BA187" s="40">
        <f ca="1">'000151317'!H30</f>
        <v>0</v>
      </c>
      <c r="BB187" s="40">
        <f ca="1">'000154320'!H30</f>
        <v>0</v>
      </c>
      <c r="BC187" s="40">
        <f ca="1">'000157323'!H30</f>
        <v>0</v>
      </c>
      <c r="BD187" s="40">
        <f ca="1">'000160326'!H30</f>
        <v>0</v>
      </c>
      <c r="BE187" s="40">
        <f ca="1">'000163329'!H30</f>
        <v>0</v>
      </c>
      <c r="BF187" s="40">
        <f ca="1">'000166332'!H30</f>
        <v>0</v>
      </c>
      <c r="BG187" s="40">
        <f ca="1">'000169335'!H30</f>
        <v>0</v>
      </c>
      <c r="BH187" s="40">
        <f ca="1">'000172338'!H30</f>
        <v>0</v>
      </c>
      <c r="BI187" s="40">
        <f ca="1">'000175341'!H30</f>
        <v>0</v>
      </c>
      <c r="BJ187" s="40">
        <f ca="1">'000178344'!H30</f>
        <v>0</v>
      </c>
      <c r="BK187" s="40">
        <f ca="1">'000181347'!H30</f>
        <v>0</v>
      </c>
      <c r="BL187" s="40">
        <f ca="1">'000184350'!H30</f>
        <v>0</v>
      </c>
      <c r="BM187" s="40">
        <f ca="1">'000187353'!H30</f>
        <v>0</v>
      </c>
      <c r="BN187" s="40">
        <f ca="1">'000190356'!H30</f>
        <v>0</v>
      </c>
      <c r="BO187" s="40">
        <f ca="1">'000193359'!H30</f>
        <v>0</v>
      </c>
      <c r="BP187" s="40">
        <f ca="1">'000196362'!H30</f>
        <v>0</v>
      </c>
      <c r="BQ187" s="40">
        <f ca="1">'000199365'!H30</f>
        <v>0</v>
      </c>
      <c r="BR187" s="40">
        <f ca="1">'000202368'!H30</f>
        <v>0</v>
      </c>
      <c r="BS187" s="40">
        <f ca="1">'000205371'!H30</f>
        <v>0</v>
      </c>
      <c r="BT187" s="40">
        <f ca="1">'000208374'!H30</f>
        <v>0</v>
      </c>
      <c r="BU187" s="40">
        <f t="shared" ca="1" si="31"/>
        <v>0</v>
      </c>
      <c r="BV187" s="37">
        <f t="shared" ca="1" si="32"/>
        <v>0</v>
      </c>
      <c r="BW187" s="37">
        <f t="shared" ca="1" si="33"/>
        <v>0</v>
      </c>
      <c r="BX187" s="37">
        <f t="shared" ca="1" si="34"/>
        <v>0</v>
      </c>
      <c r="BY187" s="37">
        <f ca="1">IF(BU187=0,0,-1*((BU187/BU157)*(LN(BU187/BU157))))</f>
        <v>0</v>
      </c>
      <c r="BZ187" s="64">
        <f ca="1">IF(BU187=0,0,(BU187/BU157)^2)</f>
        <v>0</v>
      </c>
    </row>
    <row r="188" spans="1:78" x14ac:dyDescent="0.25">
      <c r="A188" s="54" t="s">
        <v>38</v>
      </c>
      <c r="B188" s="40">
        <f ca="1">'000000500'!H31</f>
        <v>0</v>
      </c>
      <c r="C188" s="40">
        <f ca="1">'000001167'!H31</f>
        <v>0</v>
      </c>
      <c r="D188" s="40">
        <f ca="1">'000004170'!H31</f>
        <v>0</v>
      </c>
      <c r="E188" s="40">
        <f ca="1">'000007173'!H31</f>
        <v>0</v>
      </c>
      <c r="F188" s="40">
        <f ca="1">'000010176'!H31</f>
        <v>0</v>
      </c>
      <c r="G188" s="40">
        <f ca="1">'000013179'!H31</f>
        <v>0</v>
      </c>
      <c r="H188" s="40">
        <f ca="1">'000016182'!H31</f>
        <v>0</v>
      </c>
      <c r="I188" s="40">
        <f ca="1">'000019185'!H31</f>
        <v>0</v>
      </c>
      <c r="J188" s="40">
        <f ca="1">'000022188'!H31</f>
        <v>0</v>
      </c>
      <c r="K188" s="40">
        <f ca="1">'000025191'!H31</f>
        <v>0</v>
      </c>
      <c r="L188" s="40">
        <f ca="1">'000028194'!H31</f>
        <v>0</v>
      </c>
      <c r="M188" s="40">
        <f ca="1">'000031197'!H31</f>
        <v>0</v>
      </c>
      <c r="N188" s="40">
        <f ca="1">'000034200'!H31</f>
        <v>0</v>
      </c>
      <c r="O188" s="40">
        <f ca="1">'000037203'!H31</f>
        <v>0</v>
      </c>
      <c r="P188" s="40">
        <f ca="1">'000040206'!H31</f>
        <v>0</v>
      </c>
      <c r="Q188" s="40">
        <f ca="1">'000043209'!H31</f>
        <v>0</v>
      </c>
      <c r="R188" s="40">
        <f ca="1">'000046212'!H31</f>
        <v>0</v>
      </c>
      <c r="S188" s="40">
        <f ca="1">'000049215'!H31</f>
        <v>0</v>
      </c>
      <c r="T188" s="40">
        <f ca="1">'000052218'!H31</f>
        <v>0</v>
      </c>
      <c r="U188" s="40">
        <f ca="1">'000055221'!H31</f>
        <v>0</v>
      </c>
      <c r="V188" s="40">
        <f ca="1">'000058224'!H31</f>
        <v>0</v>
      </c>
      <c r="W188" s="40">
        <f ca="1">'000061227'!H31</f>
        <v>0</v>
      </c>
      <c r="X188" s="40">
        <f ca="1">'000064230'!H31</f>
        <v>0</v>
      </c>
      <c r="Y188" s="40">
        <f ca="1">'000067233'!H31</f>
        <v>0</v>
      </c>
      <c r="Z188" s="40">
        <f ca="1">'000070236'!H31</f>
        <v>0</v>
      </c>
      <c r="AA188" s="40">
        <f ca="1">'000073239'!H31</f>
        <v>0</v>
      </c>
      <c r="AB188" s="40">
        <f ca="1">'000076242'!H31</f>
        <v>0</v>
      </c>
      <c r="AC188" s="40">
        <f ca="1">'000079245'!H31</f>
        <v>0</v>
      </c>
      <c r="AD188" s="40">
        <f ca="1">'000082248'!H31</f>
        <v>0</v>
      </c>
      <c r="AE188" s="40">
        <f ca="1">'000085251'!H31</f>
        <v>0</v>
      </c>
      <c r="AF188" s="40">
        <f ca="1">'000088254'!H31</f>
        <v>0</v>
      </c>
      <c r="AG188" s="40">
        <f ca="1">'000091257'!H31</f>
        <v>0</v>
      </c>
      <c r="AH188" s="40">
        <f ca="1">'000094260'!H31</f>
        <v>0</v>
      </c>
      <c r="AI188" s="40">
        <f ca="1">'000097263'!H31</f>
        <v>0</v>
      </c>
      <c r="AJ188" s="40">
        <f ca="1">'000100266'!H31</f>
        <v>0</v>
      </c>
      <c r="AK188" s="40">
        <f ca="1">'000103269'!H31</f>
        <v>0</v>
      </c>
      <c r="AL188" s="40">
        <f ca="1">'000106272'!H31</f>
        <v>0</v>
      </c>
      <c r="AM188" s="40">
        <f ca="1">'000109275'!H31</f>
        <v>0</v>
      </c>
      <c r="AN188" s="40">
        <f ca="1">'000112278'!H31</f>
        <v>0</v>
      </c>
      <c r="AO188" s="40">
        <f ca="1">'000115281'!H31</f>
        <v>0</v>
      </c>
      <c r="AP188" s="40">
        <f ca="1">'000118284'!H31</f>
        <v>0</v>
      </c>
      <c r="AQ188" s="40">
        <f ca="1">'000121287'!H31</f>
        <v>0</v>
      </c>
      <c r="AR188" s="40">
        <f ca="1">'000124290'!H31</f>
        <v>0</v>
      </c>
      <c r="AS188" s="40">
        <f ca="1">'000127293'!H31</f>
        <v>0</v>
      </c>
      <c r="AT188" s="40">
        <f ca="1">'000130296'!H31</f>
        <v>0</v>
      </c>
      <c r="AU188" s="40">
        <f ca="1">'000133299'!H31</f>
        <v>0</v>
      </c>
      <c r="AV188" s="40">
        <f ca="1">'000136302'!H31</f>
        <v>0</v>
      </c>
      <c r="AW188" s="40">
        <f ca="1">'000139305'!H31</f>
        <v>0</v>
      </c>
      <c r="AX188" s="40">
        <f ca="1">'000142308'!H31</f>
        <v>0</v>
      </c>
      <c r="AY188" s="40">
        <f ca="1">'000145311'!H31</f>
        <v>0</v>
      </c>
      <c r="AZ188" s="40">
        <f ca="1">'000148314'!H31</f>
        <v>0</v>
      </c>
      <c r="BA188" s="40">
        <f ca="1">'000151317'!H31</f>
        <v>0</v>
      </c>
      <c r="BB188" s="40">
        <f ca="1">'000154320'!H31</f>
        <v>0</v>
      </c>
      <c r="BC188" s="40">
        <f ca="1">'000157323'!H31</f>
        <v>0</v>
      </c>
      <c r="BD188" s="40">
        <f ca="1">'000160326'!H31</f>
        <v>0</v>
      </c>
      <c r="BE188" s="40">
        <f ca="1">'000163329'!H31</f>
        <v>0</v>
      </c>
      <c r="BF188" s="40">
        <f ca="1">'000166332'!H31</f>
        <v>0</v>
      </c>
      <c r="BG188" s="40">
        <f ca="1">'000169335'!H31</f>
        <v>0</v>
      </c>
      <c r="BH188" s="40">
        <f ca="1">'000172338'!H31</f>
        <v>0</v>
      </c>
      <c r="BI188" s="40">
        <f ca="1">'000175341'!H31</f>
        <v>0</v>
      </c>
      <c r="BJ188" s="40">
        <f ca="1">'000178344'!H31</f>
        <v>0</v>
      </c>
      <c r="BK188" s="40">
        <f ca="1">'000181347'!H31</f>
        <v>0</v>
      </c>
      <c r="BL188" s="40">
        <f ca="1">'000184350'!H31</f>
        <v>0</v>
      </c>
      <c r="BM188" s="40">
        <f ca="1">'000187353'!H31</f>
        <v>0</v>
      </c>
      <c r="BN188" s="40">
        <f ca="1">'000190356'!H31</f>
        <v>0</v>
      </c>
      <c r="BO188" s="40">
        <f ca="1">'000193359'!H31</f>
        <v>0</v>
      </c>
      <c r="BP188" s="40">
        <f ca="1">'000196362'!H31</f>
        <v>0</v>
      </c>
      <c r="BQ188" s="40">
        <f ca="1">'000199365'!H31</f>
        <v>0</v>
      </c>
      <c r="BR188" s="40">
        <f ca="1">'000202368'!H31</f>
        <v>0</v>
      </c>
      <c r="BS188" s="40">
        <f ca="1">'000205371'!H31</f>
        <v>0</v>
      </c>
      <c r="BT188" s="40">
        <f ca="1">'000208374'!H31</f>
        <v>0</v>
      </c>
      <c r="BU188" s="40">
        <f t="shared" ca="1" si="31"/>
        <v>0</v>
      </c>
      <c r="BV188" s="37">
        <f t="shared" ca="1" si="32"/>
        <v>0</v>
      </c>
      <c r="BW188" s="37">
        <f t="shared" ca="1" si="33"/>
        <v>0</v>
      </c>
      <c r="BX188" s="37">
        <f t="shared" ca="1" si="34"/>
        <v>0</v>
      </c>
      <c r="BY188" s="37">
        <f ca="1">IF(BU188=0,0,-1*((BU188/BU157)*(LN(BU188/BU157))))</f>
        <v>0</v>
      </c>
      <c r="BZ188" s="64">
        <f ca="1">IF(BU188=0,0,(BU188/BU157)^2)</f>
        <v>0</v>
      </c>
    </row>
    <row r="189" spans="1:78" x14ac:dyDescent="0.25">
      <c r="A189" s="54" t="s">
        <v>39</v>
      </c>
      <c r="B189" s="40">
        <f ca="1">'000000500'!H32</f>
        <v>0</v>
      </c>
      <c r="C189" s="40">
        <f ca="1">'000001167'!H32</f>
        <v>0</v>
      </c>
      <c r="D189" s="40">
        <f ca="1">'000004170'!H32</f>
        <v>0</v>
      </c>
      <c r="E189" s="40">
        <f ca="1">'000007173'!H32</f>
        <v>0</v>
      </c>
      <c r="F189" s="40">
        <f ca="1">'000010176'!H32</f>
        <v>0</v>
      </c>
      <c r="G189" s="40">
        <f ca="1">'000013179'!H32</f>
        <v>0</v>
      </c>
      <c r="H189" s="40">
        <f ca="1">'000016182'!H32</f>
        <v>0</v>
      </c>
      <c r="I189" s="40">
        <f ca="1">'000019185'!H32</f>
        <v>0</v>
      </c>
      <c r="J189" s="40">
        <f ca="1">'000022188'!H32</f>
        <v>0</v>
      </c>
      <c r="K189" s="40">
        <f ca="1">'000025191'!H32</f>
        <v>0</v>
      </c>
      <c r="L189" s="40">
        <f ca="1">'000028194'!H32</f>
        <v>0</v>
      </c>
      <c r="M189" s="40">
        <f ca="1">'000031197'!H32</f>
        <v>0</v>
      </c>
      <c r="N189" s="40">
        <f ca="1">'000034200'!H32</f>
        <v>0</v>
      </c>
      <c r="O189" s="40">
        <f ca="1">'000037203'!H32</f>
        <v>0</v>
      </c>
      <c r="P189" s="40">
        <f ca="1">'000040206'!H32</f>
        <v>0</v>
      </c>
      <c r="Q189" s="40">
        <f ca="1">'000043209'!H32</f>
        <v>0</v>
      </c>
      <c r="R189" s="40">
        <f ca="1">'000046212'!H32</f>
        <v>0</v>
      </c>
      <c r="S189" s="40">
        <f ca="1">'000049215'!H32</f>
        <v>0</v>
      </c>
      <c r="T189" s="40">
        <f ca="1">'000052218'!H32</f>
        <v>0</v>
      </c>
      <c r="U189" s="40">
        <f ca="1">'000055221'!H32</f>
        <v>0</v>
      </c>
      <c r="V189" s="40">
        <f ca="1">'000058224'!H32</f>
        <v>0</v>
      </c>
      <c r="W189" s="40">
        <f ca="1">'000061227'!H32</f>
        <v>0</v>
      </c>
      <c r="X189" s="40">
        <f ca="1">'000064230'!H32</f>
        <v>0</v>
      </c>
      <c r="Y189" s="40">
        <f ca="1">'000067233'!H32</f>
        <v>0</v>
      </c>
      <c r="Z189" s="40">
        <f ca="1">'000070236'!H32</f>
        <v>0</v>
      </c>
      <c r="AA189" s="40">
        <f ca="1">'000073239'!H32</f>
        <v>0</v>
      </c>
      <c r="AB189" s="40">
        <f ca="1">'000076242'!H32</f>
        <v>0</v>
      </c>
      <c r="AC189" s="40">
        <f ca="1">'000079245'!H32</f>
        <v>0</v>
      </c>
      <c r="AD189" s="40">
        <f ca="1">'000082248'!H32</f>
        <v>0</v>
      </c>
      <c r="AE189" s="40">
        <f ca="1">'000085251'!H32</f>
        <v>0</v>
      </c>
      <c r="AF189" s="40">
        <f ca="1">'000088254'!H32</f>
        <v>0</v>
      </c>
      <c r="AG189" s="40">
        <f ca="1">'000091257'!H32</f>
        <v>0</v>
      </c>
      <c r="AH189" s="40">
        <f ca="1">'000094260'!H32</f>
        <v>0</v>
      </c>
      <c r="AI189" s="40">
        <f ca="1">'000097263'!H32</f>
        <v>0</v>
      </c>
      <c r="AJ189" s="40">
        <f ca="1">'000100266'!H32</f>
        <v>0</v>
      </c>
      <c r="AK189" s="40">
        <f ca="1">'000103269'!H32</f>
        <v>0</v>
      </c>
      <c r="AL189" s="40">
        <f ca="1">'000106272'!H32</f>
        <v>0</v>
      </c>
      <c r="AM189" s="40">
        <f ca="1">'000109275'!H32</f>
        <v>0</v>
      </c>
      <c r="AN189" s="40">
        <f ca="1">'000112278'!H32</f>
        <v>0</v>
      </c>
      <c r="AO189" s="40">
        <f ca="1">'000115281'!H32</f>
        <v>0</v>
      </c>
      <c r="AP189" s="40">
        <f ca="1">'000118284'!H32</f>
        <v>0</v>
      </c>
      <c r="AQ189" s="40">
        <f ca="1">'000121287'!H32</f>
        <v>0</v>
      </c>
      <c r="AR189" s="40">
        <f ca="1">'000124290'!H32</f>
        <v>0</v>
      </c>
      <c r="AS189" s="40">
        <f ca="1">'000127293'!H32</f>
        <v>0</v>
      </c>
      <c r="AT189" s="40">
        <f ca="1">'000130296'!H32</f>
        <v>0</v>
      </c>
      <c r="AU189" s="40">
        <f ca="1">'000133299'!H32</f>
        <v>0</v>
      </c>
      <c r="AV189" s="40">
        <f ca="1">'000136302'!H32</f>
        <v>0</v>
      </c>
      <c r="AW189" s="40">
        <f ca="1">'000139305'!H32</f>
        <v>0</v>
      </c>
      <c r="AX189" s="40">
        <f ca="1">'000142308'!H32</f>
        <v>0</v>
      </c>
      <c r="AY189" s="40">
        <f ca="1">'000145311'!H32</f>
        <v>0</v>
      </c>
      <c r="AZ189" s="40">
        <f ca="1">'000148314'!H32</f>
        <v>0</v>
      </c>
      <c r="BA189" s="40">
        <f ca="1">'000151317'!H32</f>
        <v>0</v>
      </c>
      <c r="BB189" s="40">
        <f ca="1">'000154320'!H32</f>
        <v>0</v>
      </c>
      <c r="BC189" s="40">
        <f ca="1">'000157323'!H32</f>
        <v>0</v>
      </c>
      <c r="BD189" s="40">
        <f ca="1">'000160326'!H32</f>
        <v>0</v>
      </c>
      <c r="BE189" s="40">
        <f ca="1">'000163329'!H32</f>
        <v>0</v>
      </c>
      <c r="BF189" s="40">
        <f ca="1">'000166332'!H32</f>
        <v>0</v>
      </c>
      <c r="BG189" s="40">
        <f ca="1">'000169335'!H32</f>
        <v>0</v>
      </c>
      <c r="BH189" s="40">
        <f ca="1">'000172338'!H32</f>
        <v>0</v>
      </c>
      <c r="BI189" s="40">
        <f ca="1">'000175341'!H32</f>
        <v>0</v>
      </c>
      <c r="BJ189" s="40">
        <f ca="1">'000178344'!H32</f>
        <v>0</v>
      </c>
      <c r="BK189" s="40">
        <f ca="1">'000181347'!H32</f>
        <v>0</v>
      </c>
      <c r="BL189" s="40">
        <f ca="1">'000184350'!H32</f>
        <v>0</v>
      </c>
      <c r="BM189" s="40">
        <f ca="1">'000187353'!H32</f>
        <v>0</v>
      </c>
      <c r="BN189" s="40">
        <f ca="1">'000190356'!H32</f>
        <v>0</v>
      </c>
      <c r="BO189" s="40">
        <f ca="1">'000193359'!H32</f>
        <v>0</v>
      </c>
      <c r="BP189" s="40">
        <f ca="1">'000196362'!H32</f>
        <v>0</v>
      </c>
      <c r="BQ189" s="40">
        <f ca="1">'000199365'!H32</f>
        <v>0</v>
      </c>
      <c r="BR189" s="40">
        <f ca="1">'000202368'!H32</f>
        <v>0</v>
      </c>
      <c r="BS189" s="40">
        <f ca="1">'000205371'!H32</f>
        <v>0</v>
      </c>
      <c r="BT189" s="40">
        <f ca="1">'000208374'!H32</f>
        <v>0</v>
      </c>
      <c r="BU189" s="40">
        <f t="shared" ca="1" si="31"/>
        <v>0</v>
      </c>
      <c r="BV189" s="37">
        <f t="shared" ca="1" si="32"/>
        <v>0</v>
      </c>
      <c r="BW189" s="37">
        <f t="shared" ca="1" si="33"/>
        <v>0</v>
      </c>
      <c r="BX189" s="37">
        <f t="shared" ca="1" si="34"/>
        <v>0</v>
      </c>
      <c r="BY189" s="37">
        <f ca="1">IF(BU189=0,0,-1*((BU189/BU157)*(LN(BU189/BU157))))</f>
        <v>0</v>
      </c>
      <c r="BZ189" s="64">
        <f ca="1">IF(BU189=0,0,(BU189/BU157)^2)</f>
        <v>0</v>
      </c>
    </row>
    <row r="190" spans="1:78" x14ac:dyDescent="0.25">
      <c r="A190" s="54" t="s">
        <v>40</v>
      </c>
      <c r="B190" s="40">
        <f ca="1">'000000500'!H33</f>
        <v>0</v>
      </c>
      <c r="C190" s="40">
        <f ca="1">'000001167'!H33</f>
        <v>0</v>
      </c>
      <c r="D190" s="40">
        <f ca="1">'000004170'!H33</f>
        <v>0</v>
      </c>
      <c r="E190" s="40">
        <f ca="1">'000007173'!H33</f>
        <v>0</v>
      </c>
      <c r="F190" s="40">
        <f ca="1">'000010176'!H33</f>
        <v>0</v>
      </c>
      <c r="G190" s="40">
        <f ca="1">'000013179'!H33</f>
        <v>0</v>
      </c>
      <c r="H190" s="40">
        <f ca="1">'000016182'!H33</f>
        <v>0</v>
      </c>
      <c r="I190" s="40">
        <f ca="1">'000019185'!H33</f>
        <v>0</v>
      </c>
      <c r="J190" s="40">
        <f ca="1">'000022188'!H33</f>
        <v>0</v>
      </c>
      <c r="K190" s="40">
        <f ca="1">'000025191'!H33</f>
        <v>0</v>
      </c>
      <c r="L190" s="40">
        <f ca="1">'000028194'!H33</f>
        <v>0</v>
      </c>
      <c r="M190" s="40">
        <f ca="1">'000031197'!H33</f>
        <v>0</v>
      </c>
      <c r="N190" s="40">
        <f ca="1">'000034200'!H33</f>
        <v>0</v>
      </c>
      <c r="O190" s="40">
        <f ca="1">'000037203'!H33</f>
        <v>0</v>
      </c>
      <c r="P190" s="40">
        <f ca="1">'000040206'!H33</f>
        <v>0</v>
      </c>
      <c r="Q190" s="40">
        <f ca="1">'000043209'!H33</f>
        <v>0</v>
      </c>
      <c r="R190" s="40">
        <f ca="1">'000046212'!H33</f>
        <v>0</v>
      </c>
      <c r="S190" s="40">
        <f ca="1">'000049215'!H33</f>
        <v>0</v>
      </c>
      <c r="T190" s="40">
        <f ca="1">'000052218'!H33</f>
        <v>0</v>
      </c>
      <c r="U190" s="40">
        <f ca="1">'000055221'!H33</f>
        <v>0</v>
      </c>
      <c r="V190" s="40">
        <f ca="1">'000058224'!H33</f>
        <v>0</v>
      </c>
      <c r="W190" s="40">
        <f ca="1">'000061227'!H33</f>
        <v>0</v>
      </c>
      <c r="X190" s="40">
        <f ca="1">'000064230'!H33</f>
        <v>0</v>
      </c>
      <c r="Y190" s="40">
        <f ca="1">'000067233'!H33</f>
        <v>0</v>
      </c>
      <c r="Z190" s="40">
        <f ca="1">'000070236'!H33</f>
        <v>0</v>
      </c>
      <c r="AA190" s="40">
        <f ca="1">'000073239'!H33</f>
        <v>0</v>
      </c>
      <c r="AB190" s="40">
        <f ca="1">'000076242'!H33</f>
        <v>0</v>
      </c>
      <c r="AC190" s="40">
        <f ca="1">'000079245'!H33</f>
        <v>0</v>
      </c>
      <c r="AD190" s="40">
        <f ca="1">'000082248'!H33</f>
        <v>0</v>
      </c>
      <c r="AE190" s="40">
        <f ca="1">'000085251'!H33</f>
        <v>0</v>
      </c>
      <c r="AF190" s="40">
        <f ca="1">'000088254'!H33</f>
        <v>0</v>
      </c>
      <c r="AG190" s="40">
        <f ca="1">'000091257'!H33</f>
        <v>0</v>
      </c>
      <c r="AH190" s="40">
        <f ca="1">'000094260'!H33</f>
        <v>0</v>
      </c>
      <c r="AI190" s="40">
        <f ca="1">'000097263'!H33</f>
        <v>0</v>
      </c>
      <c r="AJ190" s="40">
        <f ca="1">'000100266'!H33</f>
        <v>0</v>
      </c>
      <c r="AK190" s="40">
        <f ca="1">'000103269'!H33</f>
        <v>0</v>
      </c>
      <c r="AL190" s="40">
        <f ca="1">'000106272'!H33</f>
        <v>0</v>
      </c>
      <c r="AM190" s="40">
        <f ca="1">'000109275'!H33</f>
        <v>0</v>
      </c>
      <c r="AN190" s="40">
        <f ca="1">'000112278'!H33</f>
        <v>0</v>
      </c>
      <c r="AO190" s="40">
        <f ca="1">'000115281'!H33</f>
        <v>0</v>
      </c>
      <c r="AP190" s="40">
        <f ca="1">'000118284'!H33</f>
        <v>0</v>
      </c>
      <c r="AQ190" s="40">
        <f ca="1">'000121287'!H33</f>
        <v>0</v>
      </c>
      <c r="AR190" s="40">
        <f ca="1">'000124290'!H33</f>
        <v>0</v>
      </c>
      <c r="AS190" s="40">
        <f ca="1">'000127293'!H33</f>
        <v>0</v>
      </c>
      <c r="AT190" s="40">
        <f ca="1">'000130296'!H33</f>
        <v>0</v>
      </c>
      <c r="AU190" s="40">
        <f ca="1">'000133299'!H33</f>
        <v>0</v>
      </c>
      <c r="AV190" s="40">
        <f ca="1">'000136302'!H33</f>
        <v>0</v>
      </c>
      <c r="AW190" s="40">
        <f ca="1">'000139305'!H33</f>
        <v>0</v>
      </c>
      <c r="AX190" s="40">
        <f ca="1">'000142308'!H33</f>
        <v>0</v>
      </c>
      <c r="AY190" s="40">
        <f ca="1">'000145311'!H33</f>
        <v>0</v>
      </c>
      <c r="AZ190" s="40">
        <f ca="1">'000148314'!H33</f>
        <v>0</v>
      </c>
      <c r="BA190" s="40">
        <f ca="1">'000151317'!H33</f>
        <v>0</v>
      </c>
      <c r="BB190" s="40">
        <f ca="1">'000154320'!H33</f>
        <v>0</v>
      </c>
      <c r="BC190" s="40">
        <f ca="1">'000157323'!H33</f>
        <v>0</v>
      </c>
      <c r="BD190" s="40">
        <f ca="1">'000160326'!H33</f>
        <v>0</v>
      </c>
      <c r="BE190" s="40">
        <f ca="1">'000163329'!H33</f>
        <v>0</v>
      </c>
      <c r="BF190" s="40">
        <f ca="1">'000166332'!H33</f>
        <v>0</v>
      </c>
      <c r="BG190" s="40">
        <f ca="1">'000169335'!H33</f>
        <v>0</v>
      </c>
      <c r="BH190" s="40">
        <f ca="1">'000172338'!H33</f>
        <v>0</v>
      </c>
      <c r="BI190" s="40">
        <f ca="1">'000175341'!H33</f>
        <v>0</v>
      </c>
      <c r="BJ190" s="40">
        <f ca="1">'000178344'!H33</f>
        <v>0</v>
      </c>
      <c r="BK190" s="40">
        <f ca="1">'000181347'!H33</f>
        <v>0</v>
      </c>
      <c r="BL190" s="40">
        <f ca="1">'000184350'!H33</f>
        <v>0</v>
      </c>
      <c r="BM190" s="40">
        <f ca="1">'000187353'!H33</f>
        <v>0</v>
      </c>
      <c r="BN190" s="40">
        <f ca="1">'000190356'!H33</f>
        <v>0</v>
      </c>
      <c r="BO190" s="40">
        <f ca="1">'000193359'!H33</f>
        <v>0</v>
      </c>
      <c r="BP190" s="40">
        <f ca="1">'000196362'!H33</f>
        <v>0</v>
      </c>
      <c r="BQ190" s="40">
        <f ca="1">'000199365'!H33</f>
        <v>0</v>
      </c>
      <c r="BR190" s="40">
        <f ca="1">'000202368'!H33</f>
        <v>0</v>
      </c>
      <c r="BS190" s="40">
        <f ca="1">'000205371'!H33</f>
        <v>0</v>
      </c>
      <c r="BT190" s="40">
        <f ca="1">'000208374'!H33</f>
        <v>0</v>
      </c>
      <c r="BU190" s="40">
        <f t="shared" ca="1" si="31"/>
        <v>0</v>
      </c>
      <c r="BV190" s="37">
        <f t="shared" ca="1" si="32"/>
        <v>0</v>
      </c>
      <c r="BW190" s="37">
        <f t="shared" ca="1" si="33"/>
        <v>0</v>
      </c>
      <c r="BX190" s="37">
        <f t="shared" ca="1" si="34"/>
        <v>0</v>
      </c>
      <c r="BY190" s="37">
        <f ca="1">IF(BU190=0,0,-1*((BU190/BU157)*(LN(BU190/BU157))))</f>
        <v>0</v>
      </c>
      <c r="BZ190" s="64">
        <f ca="1">IF(BU190=0,0,(BU190/BU157)^2)</f>
        <v>0</v>
      </c>
    </row>
    <row r="191" spans="1:78" x14ac:dyDescent="0.25">
      <c r="A191" s="54" t="s">
        <v>41</v>
      </c>
      <c r="B191" s="40">
        <f ca="1">'000000500'!H34</f>
        <v>0</v>
      </c>
      <c r="C191" s="40">
        <f ca="1">'000001167'!H34</f>
        <v>0</v>
      </c>
      <c r="D191" s="40">
        <f ca="1">'000004170'!H34</f>
        <v>0</v>
      </c>
      <c r="E191" s="40">
        <f ca="1">'000007173'!H34</f>
        <v>0</v>
      </c>
      <c r="F191" s="40">
        <f ca="1">'000010176'!H34</f>
        <v>0</v>
      </c>
      <c r="G191" s="40">
        <f ca="1">'000013179'!H34</f>
        <v>0</v>
      </c>
      <c r="H191" s="40">
        <f ca="1">'000016182'!H34</f>
        <v>0</v>
      </c>
      <c r="I191" s="40">
        <f ca="1">'000019185'!H34</f>
        <v>0</v>
      </c>
      <c r="J191" s="40">
        <f ca="1">'000022188'!H34</f>
        <v>0</v>
      </c>
      <c r="K191" s="40">
        <f ca="1">'000025191'!H34</f>
        <v>0</v>
      </c>
      <c r="L191" s="40">
        <f ca="1">'000028194'!H34</f>
        <v>0</v>
      </c>
      <c r="M191" s="40">
        <f ca="1">'000031197'!H34</f>
        <v>0</v>
      </c>
      <c r="N191" s="40">
        <f ca="1">'000034200'!H34</f>
        <v>0</v>
      </c>
      <c r="O191" s="40">
        <f ca="1">'000037203'!H34</f>
        <v>0</v>
      </c>
      <c r="P191" s="40">
        <f ca="1">'000040206'!H34</f>
        <v>0</v>
      </c>
      <c r="Q191" s="40">
        <f ca="1">'000043209'!H34</f>
        <v>0</v>
      </c>
      <c r="R191" s="40">
        <f ca="1">'000046212'!H34</f>
        <v>0</v>
      </c>
      <c r="S191" s="40">
        <f ca="1">'000049215'!H34</f>
        <v>0</v>
      </c>
      <c r="T191" s="40">
        <f ca="1">'000052218'!H34</f>
        <v>0</v>
      </c>
      <c r="U191" s="40">
        <f ca="1">'000055221'!H34</f>
        <v>0</v>
      </c>
      <c r="V191" s="40">
        <f ca="1">'000058224'!H34</f>
        <v>0</v>
      </c>
      <c r="W191" s="40">
        <f ca="1">'000061227'!H34</f>
        <v>0</v>
      </c>
      <c r="X191" s="40">
        <f ca="1">'000064230'!H34</f>
        <v>0</v>
      </c>
      <c r="Y191" s="40">
        <f ca="1">'000067233'!H34</f>
        <v>0</v>
      </c>
      <c r="Z191" s="40">
        <f ca="1">'000070236'!H34</f>
        <v>0</v>
      </c>
      <c r="AA191" s="40">
        <f ca="1">'000073239'!H34</f>
        <v>0</v>
      </c>
      <c r="AB191" s="40">
        <f ca="1">'000076242'!H34</f>
        <v>0</v>
      </c>
      <c r="AC191" s="40">
        <f ca="1">'000079245'!H34</f>
        <v>0</v>
      </c>
      <c r="AD191" s="40">
        <f ca="1">'000082248'!H34</f>
        <v>0</v>
      </c>
      <c r="AE191" s="40">
        <f ca="1">'000085251'!H34</f>
        <v>0</v>
      </c>
      <c r="AF191" s="40">
        <f ca="1">'000088254'!H34</f>
        <v>0</v>
      </c>
      <c r="AG191" s="40">
        <f ca="1">'000091257'!H34</f>
        <v>0</v>
      </c>
      <c r="AH191" s="40">
        <f ca="1">'000094260'!H34</f>
        <v>0</v>
      </c>
      <c r="AI191" s="40">
        <f ca="1">'000097263'!H34</f>
        <v>0</v>
      </c>
      <c r="AJ191" s="40">
        <f ca="1">'000100266'!H34</f>
        <v>0</v>
      </c>
      <c r="AK191" s="40">
        <f ca="1">'000103269'!H34</f>
        <v>0</v>
      </c>
      <c r="AL191" s="40">
        <f ca="1">'000106272'!H34</f>
        <v>0</v>
      </c>
      <c r="AM191" s="40">
        <f ca="1">'000109275'!H34</f>
        <v>0</v>
      </c>
      <c r="AN191" s="40">
        <f ca="1">'000112278'!H34</f>
        <v>0</v>
      </c>
      <c r="AO191" s="40">
        <f ca="1">'000115281'!H34</f>
        <v>0</v>
      </c>
      <c r="AP191" s="40">
        <f ca="1">'000118284'!H34</f>
        <v>0</v>
      </c>
      <c r="AQ191" s="40">
        <f ca="1">'000121287'!H34</f>
        <v>0</v>
      </c>
      <c r="AR191" s="40">
        <f ca="1">'000124290'!H34</f>
        <v>0</v>
      </c>
      <c r="AS191" s="40">
        <f ca="1">'000127293'!H34</f>
        <v>0</v>
      </c>
      <c r="AT191" s="40">
        <f ca="1">'000130296'!H34</f>
        <v>0</v>
      </c>
      <c r="AU191" s="40">
        <f ca="1">'000133299'!H34</f>
        <v>0</v>
      </c>
      <c r="AV191" s="40">
        <f ca="1">'000136302'!H34</f>
        <v>0</v>
      </c>
      <c r="AW191" s="40">
        <f ca="1">'000139305'!H34</f>
        <v>0</v>
      </c>
      <c r="AX191" s="40">
        <f ca="1">'000142308'!H34</f>
        <v>0</v>
      </c>
      <c r="AY191" s="40">
        <f ca="1">'000145311'!H34</f>
        <v>0</v>
      </c>
      <c r="AZ191" s="40">
        <f ca="1">'000148314'!H34</f>
        <v>0</v>
      </c>
      <c r="BA191" s="40">
        <f ca="1">'000151317'!H34</f>
        <v>0</v>
      </c>
      <c r="BB191" s="40">
        <f ca="1">'000154320'!H34</f>
        <v>0</v>
      </c>
      <c r="BC191" s="40">
        <f ca="1">'000157323'!H34</f>
        <v>0</v>
      </c>
      <c r="BD191" s="40">
        <f ca="1">'000160326'!H34</f>
        <v>0</v>
      </c>
      <c r="BE191" s="40">
        <f ca="1">'000163329'!H34</f>
        <v>0</v>
      </c>
      <c r="BF191" s="40">
        <f ca="1">'000166332'!H34</f>
        <v>0</v>
      </c>
      <c r="BG191" s="40">
        <f ca="1">'000169335'!H34</f>
        <v>0</v>
      </c>
      <c r="BH191" s="40">
        <f ca="1">'000172338'!H34</f>
        <v>0</v>
      </c>
      <c r="BI191" s="40">
        <f ca="1">'000175341'!H34</f>
        <v>0</v>
      </c>
      <c r="BJ191" s="40">
        <f ca="1">'000178344'!H34</f>
        <v>0</v>
      </c>
      <c r="BK191" s="40">
        <f ca="1">'000181347'!H34</f>
        <v>0</v>
      </c>
      <c r="BL191" s="40">
        <f ca="1">'000184350'!H34</f>
        <v>0</v>
      </c>
      <c r="BM191" s="40">
        <f ca="1">'000187353'!H34</f>
        <v>0</v>
      </c>
      <c r="BN191" s="40">
        <f ca="1">'000190356'!H34</f>
        <v>0</v>
      </c>
      <c r="BO191" s="40">
        <f ca="1">'000193359'!H34</f>
        <v>0</v>
      </c>
      <c r="BP191" s="40">
        <f ca="1">'000196362'!H34</f>
        <v>0</v>
      </c>
      <c r="BQ191" s="40">
        <f ca="1">'000199365'!H34</f>
        <v>0</v>
      </c>
      <c r="BR191" s="40">
        <f ca="1">'000202368'!H34</f>
        <v>0</v>
      </c>
      <c r="BS191" s="40">
        <f ca="1">'000205371'!H34</f>
        <v>0</v>
      </c>
      <c r="BT191" s="40">
        <f ca="1">'000208374'!H34</f>
        <v>0</v>
      </c>
      <c r="BU191" s="40">
        <f t="shared" ca="1" si="31"/>
        <v>0</v>
      </c>
      <c r="BV191" s="37">
        <f t="shared" ca="1" si="32"/>
        <v>0</v>
      </c>
      <c r="BW191" s="37">
        <f t="shared" ca="1" si="33"/>
        <v>0</v>
      </c>
      <c r="BX191" s="37">
        <f t="shared" ca="1" si="34"/>
        <v>0</v>
      </c>
      <c r="BY191" s="37">
        <f ca="1">IF(BU191=0,0,-1*((BU191/BU157)*(LN(BU191/BU157))))</f>
        <v>0</v>
      </c>
      <c r="BZ191" s="64">
        <f ca="1">IF(BU191=0,0,(BU191/BU157)^2)</f>
        <v>0</v>
      </c>
    </row>
    <row r="192" spans="1:78" x14ac:dyDescent="0.25">
      <c r="A192" s="54" t="s">
        <v>42</v>
      </c>
      <c r="B192" s="40">
        <f ca="1">'000000500'!H35</f>
        <v>0</v>
      </c>
      <c r="C192" s="40">
        <f ca="1">'000001167'!H35</f>
        <v>0</v>
      </c>
      <c r="D192" s="40">
        <f ca="1">'000004170'!H35</f>
        <v>0</v>
      </c>
      <c r="E192" s="40">
        <f ca="1">'000007173'!H35</f>
        <v>0</v>
      </c>
      <c r="F192" s="40">
        <f ca="1">'000010176'!H35</f>
        <v>0</v>
      </c>
      <c r="G192" s="40">
        <f ca="1">'000013179'!H35</f>
        <v>0</v>
      </c>
      <c r="H192" s="40">
        <f ca="1">'000016182'!H35</f>
        <v>0</v>
      </c>
      <c r="I192" s="40">
        <f ca="1">'000019185'!H35</f>
        <v>0</v>
      </c>
      <c r="J192" s="40">
        <f ca="1">'000022188'!H35</f>
        <v>0</v>
      </c>
      <c r="K192" s="40">
        <f ca="1">'000025191'!H35</f>
        <v>0</v>
      </c>
      <c r="L192" s="40">
        <f ca="1">'000028194'!H35</f>
        <v>0</v>
      </c>
      <c r="M192" s="40">
        <f ca="1">'000031197'!H35</f>
        <v>0</v>
      </c>
      <c r="N192" s="40">
        <f ca="1">'000034200'!H35</f>
        <v>0</v>
      </c>
      <c r="O192" s="40">
        <f ca="1">'000037203'!H35</f>
        <v>0</v>
      </c>
      <c r="P192" s="40">
        <f ca="1">'000040206'!H35</f>
        <v>0</v>
      </c>
      <c r="Q192" s="40">
        <f ca="1">'000043209'!H35</f>
        <v>0</v>
      </c>
      <c r="R192" s="40">
        <f ca="1">'000046212'!H35</f>
        <v>0</v>
      </c>
      <c r="S192" s="40">
        <f ca="1">'000049215'!H35</f>
        <v>0</v>
      </c>
      <c r="T192" s="40">
        <f ca="1">'000052218'!H35</f>
        <v>0</v>
      </c>
      <c r="U192" s="40">
        <f ca="1">'000055221'!H35</f>
        <v>0</v>
      </c>
      <c r="V192" s="40">
        <f ca="1">'000058224'!H35</f>
        <v>0</v>
      </c>
      <c r="W192" s="40">
        <f ca="1">'000061227'!H35</f>
        <v>0</v>
      </c>
      <c r="X192" s="40">
        <f ca="1">'000064230'!H35</f>
        <v>0</v>
      </c>
      <c r="Y192" s="40">
        <f ca="1">'000067233'!H35</f>
        <v>0</v>
      </c>
      <c r="Z192" s="40">
        <f ca="1">'000070236'!H35</f>
        <v>0</v>
      </c>
      <c r="AA192" s="40">
        <f ca="1">'000073239'!H35</f>
        <v>0</v>
      </c>
      <c r="AB192" s="40">
        <f ca="1">'000076242'!H35</f>
        <v>0</v>
      </c>
      <c r="AC192" s="40">
        <f ca="1">'000079245'!H35</f>
        <v>0</v>
      </c>
      <c r="AD192" s="40">
        <f ca="1">'000082248'!H35</f>
        <v>0</v>
      </c>
      <c r="AE192" s="40">
        <f ca="1">'000085251'!H35</f>
        <v>0</v>
      </c>
      <c r="AF192" s="40">
        <f ca="1">'000088254'!H35</f>
        <v>0</v>
      </c>
      <c r="AG192" s="40">
        <f ca="1">'000091257'!H35</f>
        <v>0</v>
      </c>
      <c r="AH192" s="40">
        <f ca="1">'000094260'!H35</f>
        <v>0</v>
      </c>
      <c r="AI192" s="40">
        <f ca="1">'000097263'!H35</f>
        <v>0</v>
      </c>
      <c r="AJ192" s="40">
        <f ca="1">'000100266'!H35</f>
        <v>0</v>
      </c>
      <c r="AK192" s="40">
        <f ca="1">'000103269'!H35</f>
        <v>0</v>
      </c>
      <c r="AL192" s="40">
        <f ca="1">'000106272'!H35</f>
        <v>0</v>
      </c>
      <c r="AM192" s="40">
        <f ca="1">'000109275'!H35</f>
        <v>0</v>
      </c>
      <c r="AN192" s="40">
        <f ca="1">'000112278'!H35</f>
        <v>0</v>
      </c>
      <c r="AO192" s="40">
        <f ca="1">'000115281'!H35</f>
        <v>0</v>
      </c>
      <c r="AP192" s="40">
        <f ca="1">'000118284'!H35</f>
        <v>0</v>
      </c>
      <c r="AQ192" s="40">
        <f ca="1">'000121287'!H35</f>
        <v>0</v>
      </c>
      <c r="AR192" s="40">
        <f ca="1">'000124290'!H35</f>
        <v>0</v>
      </c>
      <c r="AS192" s="40">
        <f ca="1">'000127293'!H35</f>
        <v>0</v>
      </c>
      <c r="AT192" s="40">
        <f ca="1">'000130296'!H35</f>
        <v>0</v>
      </c>
      <c r="AU192" s="40">
        <f ca="1">'000133299'!H35</f>
        <v>0</v>
      </c>
      <c r="AV192" s="40">
        <f ca="1">'000136302'!H35</f>
        <v>0</v>
      </c>
      <c r="AW192" s="40">
        <f ca="1">'000139305'!H35</f>
        <v>0</v>
      </c>
      <c r="AX192" s="40">
        <f ca="1">'000142308'!H35</f>
        <v>0</v>
      </c>
      <c r="AY192" s="40">
        <f ca="1">'000145311'!H35</f>
        <v>0</v>
      </c>
      <c r="AZ192" s="40">
        <f ca="1">'000148314'!H35</f>
        <v>0</v>
      </c>
      <c r="BA192" s="40">
        <f ca="1">'000151317'!H35</f>
        <v>0</v>
      </c>
      <c r="BB192" s="40">
        <f ca="1">'000154320'!H35</f>
        <v>0</v>
      </c>
      <c r="BC192" s="40">
        <f ca="1">'000157323'!H35</f>
        <v>0</v>
      </c>
      <c r="BD192" s="40">
        <f ca="1">'000160326'!H35</f>
        <v>0</v>
      </c>
      <c r="BE192" s="40">
        <f ca="1">'000163329'!H35</f>
        <v>0</v>
      </c>
      <c r="BF192" s="40">
        <f ca="1">'000166332'!H35</f>
        <v>0</v>
      </c>
      <c r="BG192" s="40">
        <f ca="1">'000169335'!H35</f>
        <v>0</v>
      </c>
      <c r="BH192" s="40">
        <f ca="1">'000172338'!H35</f>
        <v>0</v>
      </c>
      <c r="BI192" s="40">
        <f ca="1">'000175341'!H35</f>
        <v>0</v>
      </c>
      <c r="BJ192" s="40">
        <f ca="1">'000178344'!H35</f>
        <v>0</v>
      </c>
      <c r="BK192" s="40">
        <f ca="1">'000181347'!H35</f>
        <v>0</v>
      </c>
      <c r="BL192" s="40">
        <f ca="1">'000184350'!H35</f>
        <v>0</v>
      </c>
      <c r="BM192" s="40">
        <f ca="1">'000187353'!H35</f>
        <v>0</v>
      </c>
      <c r="BN192" s="40">
        <f ca="1">'000190356'!H35</f>
        <v>0</v>
      </c>
      <c r="BO192" s="40">
        <f ca="1">'000193359'!H35</f>
        <v>0</v>
      </c>
      <c r="BP192" s="40">
        <f ca="1">'000196362'!H35</f>
        <v>0</v>
      </c>
      <c r="BQ192" s="40">
        <f ca="1">'000199365'!H35</f>
        <v>0</v>
      </c>
      <c r="BR192" s="40">
        <f ca="1">'000202368'!H35</f>
        <v>0</v>
      </c>
      <c r="BS192" s="40">
        <f ca="1">'000205371'!H35</f>
        <v>0</v>
      </c>
      <c r="BT192" s="40">
        <f ca="1">'000208374'!H35</f>
        <v>0</v>
      </c>
      <c r="BU192" s="40">
        <f t="shared" ca="1" si="31"/>
        <v>0</v>
      </c>
      <c r="BV192" s="37">
        <f t="shared" ca="1" si="32"/>
        <v>0</v>
      </c>
      <c r="BW192" s="37">
        <f t="shared" ca="1" si="33"/>
        <v>0</v>
      </c>
      <c r="BX192" s="37">
        <f t="shared" ca="1" si="34"/>
        <v>0</v>
      </c>
      <c r="BY192" s="37">
        <f ca="1">IF(BU192=0,0,-1*((BU192/BU157)*(LN(BU192/BU157))))</f>
        <v>0</v>
      </c>
      <c r="BZ192" s="64">
        <f ca="1">IF(BU192=0,0,(BU192/BU157)^2)</f>
        <v>0</v>
      </c>
    </row>
    <row r="193" spans="1:78" x14ac:dyDescent="0.25">
      <c r="A193" s="54" t="s">
        <v>43</v>
      </c>
      <c r="B193" s="40">
        <f ca="1">'000000500'!H36</f>
        <v>0</v>
      </c>
      <c r="C193" s="40">
        <f ca="1">'000001167'!H36</f>
        <v>0</v>
      </c>
      <c r="D193" s="40">
        <f ca="1">'000004170'!H36</f>
        <v>0</v>
      </c>
      <c r="E193" s="40">
        <f ca="1">'000007173'!H36</f>
        <v>0</v>
      </c>
      <c r="F193" s="40">
        <f ca="1">'000010176'!H36</f>
        <v>0</v>
      </c>
      <c r="G193" s="40">
        <f ca="1">'000013179'!H36</f>
        <v>0</v>
      </c>
      <c r="H193" s="40">
        <f ca="1">'000016182'!H36</f>
        <v>0</v>
      </c>
      <c r="I193" s="40">
        <f ca="1">'000019185'!H36</f>
        <v>0</v>
      </c>
      <c r="J193" s="40">
        <f ca="1">'000022188'!H36</f>
        <v>0</v>
      </c>
      <c r="K193" s="40">
        <f ca="1">'000025191'!H36</f>
        <v>0</v>
      </c>
      <c r="L193" s="40">
        <f ca="1">'000028194'!H36</f>
        <v>0</v>
      </c>
      <c r="M193" s="40">
        <f ca="1">'000031197'!H36</f>
        <v>0</v>
      </c>
      <c r="N193" s="40">
        <f ca="1">'000034200'!H36</f>
        <v>0</v>
      </c>
      <c r="O193" s="40">
        <f ca="1">'000037203'!H36</f>
        <v>0</v>
      </c>
      <c r="P193" s="40">
        <f ca="1">'000040206'!H36</f>
        <v>0</v>
      </c>
      <c r="Q193" s="40">
        <f ca="1">'000043209'!H36</f>
        <v>0</v>
      </c>
      <c r="R193" s="40">
        <f ca="1">'000046212'!H36</f>
        <v>0</v>
      </c>
      <c r="S193" s="40">
        <f ca="1">'000049215'!H36</f>
        <v>0</v>
      </c>
      <c r="T193" s="40">
        <f ca="1">'000052218'!H36</f>
        <v>0</v>
      </c>
      <c r="U193" s="40">
        <f ca="1">'000055221'!H36</f>
        <v>0</v>
      </c>
      <c r="V193" s="40">
        <f ca="1">'000058224'!H36</f>
        <v>0</v>
      </c>
      <c r="W193" s="40">
        <f ca="1">'000061227'!H36</f>
        <v>0</v>
      </c>
      <c r="X193" s="40">
        <f ca="1">'000064230'!H36</f>
        <v>0</v>
      </c>
      <c r="Y193" s="40">
        <f ca="1">'000067233'!H36</f>
        <v>0</v>
      </c>
      <c r="Z193" s="40">
        <f ca="1">'000070236'!H36</f>
        <v>0</v>
      </c>
      <c r="AA193" s="40">
        <f ca="1">'000073239'!H36</f>
        <v>0</v>
      </c>
      <c r="AB193" s="40">
        <f ca="1">'000076242'!H36</f>
        <v>0</v>
      </c>
      <c r="AC193" s="40">
        <f ca="1">'000079245'!H36</f>
        <v>0</v>
      </c>
      <c r="AD193" s="40">
        <f ca="1">'000082248'!H36</f>
        <v>0</v>
      </c>
      <c r="AE193" s="40">
        <f ca="1">'000085251'!H36</f>
        <v>0</v>
      </c>
      <c r="AF193" s="40">
        <f ca="1">'000088254'!H36</f>
        <v>0</v>
      </c>
      <c r="AG193" s="40">
        <f ca="1">'000091257'!H36</f>
        <v>0</v>
      </c>
      <c r="AH193" s="40">
        <f ca="1">'000094260'!H36</f>
        <v>0</v>
      </c>
      <c r="AI193" s="40">
        <f ca="1">'000097263'!H36</f>
        <v>0</v>
      </c>
      <c r="AJ193" s="40">
        <f ca="1">'000100266'!H36</f>
        <v>0</v>
      </c>
      <c r="AK193" s="40">
        <f ca="1">'000103269'!H36</f>
        <v>0</v>
      </c>
      <c r="AL193" s="40">
        <f ca="1">'000106272'!H36</f>
        <v>0</v>
      </c>
      <c r="AM193" s="40">
        <f ca="1">'000109275'!H36</f>
        <v>0</v>
      </c>
      <c r="AN193" s="40">
        <f ca="1">'000112278'!H36</f>
        <v>0</v>
      </c>
      <c r="AO193" s="40">
        <f ca="1">'000115281'!H36</f>
        <v>0</v>
      </c>
      <c r="AP193" s="40">
        <f ca="1">'000118284'!H36</f>
        <v>0</v>
      </c>
      <c r="AQ193" s="40">
        <f ca="1">'000121287'!H36</f>
        <v>0</v>
      </c>
      <c r="AR193" s="40">
        <f ca="1">'000124290'!H36</f>
        <v>0</v>
      </c>
      <c r="AS193" s="40">
        <f ca="1">'000127293'!H36</f>
        <v>0</v>
      </c>
      <c r="AT193" s="40">
        <f ca="1">'000130296'!H36</f>
        <v>0</v>
      </c>
      <c r="AU193" s="40">
        <f ca="1">'000133299'!H36</f>
        <v>0</v>
      </c>
      <c r="AV193" s="40">
        <f ca="1">'000136302'!H36</f>
        <v>0</v>
      </c>
      <c r="AW193" s="40">
        <f ca="1">'000139305'!H36</f>
        <v>0</v>
      </c>
      <c r="AX193" s="40">
        <f ca="1">'000142308'!H36</f>
        <v>0</v>
      </c>
      <c r="AY193" s="40">
        <f ca="1">'000145311'!H36</f>
        <v>0</v>
      </c>
      <c r="AZ193" s="40">
        <f ca="1">'000148314'!H36</f>
        <v>0</v>
      </c>
      <c r="BA193" s="40">
        <f ca="1">'000151317'!H36</f>
        <v>0</v>
      </c>
      <c r="BB193" s="40">
        <f ca="1">'000154320'!H36</f>
        <v>0</v>
      </c>
      <c r="BC193" s="40">
        <f ca="1">'000157323'!H36</f>
        <v>0</v>
      </c>
      <c r="BD193" s="40">
        <f ca="1">'000160326'!H36</f>
        <v>0</v>
      </c>
      <c r="BE193" s="40">
        <f ca="1">'000163329'!H36</f>
        <v>0</v>
      </c>
      <c r="BF193" s="40">
        <f ca="1">'000166332'!H36</f>
        <v>0</v>
      </c>
      <c r="BG193" s="40">
        <f ca="1">'000169335'!H36</f>
        <v>0</v>
      </c>
      <c r="BH193" s="40">
        <f ca="1">'000172338'!H36</f>
        <v>0</v>
      </c>
      <c r="BI193" s="40">
        <f ca="1">'000175341'!H36</f>
        <v>0</v>
      </c>
      <c r="BJ193" s="40">
        <f ca="1">'000178344'!H36</f>
        <v>0</v>
      </c>
      <c r="BK193" s="40">
        <f ca="1">'000181347'!H36</f>
        <v>0</v>
      </c>
      <c r="BL193" s="40">
        <f ca="1">'000184350'!H36</f>
        <v>0</v>
      </c>
      <c r="BM193" s="40">
        <f ca="1">'000187353'!H36</f>
        <v>0</v>
      </c>
      <c r="BN193" s="40">
        <f ca="1">'000190356'!H36</f>
        <v>0</v>
      </c>
      <c r="BO193" s="40">
        <f ca="1">'000193359'!H36</f>
        <v>0</v>
      </c>
      <c r="BP193" s="40">
        <f ca="1">'000196362'!H36</f>
        <v>0</v>
      </c>
      <c r="BQ193" s="40">
        <f ca="1">'000199365'!H36</f>
        <v>0</v>
      </c>
      <c r="BR193" s="40">
        <f ca="1">'000202368'!H36</f>
        <v>0</v>
      </c>
      <c r="BS193" s="40">
        <f ca="1">'000205371'!H36</f>
        <v>0</v>
      </c>
      <c r="BT193" s="40">
        <f ca="1">'000208374'!H36</f>
        <v>0</v>
      </c>
      <c r="BU193" s="40">
        <f t="shared" ca="1" si="31"/>
        <v>0</v>
      </c>
      <c r="BV193" s="37">
        <f t="shared" ca="1" si="32"/>
        <v>0</v>
      </c>
      <c r="BW193" s="37">
        <f t="shared" ca="1" si="33"/>
        <v>0</v>
      </c>
      <c r="BX193" s="37">
        <f t="shared" ca="1" si="34"/>
        <v>0</v>
      </c>
      <c r="BY193" s="37">
        <f ca="1">IF(BU193=0,0,-1*((BU193/BU157)*(LN(BU193/BU157))))</f>
        <v>0</v>
      </c>
      <c r="BZ193" s="64">
        <f ca="1">IF(BU193=0,0,(BU193/BU157)^2)</f>
        <v>0</v>
      </c>
    </row>
    <row r="194" spans="1:78" x14ac:dyDescent="0.25">
      <c r="A194" s="54" t="s">
        <v>44</v>
      </c>
      <c r="B194" s="40">
        <f ca="1">'000000500'!H37</f>
        <v>0</v>
      </c>
      <c r="C194" s="40">
        <f ca="1">'000001167'!H37</f>
        <v>0</v>
      </c>
      <c r="D194" s="40">
        <f ca="1">'000004170'!H37</f>
        <v>0</v>
      </c>
      <c r="E194" s="40">
        <f ca="1">'000007173'!H37</f>
        <v>0</v>
      </c>
      <c r="F194" s="40">
        <f ca="1">'000010176'!H37</f>
        <v>0</v>
      </c>
      <c r="G194" s="40">
        <f ca="1">'000013179'!H37</f>
        <v>0</v>
      </c>
      <c r="H194" s="40">
        <f ca="1">'000016182'!H37</f>
        <v>0</v>
      </c>
      <c r="I194" s="40">
        <f ca="1">'000019185'!H37</f>
        <v>0</v>
      </c>
      <c r="J194" s="40">
        <f ca="1">'000022188'!H37</f>
        <v>0</v>
      </c>
      <c r="K194" s="40">
        <f ca="1">'000025191'!H37</f>
        <v>0</v>
      </c>
      <c r="L194" s="40">
        <f ca="1">'000028194'!H37</f>
        <v>0</v>
      </c>
      <c r="M194" s="40">
        <f ca="1">'000031197'!H37</f>
        <v>0</v>
      </c>
      <c r="N194" s="40">
        <f ca="1">'000034200'!H37</f>
        <v>0</v>
      </c>
      <c r="O194" s="40">
        <f ca="1">'000037203'!H37</f>
        <v>0</v>
      </c>
      <c r="P194" s="40">
        <f ca="1">'000040206'!H37</f>
        <v>0</v>
      </c>
      <c r="Q194" s="40">
        <f ca="1">'000043209'!H37</f>
        <v>0</v>
      </c>
      <c r="R194" s="40">
        <f ca="1">'000046212'!H37</f>
        <v>0</v>
      </c>
      <c r="S194" s="40">
        <f ca="1">'000049215'!H37</f>
        <v>0</v>
      </c>
      <c r="T194" s="40">
        <f ca="1">'000052218'!H37</f>
        <v>0</v>
      </c>
      <c r="U194" s="40">
        <f ca="1">'000055221'!H37</f>
        <v>0</v>
      </c>
      <c r="V194" s="40">
        <f ca="1">'000058224'!H37</f>
        <v>0</v>
      </c>
      <c r="W194" s="40">
        <f ca="1">'000061227'!H37</f>
        <v>0</v>
      </c>
      <c r="X194" s="40">
        <f ca="1">'000064230'!H37</f>
        <v>0</v>
      </c>
      <c r="Y194" s="40">
        <f ca="1">'000067233'!H37</f>
        <v>0</v>
      </c>
      <c r="Z194" s="40">
        <f ca="1">'000070236'!H37</f>
        <v>0</v>
      </c>
      <c r="AA194" s="40">
        <f ca="1">'000073239'!H37</f>
        <v>0</v>
      </c>
      <c r="AB194" s="40">
        <f ca="1">'000076242'!H37</f>
        <v>0</v>
      </c>
      <c r="AC194" s="40">
        <f ca="1">'000079245'!H37</f>
        <v>0</v>
      </c>
      <c r="AD194" s="40">
        <f ca="1">'000082248'!H37</f>
        <v>0</v>
      </c>
      <c r="AE194" s="40">
        <f ca="1">'000085251'!H37</f>
        <v>0</v>
      </c>
      <c r="AF194" s="40">
        <f ca="1">'000088254'!H37</f>
        <v>0</v>
      </c>
      <c r="AG194" s="40">
        <f ca="1">'000091257'!H37</f>
        <v>0</v>
      </c>
      <c r="AH194" s="40">
        <f ca="1">'000094260'!H37</f>
        <v>0</v>
      </c>
      <c r="AI194" s="40">
        <f ca="1">'000097263'!H37</f>
        <v>0</v>
      </c>
      <c r="AJ194" s="40">
        <f ca="1">'000100266'!H37</f>
        <v>0</v>
      </c>
      <c r="AK194" s="40">
        <f ca="1">'000103269'!H37</f>
        <v>0</v>
      </c>
      <c r="AL194" s="40">
        <f ca="1">'000106272'!H37</f>
        <v>0</v>
      </c>
      <c r="AM194" s="40">
        <f ca="1">'000109275'!H37</f>
        <v>0</v>
      </c>
      <c r="AN194" s="40">
        <f ca="1">'000112278'!H37</f>
        <v>0</v>
      </c>
      <c r="AO194" s="40">
        <f ca="1">'000115281'!H37</f>
        <v>0</v>
      </c>
      <c r="AP194" s="40">
        <f ca="1">'000118284'!H37</f>
        <v>0</v>
      </c>
      <c r="AQ194" s="40">
        <f ca="1">'000121287'!H37</f>
        <v>0</v>
      </c>
      <c r="AR194" s="40">
        <f ca="1">'000124290'!H37</f>
        <v>0</v>
      </c>
      <c r="AS194" s="40">
        <f ca="1">'000127293'!H37</f>
        <v>0</v>
      </c>
      <c r="AT194" s="40">
        <f ca="1">'000130296'!H37</f>
        <v>0</v>
      </c>
      <c r="AU194" s="40">
        <f ca="1">'000133299'!H37</f>
        <v>0</v>
      </c>
      <c r="AV194" s="40">
        <f ca="1">'000136302'!H37</f>
        <v>0</v>
      </c>
      <c r="AW194" s="40">
        <f ca="1">'000139305'!H37</f>
        <v>0</v>
      </c>
      <c r="AX194" s="40">
        <f ca="1">'000142308'!H37</f>
        <v>0</v>
      </c>
      <c r="AY194" s="40">
        <f ca="1">'000145311'!H37</f>
        <v>0</v>
      </c>
      <c r="AZ194" s="40">
        <f ca="1">'000148314'!H37</f>
        <v>0</v>
      </c>
      <c r="BA194" s="40">
        <f ca="1">'000151317'!H37</f>
        <v>0</v>
      </c>
      <c r="BB194" s="40">
        <f ca="1">'000154320'!H37</f>
        <v>0</v>
      </c>
      <c r="BC194" s="40">
        <f ca="1">'000157323'!H37</f>
        <v>0</v>
      </c>
      <c r="BD194" s="40">
        <f ca="1">'000160326'!H37</f>
        <v>0</v>
      </c>
      <c r="BE194" s="40">
        <f ca="1">'000163329'!H37</f>
        <v>0</v>
      </c>
      <c r="BF194" s="40">
        <f ca="1">'000166332'!H37</f>
        <v>0</v>
      </c>
      <c r="BG194" s="40">
        <f ca="1">'000169335'!H37</f>
        <v>0</v>
      </c>
      <c r="BH194" s="40">
        <f ca="1">'000172338'!H37</f>
        <v>0</v>
      </c>
      <c r="BI194" s="40">
        <f ca="1">'000175341'!H37</f>
        <v>0</v>
      </c>
      <c r="BJ194" s="40">
        <f ca="1">'000178344'!H37</f>
        <v>0</v>
      </c>
      <c r="BK194" s="40">
        <f ca="1">'000181347'!H37</f>
        <v>0</v>
      </c>
      <c r="BL194" s="40">
        <f ca="1">'000184350'!H37</f>
        <v>0</v>
      </c>
      <c r="BM194" s="40">
        <f ca="1">'000187353'!H37</f>
        <v>0</v>
      </c>
      <c r="BN194" s="40">
        <f ca="1">'000190356'!H37</f>
        <v>0</v>
      </c>
      <c r="BO194" s="40">
        <f ca="1">'000193359'!H37</f>
        <v>0</v>
      </c>
      <c r="BP194" s="40">
        <f ca="1">'000196362'!H37</f>
        <v>0</v>
      </c>
      <c r="BQ194" s="40">
        <f ca="1">'000199365'!H37</f>
        <v>0</v>
      </c>
      <c r="BR194" s="40">
        <f ca="1">'000202368'!H37</f>
        <v>0</v>
      </c>
      <c r="BS194" s="40">
        <f ca="1">'000205371'!H37</f>
        <v>0</v>
      </c>
      <c r="BT194" s="40">
        <f ca="1">'000208374'!H37</f>
        <v>0</v>
      </c>
      <c r="BU194" s="40">
        <f t="shared" ca="1" si="31"/>
        <v>0</v>
      </c>
      <c r="BV194" s="37">
        <f t="shared" ca="1" si="32"/>
        <v>0</v>
      </c>
      <c r="BW194" s="37">
        <f t="shared" ca="1" si="33"/>
        <v>0</v>
      </c>
      <c r="BX194" s="37">
        <f t="shared" ca="1" si="34"/>
        <v>0</v>
      </c>
      <c r="BY194" s="37">
        <f ca="1">IF(BU194=0,0,-1*((BU194/BU157)*(LN(BU194/BU157))))</f>
        <v>0</v>
      </c>
      <c r="BZ194" s="64">
        <f ca="1">IF(BU194=0,0,(BU194/BU157)^2)</f>
        <v>0</v>
      </c>
    </row>
    <row r="195" spans="1:78" x14ac:dyDescent="0.25">
      <c r="A195" s="54" t="s">
        <v>45</v>
      </c>
      <c r="B195" s="40">
        <f ca="1">'000000500'!H38</f>
        <v>0</v>
      </c>
      <c r="C195" s="40">
        <f ca="1">'000001167'!H38</f>
        <v>0</v>
      </c>
      <c r="D195" s="40">
        <f ca="1">'000004170'!H38</f>
        <v>0</v>
      </c>
      <c r="E195" s="40">
        <f ca="1">'000007173'!H38</f>
        <v>0</v>
      </c>
      <c r="F195" s="40">
        <f ca="1">'000010176'!H38</f>
        <v>0</v>
      </c>
      <c r="G195" s="40">
        <f ca="1">'000013179'!H38</f>
        <v>0</v>
      </c>
      <c r="H195" s="40">
        <f ca="1">'000016182'!H38</f>
        <v>0</v>
      </c>
      <c r="I195" s="40">
        <f ca="1">'000019185'!H38</f>
        <v>0</v>
      </c>
      <c r="J195" s="40">
        <f ca="1">'000022188'!H38</f>
        <v>0</v>
      </c>
      <c r="K195" s="40">
        <f ca="1">'000025191'!H38</f>
        <v>0</v>
      </c>
      <c r="L195" s="40">
        <f ca="1">'000028194'!H38</f>
        <v>0</v>
      </c>
      <c r="M195" s="40">
        <f ca="1">'000031197'!H38</f>
        <v>0</v>
      </c>
      <c r="N195" s="40">
        <f ca="1">'000034200'!H38</f>
        <v>0</v>
      </c>
      <c r="O195" s="40">
        <f ca="1">'000037203'!H38</f>
        <v>0</v>
      </c>
      <c r="P195" s="40">
        <f ca="1">'000040206'!H38</f>
        <v>0</v>
      </c>
      <c r="Q195" s="40">
        <f ca="1">'000043209'!H38</f>
        <v>0</v>
      </c>
      <c r="R195" s="40">
        <f ca="1">'000046212'!H38</f>
        <v>0</v>
      </c>
      <c r="S195" s="40">
        <f ca="1">'000049215'!H38</f>
        <v>0</v>
      </c>
      <c r="T195" s="40">
        <f ca="1">'000052218'!H38</f>
        <v>0</v>
      </c>
      <c r="U195" s="40">
        <f ca="1">'000055221'!H38</f>
        <v>0</v>
      </c>
      <c r="V195" s="40">
        <f ca="1">'000058224'!H38</f>
        <v>0</v>
      </c>
      <c r="W195" s="40">
        <f ca="1">'000061227'!H38</f>
        <v>0</v>
      </c>
      <c r="X195" s="40">
        <f ca="1">'000064230'!H38</f>
        <v>0</v>
      </c>
      <c r="Y195" s="40">
        <f ca="1">'000067233'!H38</f>
        <v>0</v>
      </c>
      <c r="Z195" s="40">
        <f ca="1">'000070236'!H38</f>
        <v>0</v>
      </c>
      <c r="AA195" s="40">
        <f ca="1">'000073239'!H38</f>
        <v>0</v>
      </c>
      <c r="AB195" s="40">
        <f ca="1">'000076242'!H38</f>
        <v>0</v>
      </c>
      <c r="AC195" s="40">
        <f ca="1">'000079245'!H38</f>
        <v>0</v>
      </c>
      <c r="AD195" s="40">
        <f ca="1">'000082248'!H38</f>
        <v>0</v>
      </c>
      <c r="AE195" s="40">
        <f ca="1">'000085251'!H38</f>
        <v>0</v>
      </c>
      <c r="AF195" s="40">
        <f ca="1">'000088254'!H38</f>
        <v>0</v>
      </c>
      <c r="AG195" s="40">
        <f ca="1">'000091257'!H38</f>
        <v>0</v>
      </c>
      <c r="AH195" s="40">
        <f ca="1">'000094260'!H38</f>
        <v>0</v>
      </c>
      <c r="AI195" s="40">
        <f ca="1">'000097263'!H38</f>
        <v>0</v>
      </c>
      <c r="AJ195" s="40">
        <f ca="1">'000100266'!H38</f>
        <v>0</v>
      </c>
      <c r="AK195" s="40">
        <f ca="1">'000103269'!H38</f>
        <v>0</v>
      </c>
      <c r="AL195" s="40">
        <f ca="1">'000106272'!H38</f>
        <v>0</v>
      </c>
      <c r="AM195" s="40">
        <f ca="1">'000109275'!H38</f>
        <v>0</v>
      </c>
      <c r="AN195" s="40">
        <f ca="1">'000112278'!H38</f>
        <v>0</v>
      </c>
      <c r="AO195" s="40">
        <f ca="1">'000115281'!H38</f>
        <v>0</v>
      </c>
      <c r="AP195" s="40">
        <f ca="1">'000118284'!H38</f>
        <v>0</v>
      </c>
      <c r="AQ195" s="40">
        <f ca="1">'000121287'!H38</f>
        <v>0</v>
      </c>
      <c r="AR195" s="40">
        <f ca="1">'000124290'!H38</f>
        <v>0</v>
      </c>
      <c r="AS195" s="40">
        <f ca="1">'000127293'!H38</f>
        <v>0</v>
      </c>
      <c r="AT195" s="40">
        <f ca="1">'000130296'!H38</f>
        <v>0</v>
      </c>
      <c r="AU195" s="40">
        <f ca="1">'000133299'!H38</f>
        <v>0</v>
      </c>
      <c r="AV195" s="40">
        <f ca="1">'000136302'!H38</f>
        <v>0</v>
      </c>
      <c r="AW195" s="40">
        <f ca="1">'000139305'!H38</f>
        <v>0</v>
      </c>
      <c r="AX195" s="40">
        <f ca="1">'000142308'!H38</f>
        <v>0</v>
      </c>
      <c r="AY195" s="40">
        <f ca="1">'000145311'!H38</f>
        <v>0</v>
      </c>
      <c r="AZ195" s="40">
        <f ca="1">'000148314'!H38</f>
        <v>0</v>
      </c>
      <c r="BA195" s="40">
        <f ca="1">'000151317'!H38</f>
        <v>0</v>
      </c>
      <c r="BB195" s="40">
        <f ca="1">'000154320'!H38</f>
        <v>0</v>
      </c>
      <c r="BC195" s="40">
        <f ca="1">'000157323'!H38</f>
        <v>0</v>
      </c>
      <c r="BD195" s="40">
        <f ca="1">'000160326'!H38</f>
        <v>0</v>
      </c>
      <c r="BE195" s="40">
        <f ca="1">'000163329'!H38</f>
        <v>0</v>
      </c>
      <c r="BF195" s="40">
        <f ca="1">'000166332'!H38</f>
        <v>0</v>
      </c>
      <c r="BG195" s="40">
        <f ca="1">'000169335'!H38</f>
        <v>0</v>
      </c>
      <c r="BH195" s="40">
        <f ca="1">'000172338'!H38</f>
        <v>0</v>
      </c>
      <c r="BI195" s="40">
        <f ca="1">'000175341'!H38</f>
        <v>0</v>
      </c>
      <c r="BJ195" s="40">
        <f ca="1">'000178344'!H38</f>
        <v>0</v>
      </c>
      <c r="BK195" s="40">
        <f ca="1">'000181347'!H38</f>
        <v>0</v>
      </c>
      <c r="BL195" s="40">
        <f ca="1">'000184350'!H38</f>
        <v>0</v>
      </c>
      <c r="BM195" s="40">
        <f ca="1">'000187353'!H38</f>
        <v>0</v>
      </c>
      <c r="BN195" s="40">
        <f ca="1">'000190356'!H38</f>
        <v>0</v>
      </c>
      <c r="BO195" s="40">
        <f ca="1">'000193359'!H38</f>
        <v>0</v>
      </c>
      <c r="BP195" s="40">
        <f ca="1">'000196362'!H38</f>
        <v>0</v>
      </c>
      <c r="BQ195" s="40">
        <f ca="1">'000199365'!H38</f>
        <v>0</v>
      </c>
      <c r="BR195" s="40">
        <f ca="1">'000202368'!H38</f>
        <v>0</v>
      </c>
      <c r="BS195" s="40">
        <f ca="1">'000205371'!H38</f>
        <v>0</v>
      </c>
      <c r="BT195" s="40">
        <f ca="1">'000208374'!H38</f>
        <v>0</v>
      </c>
      <c r="BU195" s="40">
        <f t="shared" ca="1" si="31"/>
        <v>0</v>
      </c>
      <c r="BV195" s="37">
        <f t="shared" ca="1" si="32"/>
        <v>0</v>
      </c>
      <c r="BW195" s="37">
        <f t="shared" ca="1" si="33"/>
        <v>0</v>
      </c>
      <c r="BX195" s="37">
        <f t="shared" ca="1" si="34"/>
        <v>0</v>
      </c>
      <c r="BY195" s="37">
        <f ca="1">IF(BU195=0,0,-1*((BU195/BU157)*(LN(BU195/BU157))))</f>
        <v>0</v>
      </c>
      <c r="BZ195" s="64">
        <f ca="1">IF(BU195=0,0,(BU195/BU157)^2)</f>
        <v>0</v>
      </c>
    </row>
    <row r="196" spans="1:78" x14ac:dyDescent="0.25">
      <c r="A196" s="54" t="s">
        <v>46</v>
      </c>
      <c r="B196" s="40">
        <f ca="1">'000000500'!H39</f>
        <v>0</v>
      </c>
      <c r="C196" s="40">
        <f ca="1">'000001167'!H39</f>
        <v>0</v>
      </c>
      <c r="D196" s="40">
        <f ca="1">'000004170'!H39</f>
        <v>0</v>
      </c>
      <c r="E196" s="40">
        <f ca="1">'000007173'!H39</f>
        <v>0</v>
      </c>
      <c r="F196" s="40">
        <f ca="1">'000010176'!H39</f>
        <v>0</v>
      </c>
      <c r="G196" s="40">
        <f ca="1">'000013179'!H39</f>
        <v>0</v>
      </c>
      <c r="H196" s="40">
        <f ca="1">'000016182'!H39</f>
        <v>0</v>
      </c>
      <c r="I196" s="40">
        <f ca="1">'000019185'!H39</f>
        <v>0</v>
      </c>
      <c r="J196" s="40">
        <f ca="1">'000022188'!H39</f>
        <v>0</v>
      </c>
      <c r="K196" s="40">
        <f ca="1">'000025191'!H39</f>
        <v>0</v>
      </c>
      <c r="L196" s="40">
        <f ca="1">'000028194'!H39</f>
        <v>0</v>
      </c>
      <c r="M196" s="40">
        <f ca="1">'000031197'!H39</f>
        <v>0</v>
      </c>
      <c r="N196" s="40">
        <f ca="1">'000034200'!H39</f>
        <v>0</v>
      </c>
      <c r="O196" s="40">
        <f ca="1">'000037203'!H39</f>
        <v>0</v>
      </c>
      <c r="P196" s="40">
        <f ca="1">'000040206'!H39</f>
        <v>0</v>
      </c>
      <c r="Q196" s="40">
        <f ca="1">'000043209'!H39</f>
        <v>0</v>
      </c>
      <c r="R196" s="40">
        <f ca="1">'000046212'!H39</f>
        <v>0</v>
      </c>
      <c r="S196" s="40">
        <f ca="1">'000049215'!H39</f>
        <v>0</v>
      </c>
      <c r="T196" s="40">
        <f ca="1">'000052218'!H39</f>
        <v>0</v>
      </c>
      <c r="U196" s="40">
        <f ca="1">'000055221'!H39</f>
        <v>0</v>
      </c>
      <c r="V196" s="40">
        <f ca="1">'000058224'!H39</f>
        <v>0</v>
      </c>
      <c r="W196" s="40">
        <f ca="1">'000061227'!H39</f>
        <v>0</v>
      </c>
      <c r="X196" s="40">
        <f ca="1">'000064230'!H39</f>
        <v>0</v>
      </c>
      <c r="Y196" s="40">
        <f ca="1">'000067233'!H39</f>
        <v>0</v>
      </c>
      <c r="Z196" s="40">
        <f ca="1">'000070236'!H39</f>
        <v>0</v>
      </c>
      <c r="AA196" s="40">
        <f ca="1">'000073239'!H39</f>
        <v>0</v>
      </c>
      <c r="AB196" s="40">
        <f ca="1">'000076242'!H39</f>
        <v>0</v>
      </c>
      <c r="AC196" s="40">
        <f ca="1">'000079245'!H39</f>
        <v>0</v>
      </c>
      <c r="AD196" s="40">
        <f ca="1">'000082248'!H39</f>
        <v>0</v>
      </c>
      <c r="AE196" s="40">
        <f ca="1">'000085251'!H39</f>
        <v>0</v>
      </c>
      <c r="AF196" s="40">
        <f ca="1">'000088254'!H39</f>
        <v>0</v>
      </c>
      <c r="AG196" s="40">
        <f ca="1">'000091257'!H39</f>
        <v>0</v>
      </c>
      <c r="AH196" s="40">
        <f ca="1">'000094260'!H39</f>
        <v>0</v>
      </c>
      <c r="AI196" s="40">
        <f ca="1">'000097263'!H39</f>
        <v>0</v>
      </c>
      <c r="AJ196" s="40">
        <f ca="1">'000100266'!H39</f>
        <v>0</v>
      </c>
      <c r="AK196" s="40">
        <f ca="1">'000103269'!H39</f>
        <v>0</v>
      </c>
      <c r="AL196" s="40">
        <f ca="1">'000106272'!H39</f>
        <v>0</v>
      </c>
      <c r="AM196" s="40">
        <f ca="1">'000109275'!H39</f>
        <v>0</v>
      </c>
      <c r="AN196" s="40">
        <f ca="1">'000112278'!H39</f>
        <v>0</v>
      </c>
      <c r="AO196" s="40">
        <f ca="1">'000115281'!H39</f>
        <v>0</v>
      </c>
      <c r="AP196" s="40">
        <f ca="1">'000118284'!H39</f>
        <v>0</v>
      </c>
      <c r="AQ196" s="40">
        <f ca="1">'000121287'!H39</f>
        <v>0</v>
      </c>
      <c r="AR196" s="40">
        <f ca="1">'000124290'!H39</f>
        <v>0</v>
      </c>
      <c r="AS196" s="40">
        <f ca="1">'000127293'!H39</f>
        <v>0</v>
      </c>
      <c r="AT196" s="40">
        <f ca="1">'000130296'!H39</f>
        <v>0</v>
      </c>
      <c r="AU196" s="40">
        <f ca="1">'000133299'!H39</f>
        <v>0</v>
      </c>
      <c r="AV196" s="40">
        <f ca="1">'000136302'!H39</f>
        <v>0</v>
      </c>
      <c r="AW196" s="40">
        <f ca="1">'000139305'!H39</f>
        <v>0</v>
      </c>
      <c r="AX196" s="40">
        <f ca="1">'000142308'!H39</f>
        <v>0</v>
      </c>
      <c r="AY196" s="40">
        <f ca="1">'000145311'!H39</f>
        <v>0</v>
      </c>
      <c r="AZ196" s="40">
        <f ca="1">'000148314'!H39</f>
        <v>0</v>
      </c>
      <c r="BA196" s="40">
        <f ca="1">'000151317'!H39</f>
        <v>0</v>
      </c>
      <c r="BB196" s="40">
        <f ca="1">'000154320'!H39</f>
        <v>0</v>
      </c>
      <c r="BC196" s="40">
        <f ca="1">'000157323'!H39</f>
        <v>0</v>
      </c>
      <c r="BD196" s="40">
        <f ca="1">'000160326'!H39</f>
        <v>0</v>
      </c>
      <c r="BE196" s="40">
        <f ca="1">'000163329'!H39</f>
        <v>0</v>
      </c>
      <c r="BF196" s="40">
        <f ca="1">'000166332'!H39</f>
        <v>0</v>
      </c>
      <c r="BG196" s="40">
        <f ca="1">'000169335'!H39</f>
        <v>0</v>
      </c>
      <c r="BH196" s="40">
        <f ca="1">'000172338'!H39</f>
        <v>0</v>
      </c>
      <c r="BI196" s="40">
        <f ca="1">'000175341'!H39</f>
        <v>0</v>
      </c>
      <c r="BJ196" s="40">
        <f ca="1">'000178344'!H39</f>
        <v>0</v>
      </c>
      <c r="BK196" s="40">
        <f ca="1">'000181347'!H39</f>
        <v>0</v>
      </c>
      <c r="BL196" s="40">
        <f ca="1">'000184350'!H39</f>
        <v>0</v>
      </c>
      <c r="BM196" s="40">
        <f ca="1">'000187353'!H39</f>
        <v>0</v>
      </c>
      <c r="BN196" s="40">
        <f ca="1">'000190356'!H39</f>
        <v>0</v>
      </c>
      <c r="BO196" s="40">
        <f ca="1">'000193359'!H39</f>
        <v>0</v>
      </c>
      <c r="BP196" s="40">
        <f ca="1">'000196362'!H39</f>
        <v>0</v>
      </c>
      <c r="BQ196" s="40">
        <f ca="1">'000199365'!H39</f>
        <v>0</v>
      </c>
      <c r="BR196" s="40">
        <f ca="1">'000202368'!H39</f>
        <v>0</v>
      </c>
      <c r="BS196" s="40">
        <f ca="1">'000205371'!H39</f>
        <v>0</v>
      </c>
      <c r="BT196" s="40">
        <f ca="1">'000208374'!H39</f>
        <v>0</v>
      </c>
      <c r="BU196" s="40">
        <f t="shared" ca="1" si="31"/>
        <v>0</v>
      </c>
      <c r="BV196" s="37">
        <f t="shared" ca="1" si="32"/>
        <v>0</v>
      </c>
      <c r="BW196" s="37">
        <f t="shared" ca="1" si="33"/>
        <v>0</v>
      </c>
      <c r="BX196" s="37">
        <f t="shared" ca="1" si="34"/>
        <v>0</v>
      </c>
      <c r="BY196" s="37">
        <f ca="1">IF(BU196=0,0,-1*((BU196/BU157)*(LN(BU196/BU157))))</f>
        <v>0</v>
      </c>
      <c r="BZ196" s="64">
        <f ca="1">IF(BU196=0,0,(BU196/BU157)^2)</f>
        <v>0</v>
      </c>
    </row>
    <row r="197" spans="1:78" x14ac:dyDescent="0.25">
      <c r="A197" s="54" t="s">
        <v>47</v>
      </c>
      <c r="B197" s="40">
        <f ca="1">'000000500'!H40</f>
        <v>0</v>
      </c>
      <c r="C197" s="40">
        <f ca="1">'000001167'!H40</f>
        <v>0</v>
      </c>
      <c r="D197" s="40">
        <f ca="1">'000004170'!H40</f>
        <v>0</v>
      </c>
      <c r="E197" s="40">
        <f ca="1">'000007173'!H40</f>
        <v>0</v>
      </c>
      <c r="F197" s="40">
        <f ca="1">'000010176'!H40</f>
        <v>0</v>
      </c>
      <c r="G197" s="40">
        <f ca="1">'000013179'!H40</f>
        <v>0</v>
      </c>
      <c r="H197" s="40">
        <f ca="1">'000016182'!H40</f>
        <v>0</v>
      </c>
      <c r="I197" s="40">
        <f ca="1">'000019185'!H40</f>
        <v>0</v>
      </c>
      <c r="J197" s="40">
        <f ca="1">'000022188'!H40</f>
        <v>0</v>
      </c>
      <c r="K197" s="40">
        <f ca="1">'000025191'!H40</f>
        <v>0</v>
      </c>
      <c r="L197" s="40">
        <f ca="1">'000028194'!H40</f>
        <v>0</v>
      </c>
      <c r="M197" s="40">
        <f ca="1">'000031197'!H40</f>
        <v>0</v>
      </c>
      <c r="N197" s="40">
        <f ca="1">'000034200'!H40</f>
        <v>0</v>
      </c>
      <c r="O197" s="40">
        <f ca="1">'000037203'!H40</f>
        <v>0</v>
      </c>
      <c r="P197" s="40">
        <f ca="1">'000040206'!H40</f>
        <v>0</v>
      </c>
      <c r="Q197" s="40">
        <f ca="1">'000043209'!H40</f>
        <v>0</v>
      </c>
      <c r="R197" s="40">
        <f ca="1">'000046212'!H40</f>
        <v>0</v>
      </c>
      <c r="S197" s="40">
        <f ca="1">'000049215'!H40</f>
        <v>0</v>
      </c>
      <c r="T197" s="40">
        <f ca="1">'000052218'!H40</f>
        <v>0</v>
      </c>
      <c r="U197" s="40">
        <f ca="1">'000055221'!H40</f>
        <v>0</v>
      </c>
      <c r="V197" s="40">
        <f ca="1">'000058224'!H40</f>
        <v>0</v>
      </c>
      <c r="W197" s="40">
        <f ca="1">'000061227'!H40</f>
        <v>0</v>
      </c>
      <c r="X197" s="40">
        <f ca="1">'000064230'!H40</f>
        <v>0</v>
      </c>
      <c r="Y197" s="40">
        <f ca="1">'000067233'!H40</f>
        <v>0</v>
      </c>
      <c r="Z197" s="40">
        <f ca="1">'000070236'!H40</f>
        <v>0</v>
      </c>
      <c r="AA197" s="40">
        <f ca="1">'000073239'!H40</f>
        <v>0</v>
      </c>
      <c r="AB197" s="40">
        <f ca="1">'000076242'!H40</f>
        <v>0</v>
      </c>
      <c r="AC197" s="40">
        <f ca="1">'000079245'!H40</f>
        <v>0</v>
      </c>
      <c r="AD197" s="40">
        <f ca="1">'000082248'!H40</f>
        <v>0</v>
      </c>
      <c r="AE197" s="40">
        <f ca="1">'000085251'!H40</f>
        <v>0</v>
      </c>
      <c r="AF197" s="40">
        <f ca="1">'000088254'!H40</f>
        <v>0</v>
      </c>
      <c r="AG197" s="40">
        <f ca="1">'000091257'!H40</f>
        <v>0</v>
      </c>
      <c r="AH197" s="40">
        <f ca="1">'000094260'!H40</f>
        <v>0</v>
      </c>
      <c r="AI197" s="40">
        <f ca="1">'000097263'!H40</f>
        <v>0</v>
      </c>
      <c r="AJ197" s="40">
        <f ca="1">'000100266'!H40</f>
        <v>0</v>
      </c>
      <c r="AK197" s="40">
        <f ca="1">'000103269'!H40</f>
        <v>0</v>
      </c>
      <c r="AL197" s="40">
        <f ca="1">'000106272'!H40</f>
        <v>0</v>
      </c>
      <c r="AM197" s="40">
        <f ca="1">'000109275'!H40</f>
        <v>0</v>
      </c>
      <c r="AN197" s="40">
        <f ca="1">'000112278'!H40</f>
        <v>0</v>
      </c>
      <c r="AO197" s="40">
        <f ca="1">'000115281'!H40</f>
        <v>0</v>
      </c>
      <c r="AP197" s="40">
        <f ca="1">'000118284'!H40</f>
        <v>0</v>
      </c>
      <c r="AQ197" s="40">
        <f ca="1">'000121287'!H40</f>
        <v>0</v>
      </c>
      <c r="AR197" s="40">
        <f ca="1">'000124290'!H40</f>
        <v>0</v>
      </c>
      <c r="AS197" s="40">
        <f ca="1">'000127293'!H40</f>
        <v>0</v>
      </c>
      <c r="AT197" s="40">
        <f ca="1">'000130296'!H40</f>
        <v>0</v>
      </c>
      <c r="AU197" s="40">
        <f ca="1">'000133299'!H40</f>
        <v>0</v>
      </c>
      <c r="AV197" s="40">
        <f ca="1">'000136302'!H40</f>
        <v>0</v>
      </c>
      <c r="AW197" s="40">
        <f ca="1">'000139305'!H40</f>
        <v>0</v>
      </c>
      <c r="AX197" s="40">
        <f ca="1">'000142308'!H40</f>
        <v>0</v>
      </c>
      <c r="AY197" s="40">
        <f ca="1">'000145311'!H40</f>
        <v>0</v>
      </c>
      <c r="AZ197" s="40">
        <f ca="1">'000148314'!H40</f>
        <v>0</v>
      </c>
      <c r="BA197" s="40">
        <f ca="1">'000151317'!H40</f>
        <v>0</v>
      </c>
      <c r="BB197" s="40">
        <f ca="1">'000154320'!H40</f>
        <v>0</v>
      </c>
      <c r="BC197" s="40">
        <f ca="1">'000157323'!H40</f>
        <v>0</v>
      </c>
      <c r="BD197" s="40">
        <f ca="1">'000160326'!H40</f>
        <v>0</v>
      </c>
      <c r="BE197" s="40">
        <f ca="1">'000163329'!H40</f>
        <v>0</v>
      </c>
      <c r="BF197" s="40">
        <f ca="1">'000166332'!H40</f>
        <v>0</v>
      </c>
      <c r="BG197" s="40">
        <f ca="1">'000169335'!H40</f>
        <v>0</v>
      </c>
      <c r="BH197" s="40">
        <f ca="1">'000172338'!H40</f>
        <v>0</v>
      </c>
      <c r="BI197" s="40">
        <f ca="1">'000175341'!H40</f>
        <v>0</v>
      </c>
      <c r="BJ197" s="40">
        <f ca="1">'000178344'!H40</f>
        <v>0</v>
      </c>
      <c r="BK197" s="40">
        <f ca="1">'000181347'!H40</f>
        <v>0</v>
      </c>
      <c r="BL197" s="40">
        <f ca="1">'000184350'!H40</f>
        <v>0</v>
      </c>
      <c r="BM197" s="40">
        <f ca="1">'000187353'!H40</f>
        <v>0</v>
      </c>
      <c r="BN197" s="40">
        <f ca="1">'000190356'!H40</f>
        <v>0</v>
      </c>
      <c r="BO197" s="40">
        <f ca="1">'000193359'!H40</f>
        <v>0</v>
      </c>
      <c r="BP197" s="40">
        <f ca="1">'000196362'!H40</f>
        <v>0</v>
      </c>
      <c r="BQ197" s="40">
        <f ca="1">'000199365'!H40</f>
        <v>0</v>
      </c>
      <c r="BR197" s="40">
        <f ca="1">'000202368'!H40</f>
        <v>0</v>
      </c>
      <c r="BS197" s="40">
        <f ca="1">'000205371'!H40</f>
        <v>0</v>
      </c>
      <c r="BT197" s="40">
        <f ca="1">'000208374'!H40</f>
        <v>0</v>
      </c>
      <c r="BU197" s="40">
        <f t="shared" ca="1" si="31"/>
        <v>0</v>
      </c>
      <c r="BV197" s="37">
        <f t="shared" ca="1" si="32"/>
        <v>0</v>
      </c>
      <c r="BW197" s="37">
        <f t="shared" ca="1" si="33"/>
        <v>0</v>
      </c>
      <c r="BX197" s="37">
        <f t="shared" ca="1" si="34"/>
        <v>0</v>
      </c>
      <c r="BY197" s="37">
        <f ca="1">IF(BU197=0,0,-1*((BU197/BU157)*(LN(BU197/BU157))))</f>
        <v>0</v>
      </c>
      <c r="BZ197" s="64">
        <f ca="1">IF(BU197=0,0,(BU197/BU157)^2)</f>
        <v>0</v>
      </c>
    </row>
    <row r="198" spans="1:78" x14ac:dyDescent="0.25">
      <c r="A198" s="54" t="s">
        <v>48</v>
      </c>
      <c r="B198" s="40">
        <f ca="1">'000000500'!H41</f>
        <v>0</v>
      </c>
      <c r="C198" s="40">
        <f ca="1">'000001167'!H41</f>
        <v>0</v>
      </c>
      <c r="D198" s="40">
        <f ca="1">'000004170'!H41</f>
        <v>0</v>
      </c>
      <c r="E198" s="40">
        <f ca="1">'000007173'!H41</f>
        <v>0</v>
      </c>
      <c r="F198" s="40">
        <f ca="1">'000010176'!H41</f>
        <v>0</v>
      </c>
      <c r="G198" s="40">
        <f ca="1">'000013179'!H41</f>
        <v>0</v>
      </c>
      <c r="H198" s="40">
        <f ca="1">'000016182'!H41</f>
        <v>0</v>
      </c>
      <c r="I198" s="40">
        <f ca="1">'000019185'!H41</f>
        <v>0</v>
      </c>
      <c r="J198" s="40">
        <f ca="1">'000022188'!H41</f>
        <v>0</v>
      </c>
      <c r="K198" s="40">
        <f ca="1">'000025191'!H41</f>
        <v>0</v>
      </c>
      <c r="L198" s="40">
        <f ca="1">'000028194'!H41</f>
        <v>0</v>
      </c>
      <c r="M198" s="40">
        <f ca="1">'000031197'!H41</f>
        <v>0</v>
      </c>
      <c r="N198" s="40">
        <f ca="1">'000034200'!H41</f>
        <v>0</v>
      </c>
      <c r="O198" s="40">
        <f ca="1">'000037203'!H41</f>
        <v>0</v>
      </c>
      <c r="P198" s="40">
        <f ca="1">'000040206'!H41</f>
        <v>0</v>
      </c>
      <c r="Q198" s="40">
        <f ca="1">'000043209'!H41</f>
        <v>0</v>
      </c>
      <c r="R198" s="40">
        <f ca="1">'000046212'!H41</f>
        <v>0</v>
      </c>
      <c r="S198" s="40">
        <f ca="1">'000049215'!H41</f>
        <v>0</v>
      </c>
      <c r="T198" s="40">
        <f ca="1">'000052218'!H41</f>
        <v>0</v>
      </c>
      <c r="U198" s="40">
        <f ca="1">'000055221'!H41</f>
        <v>0</v>
      </c>
      <c r="V198" s="40">
        <f ca="1">'000058224'!H41</f>
        <v>0</v>
      </c>
      <c r="W198" s="40">
        <f ca="1">'000061227'!H41</f>
        <v>0</v>
      </c>
      <c r="X198" s="40">
        <f ca="1">'000064230'!H41</f>
        <v>0</v>
      </c>
      <c r="Y198" s="40">
        <f ca="1">'000067233'!H41</f>
        <v>0</v>
      </c>
      <c r="Z198" s="40">
        <f ca="1">'000070236'!H41</f>
        <v>0</v>
      </c>
      <c r="AA198" s="40">
        <f ca="1">'000073239'!H41</f>
        <v>0</v>
      </c>
      <c r="AB198" s="40">
        <f ca="1">'000076242'!H41</f>
        <v>0</v>
      </c>
      <c r="AC198" s="40">
        <f ca="1">'000079245'!H41</f>
        <v>0</v>
      </c>
      <c r="AD198" s="40">
        <f ca="1">'000082248'!H41</f>
        <v>0</v>
      </c>
      <c r="AE198" s="40">
        <f ca="1">'000085251'!H41</f>
        <v>0</v>
      </c>
      <c r="AF198" s="40">
        <f ca="1">'000088254'!H41</f>
        <v>0</v>
      </c>
      <c r="AG198" s="40">
        <f ca="1">'000091257'!H41</f>
        <v>0</v>
      </c>
      <c r="AH198" s="40">
        <f ca="1">'000094260'!H41</f>
        <v>0</v>
      </c>
      <c r="AI198" s="40">
        <f ca="1">'000097263'!H41</f>
        <v>0</v>
      </c>
      <c r="AJ198" s="40">
        <f ca="1">'000100266'!H41</f>
        <v>0</v>
      </c>
      <c r="AK198" s="40">
        <f ca="1">'000103269'!H41</f>
        <v>0</v>
      </c>
      <c r="AL198" s="40">
        <f ca="1">'000106272'!H41</f>
        <v>0</v>
      </c>
      <c r="AM198" s="40">
        <f ca="1">'000109275'!H41</f>
        <v>0</v>
      </c>
      <c r="AN198" s="40">
        <f ca="1">'000112278'!H41</f>
        <v>0</v>
      </c>
      <c r="AO198" s="40">
        <f ca="1">'000115281'!H41</f>
        <v>0</v>
      </c>
      <c r="AP198" s="40">
        <f ca="1">'000118284'!H41</f>
        <v>0</v>
      </c>
      <c r="AQ198" s="40">
        <f ca="1">'000121287'!H41</f>
        <v>0</v>
      </c>
      <c r="AR198" s="40">
        <f ca="1">'000124290'!H41</f>
        <v>0</v>
      </c>
      <c r="AS198" s="40">
        <f ca="1">'000127293'!H41</f>
        <v>0</v>
      </c>
      <c r="AT198" s="40">
        <f ca="1">'000130296'!H41</f>
        <v>0</v>
      </c>
      <c r="AU198" s="40">
        <f ca="1">'000133299'!H41</f>
        <v>0</v>
      </c>
      <c r="AV198" s="40">
        <f ca="1">'000136302'!H41</f>
        <v>0</v>
      </c>
      <c r="AW198" s="40">
        <f ca="1">'000139305'!H41</f>
        <v>0</v>
      </c>
      <c r="AX198" s="40">
        <f ca="1">'000142308'!H41</f>
        <v>0</v>
      </c>
      <c r="AY198" s="40">
        <f ca="1">'000145311'!H41</f>
        <v>0</v>
      </c>
      <c r="AZ198" s="40">
        <f ca="1">'000148314'!H41</f>
        <v>0</v>
      </c>
      <c r="BA198" s="40">
        <f ca="1">'000151317'!H41</f>
        <v>0</v>
      </c>
      <c r="BB198" s="40">
        <f ca="1">'000154320'!H41</f>
        <v>0</v>
      </c>
      <c r="BC198" s="40">
        <f ca="1">'000157323'!H41</f>
        <v>0</v>
      </c>
      <c r="BD198" s="40">
        <f ca="1">'000160326'!H41</f>
        <v>0</v>
      </c>
      <c r="BE198" s="40">
        <f ca="1">'000163329'!H41</f>
        <v>0</v>
      </c>
      <c r="BF198" s="40">
        <f ca="1">'000166332'!H41</f>
        <v>0</v>
      </c>
      <c r="BG198" s="40">
        <f ca="1">'000169335'!H41</f>
        <v>0</v>
      </c>
      <c r="BH198" s="40">
        <f ca="1">'000172338'!H41</f>
        <v>0</v>
      </c>
      <c r="BI198" s="40">
        <f ca="1">'000175341'!H41</f>
        <v>0</v>
      </c>
      <c r="BJ198" s="40">
        <f ca="1">'000178344'!H41</f>
        <v>0</v>
      </c>
      <c r="BK198" s="40">
        <f ca="1">'000181347'!H41</f>
        <v>0</v>
      </c>
      <c r="BL198" s="40">
        <f ca="1">'000184350'!H41</f>
        <v>0</v>
      </c>
      <c r="BM198" s="40">
        <f ca="1">'000187353'!H41</f>
        <v>0</v>
      </c>
      <c r="BN198" s="40">
        <f ca="1">'000190356'!H41</f>
        <v>0</v>
      </c>
      <c r="BO198" s="40">
        <f ca="1">'000193359'!H41</f>
        <v>0</v>
      </c>
      <c r="BP198" s="40">
        <f ca="1">'000196362'!H41</f>
        <v>0</v>
      </c>
      <c r="BQ198" s="40">
        <f ca="1">'000199365'!H41</f>
        <v>0</v>
      </c>
      <c r="BR198" s="40">
        <f ca="1">'000202368'!H41</f>
        <v>0</v>
      </c>
      <c r="BS198" s="40">
        <f ca="1">'000205371'!H41</f>
        <v>0</v>
      </c>
      <c r="BT198" s="40">
        <f ca="1">'000208374'!H41</f>
        <v>0</v>
      </c>
      <c r="BU198" s="40">
        <f t="shared" ca="1" si="31"/>
        <v>0</v>
      </c>
      <c r="BV198" s="37">
        <f t="shared" ca="1" si="32"/>
        <v>0</v>
      </c>
      <c r="BW198" s="37">
        <f t="shared" ca="1" si="33"/>
        <v>0</v>
      </c>
      <c r="BX198" s="37">
        <f t="shared" ca="1" si="34"/>
        <v>0</v>
      </c>
      <c r="BY198" s="37">
        <f ca="1">IF(BU198=0,0,-1*((BU198/BU157)*(LN(BU198/BU157))))</f>
        <v>0</v>
      </c>
      <c r="BZ198" s="64">
        <f ca="1">IF(BU198=0,0,(BU198/BU157)^2)</f>
        <v>0</v>
      </c>
    </row>
    <row r="199" spans="1:78" x14ac:dyDescent="0.25">
      <c r="A199" s="54" t="s">
        <v>49</v>
      </c>
      <c r="B199" s="40">
        <f ca="1">'000000500'!H42</f>
        <v>0</v>
      </c>
      <c r="C199" s="40">
        <f ca="1">'000001167'!H42</f>
        <v>0</v>
      </c>
      <c r="D199" s="40">
        <f ca="1">'000004170'!H42</f>
        <v>0</v>
      </c>
      <c r="E199" s="40">
        <f ca="1">'000007173'!H42</f>
        <v>0</v>
      </c>
      <c r="F199" s="40">
        <f ca="1">'000010176'!H42</f>
        <v>0</v>
      </c>
      <c r="G199" s="40">
        <f ca="1">'000013179'!H42</f>
        <v>0</v>
      </c>
      <c r="H199" s="40">
        <f ca="1">'000016182'!H42</f>
        <v>0</v>
      </c>
      <c r="I199" s="40">
        <f ca="1">'000019185'!H42</f>
        <v>0</v>
      </c>
      <c r="J199" s="40">
        <f ca="1">'000022188'!H42</f>
        <v>0</v>
      </c>
      <c r="K199" s="40">
        <f ca="1">'000025191'!H42</f>
        <v>0</v>
      </c>
      <c r="L199" s="40">
        <f ca="1">'000028194'!H42</f>
        <v>0</v>
      </c>
      <c r="M199" s="40">
        <f ca="1">'000031197'!H42</f>
        <v>0</v>
      </c>
      <c r="N199" s="40">
        <f ca="1">'000034200'!H42</f>
        <v>0</v>
      </c>
      <c r="O199" s="40">
        <f ca="1">'000037203'!H42</f>
        <v>0</v>
      </c>
      <c r="P199" s="40">
        <f ca="1">'000040206'!H42</f>
        <v>0</v>
      </c>
      <c r="Q199" s="40">
        <f ca="1">'000043209'!H42</f>
        <v>0</v>
      </c>
      <c r="R199" s="40">
        <f ca="1">'000046212'!H42</f>
        <v>0</v>
      </c>
      <c r="S199" s="40">
        <f ca="1">'000049215'!H42</f>
        <v>0</v>
      </c>
      <c r="T199" s="40">
        <f ca="1">'000052218'!H42</f>
        <v>0</v>
      </c>
      <c r="U199" s="40">
        <f ca="1">'000055221'!H42</f>
        <v>0</v>
      </c>
      <c r="V199" s="40">
        <f ca="1">'000058224'!H42</f>
        <v>0</v>
      </c>
      <c r="W199" s="40">
        <f ca="1">'000061227'!H42</f>
        <v>0</v>
      </c>
      <c r="X199" s="40">
        <f ca="1">'000064230'!H42</f>
        <v>0</v>
      </c>
      <c r="Y199" s="40">
        <f ca="1">'000067233'!H42</f>
        <v>0</v>
      </c>
      <c r="Z199" s="40">
        <f ca="1">'000070236'!H42</f>
        <v>0</v>
      </c>
      <c r="AA199" s="40">
        <f ca="1">'000073239'!H42</f>
        <v>0</v>
      </c>
      <c r="AB199" s="40">
        <f ca="1">'000076242'!H42</f>
        <v>0</v>
      </c>
      <c r="AC199" s="40">
        <f ca="1">'000079245'!H42</f>
        <v>0</v>
      </c>
      <c r="AD199" s="40">
        <f ca="1">'000082248'!H42</f>
        <v>0</v>
      </c>
      <c r="AE199" s="40">
        <f ca="1">'000085251'!H42</f>
        <v>0</v>
      </c>
      <c r="AF199" s="40">
        <f ca="1">'000088254'!H42</f>
        <v>0</v>
      </c>
      <c r="AG199" s="40">
        <f ca="1">'000091257'!H42</f>
        <v>0</v>
      </c>
      <c r="AH199" s="40">
        <f ca="1">'000094260'!H42</f>
        <v>0</v>
      </c>
      <c r="AI199" s="40">
        <f ca="1">'000097263'!H42</f>
        <v>0</v>
      </c>
      <c r="AJ199" s="40">
        <f ca="1">'000100266'!H42</f>
        <v>0</v>
      </c>
      <c r="AK199" s="40">
        <f ca="1">'000103269'!H42</f>
        <v>0</v>
      </c>
      <c r="AL199" s="40">
        <f ca="1">'000106272'!H42</f>
        <v>0</v>
      </c>
      <c r="AM199" s="40">
        <f ca="1">'000109275'!H42</f>
        <v>0</v>
      </c>
      <c r="AN199" s="40">
        <f ca="1">'000112278'!H42</f>
        <v>0</v>
      </c>
      <c r="AO199" s="40">
        <f ca="1">'000115281'!H42</f>
        <v>0</v>
      </c>
      <c r="AP199" s="40">
        <f ca="1">'000118284'!H42</f>
        <v>0</v>
      </c>
      <c r="AQ199" s="40">
        <f ca="1">'000121287'!H42</f>
        <v>0</v>
      </c>
      <c r="AR199" s="40">
        <f ca="1">'000124290'!H42</f>
        <v>0</v>
      </c>
      <c r="AS199" s="40">
        <f ca="1">'000127293'!H42</f>
        <v>0</v>
      </c>
      <c r="AT199" s="40">
        <f ca="1">'000130296'!H42</f>
        <v>0</v>
      </c>
      <c r="AU199" s="40">
        <f ca="1">'000133299'!H42</f>
        <v>0</v>
      </c>
      <c r="AV199" s="40">
        <f ca="1">'000136302'!H42</f>
        <v>0</v>
      </c>
      <c r="AW199" s="40">
        <f ca="1">'000139305'!H42</f>
        <v>0</v>
      </c>
      <c r="AX199" s="40">
        <f ca="1">'000142308'!H42</f>
        <v>0</v>
      </c>
      <c r="AY199" s="40">
        <f ca="1">'000145311'!H42</f>
        <v>0</v>
      </c>
      <c r="AZ199" s="40">
        <f ca="1">'000148314'!H42</f>
        <v>0</v>
      </c>
      <c r="BA199" s="40">
        <f ca="1">'000151317'!H42</f>
        <v>0</v>
      </c>
      <c r="BB199" s="40">
        <f ca="1">'000154320'!H42</f>
        <v>0</v>
      </c>
      <c r="BC199" s="40">
        <f ca="1">'000157323'!H42</f>
        <v>0</v>
      </c>
      <c r="BD199" s="40">
        <f ca="1">'000160326'!H42</f>
        <v>0</v>
      </c>
      <c r="BE199" s="40">
        <f ca="1">'000163329'!H42</f>
        <v>0</v>
      </c>
      <c r="BF199" s="40">
        <f ca="1">'000166332'!H42</f>
        <v>0</v>
      </c>
      <c r="BG199" s="40">
        <f ca="1">'000169335'!H42</f>
        <v>0</v>
      </c>
      <c r="BH199" s="40">
        <f ca="1">'000172338'!H42</f>
        <v>0</v>
      </c>
      <c r="BI199" s="40">
        <f ca="1">'000175341'!H42</f>
        <v>0</v>
      </c>
      <c r="BJ199" s="40">
        <f ca="1">'000178344'!H42</f>
        <v>0</v>
      </c>
      <c r="BK199" s="40">
        <f ca="1">'000181347'!H42</f>
        <v>0</v>
      </c>
      <c r="BL199" s="40">
        <f ca="1">'000184350'!H42</f>
        <v>0</v>
      </c>
      <c r="BM199" s="40">
        <f ca="1">'000187353'!H42</f>
        <v>0</v>
      </c>
      <c r="BN199" s="40">
        <f ca="1">'000190356'!H42</f>
        <v>0</v>
      </c>
      <c r="BO199" s="40">
        <f ca="1">'000193359'!H42</f>
        <v>0</v>
      </c>
      <c r="BP199" s="40">
        <f ca="1">'000196362'!H42</f>
        <v>0</v>
      </c>
      <c r="BQ199" s="40">
        <f ca="1">'000199365'!H42</f>
        <v>0</v>
      </c>
      <c r="BR199" s="40">
        <f ca="1">'000202368'!H42</f>
        <v>0</v>
      </c>
      <c r="BS199" s="40">
        <f ca="1">'000205371'!H42</f>
        <v>0</v>
      </c>
      <c r="BT199" s="40">
        <f ca="1">'000208374'!H42</f>
        <v>0</v>
      </c>
      <c r="BU199" s="40">
        <f t="shared" ca="1" si="31"/>
        <v>0</v>
      </c>
      <c r="BV199" s="37">
        <f t="shared" ca="1" si="32"/>
        <v>0</v>
      </c>
      <c r="BW199" s="37">
        <f t="shared" ca="1" si="33"/>
        <v>0</v>
      </c>
      <c r="BX199" s="37">
        <f t="shared" ca="1" si="34"/>
        <v>0</v>
      </c>
      <c r="BY199" s="37">
        <f ca="1">IF(BU199=0,0,-1*((BU199/BU157)*(LN(BU199/BU157))))</f>
        <v>0</v>
      </c>
      <c r="BZ199" s="64">
        <f ca="1">IF(BU199=0,0,(BU199/BU157)^2)</f>
        <v>0</v>
      </c>
    </row>
    <row r="200" spans="1:78" x14ac:dyDescent="0.25">
      <c r="A200" s="54" t="s">
        <v>50</v>
      </c>
      <c r="B200" s="40">
        <f ca="1">'000000500'!H43</f>
        <v>0</v>
      </c>
      <c r="C200" s="40">
        <f ca="1">'000001167'!H43</f>
        <v>0</v>
      </c>
      <c r="D200" s="40">
        <f ca="1">'000004170'!H43</f>
        <v>0</v>
      </c>
      <c r="E200" s="40">
        <f ca="1">'000007173'!H43</f>
        <v>0</v>
      </c>
      <c r="F200" s="40">
        <f ca="1">'000010176'!H43</f>
        <v>0</v>
      </c>
      <c r="G200" s="40">
        <f ca="1">'000013179'!H43</f>
        <v>0</v>
      </c>
      <c r="H200" s="40">
        <f ca="1">'000016182'!H43</f>
        <v>0</v>
      </c>
      <c r="I200" s="40">
        <f ca="1">'000019185'!H43</f>
        <v>0</v>
      </c>
      <c r="J200" s="40">
        <f ca="1">'000022188'!H43</f>
        <v>0</v>
      </c>
      <c r="K200" s="40">
        <f ca="1">'000025191'!H43</f>
        <v>0</v>
      </c>
      <c r="L200" s="40">
        <f ca="1">'000028194'!H43</f>
        <v>0</v>
      </c>
      <c r="M200" s="40">
        <f ca="1">'000031197'!H43</f>
        <v>0</v>
      </c>
      <c r="N200" s="40">
        <f ca="1">'000034200'!H43</f>
        <v>0</v>
      </c>
      <c r="O200" s="40">
        <f ca="1">'000037203'!H43</f>
        <v>0</v>
      </c>
      <c r="P200" s="40">
        <f ca="1">'000040206'!H43</f>
        <v>0</v>
      </c>
      <c r="Q200" s="40">
        <f ca="1">'000043209'!H43</f>
        <v>0</v>
      </c>
      <c r="R200" s="40">
        <f ca="1">'000046212'!H43</f>
        <v>0</v>
      </c>
      <c r="S200" s="40">
        <f ca="1">'000049215'!H43</f>
        <v>0</v>
      </c>
      <c r="T200" s="40">
        <f ca="1">'000052218'!H43</f>
        <v>0</v>
      </c>
      <c r="U200" s="40">
        <f ca="1">'000055221'!H43</f>
        <v>0</v>
      </c>
      <c r="V200" s="40">
        <f ca="1">'000058224'!H43</f>
        <v>0</v>
      </c>
      <c r="W200" s="40">
        <f ca="1">'000061227'!H43</f>
        <v>0</v>
      </c>
      <c r="X200" s="40">
        <f ca="1">'000064230'!H43</f>
        <v>0</v>
      </c>
      <c r="Y200" s="40">
        <f ca="1">'000067233'!H43</f>
        <v>0</v>
      </c>
      <c r="Z200" s="40">
        <f ca="1">'000070236'!H43</f>
        <v>0</v>
      </c>
      <c r="AA200" s="40">
        <f ca="1">'000073239'!H43</f>
        <v>0</v>
      </c>
      <c r="AB200" s="40">
        <f ca="1">'000076242'!H43</f>
        <v>0</v>
      </c>
      <c r="AC200" s="40">
        <f ca="1">'000079245'!H43</f>
        <v>0</v>
      </c>
      <c r="AD200" s="40">
        <f ca="1">'000082248'!H43</f>
        <v>0</v>
      </c>
      <c r="AE200" s="40">
        <f ca="1">'000085251'!H43</f>
        <v>0</v>
      </c>
      <c r="AF200" s="40">
        <f ca="1">'000088254'!H43</f>
        <v>0</v>
      </c>
      <c r="AG200" s="40">
        <f ca="1">'000091257'!H43</f>
        <v>0</v>
      </c>
      <c r="AH200" s="40">
        <f ca="1">'000094260'!H43</f>
        <v>0</v>
      </c>
      <c r="AI200" s="40">
        <f ca="1">'000097263'!H43</f>
        <v>0</v>
      </c>
      <c r="AJ200" s="40">
        <f ca="1">'000100266'!H43</f>
        <v>0</v>
      </c>
      <c r="AK200" s="40">
        <f ca="1">'000103269'!H43</f>
        <v>0</v>
      </c>
      <c r="AL200" s="40">
        <f ca="1">'000106272'!H43</f>
        <v>0</v>
      </c>
      <c r="AM200" s="40">
        <f ca="1">'000109275'!H43</f>
        <v>0</v>
      </c>
      <c r="AN200" s="40">
        <f ca="1">'000112278'!H43</f>
        <v>0</v>
      </c>
      <c r="AO200" s="40">
        <f ca="1">'000115281'!H43</f>
        <v>0</v>
      </c>
      <c r="AP200" s="40">
        <f ca="1">'000118284'!H43</f>
        <v>0</v>
      </c>
      <c r="AQ200" s="40">
        <f ca="1">'000121287'!H43</f>
        <v>0</v>
      </c>
      <c r="AR200" s="40">
        <f ca="1">'000124290'!H43</f>
        <v>0</v>
      </c>
      <c r="AS200" s="40">
        <f ca="1">'000127293'!H43</f>
        <v>0</v>
      </c>
      <c r="AT200" s="40">
        <f ca="1">'000130296'!H43</f>
        <v>0</v>
      </c>
      <c r="AU200" s="40">
        <f ca="1">'000133299'!H43</f>
        <v>0</v>
      </c>
      <c r="AV200" s="40">
        <f ca="1">'000136302'!H43</f>
        <v>0</v>
      </c>
      <c r="AW200" s="40">
        <f ca="1">'000139305'!H43</f>
        <v>0</v>
      </c>
      <c r="AX200" s="40">
        <f ca="1">'000142308'!H43</f>
        <v>0</v>
      </c>
      <c r="AY200" s="40">
        <f ca="1">'000145311'!H43</f>
        <v>0</v>
      </c>
      <c r="AZ200" s="40">
        <f ca="1">'000148314'!H43</f>
        <v>0</v>
      </c>
      <c r="BA200" s="40">
        <f ca="1">'000151317'!H43</f>
        <v>0</v>
      </c>
      <c r="BB200" s="40">
        <f ca="1">'000154320'!H43</f>
        <v>0</v>
      </c>
      <c r="BC200" s="40">
        <f ca="1">'000157323'!H43</f>
        <v>0</v>
      </c>
      <c r="BD200" s="40">
        <f ca="1">'000160326'!H43</f>
        <v>0</v>
      </c>
      <c r="BE200" s="40">
        <f ca="1">'000163329'!H43</f>
        <v>0</v>
      </c>
      <c r="BF200" s="40">
        <f ca="1">'000166332'!H43</f>
        <v>0</v>
      </c>
      <c r="BG200" s="40">
        <f ca="1">'000169335'!H43</f>
        <v>0</v>
      </c>
      <c r="BH200" s="40">
        <f ca="1">'000172338'!H43</f>
        <v>0</v>
      </c>
      <c r="BI200" s="40">
        <f ca="1">'000175341'!H43</f>
        <v>0</v>
      </c>
      <c r="BJ200" s="40">
        <f ca="1">'000178344'!H43</f>
        <v>0</v>
      </c>
      <c r="BK200" s="40">
        <f ca="1">'000181347'!H43</f>
        <v>0</v>
      </c>
      <c r="BL200" s="40">
        <f ca="1">'000184350'!H43</f>
        <v>0</v>
      </c>
      <c r="BM200" s="40">
        <f ca="1">'000187353'!H43</f>
        <v>0</v>
      </c>
      <c r="BN200" s="40">
        <f ca="1">'000190356'!H43</f>
        <v>0</v>
      </c>
      <c r="BO200" s="40">
        <f ca="1">'000193359'!H43</f>
        <v>0</v>
      </c>
      <c r="BP200" s="40">
        <f ca="1">'000196362'!H43</f>
        <v>0</v>
      </c>
      <c r="BQ200" s="40">
        <f ca="1">'000199365'!H43</f>
        <v>0</v>
      </c>
      <c r="BR200" s="40">
        <f ca="1">'000202368'!H43</f>
        <v>0</v>
      </c>
      <c r="BS200" s="40">
        <f ca="1">'000205371'!H43</f>
        <v>0</v>
      </c>
      <c r="BT200" s="40">
        <f ca="1">'000208374'!H43</f>
        <v>0</v>
      </c>
      <c r="BU200" s="40">
        <f t="shared" ca="1" si="31"/>
        <v>0</v>
      </c>
      <c r="BV200" s="37">
        <f t="shared" ca="1" si="32"/>
        <v>0</v>
      </c>
      <c r="BW200" s="37">
        <f t="shared" ca="1" si="33"/>
        <v>0</v>
      </c>
      <c r="BX200" s="37">
        <f t="shared" ca="1" si="34"/>
        <v>0</v>
      </c>
      <c r="BY200" s="37">
        <f ca="1">IF(BU200=0,0,-1*((BU200/BU157)*(LN(BU200/BU157))))</f>
        <v>0</v>
      </c>
      <c r="BZ200" s="64">
        <f ca="1">IF(BU200=0,0,(BU200/BU157)^2)</f>
        <v>0</v>
      </c>
    </row>
    <row r="201" spans="1:78" x14ac:dyDescent="0.25">
      <c r="A201" s="54" t="s">
        <v>51</v>
      </c>
      <c r="B201" s="40">
        <f ca="1">'000000500'!H44</f>
        <v>0</v>
      </c>
      <c r="C201" s="40">
        <f ca="1">'000001167'!H44</f>
        <v>0</v>
      </c>
      <c r="D201" s="40">
        <f ca="1">'000004170'!H44</f>
        <v>0</v>
      </c>
      <c r="E201" s="40">
        <f ca="1">'000007173'!H44</f>
        <v>0</v>
      </c>
      <c r="F201" s="40">
        <f ca="1">'000010176'!H44</f>
        <v>0</v>
      </c>
      <c r="G201" s="40">
        <f ca="1">'000013179'!H44</f>
        <v>0</v>
      </c>
      <c r="H201" s="40">
        <f ca="1">'000016182'!H44</f>
        <v>0</v>
      </c>
      <c r="I201" s="40">
        <f ca="1">'000019185'!H44</f>
        <v>0</v>
      </c>
      <c r="J201" s="40">
        <f ca="1">'000022188'!H44</f>
        <v>0</v>
      </c>
      <c r="K201" s="40">
        <f ca="1">'000025191'!H44</f>
        <v>0</v>
      </c>
      <c r="L201" s="40">
        <f ca="1">'000028194'!H44</f>
        <v>0</v>
      </c>
      <c r="M201" s="40">
        <f ca="1">'000031197'!H44</f>
        <v>0</v>
      </c>
      <c r="N201" s="40">
        <f ca="1">'000034200'!H44</f>
        <v>0</v>
      </c>
      <c r="O201" s="40">
        <f ca="1">'000037203'!H44</f>
        <v>0</v>
      </c>
      <c r="P201" s="40">
        <f ca="1">'000040206'!H44</f>
        <v>0</v>
      </c>
      <c r="Q201" s="40">
        <f ca="1">'000043209'!H44</f>
        <v>0</v>
      </c>
      <c r="R201" s="40">
        <f ca="1">'000046212'!H44</f>
        <v>0</v>
      </c>
      <c r="S201" s="40">
        <f ca="1">'000049215'!H44</f>
        <v>0</v>
      </c>
      <c r="T201" s="40">
        <f ca="1">'000052218'!H44</f>
        <v>0</v>
      </c>
      <c r="U201" s="40">
        <f ca="1">'000055221'!H44</f>
        <v>0</v>
      </c>
      <c r="V201" s="40">
        <f ca="1">'000058224'!H44</f>
        <v>0</v>
      </c>
      <c r="W201" s="40">
        <f ca="1">'000061227'!H44</f>
        <v>0</v>
      </c>
      <c r="X201" s="40">
        <f ca="1">'000064230'!H44</f>
        <v>0</v>
      </c>
      <c r="Y201" s="40">
        <f ca="1">'000067233'!H44</f>
        <v>0</v>
      </c>
      <c r="Z201" s="40">
        <f ca="1">'000070236'!H44</f>
        <v>0</v>
      </c>
      <c r="AA201" s="40">
        <f ca="1">'000073239'!H44</f>
        <v>0</v>
      </c>
      <c r="AB201" s="40">
        <f ca="1">'000076242'!H44</f>
        <v>0</v>
      </c>
      <c r="AC201" s="40">
        <f ca="1">'000079245'!H44</f>
        <v>0</v>
      </c>
      <c r="AD201" s="40">
        <f ca="1">'000082248'!H44</f>
        <v>0</v>
      </c>
      <c r="AE201" s="40">
        <f ca="1">'000085251'!H44</f>
        <v>0</v>
      </c>
      <c r="AF201" s="40">
        <f ca="1">'000088254'!H44</f>
        <v>0</v>
      </c>
      <c r="AG201" s="40">
        <f ca="1">'000091257'!H44</f>
        <v>0</v>
      </c>
      <c r="AH201" s="40">
        <f ca="1">'000094260'!H44</f>
        <v>0</v>
      </c>
      <c r="AI201" s="40">
        <f ca="1">'000097263'!H44</f>
        <v>0</v>
      </c>
      <c r="AJ201" s="40">
        <f ca="1">'000100266'!H44</f>
        <v>0</v>
      </c>
      <c r="AK201" s="40">
        <f ca="1">'000103269'!H44</f>
        <v>0</v>
      </c>
      <c r="AL201" s="40">
        <f ca="1">'000106272'!H44</f>
        <v>0</v>
      </c>
      <c r="AM201" s="40">
        <f ca="1">'000109275'!H44</f>
        <v>0</v>
      </c>
      <c r="AN201" s="40">
        <f ca="1">'000112278'!H44</f>
        <v>0</v>
      </c>
      <c r="AO201" s="40">
        <f ca="1">'000115281'!H44</f>
        <v>0</v>
      </c>
      <c r="AP201" s="40">
        <f ca="1">'000118284'!H44</f>
        <v>0</v>
      </c>
      <c r="AQ201" s="40">
        <f ca="1">'000121287'!H44</f>
        <v>0</v>
      </c>
      <c r="AR201" s="40">
        <f ca="1">'000124290'!H44</f>
        <v>0</v>
      </c>
      <c r="AS201" s="40">
        <f ca="1">'000127293'!H44</f>
        <v>0</v>
      </c>
      <c r="AT201" s="40">
        <f ca="1">'000130296'!H44</f>
        <v>0</v>
      </c>
      <c r="AU201" s="40">
        <f ca="1">'000133299'!H44</f>
        <v>0</v>
      </c>
      <c r="AV201" s="40">
        <f ca="1">'000136302'!H44</f>
        <v>0</v>
      </c>
      <c r="AW201" s="40">
        <f ca="1">'000139305'!H44</f>
        <v>0</v>
      </c>
      <c r="AX201" s="40">
        <f ca="1">'000142308'!H44</f>
        <v>0</v>
      </c>
      <c r="AY201" s="40">
        <f ca="1">'000145311'!H44</f>
        <v>0</v>
      </c>
      <c r="AZ201" s="40">
        <f ca="1">'000148314'!H44</f>
        <v>0</v>
      </c>
      <c r="BA201" s="40">
        <f ca="1">'000151317'!H44</f>
        <v>0</v>
      </c>
      <c r="BB201" s="40">
        <f ca="1">'000154320'!H44</f>
        <v>0</v>
      </c>
      <c r="BC201" s="40">
        <f ca="1">'000157323'!H44</f>
        <v>0</v>
      </c>
      <c r="BD201" s="40">
        <f ca="1">'000160326'!H44</f>
        <v>0</v>
      </c>
      <c r="BE201" s="40">
        <f ca="1">'000163329'!H44</f>
        <v>0</v>
      </c>
      <c r="BF201" s="40">
        <f ca="1">'000166332'!H44</f>
        <v>0</v>
      </c>
      <c r="BG201" s="40">
        <f ca="1">'000169335'!H44</f>
        <v>0</v>
      </c>
      <c r="BH201" s="40">
        <f ca="1">'000172338'!H44</f>
        <v>0</v>
      </c>
      <c r="BI201" s="40">
        <f ca="1">'000175341'!H44</f>
        <v>0</v>
      </c>
      <c r="BJ201" s="40">
        <f ca="1">'000178344'!H44</f>
        <v>0</v>
      </c>
      <c r="BK201" s="40">
        <f ca="1">'000181347'!H44</f>
        <v>0</v>
      </c>
      <c r="BL201" s="40">
        <f ca="1">'000184350'!H44</f>
        <v>0</v>
      </c>
      <c r="BM201" s="40">
        <f ca="1">'000187353'!H44</f>
        <v>0</v>
      </c>
      <c r="BN201" s="40">
        <f ca="1">'000190356'!H44</f>
        <v>0</v>
      </c>
      <c r="BO201" s="40">
        <f ca="1">'000193359'!H44</f>
        <v>0</v>
      </c>
      <c r="BP201" s="40">
        <f ca="1">'000196362'!H44</f>
        <v>0</v>
      </c>
      <c r="BQ201" s="40">
        <f ca="1">'000199365'!H44</f>
        <v>0</v>
      </c>
      <c r="BR201" s="40">
        <f ca="1">'000202368'!H44</f>
        <v>0</v>
      </c>
      <c r="BS201" s="40">
        <f ca="1">'000205371'!H44</f>
        <v>0</v>
      </c>
      <c r="BT201" s="40">
        <f ca="1">'000208374'!H44</f>
        <v>0</v>
      </c>
      <c r="BU201" s="40">
        <f t="shared" ca="1" si="31"/>
        <v>0</v>
      </c>
      <c r="BV201" s="37">
        <f t="shared" ca="1" si="32"/>
        <v>0</v>
      </c>
      <c r="BW201" s="37">
        <f t="shared" ca="1" si="33"/>
        <v>0</v>
      </c>
      <c r="BX201" s="37">
        <f t="shared" ca="1" si="34"/>
        <v>0</v>
      </c>
      <c r="BY201" s="37">
        <f ca="1">IF(BU201=0,0,-1*((BU201/BU157)*(LN(BU201/BU157))))</f>
        <v>0</v>
      </c>
      <c r="BZ201" s="64">
        <f ca="1">IF(BU201=0,0,(BU201/BU157)^2)</f>
        <v>0</v>
      </c>
    </row>
    <row r="202" spans="1:78" x14ac:dyDescent="0.25">
      <c r="A202" s="54" t="s">
        <v>52</v>
      </c>
      <c r="B202" s="40">
        <f ca="1">'000000500'!H45</f>
        <v>0</v>
      </c>
      <c r="C202" s="40">
        <f ca="1">'000001167'!H45</f>
        <v>0</v>
      </c>
      <c r="D202" s="40">
        <f ca="1">'000004170'!H45</f>
        <v>0</v>
      </c>
      <c r="E202" s="40">
        <f ca="1">'000007173'!H45</f>
        <v>0</v>
      </c>
      <c r="F202" s="40">
        <f ca="1">'000010176'!H45</f>
        <v>0</v>
      </c>
      <c r="G202" s="40">
        <f ca="1">'000013179'!H45</f>
        <v>0</v>
      </c>
      <c r="H202" s="40">
        <f ca="1">'000016182'!H45</f>
        <v>0</v>
      </c>
      <c r="I202" s="40">
        <f ca="1">'000019185'!H45</f>
        <v>0</v>
      </c>
      <c r="J202" s="40">
        <f ca="1">'000022188'!H45</f>
        <v>0</v>
      </c>
      <c r="K202" s="40">
        <f ca="1">'000025191'!H45</f>
        <v>0</v>
      </c>
      <c r="L202" s="40">
        <f ca="1">'000028194'!H45</f>
        <v>0</v>
      </c>
      <c r="M202" s="40">
        <f ca="1">'000031197'!H45</f>
        <v>0</v>
      </c>
      <c r="N202" s="40">
        <f ca="1">'000034200'!H45</f>
        <v>0</v>
      </c>
      <c r="O202" s="40">
        <f ca="1">'000037203'!H45</f>
        <v>0</v>
      </c>
      <c r="P202" s="40">
        <f ca="1">'000040206'!H45</f>
        <v>0</v>
      </c>
      <c r="Q202" s="40">
        <f ca="1">'000043209'!H45</f>
        <v>0</v>
      </c>
      <c r="R202" s="40">
        <f ca="1">'000046212'!H45</f>
        <v>0</v>
      </c>
      <c r="S202" s="40">
        <f ca="1">'000049215'!H45</f>
        <v>0</v>
      </c>
      <c r="T202" s="40">
        <f ca="1">'000052218'!H45</f>
        <v>0</v>
      </c>
      <c r="U202" s="40">
        <f ca="1">'000055221'!H45</f>
        <v>0</v>
      </c>
      <c r="V202" s="40">
        <f ca="1">'000058224'!H45</f>
        <v>0</v>
      </c>
      <c r="W202" s="40">
        <f ca="1">'000061227'!H45</f>
        <v>0</v>
      </c>
      <c r="X202" s="40">
        <f ca="1">'000064230'!H45</f>
        <v>0</v>
      </c>
      <c r="Y202" s="40">
        <f ca="1">'000067233'!H45</f>
        <v>0</v>
      </c>
      <c r="Z202" s="40">
        <f ca="1">'000070236'!H45</f>
        <v>0</v>
      </c>
      <c r="AA202" s="40">
        <f ca="1">'000073239'!H45</f>
        <v>0</v>
      </c>
      <c r="AB202" s="40">
        <f ca="1">'000076242'!H45</f>
        <v>0</v>
      </c>
      <c r="AC202" s="40">
        <f ca="1">'000079245'!H45</f>
        <v>0</v>
      </c>
      <c r="AD202" s="40">
        <f ca="1">'000082248'!H45</f>
        <v>0</v>
      </c>
      <c r="AE202" s="40">
        <f ca="1">'000085251'!H45</f>
        <v>0</v>
      </c>
      <c r="AF202" s="40">
        <f ca="1">'000088254'!H45</f>
        <v>0</v>
      </c>
      <c r="AG202" s="40">
        <f ca="1">'000091257'!H45</f>
        <v>0</v>
      </c>
      <c r="AH202" s="40">
        <f ca="1">'000094260'!H45</f>
        <v>0</v>
      </c>
      <c r="AI202" s="40">
        <f ca="1">'000097263'!H45</f>
        <v>0</v>
      </c>
      <c r="AJ202" s="40">
        <f ca="1">'000100266'!H45</f>
        <v>0</v>
      </c>
      <c r="AK202" s="40">
        <f ca="1">'000103269'!H45</f>
        <v>0</v>
      </c>
      <c r="AL202" s="40">
        <f ca="1">'000106272'!H45</f>
        <v>0</v>
      </c>
      <c r="AM202" s="40">
        <f ca="1">'000109275'!H45</f>
        <v>0</v>
      </c>
      <c r="AN202" s="40">
        <f ca="1">'000112278'!H45</f>
        <v>0</v>
      </c>
      <c r="AO202" s="40">
        <f ca="1">'000115281'!H45</f>
        <v>0</v>
      </c>
      <c r="AP202" s="40">
        <f ca="1">'000118284'!H45</f>
        <v>0</v>
      </c>
      <c r="AQ202" s="40">
        <f ca="1">'000121287'!H45</f>
        <v>0</v>
      </c>
      <c r="AR202" s="40">
        <f ca="1">'000124290'!H45</f>
        <v>0</v>
      </c>
      <c r="AS202" s="40">
        <f ca="1">'000127293'!H45</f>
        <v>0</v>
      </c>
      <c r="AT202" s="40">
        <f ca="1">'000130296'!H45</f>
        <v>0</v>
      </c>
      <c r="AU202" s="40">
        <f ca="1">'000133299'!H45</f>
        <v>0</v>
      </c>
      <c r="AV202" s="40">
        <f ca="1">'000136302'!H45</f>
        <v>0</v>
      </c>
      <c r="AW202" s="40">
        <f ca="1">'000139305'!H45</f>
        <v>0</v>
      </c>
      <c r="AX202" s="40">
        <f ca="1">'000142308'!H45</f>
        <v>0</v>
      </c>
      <c r="AY202" s="40">
        <f ca="1">'000145311'!H45</f>
        <v>0</v>
      </c>
      <c r="AZ202" s="40">
        <f ca="1">'000148314'!H45</f>
        <v>0</v>
      </c>
      <c r="BA202" s="40">
        <f ca="1">'000151317'!H45</f>
        <v>0</v>
      </c>
      <c r="BB202" s="40">
        <f ca="1">'000154320'!H45</f>
        <v>0</v>
      </c>
      <c r="BC202" s="40">
        <f ca="1">'000157323'!H45</f>
        <v>0</v>
      </c>
      <c r="BD202" s="40">
        <f ca="1">'000160326'!H45</f>
        <v>0</v>
      </c>
      <c r="BE202" s="40">
        <f ca="1">'000163329'!H45</f>
        <v>0</v>
      </c>
      <c r="BF202" s="40">
        <f ca="1">'000166332'!H45</f>
        <v>0</v>
      </c>
      <c r="BG202" s="40">
        <f ca="1">'000169335'!H45</f>
        <v>0</v>
      </c>
      <c r="BH202" s="40">
        <f ca="1">'000172338'!H45</f>
        <v>0</v>
      </c>
      <c r="BI202" s="40">
        <f ca="1">'000175341'!H45</f>
        <v>0</v>
      </c>
      <c r="BJ202" s="40">
        <f ca="1">'000178344'!H45</f>
        <v>0</v>
      </c>
      <c r="BK202" s="40">
        <f ca="1">'000181347'!H45</f>
        <v>0</v>
      </c>
      <c r="BL202" s="40">
        <f ca="1">'000184350'!H45</f>
        <v>0</v>
      </c>
      <c r="BM202" s="40">
        <f ca="1">'000187353'!H45</f>
        <v>0</v>
      </c>
      <c r="BN202" s="40">
        <f ca="1">'000190356'!H45</f>
        <v>0</v>
      </c>
      <c r="BO202" s="40">
        <f ca="1">'000193359'!H45</f>
        <v>0</v>
      </c>
      <c r="BP202" s="40">
        <f ca="1">'000196362'!H45</f>
        <v>0</v>
      </c>
      <c r="BQ202" s="40">
        <f ca="1">'000199365'!H45</f>
        <v>0</v>
      </c>
      <c r="BR202" s="40">
        <f ca="1">'000202368'!H45</f>
        <v>0</v>
      </c>
      <c r="BS202" s="40">
        <f ca="1">'000205371'!H45</f>
        <v>0</v>
      </c>
      <c r="BT202" s="40">
        <f ca="1">'000208374'!H45</f>
        <v>0</v>
      </c>
      <c r="BU202" s="40">
        <f t="shared" ca="1" si="31"/>
        <v>0</v>
      </c>
      <c r="BV202" s="37">
        <f t="shared" ca="1" si="32"/>
        <v>0</v>
      </c>
      <c r="BW202" s="37">
        <f t="shared" ca="1" si="33"/>
        <v>0</v>
      </c>
      <c r="BX202" s="37">
        <f t="shared" ca="1" si="34"/>
        <v>0</v>
      </c>
      <c r="BY202" s="37">
        <f ca="1">IF(BU202=0,0,-1*((BU202/BU157)*(LN(BU202/BU157))))</f>
        <v>0</v>
      </c>
      <c r="BZ202" s="64">
        <f ca="1">IF(BU202=0,0,(BU202/BU157)^2)</f>
        <v>0</v>
      </c>
    </row>
    <row r="203" spans="1:78" x14ac:dyDescent="0.25">
      <c r="A203" s="54" t="s">
        <v>53</v>
      </c>
      <c r="B203" s="40">
        <f ca="1">'000000500'!H46</f>
        <v>0</v>
      </c>
      <c r="C203" s="40">
        <f ca="1">'000001167'!H46</f>
        <v>0</v>
      </c>
      <c r="D203" s="40">
        <f ca="1">'000004170'!H46</f>
        <v>0</v>
      </c>
      <c r="E203" s="40">
        <f ca="1">'000007173'!H46</f>
        <v>0</v>
      </c>
      <c r="F203" s="40">
        <f ca="1">'000010176'!H46</f>
        <v>0</v>
      </c>
      <c r="G203" s="40">
        <f ca="1">'000013179'!H46</f>
        <v>0</v>
      </c>
      <c r="H203" s="40">
        <f ca="1">'000016182'!H46</f>
        <v>0</v>
      </c>
      <c r="I203" s="40">
        <f ca="1">'000019185'!H46</f>
        <v>0</v>
      </c>
      <c r="J203" s="40">
        <f ca="1">'000022188'!H46</f>
        <v>0</v>
      </c>
      <c r="K203" s="40">
        <f ca="1">'000025191'!H46</f>
        <v>0</v>
      </c>
      <c r="L203" s="40">
        <f ca="1">'000028194'!H46</f>
        <v>0</v>
      </c>
      <c r="M203" s="40">
        <f ca="1">'000031197'!H46</f>
        <v>0</v>
      </c>
      <c r="N203" s="40">
        <f ca="1">'000034200'!H46</f>
        <v>0</v>
      </c>
      <c r="O203" s="40">
        <f ca="1">'000037203'!H46</f>
        <v>0</v>
      </c>
      <c r="P203" s="40">
        <f ca="1">'000040206'!H46</f>
        <v>0</v>
      </c>
      <c r="Q203" s="40">
        <f ca="1">'000043209'!H46</f>
        <v>0</v>
      </c>
      <c r="R203" s="40">
        <f ca="1">'000046212'!H46</f>
        <v>0</v>
      </c>
      <c r="S203" s="40">
        <f ca="1">'000049215'!H46</f>
        <v>0</v>
      </c>
      <c r="T203" s="40">
        <f ca="1">'000052218'!H46</f>
        <v>0</v>
      </c>
      <c r="U203" s="40">
        <f ca="1">'000055221'!H46</f>
        <v>0</v>
      </c>
      <c r="V203" s="40">
        <f ca="1">'000058224'!H46</f>
        <v>0</v>
      </c>
      <c r="W203" s="40">
        <f ca="1">'000061227'!H46</f>
        <v>0</v>
      </c>
      <c r="X203" s="40">
        <f ca="1">'000064230'!H46</f>
        <v>0</v>
      </c>
      <c r="Y203" s="40">
        <f ca="1">'000067233'!H46</f>
        <v>0</v>
      </c>
      <c r="Z203" s="40">
        <f ca="1">'000070236'!H46</f>
        <v>0</v>
      </c>
      <c r="AA203" s="40">
        <f ca="1">'000073239'!H46</f>
        <v>0</v>
      </c>
      <c r="AB203" s="40">
        <f ca="1">'000076242'!H46</f>
        <v>0</v>
      </c>
      <c r="AC203" s="40">
        <f ca="1">'000079245'!H46</f>
        <v>0</v>
      </c>
      <c r="AD203" s="40">
        <f ca="1">'000082248'!H46</f>
        <v>0</v>
      </c>
      <c r="AE203" s="40">
        <f ca="1">'000085251'!H46</f>
        <v>0</v>
      </c>
      <c r="AF203" s="40">
        <f ca="1">'000088254'!H46</f>
        <v>0</v>
      </c>
      <c r="AG203" s="40">
        <f ca="1">'000091257'!H46</f>
        <v>0</v>
      </c>
      <c r="AH203" s="40">
        <f ca="1">'000094260'!H46</f>
        <v>0</v>
      </c>
      <c r="AI203" s="40">
        <f ca="1">'000097263'!H46</f>
        <v>0</v>
      </c>
      <c r="AJ203" s="40">
        <f ca="1">'000100266'!H46</f>
        <v>0</v>
      </c>
      <c r="AK203" s="40">
        <f ca="1">'000103269'!H46</f>
        <v>0</v>
      </c>
      <c r="AL203" s="40">
        <f ca="1">'000106272'!H46</f>
        <v>0</v>
      </c>
      <c r="AM203" s="40">
        <f ca="1">'000109275'!H46</f>
        <v>0</v>
      </c>
      <c r="AN203" s="40">
        <f ca="1">'000112278'!H46</f>
        <v>0</v>
      </c>
      <c r="AO203" s="40">
        <f ca="1">'000115281'!H46</f>
        <v>0</v>
      </c>
      <c r="AP203" s="40">
        <f ca="1">'000118284'!H46</f>
        <v>0</v>
      </c>
      <c r="AQ203" s="40">
        <f ca="1">'000121287'!H46</f>
        <v>0</v>
      </c>
      <c r="AR203" s="40">
        <f ca="1">'000124290'!H46</f>
        <v>0</v>
      </c>
      <c r="AS203" s="40">
        <f ca="1">'000127293'!H46</f>
        <v>0</v>
      </c>
      <c r="AT203" s="40">
        <f ca="1">'000130296'!H46</f>
        <v>0</v>
      </c>
      <c r="AU203" s="40">
        <f ca="1">'000133299'!H46</f>
        <v>0</v>
      </c>
      <c r="AV203" s="40">
        <f ca="1">'000136302'!H46</f>
        <v>0</v>
      </c>
      <c r="AW203" s="40">
        <f ca="1">'000139305'!H46</f>
        <v>0</v>
      </c>
      <c r="AX203" s="40">
        <f ca="1">'000142308'!H46</f>
        <v>0</v>
      </c>
      <c r="AY203" s="40">
        <f ca="1">'000145311'!H46</f>
        <v>0</v>
      </c>
      <c r="AZ203" s="40">
        <f ca="1">'000148314'!H46</f>
        <v>0</v>
      </c>
      <c r="BA203" s="40">
        <f ca="1">'000151317'!H46</f>
        <v>0</v>
      </c>
      <c r="BB203" s="40">
        <f ca="1">'000154320'!H46</f>
        <v>0</v>
      </c>
      <c r="BC203" s="40">
        <f ca="1">'000157323'!H46</f>
        <v>0</v>
      </c>
      <c r="BD203" s="40">
        <f ca="1">'000160326'!H46</f>
        <v>0</v>
      </c>
      <c r="BE203" s="40">
        <f ca="1">'000163329'!H46</f>
        <v>0</v>
      </c>
      <c r="BF203" s="40">
        <f ca="1">'000166332'!H46</f>
        <v>0</v>
      </c>
      <c r="BG203" s="40">
        <f ca="1">'000169335'!H46</f>
        <v>0</v>
      </c>
      <c r="BH203" s="40">
        <f ca="1">'000172338'!H46</f>
        <v>0</v>
      </c>
      <c r="BI203" s="40">
        <f ca="1">'000175341'!H46</f>
        <v>0</v>
      </c>
      <c r="BJ203" s="40">
        <f ca="1">'000178344'!H46</f>
        <v>0</v>
      </c>
      <c r="BK203" s="40">
        <f ca="1">'000181347'!H46</f>
        <v>0</v>
      </c>
      <c r="BL203" s="40">
        <f ca="1">'000184350'!H46</f>
        <v>0</v>
      </c>
      <c r="BM203" s="40">
        <f ca="1">'000187353'!H46</f>
        <v>0</v>
      </c>
      <c r="BN203" s="40">
        <f ca="1">'000190356'!H46</f>
        <v>0</v>
      </c>
      <c r="BO203" s="40">
        <f ca="1">'000193359'!H46</f>
        <v>0</v>
      </c>
      <c r="BP203" s="40">
        <f ca="1">'000196362'!H46</f>
        <v>0</v>
      </c>
      <c r="BQ203" s="40">
        <f ca="1">'000199365'!H46</f>
        <v>0</v>
      </c>
      <c r="BR203" s="40">
        <f ca="1">'000202368'!H46</f>
        <v>0</v>
      </c>
      <c r="BS203" s="40">
        <f ca="1">'000205371'!H46</f>
        <v>0</v>
      </c>
      <c r="BT203" s="40">
        <f ca="1">'000208374'!H46</f>
        <v>0</v>
      </c>
      <c r="BU203" s="40">
        <f t="shared" ca="1" si="31"/>
        <v>0</v>
      </c>
      <c r="BV203" s="37">
        <f t="shared" ca="1" si="32"/>
        <v>0</v>
      </c>
      <c r="BW203" s="37">
        <f t="shared" ca="1" si="33"/>
        <v>0</v>
      </c>
      <c r="BX203" s="37">
        <f t="shared" ca="1" si="34"/>
        <v>0</v>
      </c>
      <c r="BY203" s="37">
        <f ca="1">IF(BU203=0,0,-1*((BU203/BU157)*(LN(BU203/BU157))))</f>
        <v>0</v>
      </c>
      <c r="BZ203" s="64">
        <f ca="1">IF(BU203=0,0,(BU203/BU157)^2)</f>
        <v>0</v>
      </c>
    </row>
    <row r="204" spans="1:78" x14ac:dyDescent="0.25">
      <c r="A204" s="54" t="s">
        <v>54</v>
      </c>
      <c r="B204" s="40">
        <f ca="1">'000000500'!H47</f>
        <v>0</v>
      </c>
      <c r="C204" s="40">
        <f ca="1">'000001167'!H47</f>
        <v>0</v>
      </c>
      <c r="D204" s="40">
        <f ca="1">'000004170'!H47</f>
        <v>0</v>
      </c>
      <c r="E204" s="40">
        <f ca="1">'000007173'!H47</f>
        <v>0</v>
      </c>
      <c r="F204" s="40">
        <f ca="1">'000010176'!H47</f>
        <v>0</v>
      </c>
      <c r="G204" s="40">
        <f ca="1">'000013179'!H47</f>
        <v>0</v>
      </c>
      <c r="H204" s="40">
        <f ca="1">'000016182'!H47</f>
        <v>0</v>
      </c>
      <c r="I204" s="40">
        <f ca="1">'000019185'!H47</f>
        <v>0</v>
      </c>
      <c r="J204" s="40">
        <f ca="1">'000022188'!H47</f>
        <v>0</v>
      </c>
      <c r="K204" s="40">
        <f ca="1">'000025191'!H47</f>
        <v>0</v>
      </c>
      <c r="L204" s="40">
        <f ca="1">'000028194'!H47</f>
        <v>0</v>
      </c>
      <c r="M204" s="40">
        <f ca="1">'000031197'!H47</f>
        <v>0</v>
      </c>
      <c r="N204" s="40">
        <f ca="1">'000034200'!H47</f>
        <v>0</v>
      </c>
      <c r="O204" s="40">
        <f ca="1">'000037203'!H47</f>
        <v>0</v>
      </c>
      <c r="P204" s="40">
        <f ca="1">'000040206'!H47</f>
        <v>0</v>
      </c>
      <c r="Q204" s="40">
        <f ca="1">'000043209'!H47</f>
        <v>0</v>
      </c>
      <c r="R204" s="40">
        <f ca="1">'000046212'!H47</f>
        <v>0</v>
      </c>
      <c r="S204" s="40">
        <f ca="1">'000049215'!H47</f>
        <v>0</v>
      </c>
      <c r="T204" s="40">
        <f ca="1">'000052218'!H47</f>
        <v>0</v>
      </c>
      <c r="U204" s="40">
        <f ca="1">'000055221'!H47</f>
        <v>0</v>
      </c>
      <c r="V204" s="40">
        <f ca="1">'000058224'!H47</f>
        <v>0</v>
      </c>
      <c r="W204" s="40">
        <f ca="1">'000061227'!H47</f>
        <v>0</v>
      </c>
      <c r="X204" s="40">
        <f ca="1">'000064230'!H47</f>
        <v>0</v>
      </c>
      <c r="Y204" s="40">
        <f ca="1">'000067233'!H47</f>
        <v>0</v>
      </c>
      <c r="Z204" s="40">
        <f ca="1">'000070236'!H47</f>
        <v>0</v>
      </c>
      <c r="AA204" s="40">
        <f ca="1">'000073239'!H47</f>
        <v>0</v>
      </c>
      <c r="AB204" s="40">
        <f ca="1">'000076242'!H47</f>
        <v>0</v>
      </c>
      <c r="AC204" s="40">
        <f ca="1">'000079245'!H47</f>
        <v>0</v>
      </c>
      <c r="AD204" s="40">
        <f ca="1">'000082248'!H47</f>
        <v>0</v>
      </c>
      <c r="AE204" s="40">
        <f ca="1">'000085251'!H47</f>
        <v>0</v>
      </c>
      <c r="AF204" s="40">
        <f ca="1">'000088254'!H47</f>
        <v>0</v>
      </c>
      <c r="AG204" s="40">
        <f ca="1">'000091257'!H47</f>
        <v>0</v>
      </c>
      <c r="AH204" s="40">
        <f ca="1">'000094260'!H47</f>
        <v>0</v>
      </c>
      <c r="AI204" s="40">
        <f ca="1">'000097263'!H47</f>
        <v>0</v>
      </c>
      <c r="AJ204" s="40">
        <f ca="1">'000100266'!H47</f>
        <v>0</v>
      </c>
      <c r="AK204" s="40">
        <f ca="1">'000103269'!H47</f>
        <v>0</v>
      </c>
      <c r="AL204" s="40">
        <f ca="1">'000106272'!H47</f>
        <v>0</v>
      </c>
      <c r="AM204" s="40">
        <f ca="1">'000109275'!H47</f>
        <v>0</v>
      </c>
      <c r="AN204" s="40">
        <f ca="1">'000112278'!H47</f>
        <v>0</v>
      </c>
      <c r="AO204" s="40">
        <f ca="1">'000115281'!H47</f>
        <v>0</v>
      </c>
      <c r="AP204" s="40">
        <f ca="1">'000118284'!H47</f>
        <v>0</v>
      </c>
      <c r="AQ204" s="40">
        <f ca="1">'000121287'!H47</f>
        <v>0</v>
      </c>
      <c r="AR204" s="40">
        <f ca="1">'000124290'!H47</f>
        <v>0</v>
      </c>
      <c r="AS204" s="40">
        <f ca="1">'000127293'!H47</f>
        <v>0</v>
      </c>
      <c r="AT204" s="40">
        <f ca="1">'000130296'!H47</f>
        <v>0</v>
      </c>
      <c r="AU204" s="40">
        <f ca="1">'000133299'!H47</f>
        <v>0</v>
      </c>
      <c r="AV204" s="40">
        <f ca="1">'000136302'!H47</f>
        <v>0</v>
      </c>
      <c r="AW204" s="40">
        <f ca="1">'000139305'!H47</f>
        <v>0</v>
      </c>
      <c r="AX204" s="40">
        <f ca="1">'000142308'!H47</f>
        <v>0</v>
      </c>
      <c r="AY204" s="40">
        <f ca="1">'000145311'!H47</f>
        <v>0</v>
      </c>
      <c r="AZ204" s="40">
        <f ca="1">'000148314'!H47</f>
        <v>0</v>
      </c>
      <c r="BA204" s="40">
        <f ca="1">'000151317'!H47</f>
        <v>0</v>
      </c>
      <c r="BB204" s="40">
        <f ca="1">'000154320'!H47</f>
        <v>0</v>
      </c>
      <c r="BC204" s="40">
        <f ca="1">'000157323'!H47</f>
        <v>0</v>
      </c>
      <c r="BD204" s="40">
        <f ca="1">'000160326'!H47</f>
        <v>0</v>
      </c>
      <c r="BE204" s="40">
        <f ca="1">'000163329'!H47</f>
        <v>0</v>
      </c>
      <c r="BF204" s="40">
        <f ca="1">'000166332'!H47</f>
        <v>0</v>
      </c>
      <c r="BG204" s="40">
        <f ca="1">'000169335'!H47</f>
        <v>0</v>
      </c>
      <c r="BH204" s="40">
        <f ca="1">'000172338'!H47</f>
        <v>0</v>
      </c>
      <c r="BI204" s="40">
        <f ca="1">'000175341'!H47</f>
        <v>0</v>
      </c>
      <c r="BJ204" s="40">
        <f ca="1">'000178344'!H47</f>
        <v>0</v>
      </c>
      <c r="BK204" s="40">
        <f ca="1">'000181347'!H47</f>
        <v>0</v>
      </c>
      <c r="BL204" s="40">
        <f ca="1">'000184350'!H47</f>
        <v>0</v>
      </c>
      <c r="BM204" s="40">
        <f ca="1">'000187353'!H47</f>
        <v>0</v>
      </c>
      <c r="BN204" s="40">
        <f ca="1">'000190356'!H47</f>
        <v>0</v>
      </c>
      <c r="BO204" s="40">
        <f ca="1">'000193359'!H47</f>
        <v>0</v>
      </c>
      <c r="BP204" s="40">
        <f ca="1">'000196362'!H47</f>
        <v>0</v>
      </c>
      <c r="BQ204" s="40">
        <f ca="1">'000199365'!H47</f>
        <v>0</v>
      </c>
      <c r="BR204" s="40">
        <f ca="1">'000202368'!H47</f>
        <v>0</v>
      </c>
      <c r="BS204" s="40">
        <f ca="1">'000205371'!H47</f>
        <v>0</v>
      </c>
      <c r="BT204" s="40">
        <f ca="1">'000208374'!H47</f>
        <v>0</v>
      </c>
      <c r="BU204" s="40">
        <f t="shared" ca="1" si="31"/>
        <v>0</v>
      </c>
      <c r="BV204" s="37">
        <f t="shared" ca="1" si="32"/>
        <v>0</v>
      </c>
      <c r="BW204" s="37">
        <f t="shared" ca="1" si="33"/>
        <v>0</v>
      </c>
      <c r="BX204" s="37">
        <f t="shared" ca="1" si="34"/>
        <v>0</v>
      </c>
      <c r="BY204" s="37">
        <f ca="1">IF(BU204=0,0,-1*((BU204/BU157)*(LN(BU204/BU157))))</f>
        <v>0</v>
      </c>
      <c r="BZ204" s="64">
        <f ca="1">IF(BU204=0,0,(BU204/BU157)^2)</f>
        <v>0</v>
      </c>
    </row>
    <row r="205" spans="1:78" x14ac:dyDescent="0.25">
      <c r="A205" s="54" t="s">
        <v>55</v>
      </c>
      <c r="B205" s="40">
        <f ca="1">'000000500'!H48</f>
        <v>0</v>
      </c>
      <c r="C205" s="40">
        <f ca="1">'000001167'!H48</f>
        <v>0</v>
      </c>
      <c r="D205" s="40">
        <f ca="1">'000004170'!H48</f>
        <v>0</v>
      </c>
      <c r="E205" s="40">
        <f ca="1">'000007173'!H48</f>
        <v>0</v>
      </c>
      <c r="F205" s="40">
        <f ca="1">'000010176'!H48</f>
        <v>0</v>
      </c>
      <c r="G205" s="40">
        <f ca="1">'000013179'!H48</f>
        <v>0</v>
      </c>
      <c r="H205" s="40">
        <f ca="1">'000016182'!H48</f>
        <v>0</v>
      </c>
      <c r="I205" s="40">
        <f ca="1">'000019185'!H48</f>
        <v>0</v>
      </c>
      <c r="J205" s="40">
        <f ca="1">'000022188'!H48</f>
        <v>0</v>
      </c>
      <c r="K205" s="40">
        <f ca="1">'000025191'!H48</f>
        <v>0</v>
      </c>
      <c r="L205" s="40">
        <f ca="1">'000028194'!H48</f>
        <v>0</v>
      </c>
      <c r="M205" s="40">
        <f ca="1">'000031197'!H48</f>
        <v>0</v>
      </c>
      <c r="N205" s="40">
        <f ca="1">'000034200'!H48</f>
        <v>0</v>
      </c>
      <c r="O205" s="40">
        <f ca="1">'000037203'!H48</f>
        <v>0</v>
      </c>
      <c r="P205" s="40">
        <f ca="1">'000040206'!H48</f>
        <v>0</v>
      </c>
      <c r="Q205" s="40">
        <f ca="1">'000043209'!H48</f>
        <v>0</v>
      </c>
      <c r="R205" s="40">
        <f ca="1">'000046212'!H48</f>
        <v>0</v>
      </c>
      <c r="S205" s="40">
        <f ca="1">'000049215'!H48</f>
        <v>0</v>
      </c>
      <c r="T205" s="40">
        <f ca="1">'000052218'!H48</f>
        <v>0</v>
      </c>
      <c r="U205" s="40">
        <f ca="1">'000055221'!H48</f>
        <v>0</v>
      </c>
      <c r="V205" s="40">
        <f ca="1">'000058224'!H48</f>
        <v>0</v>
      </c>
      <c r="W205" s="40">
        <f ca="1">'000061227'!H48</f>
        <v>0</v>
      </c>
      <c r="X205" s="40">
        <f ca="1">'000064230'!H48</f>
        <v>0</v>
      </c>
      <c r="Y205" s="40">
        <f ca="1">'000067233'!H48</f>
        <v>0</v>
      </c>
      <c r="Z205" s="40">
        <f ca="1">'000070236'!H48</f>
        <v>0</v>
      </c>
      <c r="AA205" s="40">
        <f ca="1">'000073239'!H48</f>
        <v>0</v>
      </c>
      <c r="AB205" s="40">
        <f ca="1">'000076242'!H48</f>
        <v>0</v>
      </c>
      <c r="AC205" s="40">
        <f ca="1">'000079245'!H48</f>
        <v>0</v>
      </c>
      <c r="AD205" s="40">
        <f ca="1">'000082248'!H48</f>
        <v>0</v>
      </c>
      <c r="AE205" s="40">
        <f ca="1">'000085251'!H48</f>
        <v>0</v>
      </c>
      <c r="AF205" s="40">
        <f ca="1">'000088254'!H48</f>
        <v>0</v>
      </c>
      <c r="AG205" s="40">
        <f ca="1">'000091257'!H48</f>
        <v>0</v>
      </c>
      <c r="AH205" s="40">
        <f ca="1">'000094260'!H48</f>
        <v>0</v>
      </c>
      <c r="AI205" s="40">
        <f ca="1">'000097263'!H48</f>
        <v>0</v>
      </c>
      <c r="AJ205" s="40">
        <f ca="1">'000100266'!H48</f>
        <v>0</v>
      </c>
      <c r="AK205" s="40">
        <f ca="1">'000103269'!H48</f>
        <v>0</v>
      </c>
      <c r="AL205" s="40">
        <f ca="1">'000106272'!H48</f>
        <v>0</v>
      </c>
      <c r="AM205" s="40">
        <f ca="1">'000109275'!H48</f>
        <v>0</v>
      </c>
      <c r="AN205" s="40">
        <f ca="1">'000112278'!H48</f>
        <v>0</v>
      </c>
      <c r="AO205" s="40">
        <f ca="1">'000115281'!H48</f>
        <v>0</v>
      </c>
      <c r="AP205" s="40">
        <f ca="1">'000118284'!H48</f>
        <v>0</v>
      </c>
      <c r="AQ205" s="40">
        <f ca="1">'000121287'!H48</f>
        <v>0</v>
      </c>
      <c r="AR205" s="40">
        <f ca="1">'000124290'!H48</f>
        <v>0</v>
      </c>
      <c r="AS205" s="40">
        <f ca="1">'000127293'!H48</f>
        <v>0</v>
      </c>
      <c r="AT205" s="40">
        <f ca="1">'000130296'!H48</f>
        <v>0</v>
      </c>
      <c r="AU205" s="40">
        <f ca="1">'000133299'!H48</f>
        <v>0</v>
      </c>
      <c r="AV205" s="40">
        <f ca="1">'000136302'!H48</f>
        <v>0</v>
      </c>
      <c r="AW205" s="40">
        <f ca="1">'000139305'!H48</f>
        <v>0</v>
      </c>
      <c r="AX205" s="40">
        <f ca="1">'000142308'!H48</f>
        <v>0</v>
      </c>
      <c r="AY205" s="40">
        <f ca="1">'000145311'!H48</f>
        <v>0</v>
      </c>
      <c r="AZ205" s="40">
        <f ca="1">'000148314'!H48</f>
        <v>0</v>
      </c>
      <c r="BA205" s="40">
        <f ca="1">'000151317'!H48</f>
        <v>0</v>
      </c>
      <c r="BB205" s="40">
        <f ca="1">'000154320'!H48</f>
        <v>0</v>
      </c>
      <c r="BC205" s="40">
        <f ca="1">'000157323'!H48</f>
        <v>0</v>
      </c>
      <c r="BD205" s="40">
        <f ca="1">'000160326'!H48</f>
        <v>0</v>
      </c>
      <c r="BE205" s="40">
        <f ca="1">'000163329'!H48</f>
        <v>0</v>
      </c>
      <c r="BF205" s="40">
        <f ca="1">'000166332'!H48</f>
        <v>0</v>
      </c>
      <c r="BG205" s="40">
        <f ca="1">'000169335'!H48</f>
        <v>0</v>
      </c>
      <c r="BH205" s="40">
        <f ca="1">'000172338'!H48</f>
        <v>0</v>
      </c>
      <c r="BI205" s="40">
        <f ca="1">'000175341'!H48</f>
        <v>0</v>
      </c>
      <c r="BJ205" s="40">
        <f ca="1">'000178344'!H48</f>
        <v>0</v>
      </c>
      <c r="BK205" s="40">
        <f ca="1">'000181347'!H48</f>
        <v>0</v>
      </c>
      <c r="BL205" s="40">
        <f ca="1">'000184350'!H48</f>
        <v>0</v>
      </c>
      <c r="BM205" s="40">
        <f ca="1">'000187353'!H48</f>
        <v>0</v>
      </c>
      <c r="BN205" s="40">
        <f ca="1">'000190356'!H48</f>
        <v>0</v>
      </c>
      <c r="BO205" s="40">
        <f ca="1">'000193359'!H48</f>
        <v>0</v>
      </c>
      <c r="BP205" s="40">
        <f ca="1">'000196362'!H48</f>
        <v>0</v>
      </c>
      <c r="BQ205" s="40">
        <f ca="1">'000199365'!H48</f>
        <v>0</v>
      </c>
      <c r="BR205" s="40">
        <f ca="1">'000202368'!H48</f>
        <v>0</v>
      </c>
      <c r="BS205" s="40">
        <f ca="1">'000205371'!H48</f>
        <v>0</v>
      </c>
      <c r="BT205" s="40">
        <f ca="1">'000208374'!H48</f>
        <v>0</v>
      </c>
      <c r="BU205" s="40">
        <f t="shared" ca="1" si="31"/>
        <v>0</v>
      </c>
      <c r="BV205" s="37">
        <f t="shared" ca="1" si="32"/>
        <v>0</v>
      </c>
      <c r="BW205" s="37">
        <f t="shared" ca="1" si="33"/>
        <v>0</v>
      </c>
      <c r="BX205" s="37">
        <f t="shared" ca="1" si="34"/>
        <v>0</v>
      </c>
      <c r="BY205" s="37">
        <f ca="1">IF(BU205=0,0,-1*((BU205/BU157)*(LN(BU205/BU157))))</f>
        <v>0</v>
      </c>
      <c r="BZ205" s="64">
        <f ca="1">IF(BU205=0,0,(BU205/BU157)^2)</f>
        <v>0</v>
      </c>
    </row>
    <row r="206" spans="1:78" x14ac:dyDescent="0.25">
      <c r="A206" s="54" t="s">
        <v>56</v>
      </c>
      <c r="B206" s="40">
        <f ca="1">'000000500'!H49</f>
        <v>0</v>
      </c>
      <c r="C206" s="40">
        <f ca="1">'000001167'!H49</f>
        <v>0</v>
      </c>
      <c r="D206" s="40">
        <f ca="1">'000004170'!H49</f>
        <v>0</v>
      </c>
      <c r="E206" s="40">
        <f ca="1">'000007173'!H49</f>
        <v>0</v>
      </c>
      <c r="F206" s="40">
        <f ca="1">'000010176'!H49</f>
        <v>0</v>
      </c>
      <c r="G206" s="40">
        <f ca="1">'000013179'!H49</f>
        <v>0</v>
      </c>
      <c r="H206" s="40">
        <f ca="1">'000016182'!H49</f>
        <v>0</v>
      </c>
      <c r="I206" s="40">
        <f ca="1">'000019185'!H49</f>
        <v>0</v>
      </c>
      <c r="J206" s="40">
        <f ca="1">'000022188'!H49</f>
        <v>0</v>
      </c>
      <c r="K206" s="40">
        <f ca="1">'000025191'!H49</f>
        <v>0</v>
      </c>
      <c r="L206" s="40">
        <f ca="1">'000028194'!H49</f>
        <v>0</v>
      </c>
      <c r="M206" s="40">
        <f ca="1">'000031197'!H49</f>
        <v>0</v>
      </c>
      <c r="N206" s="40">
        <f ca="1">'000034200'!H49</f>
        <v>0</v>
      </c>
      <c r="O206" s="40">
        <f ca="1">'000037203'!H49</f>
        <v>0</v>
      </c>
      <c r="P206" s="40">
        <f ca="1">'000040206'!H49</f>
        <v>0</v>
      </c>
      <c r="Q206" s="40">
        <f ca="1">'000043209'!H49</f>
        <v>0</v>
      </c>
      <c r="R206" s="40">
        <f ca="1">'000046212'!H49</f>
        <v>0</v>
      </c>
      <c r="S206" s="40">
        <f ca="1">'000049215'!H49</f>
        <v>0</v>
      </c>
      <c r="T206" s="40">
        <f ca="1">'000052218'!H49</f>
        <v>0</v>
      </c>
      <c r="U206" s="40">
        <f ca="1">'000055221'!H49</f>
        <v>0</v>
      </c>
      <c r="V206" s="40">
        <f ca="1">'000058224'!H49</f>
        <v>0</v>
      </c>
      <c r="W206" s="40">
        <f ca="1">'000061227'!H49</f>
        <v>0</v>
      </c>
      <c r="X206" s="40">
        <f ca="1">'000064230'!H49</f>
        <v>0</v>
      </c>
      <c r="Y206" s="40">
        <f ca="1">'000067233'!H49</f>
        <v>0</v>
      </c>
      <c r="Z206" s="40">
        <f ca="1">'000070236'!H49</f>
        <v>0</v>
      </c>
      <c r="AA206" s="40">
        <f ca="1">'000073239'!H49</f>
        <v>0</v>
      </c>
      <c r="AB206" s="40">
        <f ca="1">'000076242'!H49</f>
        <v>0</v>
      </c>
      <c r="AC206" s="40">
        <f ca="1">'000079245'!H49</f>
        <v>0</v>
      </c>
      <c r="AD206" s="40">
        <f ca="1">'000082248'!H49</f>
        <v>0</v>
      </c>
      <c r="AE206" s="40">
        <f ca="1">'000085251'!H49</f>
        <v>0</v>
      </c>
      <c r="AF206" s="40">
        <f ca="1">'000088254'!H49</f>
        <v>0</v>
      </c>
      <c r="AG206" s="40">
        <f ca="1">'000091257'!H49</f>
        <v>0</v>
      </c>
      <c r="AH206" s="40">
        <f ca="1">'000094260'!H49</f>
        <v>0</v>
      </c>
      <c r="AI206" s="40">
        <f ca="1">'000097263'!H49</f>
        <v>0</v>
      </c>
      <c r="AJ206" s="40">
        <f ca="1">'000100266'!H49</f>
        <v>0</v>
      </c>
      <c r="AK206" s="40">
        <f ca="1">'000103269'!H49</f>
        <v>0</v>
      </c>
      <c r="AL206" s="40">
        <f ca="1">'000106272'!H49</f>
        <v>0</v>
      </c>
      <c r="AM206" s="40">
        <f ca="1">'000109275'!H49</f>
        <v>0</v>
      </c>
      <c r="AN206" s="40">
        <f ca="1">'000112278'!H49</f>
        <v>0</v>
      </c>
      <c r="AO206" s="40">
        <f ca="1">'000115281'!H49</f>
        <v>0</v>
      </c>
      <c r="AP206" s="40">
        <f ca="1">'000118284'!H49</f>
        <v>0</v>
      </c>
      <c r="AQ206" s="40">
        <f ca="1">'000121287'!H49</f>
        <v>0</v>
      </c>
      <c r="AR206" s="40">
        <f ca="1">'000124290'!H49</f>
        <v>0</v>
      </c>
      <c r="AS206" s="40">
        <f ca="1">'000127293'!H49</f>
        <v>0</v>
      </c>
      <c r="AT206" s="40">
        <f ca="1">'000130296'!H49</f>
        <v>0</v>
      </c>
      <c r="AU206" s="40">
        <f ca="1">'000133299'!H49</f>
        <v>0</v>
      </c>
      <c r="AV206" s="40">
        <f ca="1">'000136302'!H49</f>
        <v>0</v>
      </c>
      <c r="AW206" s="40">
        <f ca="1">'000139305'!H49</f>
        <v>0</v>
      </c>
      <c r="AX206" s="40">
        <f ca="1">'000142308'!H49</f>
        <v>0</v>
      </c>
      <c r="AY206" s="40">
        <f ca="1">'000145311'!H49</f>
        <v>0</v>
      </c>
      <c r="AZ206" s="40">
        <f ca="1">'000148314'!H49</f>
        <v>0</v>
      </c>
      <c r="BA206" s="40">
        <f ca="1">'000151317'!H49</f>
        <v>0</v>
      </c>
      <c r="BB206" s="40">
        <f ca="1">'000154320'!H49</f>
        <v>0</v>
      </c>
      <c r="BC206" s="40">
        <f ca="1">'000157323'!H49</f>
        <v>0</v>
      </c>
      <c r="BD206" s="40">
        <f ca="1">'000160326'!H49</f>
        <v>0</v>
      </c>
      <c r="BE206" s="40">
        <f ca="1">'000163329'!H49</f>
        <v>0</v>
      </c>
      <c r="BF206" s="40">
        <f ca="1">'000166332'!H49</f>
        <v>0</v>
      </c>
      <c r="BG206" s="40">
        <f ca="1">'000169335'!H49</f>
        <v>0</v>
      </c>
      <c r="BH206" s="40">
        <f ca="1">'000172338'!H49</f>
        <v>0</v>
      </c>
      <c r="BI206" s="40">
        <f ca="1">'000175341'!H49</f>
        <v>0</v>
      </c>
      <c r="BJ206" s="40">
        <f ca="1">'000178344'!H49</f>
        <v>0</v>
      </c>
      <c r="BK206" s="40">
        <f ca="1">'000181347'!H49</f>
        <v>0</v>
      </c>
      <c r="BL206" s="40">
        <f ca="1">'000184350'!H49</f>
        <v>0</v>
      </c>
      <c r="BM206" s="40">
        <f ca="1">'000187353'!H49</f>
        <v>0</v>
      </c>
      <c r="BN206" s="40">
        <f ca="1">'000190356'!H49</f>
        <v>0</v>
      </c>
      <c r="BO206" s="40">
        <f ca="1">'000193359'!H49</f>
        <v>0</v>
      </c>
      <c r="BP206" s="40">
        <f ca="1">'000196362'!H49</f>
        <v>0</v>
      </c>
      <c r="BQ206" s="40">
        <f ca="1">'000199365'!H49</f>
        <v>0</v>
      </c>
      <c r="BR206" s="40">
        <f ca="1">'000202368'!H49</f>
        <v>0</v>
      </c>
      <c r="BS206" s="40">
        <f ca="1">'000205371'!H49</f>
        <v>0</v>
      </c>
      <c r="BT206" s="40">
        <f ca="1">'000208374'!H49</f>
        <v>0</v>
      </c>
      <c r="BU206" s="40">
        <f t="shared" ref="BU206:BU237" ca="1" si="35">SUM(B206:BT206)</f>
        <v>0</v>
      </c>
      <c r="BV206" s="37">
        <f t="shared" ref="BV206:BV226" ca="1" si="36">AVERAGE(B206:BT206)</f>
        <v>0</v>
      </c>
      <c r="BW206" s="37">
        <f t="shared" ref="BW206:BW226" ca="1" si="37">STDEV(B206:BT206)</f>
        <v>0</v>
      </c>
      <c r="BX206" s="37">
        <f t="shared" ref="BX206:BX237" ca="1" si="38">BW206/SQRT(71)</f>
        <v>0</v>
      </c>
      <c r="BY206" s="37">
        <f ca="1">IF(BU206=0,0,-1*((BU206/BU157)*(LN(BU206/BU157))))</f>
        <v>0</v>
      </c>
      <c r="BZ206" s="64">
        <f ca="1">IF(BU206=0,0,(BU206/BU157)^2)</f>
        <v>0</v>
      </c>
    </row>
    <row r="207" spans="1:78" x14ac:dyDescent="0.25">
      <c r="A207" s="54" t="s">
        <v>57</v>
      </c>
      <c r="B207" s="40">
        <f ca="1">'000000500'!H50</f>
        <v>0</v>
      </c>
      <c r="C207" s="40">
        <f ca="1">'000001167'!H50</f>
        <v>0</v>
      </c>
      <c r="D207" s="40">
        <f ca="1">'000004170'!H50</f>
        <v>0</v>
      </c>
      <c r="E207" s="40">
        <f ca="1">'000007173'!H50</f>
        <v>0</v>
      </c>
      <c r="F207" s="40">
        <f ca="1">'000010176'!H50</f>
        <v>0</v>
      </c>
      <c r="G207" s="40">
        <f ca="1">'000013179'!H50</f>
        <v>0</v>
      </c>
      <c r="H207" s="40">
        <f ca="1">'000016182'!H50</f>
        <v>0</v>
      </c>
      <c r="I207" s="40">
        <f ca="1">'000019185'!H50</f>
        <v>0</v>
      </c>
      <c r="J207" s="40">
        <f ca="1">'000022188'!H50</f>
        <v>0</v>
      </c>
      <c r="K207" s="40">
        <f ca="1">'000025191'!H50</f>
        <v>0</v>
      </c>
      <c r="L207" s="40">
        <f ca="1">'000028194'!H50</f>
        <v>0</v>
      </c>
      <c r="M207" s="40">
        <f ca="1">'000031197'!H50</f>
        <v>0</v>
      </c>
      <c r="N207" s="40">
        <f ca="1">'000034200'!H50</f>
        <v>0</v>
      </c>
      <c r="O207" s="40">
        <f ca="1">'000037203'!H50</f>
        <v>0</v>
      </c>
      <c r="P207" s="40">
        <f ca="1">'000040206'!H50</f>
        <v>0</v>
      </c>
      <c r="Q207" s="40">
        <f ca="1">'000043209'!H50</f>
        <v>0</v>
      </c>
      <c r="R207" s="40">
        <f ca="1">'000046212'!H50</f>
        <v>0</v>
      </c>
      <c r="S207" s="40">
        <f ca="1">'000049215'!H50</f>
        <v>0</v>
      </c>
      <c r="T207" s="40">
        <f ca="1">'000052218'!H50</f>
        <v>0</v>
      </c>
      <c r="U207" s="40">
        <f ca="1">'000055221'!H50</f>
        <v>0</v>
      </c>
      <c r="V207" s="40">
        <f ca="1">'000058224'!H50</f>
        <v>0</v>
      </c>
      <c r="W207" s="40">
        <f ca="1">'000061227'!H50</f>
        <v>0</v>
      </c>
      <c r="X207" s="40">
        <f ca="1">'000064230'!H50</f>
        <v>0</v>
      </c>
      <c r="Y207" s="40">
        <f ca="1">'000067233'!H50</f>
        <v>0</v>
      </c>
      <c r="Z207" s="40">
        <f ca="1">'000070236'!H50</f>
        <v>0</v>
      </c>
      <c r="AA207" s="40">
        <f ca="1">'000073239'!H50</f>
        <v>0</v>
      </c>
      <c r="AB207" s="40">
        <f ca="1">'000076242'!H50</f>
        <v>0</v>
      </c>
      <c r="AC207" s="40">
        <f ca="1">'000079245'!H50</f>
        <v>0</v>
      </c>
      <c r="AD207" s="40">
        <f ca="1">'000082248'!H50</f>
        <v>0</v>
      </c>
      <c r="AE207" s="40">
        <f ca="1">'000085251'!H50</f>
        <v>0</v>
      </c>
      <c r="AF207" s="40">
        <f ca="1">'000088254'!H50</f>
        <v>0</v>
      </c>
      <c r="AG207" s="40">
        <f ca="1">'000091257'!H50</f>
        <v>0</v>
      </c>
      <c r="AH207" s="40">
        <f ca="1">'000094260'!H50</f>
        <v>0</v>
      </c>
      <c r="AI207" s="40">
        <f ca="1">'000097263'!H50</f>
        <v>0</v>
      </c>
      <c r="AJ207" s="40">
        <f ca="1">'000100266'!H50</f>
        <v>0</v>
      </c>
      <c r="AK207" s="40">
        <f ca="1">'000103269'!H50</f>
        <v>0</v>
      </c>
      <c r="AL207" s="40">
        <f ca="1">'000106272'!H50</f>
        <v>0</v>
      </c>
      <c r="AM207" s="40">
        <f ca="1">'000109275'!H50</f>
        <v>0</v>
      </c>
      <c r="AN207" s="40">
        <f ca="1">'000112278'!H50</f>
        <v>0</v>
      </c>
      <c r="AO207" s="40">
        <f ca="1">'000115281'!H50</f>
        <v>0</v>
      </c>
      <c r="AP207" s="40">
        <f ca="1">'000118284'!H50</f>
        <v>0</v>
      </c>
      <c r="AQ207" s="40">
        <f ca="1">'000121287'!H50</f>
        <v>0</v>
      </c>
      <c r="AR207" s="40">
        <f ca="1">'000124290'!H50</f>
        <v>0</v>
      </c>
      <c r="AS207" s="40">
        <f ca="1">'000127293'!H50</f>
        <v>0</v>
      </c>
      <c r="AT207" s="40">
        <f ca="1">'000130296'!H50</f>
        <v>0</v>
      </c>
      <c r="AU207" s="40">
        <f ca="1">'000133299'!H50</f>
        <v>0</v>
      </c>
      <c r="AV207" s="40">
        <f ca="1">'000136302'!H50</f>
        <v>0</v>
      </c>
      <c r="AW207" s="40">
        <f ca="1">'000139305'!H50</f>
        <v>0</v>
      </c>
      <c r="AX207" s="40">
        <f ca="1">'000142308'!H50</f>
        <v>0</v>
      </c>
      <c r="AY207" s="40">
        <f ca="1">'000145311'!H50</f>
        <v>0</v>
      </c>
      <c r="AZ207" s="40">
        <f ca="1">'000148314'!H50</f>
        <v>0</v>
      </c>
      <c r="BA207" s="40">
        <f ca="1">'000151317'!H50</f>
        <v>0</v>
      </c>
      <c r="BB207" s="40">
        <f ca="1">'000154320'!H50</f>
        <v>0</v>
      </c>
      <c r="BC207" s="40">
        <f ca="1">'000157323'!H50</f>
        <v>0</v>
      </c>
      <c r="BD207" s="40">
        <f ca="1">'000160326'!H50</f>
        <v>0</v>
      </c>
      <c r="BE207" s="40">
        <f ca="1">'000163329'!H50</f>
        <v>0</v>
      </c>
      <c r="BF207" s="40">
        <f ca="1">'000166332'!H50</f>
        <v>0</v>
      </c>
      <c r="BG207" s="40">
        <f ca="1">'000169335'!H50</f>
        <v>0</v>
      </c>
      <c r="BH207" s="40">
        <f ca="1">'000172338'!H50</f>
        <v>0</v>
      </c>
      <c r="BI207" s="40">
        <f ca="1">'000175341'!H50</f>
        <v>0</v>
      </c>
      <c r="BJ207" s="40">
        <f ca="1">'000178344'!H50</f>
        <v>0</v>
      </c>
      <c r="BK207" s="40">
        <f ca="1">'000181347'!H50</f>
        <v>0</v>
      </c>
      <c r="BL207" s="40">
        <f ca="1">'000184350'!H50</f>
        <v>0</v>
      </c>
      <c r="BM207" s="40">
        <f ca="1">'000187353'!H50</f>
        <v>0</v>
      </c>
      <c r="BN207" s="40">
        <f ca="1">'000190356'!H50</f>
        <v>0</v>
      </c>
      <c r="BO207" s="40">
        <f ca="1">'000193359'!H50</f>
        <v>0</v>
      </c>
      <c r="BP207" s="40">
        <f ca="1">'000196362'!H50</f>
        <v>0</v>
      </c>
      <c r="BQ207" s="40">
        <f ca="1">'000199365'!H50</f>
        <v>0</v>
      </c>
      <c r="BR207" s="40">
        <f ca="1">'000202368'!H50</f>
        <v>0</v>
      </c>
      <c r="BS207" s="40">
        <f ca="1">'000205371'!H50</f>
        <v>0</v>
      </c>
      <c r="BT207" s="40">
        <f ca="1">'000208374'!H50</f>
        <v>0</v>
      </c>
      <c r="BU207" s="40">
        <f t="shared" ca="1" si="35"/>
        <v>0</v>
      </c>
      <c r="BV207" s="37">
        <f t="shared" ca="1" si="36"/>
        <v>0</v>
      </c>
      <c r="BW207" s="37">
        <f t="shared" ca="1" si="37"/>
        <v>0</v>
      </c>
      <c r="BX207" s="37">
        <f t="shared" ca="1" si="38"/>
        <v>0</v>
      </c>
      <c r="BY207" s="37">
        <f ca="1">IF(BU207=0,0,-1*((BU207/BU157)*(LN(BU207/BU157))))</f>
        <v>0</v>
      </c>
      <c r="BZ207" s="64">
        <f ca="1">IF(BU207=0,0,(BU207/BU157)^2)</f>
        <v>0</v>
      </c>
    </row>
    <row r="208" spans="1:78" x14ac:dyDescent="0.25">
      <c r="A208" s="54" t="s">
        <v>58</v>
      </c>
      <c r="B208" s="40">
        <f ca="1">'000000500'!H51</f>
        <v>0</v>
      </c>
      <c r="C208" s="40">
        <f ca="1">'000001167'!H51</f>
        <v>0</v>
      </c>
      <c r="D208" s="40">
        <f ca="1">'000004170'!H51</f>
        <v>0</v>
      </c>
      <c r="E208" s="40">
        <f ca="1">'000007173'!H51</f>
        <v>0</v>
      </c>
      <c r="F208" s="40">
        <f ca="1">'000010176'!H51</f>
        <v>0</v>
      </c>
      <c r="G208" s="40">
        <f ca="1">'000013179'!H51</f>
        <v>0</v>
      </c>
      <c r="H208" s="40">
        <f ca="1">'000016182'!H51</f>
        <v>0</v>
      </c>
      <c r="I208" s="40">
        <f ca="1">'000019185'!H51</f>
        <v>0</v>
      </c>
      <c r="J208" s="40">
        <f ca="1">'000022188'!H51</f>
        <v>0</v>
      </c>
      <c r="K208" s="40">
        <f ca="1">'000025191'!H51</f>
        <v>0</v>
      </c>
      <c r="L208" s="40">
        <f ca="1">'000028194'!H51</f>
        <v>0</v>
      </c>
      <c r="M208" s="40">
        <f ca="1">'000031197'!H51</f>
        <v>0</v>
      </c>
      <c r="N208" s="40">
        <f ca="1">'000034200'!H51</f>
        <v>0</v>
      </c>
      <c r="O208" s="40">
        <f ca="1">'000037203'!H51</f>
        <v>0</v>
      </c>
      <c r="P208" s="40">
        <f ca="1">'000040206'!H51</f>
        <v>0</v>
      </c>
      <c r="Q208" s="40">
        <f ca="1">'000043209'!H51</f>
        <v>0</v>
      </c>
      <c r="R208" s="40">
        <f ca="1">'000046212'!H51</f>
        <v>0</v>
      </c>
      <c r="S208" s="40">
        <f ca="1">'000049215'!H51</f>
        <v>0</v>
      </c>
      <c r="T208" s="40">
        <f ca="1">'000052218'!H51</f>
        <v>0</v>
      </c>
      <c r="U208" s="40">
        <f ca="1">'000055221'!H51</f>
        <v>0</v>
      </c>
      <c r="V208" s="40">
        <f ca="1">'000058224'!H51</f>
        <v>0</v>
      </c>
      <c r="W208" s="40">
        <f ca="1">'000061227'!H51</f>
        <v>0</v>
      </c>
      <c r="X208" s="40">
        <f ca="1">'000064230'!H51</f>
        <v>0</v>
      </c>
      <c r="Y208" s="40">
        <f ca="1">'000067233'!H51</f>
        <v>0</v>
      </c>
      <c r="Z208" s="40">
        <f ca="1">'000070236'!H51</f>
        <v>0</v>
      </c>
      <c r="AA208" s="40">
        <f ca="1">'000073239'!H51</f>
        <v>0</v>
      </c>
      <c r="AB208" s="40">
        <f ca="1">'000076242'!H51</f>
        <v>0</v>
      </c>
      <c r="AC208" s="40">
        <f ca="1">'000079245'!H51</f>
        <v>0</v>
      </c>
      <c r="AD208" s="40">
        <f ca="1">'000082248'!H51</f>
        <v>0</v>
      </c>
      <c r="AE208" s="40">
        <f ca="1">'000085251'!H51</f>
        <v>0</v>
      </c>
      <c r="AF208" s="40">
        <f ca="1">'000088254'!H51</f>
        <v>0</v>
      </c>
      <c r="AG208" s="40">
        <f ca="1">'000091257'!H51</f>
        <v>0</v>
      </c>
      <c r="AH208" s="40">
        <f ca="1">'000094260'!H51</f>
        <v>0</v>
      </c>
      <c r="AI208" s="40">
        <f ca="1">'000097263'!H51</f>
        <v>0</v>
      </c>
      <c r="AJ208" s="40">
        <f ca="1">'000100266'!H51</f>
        <v>0</v>
      </c>
      <c r="AK208" s="40">
        <f ca="1">'000103269'!H51</f>
        <v>0</v>
      </c>
      <c r="AL208" s="40">
        <f ca="1">'000106272'!H51</f>
        <v>0</v>
      </c>
      <c r="AM208" s="40">
        <f ca="1">'000109275'!H51</f>
        <v>0</v>
      </c>
      <c r="AN208" s="40">
        <f ca="1">'000112278'!H51</f>
        <v>0</v>
      </c>
      <c r="AO208" s="40">
        <f ca="1">'000115281'!H51</f>
        <v>0</v>
      </c>
      <c r="AP208" s="40">
        <f ca="1">'000118284'!H51</f>
        <v>0</v>
      </c>
      <c r="AQ208" s="40">
        <f ca="1">'000121287'!H51</f>
        <v>0</v>
      </c>
      <c r="AR208" s="40">
        <f ca="1">'000124290'!H51</f>
        <v>0</v>
      </c>
      <c r="AS208" s="40">
        <f ca="1">'000127293'!H51</f>
        <v>0</v>
      </c>
      <c r="AT208" s="40">
        <f ca="1">'000130296'!H51</f>
        <v>0</v>
      </c>
      <c r="AU208" s="40">
        <f ca="1">'000133299'!H51</f>
        <v>0</v>
      </c>
      <c r="AV208" s="40">
        <f ca="1">'000136302'!H51</f>
        <v>0</v>
      </c>
      <c r="AW208" s="40">
        <f ca="1">'000139305'!H51</f>
        <v>0</v>
      </c>
      <c r="AX208" s="40">
        <f ca="1">'000142308'!H51</f>
        <v>0</v>
      </c>
      <c r="AY208" s="40">
        <f ca="1">'000145311'!H51</f>
        <v>0</v>
      </c>
      <c r="AZ208" s="40">
        <f ca="1">'000148314'!H51</f>
        <v>0</v>
      </c>
      <c r="BA208" s="40">
        <f ca="1">'000151317'!H51</f>
        <v>0</v>
      </c>
      <c r="BB208" s="40">
        <f ca="1">'000154320'!H51</f>
        <v>0</v>
      </c>
      <c r="BC208" s="40">
        <f ca="1">'000157323'!H51</f>
        <v>0</v>
      </c>
      <c r="BD208" s="40">
        <f ca="1">'000160326'!H51</f>
        <v>0</v>
      </c>
      <c r="BE208" s="40">
        <f ca="1">'000163329'!H51</f>
        <v>0</v>
      </c>
      <c r="BF208" s="40">
        <f ca="1">'000166332'!H51</f>
        <v>0</v>
      </c>
      <c r="BG208" s="40">
        <f ca="1">'000169335'!H51</f>
        <v>0</v>
      </c>
      <c r="BH208" s="40">
        <f ca="1">'000172338'!H51</f>
        <v>0</v>
      </c>
      <c r="BI208" s="40">
        <f ca="1">'000175341'!H51</f>
        <v>0</v>
      </c>
      <c r="BJ208" s="40">
        <f ca="1">'000178344'!H51</f>
        <v>0</v>
      </c>
      <c r="BK208" s="40">
        <f ca="1">'000181347'!H51</f>
        <v>0</v>
      </c>
      <c r="BL208" s="40">
        <f ca="1">'000184350'!H51</f>
        <v>0</v>
      </c>
      <c r="BM208" s="40">
        <f ca="1">'000187353'!H51</f>
        <v>0</v>
      </c>
      <c r="BN208" s="40">
        <f ca="1">'000190356'!H51</f>
        <v>0</v>
      </c>
      <c r="BO208" s="40">
        <f ca="1">'000193359'!H51</f>
        <v>0</v>
      </c>
      <c r="BP208" s="40">
        <f ca="1">'000196362'!H51</f>
        <v>0</v>
      </c>
      <c r="BQ208" s="40">
        <f ca="1">'000199365'!H51</f>
        <v>0</v>
      </c>
      <c r="BR208" s="40">
        <f ca="1">'000202368'!H51</f>
        <v>0</v>
      </c>
      <c r="BS208" s="40">
        <f ca="1">'000205371'!H51</f>
        <v>0</v>
      </c>
      <c r="BT208" s="40">
        <f ca="1">'000208374'!H51</f>
        <v>0</v>
      </c>
      <c r="BU208" s="40">
        <f t="shared" ca="1" si="35"/>
        <v>0</v>
      </c>
      <c r="BV208" s="37">
        <f t="shared" ca="1" si="36"/>
        <v>0</v>
      </c>
      <c r="BW208" s="37">
        <f t="shared" ca="1" si="37"/>
        <v>0</v>
      </c>
      <c r="BX208" s="37">
        <f t="shared" ca="1" si="38"/>
        <v>0</v>
      </c>
      <c r="BY208" s="37">
        <f ca="1">IF(BU208=0,0,-1*((BU208/BU157)*(LN(BU208/BU157))))</f>
        <v>0</v>
      </c>
      <c r="BZ208" s="64">
        <f ca="1">IF(BU208=0,0,(BU208/BU157)^2)</f>
        <v>0</v>
      </c>
    </row>
    <row r="209" spans="1:78" x14ac:dyDescent="0.25">
      <c r="A209" s="54" t="s">
        <v>59</v>
      </c>
      <c r="B209" s="40">
        <f ca="1">'000000500'!H52</f>
        <v>0</v>
      </c>
      <c r="C209" s="40">
        <f ca="1">'000001167'!H52</f>
        <v>0</v>
      </c>
      <c r="D209" s="40">
        <f ca="1">'000004170'!H52</f>
        <v>0</v>
      </c>
      <c r="E209" s="40">
        <f ca="1">'000007173'!H52</f>
        <v>0</v>
      </c>
      <c r="F209" s="40">
        <f ca="1">'000010176'!H52</f>
        <v>0</v>
      </c>
      <c r="G209" s="40">
        <f ca="1">'000013179'!H52</f>
        <v>0</v>
      </c>
      <c r="H209" s="40">
        <f ca="1">'000016182'!H52</f>
        <v>0</v>
      </c>
      <c r="I209" s="40">
        <f ca="1">'000019185'!H52</f>
        <v>0</v>
      </c>
      <c r="J209" s="40">
        <f ca="1">'000022188'!H52</f>
        <v>0</v>
      </c>
      <c r="K209" s="40">
        <f ca="1">'000025191'!H52</f>
        <v>0</v>
      </c>
      <c r="L209" s="40">
        <f ca="1">'000028194'!H52</f>
        <v>0</v>
      </c>
      <c r="M209" s="40">
        <f ca="1">'000031197'!H52</f>
        <v>0</v>
      </c>
      <c r="N209" s="40">
        <f ca="1">'000034200'!H52</f>
        <v>0</v>
      </c>
      <c r="O209" s="40">
        <f ca="1">'000037203'!H52</f>
        <v>0</v>
      </c>
      <c r="P209" s="40">
        <f ca="1">'000040206'!H52</f>
        <v>0</v>
      </c>
      <c r="Q209" s="40">
        <f ca="1">'000043209'!H52</f>
        <v>0</v>
      </c>
      <c r="R209" s="40">
        <f ca="1">'000046212'!H52</f>
        <v>0</v>
      </c>
      <c r="S209" s="40">
        <f ca="1">'000049215'!H52</f>
        <v>0</v>
      </c>
      <c r="T209" s="40">
        <f ca="1">'000052218'!H52</f>
        <v>0</v>
      </c>
      <c r="U209" s="40">
        <f ca="1">'000055221'!H52</f>
        <v>0</v>
      </c>
      <c r="V209" s="40">
        <f ca="1">'000058224'!H52</f>
        <v>0</v>
      </c>
      <c r="W209" s="40">
        <f ca="1">'000061227'!H52</f>
        <v>0</v>
      </c>
      <c r="X209" s="40">
        <f ca="1">'000064230'!H52</f>
        <v>0</v>
      </c>
      <c r="Y209" s="40">
        <f ca="1">'000067233'!H52</f>
        <v>0</v>
      </c>
      <c r="Z209" s="40">
        <f ca="1">'000070236'!H52</f>
        <v>0</v>
      </c>
      <c r="AA209" s="40">
        <f ca="1">'000073239'!H52</f>
        <v>0</v>
      </c>
      <c r="AB209" s="40">
        <f ca="1">'000076242'!H52</f>
        <v>0</v>
      </c>
      <c r="AC209" s="40">
        <f ca="1">'000079245'!H52</f>
        <v>0</v>
      </c>
      <c r="AD209" s="40">
        <f ca="1">'000082248'!H52</f>
        <v>0</v>
      </c>
      <c r="AE209" s="40">
        <f ca="1">'000085251'!H52</f>
        <v>0</v>
      </c>
      <c r="AF209" s="40">
        <f ca="1">'000088254'!H52</f>
        <v>0</v>
      </c>
      <c r="AG209" s="40">
        <f ca="1">'000091257'!H52</f>
        <v>0</v>
      </c>
      <c r="AH209" s="40">
        <f ca="1">'000094260'!H52</f>
        <v>0</v>
      </c>
      <c r="AI209" s="40">
        <f ca="1">'000097263'!H52</f>
        <v>0</v>
      </c>
      <c r="AJ209" s="40">
        <f ca="1">'000100266'!H52</f>
        <v>0</v>
      </c>
      <c r="AK209" s="40">
        <f ca="1">'000103269'!H52</f>
        <v>0</v>
      </c>
      <c r="AL209" s="40">
        <f ca="1">'000106272'!H52</f>
        <v>0</v>
      </c>
      <c r="AM209" s="40">
        <f ca="1">'000109275'!H52</f>
        <v>0</v>
      </c>
      <c r="AN209" s="40">
        <f ca="1">'000112278'!H52</f>
        <v>0</v>
      </c>
      <c r="AO209" s="40">
        <f ca="1">'000115281'!H52</f>
        <v>0</v>
      </c>
      <c r="AP209" s="40">
        <f ca="1">'000118284'!H52</f>
        <v>0</v>
      </c>
      <c r="AQ209" s="40">
        <f ca="1">'000121287'!H52</f>
        <v>0</v>
      </c>
      <c r="AR209" s="40">
        <f ca="1">'000124290'!H52</f>
        <v>0</v>
      </c>
      <c r="AS209" s="40">
        <f ca="1">'000127293'!H52</f>
        <v>0</v>
      </c>
      <c r="AT209" s="40">
        <f ca="1">'000130296'!H52</f>
        <v>0</v>
      </c>
      <c r="AU209" s="40">
        <f ca="1">'000133299'!H52</f>
        <v>0</v>
      </c>
      <c r="AV209" s="40">
        <f ca="1">'000136302'!H52</f>
        <v>0</v>
      </c>
      <c r="AW209" s="40">
        <f ca="1">'000139305'!H52</f>
        <v>0</v>
      </c>
      <c r="AX209" s="40">
        <f ca="1">'000142308'!H52</f>
        <v>0</v>
      </c>
      <c r="AY209" s="40">
        <f ca="1">'000145311'!H52</f>
        <v>0</v>
      </c>
      <c r="AZ209" s="40">
        <f ca="1">'000148314'!H52</f>
        <v>0</v>
      </c>
      <c r="BA209" s="40">
        <f ca="1">'000151317'!H52</f>
        <v>0</v>
      </c>
      <c r="BB209" s="40">
        <f ca="1">'000154320'!H52</f>
        <v>0</v>
      </c>
      <c r="BC209" s="40">
        <f ca="1">'000157323'!H52</f>
        <v>0</v>
      </c>
      <c r="BD209" s="40">
        <f ca="1">'000160326'!H52</f>
        <v>0</v>
      </c>
      <c r="BE209" s="40">
        <f ca="1">'000163329'!H52</f>
        <v>0</v>
      </c>
      <c r="BF209" s="40">
        <f ca="1">'000166332'!H52</f>
        <v>0</v>
      </c>
      <c r="BG209" s="40">
        <f ca="1">'000169335'!H52</f>
        <v>0</v>
      </c>
      <c r="BH209" s="40">
        <f ca="1">'000172338'!H52</f>
        <v>0</v>
      </c>
      <c r="BI209" s="40">
        <f ca="1">'000175341'!H52</f>
        <v>0</v>
      </c>
      <c r="BJ209" s="40">
        <f ca="1">'000178344'!H52</f>
        <v>0</v>
      </c>
      <c r="BK209" s="40">
        <f ca="1">'000181347'!H52</f>
        <v>0</v>
      </c>
      <c r="BL209" s="40">
        <f ca="1">'000184350'!H52</f>
        <v>0</v>
      </c>
      <c r="BM209" s="40">
        <f ca="1">'000187353'!H52</f>
        <v>0</v>
      </c>
      <c r="BN209" s="40">
        <f ca="1">'000190356'!H52</f>
        <v>0</v>
      </c>
      <c r="BO209" s="40">
        <f ca="1">'000193359'!H52</f>
        <v>0</v>
      </c>
      <c r="BP209" s="40">
        <f ca="1">'000196362'!H52</f>
        <v>0</v>
      </c>
      <c r="BQ209" s="40">
        <f ca="1">'000199365'!H52</f>
        <v>0</v>
      </c>
      <c r="BR209" s="40">
        <f ca="1">'000202368'!H52</f>
        <v>0</v>
      </c>
      <c r="BS209" s="40">
        <f ca="1">'000205371'!H52</f>
        <v>0</v>
      </c>
      <c r="BT209" s="40">
        <f ca="1">'000208374'!H52</f>
        <v>0</v>
      </c>
      <c r="BU209" s="40">
        <f t="shared" ca="1" si="35"/>
        <v>0</v>
      </c>
      <c r="BV209" s="37">
        <f t="shared" ca="1" si="36"/>
        <v>0</v>
      </c>
      <c r="BW209" s="37">
        <f t="shared" ca="1" si="37"/>
        <v>0</v>
      </c>
      <c r="BX209" s="37">
        <f t="shared" ca="1" si="38"/>
        <v>0</v>
      </c>
      <c r="BY209" s="37">
        <f ca="1">IF(BU209=0,0,-1*((BU209/BU157)*(LN(BU209/BU157))))</f>
        <v>0</v>
      </c>
      <c r="BZ209" s="64">
        <f ca="1">IF(BU209=0,0,(BU209/BU157)^2)</f>
        <v>0</v>
      </c>
    </row>
    <row r="210" spans="1:78" x14ac:dyDescent="0.25">
      <c r="A210" s="54" t="s">
        <v>60</v>
      </c>
      <c r="B210" s="40">
        <f ca="1">'000000500'!H53</f>
        <v>0</v>
      </c>
      <c r="C210" s="40">
        <f ca="1">'000001167'!H53</f>
        <v>0</v>
      </c>
      <c r="D210" s="40">
        <f ca="1">'000004170'!H53</f>
        <v>0</v>
      </c>
      <c r="E210" s="40">
        <f ca="1">'000007173'!H53</f>
        <v>0</v>
      </c>
      <c r="F210" s="40">
        <f ca="1">'000010176'!H53</f>
        <v>0</v>
      </c>
      <c r="G210" s="40">
        <f ca="1">'000013179'!H53</f>
        <v>0</v>
      </c>
      <c r="H210" s="40">
        <f ca="1">'000016182'!H53</f>
        <v>0</v>
      </c>
      <c r="I210" s="40">
        <f ca="1">'000019185'!H53</f>
        <v>0</v>
      </c>
      <c r="J210" s="40">
        <f ca="1">'000022188'!H53</f>
        <v>0</v>
      </c>
      <c r="K210" s="40">
        <f ca="1">'000025191'!H53</f>
        <v>0</v>
      </c>
      <c r="L210" s="40">
        <f ca="1">'000028194'!H53</f>
        <v>0</v>
      </c>
      <c r="M210" s="40">
        <f ca="1">'000031197'!H53</f>
        <v>0</v>
      </c>
      <c r="N210" s="40">
        <f ca="1">'000034200'!H53</f>
        <v>0</v>
      </c>
      <c r="O210" s="40">
        <f ca="1">'000037203'!H53</f>
        <v>0</v>
      </c>
      <c r="P210" s="40">
        <f ca="1">'000040206'!H53</f>
        <v>0</v>
      </c>
      <c r="Q210" s="40">
        <f ca="1">'000043209'!H53</f>
        <v>0</v>
      </c>
      <c r="R210" s="40">
        <f ca="1">'000046212'!H53</f>
        <v>0</v>
      </c>
      <c r="S210" s="40">
        <f ca="1">'000049215'!H53</f>
        <v>0</v>
      </c>
      <c r="T210" s="40">
        <f ca="1">'000052218'!H53</f>
        <v>0</v>
      </c>
      <c r="U210" s="40">
        <f ca="1">'000055221'!H53</f>
        <v>0</v>
      </c>
      <c r="V210" s="40">
        <f ca="1">'000058224'!H53</f>
        <v>0</v>
      </c>
      <c r="W210" s="40">
        <f ca="1">'000061227'!H53</f>
        <v>0</v>
      </c>
      <c r="X210" s="40">
        <f ca="1">'000064230'!H53</f>
        <v>0</v>
      </c>
      <c r="Y210" s="40">
        <f ca="1">'000067233'!H53</f>
        <v>0</v>
      </c>
      <c r="Z210" s="40">
        <f ca="1">'000070236'!H53</f>
        <v>0</v>
      </c>
      <c r="AA210" s="40">
        <f ca="1">'000073239'!H53</f>
        <v>0</v>
      </c>
      <c r="AB210" s="40">
        <f ca="1">'000076242'!H53</f>
        <v>0</v>
      </c>
      <c r="AC210" s="40">
        <f ca="1">'000079245'!H53</f>
        <v>0</v>
      </c>
      <c r="AD210" s="40">
        <f ca="1">'000082248'!H53</f>
        <v>0</v>
      </c>
      <c r="AE210" s="40">
        <f ca="1">'000085251'!H53</f>
        <v>0</v>
      </c>
      <c r="AF210" s="40">
        <f ca="1">'000088254'!H53</f>
        <v>0</v>
      </c>
      <c r="AG210" s="40">
        <f ca="1">'000091257'!H53</f>
        <v>0</v>
      </c>
      <c r="AH210" s="40">
        <f ca="1">'000094260'!H53</f>
        <v>0</v>
      </c>
      <c r="AI210" s="40">
        <f ca="1">'000097263'!H53</f>
        <v>0</v>
      </c>
      <c r="AJ210" s="40">
        <f ca="1">'000100266'!H53</f>
        <v>0</v>
      </c>
      <c r="AK210" s="40">
        <f ca="1">'000103269'!H53</f>
        <v>0</v>
      </c>
      <c r="AL210" s="40">
        <f ca="1">'000106272'!H53</f>
        <v>0</v>
      </c>
      <c r="AM210" s="40">
        <f ca="1">'000109275'!H53</f>
        <v>0</v>
      </c>
      <c r="AN210" s="40">
        <f ca="1">'000112278'!H53</f>
        <v>0</v>
      </c>
      <c r="AO210" s="40">
        <f ca="1">'000115281'!H53</f>
        <v>0</v>
      </c>
      <c r="AP210" s="40">
        <f ca="1">'000118284'!H53</f>
        <v>0</v>
      </c>
      <c r="AQ210" s="40">
        <f ca="1">'000121287'!H53</f>
        <v>0</v>
      </c>
      <c r="AR210" s="40">
        <f ca="1">'000124290'!H53</f>
        <v>0</v>
      </c>
      <c r="AS210" s="40">
        <f ca="1">'000127293'!H53</f>
        <v>0</v>
      </c>
      <c r="AT210" s="40">
        <f ca="1">'000130296'!H53</f>
        <v>0</v>
      </c>
      <c r="AU210" s="40">
        <f ca="1">'000133299'!H53</f>
        <v>0</v>
      </c>
      <c r="AV210" s="40">
        <f ca="1">'000136302'!H53</f>
        <v>0</v>
      </c>
      <c r="AW210" s="40">
        <f ca="1">'000139305'!H53</f>
        <v>0</v>
      </c>
      <c r="AX210" s="40">
        <f ca="1">'000142308'!H53</f>
        <v>0</v>
      </c>
      <c r="AY210" s="40">
        <f ca="1">'000145311'!H53</f>
        <v>0</v>
      </c>
      <c r="AZ210" s="40">
        <f ca="1">'000148314'!H53</f>
        <v>0</v>
      </c>
      <c r="BA210" s="40">
        <f ca="1">'000151317'!H53</f>
        <v>0</v>
      </c>
      <c r="BB210" s="40">
        <f ca="1">'000154320'!H53</f>
        <v>0</v>
      </c>
      <c r="BC210" s="40">
        <f ca="1">'000157323'!H53</f>
        <v>0</v>
      </c>
      <c r="BD210" s="40">
        <f ca="1">'000160326'!H53</f>
        <v>0</v>
      </c>
      <c r="BE210" s="40">
        <f ca="1">'000163329'!H53</f>
        <v>0</v>
      </c>
      <c r="BF210" s="40">
        <f ca="1">'000166332'!H53</f>
        <v>0</v>
      </c>
      <c r="BG210" s="40">
        <f ca="1">'000169335'!H53</f>
        <v>0</v>
      </c>
      <c r="BH210" s="40">
        <f ca="1">'000172338'!H53</f>
        <v>0</v>
      </c>
      <c r="BI210" s="40">
        <f ca="1">'000175341'!H53</f>
        <v>0</v>
      </c>
      <c r="BJ210" s="40">
        <f ca="1">'000178344'!H53</f>
        <v>0</v>
      </c>
      <c r="BK210" s="40">
        <f ca="1">'000181347'!H53</f>
        <v>0</v>
      </c>
      <c r="BL210" s="40">
        <f ca="1">'000184350'!H53</f>
        <v>0</v>
      </c>
      <c r="BM210" s="40">
        <f ca="1">'000187353'!H53</f>
        <v>0</v>
      </c>
      <c r="BN210" s="40">
        <f ca="1">'000190356'!H53</f>
        <v>0</v>
      </c>
      <c r="BO210" s="40">
        <f ca="1">'000193359'!H53</f>
        <v>0</v>
      </c>
      <c r="BP210" s="40">
        <f ca="1">'000196362'!H53</f>
        <v>0</v>
      </c>
      <c r="BQ210" s="40">
        <f ca="1">'000199365'!H53</f>
        <v>0</v>
      </c>
      <c r="BR210" s="40">
        <f ca="1">'000202368'!H53</f>
        <v>0</v>
      </c>
      <c r="BS210" s="40">
        <f ca="1">'000205371'!H53</f>
        <v>0</v>
      </c>
      <c r="BT210" s="40">
        <f ca="1">'000208374'!H53</f>
        <v>0</v>
      </c>
      <c r="BU210" s="40">
        <f t="shared" ca="1" si="35"/>
        <v>0</v>
      </c>
      <c r="BV210" s="37">
        <f t="shared" ca="1" si="36"/>
        <v>0</v>
      </c>
      <c r="BW210" s="37">
        <f t="shared" ca="1" si="37"/>
        <v>0</v>
      </c>
      <c r="BX210" s="37">
        <f t="shared" ca="1" si="38"/>
        <v>0</v>
      </c>
      <c r="BY210" s="37">
        <f ca="1">IF(BU210=0,0,-1*((BU210/BU157)*(LN(BU210/BU157))))</f>
        <v>0</v>
      </c>
      <c r="BZ210" s="64">
        <f ca="1">IF(BU210=0,0,(BU210/BU157)^2)</f>
        <v>0</v>
      </c>
    </row>
    <row r="211" spans="1:78" x14ac:dyDescent="0.25">
      <c r="A211" s="54" t="s">
        <v>61</v>
      </c>
      <c r="B211" s="40">
        <f ca="1">'000000500'!H54</f>
        <v>0</v>
      </c>
      <c r="C211" s="40">
        <f ca="1">'000001167'!H54</f>
        <v>0</v>
      </c>
      <c r="D211" s="40">
        <f ca="1">'000004170'!H54</f>
        <v>0</v>
      </c>
      <c r="E211" s="40">
        <f ca="1">'000007173'!H54</f>
        <v>0</v>
      </c>
      <c r="F211" s="40">
        <f ca="1">'000010176'!H54</f>
        <v>0</v>
      </c>
      <c r="G211" s="40">
        <f ca="1">'000013179'!H54</f>
        <v>0</v>
      </c>
      <c r="H211" s="40">
        <f ca="1">'000016182'!H54</f>
        <v>0</v>
      </c>
      <c r="I211" s="40">
        <f ca="1">'000019185'!H54</f>
        <v>0</v>
      </c>
      <c r="J211" s="40">
        <f ca="1">'000022188'!H54</f>
        <v>0</v>
      </c>
      <c r="K211" s="40">
        <f ca="1">'000025191'!H54</f>
        <v>0</v>
      </c>
      <c r="L211" s="40">
        <f ca="1">'000028194'!H54</f>
        <v>0</v>
      </c>
      <c r="M211" s="40">
        <f ca="1">'000031197'!H54</f>
        <v>0</v>
      </c>
      <c r="N211" s="40">
        <f ca="1">'000034200'!H54</f>
        <v>0</v>
      </c>
      <c r="O211" s="40">
        <f ca="1">'000037203'!H54</f>
        <v>0</v>
      </c>
      <c r="P211" s="40">
        <f ca="1">'000040206'!H54</f>
        <v>0</v>
      </c>
      <c r="Q211" s="40">
        <f ca="1">'000043209'!H54</f>
        <v>0</v>
      </c>
      <c r="R211" s="40">
        <f ca="1">'000046212'!H54</f>
        <v>0</v>
      </c>
      <c r="S211" s="40">
        <f ca="1">'000049215'!H54</f>
        <v>0</v>
      </c>
      <c r="T211" s="40">
        <f ca="1">'000052218'!H54</f>
        <v>0</v>
      </c>
      <c r="U211" s="40">
        <f ca="1">'000055221'!H54</f>
        <v>0</v>
      </c>
      <c r="V211" s="40">
        <f ca="1">'000058224'!H54</f>
        <v>0</v>
      </c>
      <c r="W211" s="40">
        <f ca="1">'000061227'!H54</f>
        <v>0</v>
      </c>
      <c r="X211" s="40">
        <f ca="1">'000064230'!H54</f>
        <v>0</v>
      </c>
      <c r="Y211" s="40">
        <f ca="1">'000067233'!H54</f>
        <v>0</v>
      </c>
      <c r="Z211" s="40">
        <f ca="1">'000070236'!H54</f>
        <v>0</v>
      </c>
      <c r="AA211" s="40">
        <f ca="1">'000073239'!H54</f>
        <v>0</v>
      </c>
      <c r="AB211" s="40">
        <f ca="1">'000076242'!H54</f>
        <v>0</v>
      </c>
      <c r="AC211" s="40">
        <f ca="1">'000079245'!H54</f>
        <v>0</v>
      </c>
      <c r="AD211" s="40">
        <f ca="1">'000082248'!H54</f>
        <v>0</v>
      </c>
      <c r="AE211" s="40">
        <f ca="1">'000085251'!H54</f>
        <v>0</v>
      </c>
      <c r="AF211" s="40">
        <f ca="1">'000088254'!H54</f>
        <v>0</v>
      </c>
      <c r="AG211" s="40">
        <f ca="1">'000091257'!H54</f>
        <v>0</v>
      </c>
      <c r="AH211" s="40">
        <f ca="1">'000094260'!H54</f>
        <v>0</v>
      </c>
      <c r="AI211" s="40">
        <f ca="1">'000097263'!H54</f>
        <v>0</v>
      </c>
      <c r="AJ211" s="40">
        <f ca="1">'000100266'!H54</f>
        <v>0</v>
      </c>
      <c r="AK211" s="40">
        <f ca="1">'000103269'!H54</f>
        <v>0</v>
      </c>
      <c r="AL211" s="40">
        <f ca="1">'000106272'!H54</f>
        <v>0</v>
      </c>
      <c r="AM211" s="40">
        <f ca="1">'000109275'!H54</f>
        <v>0</v>
      </c>
      <c r="AN211" s="40">
        <f ca="1">'000112278'!H54</f>
        <v>0</v>
      </c>
      <c r="AO211" s="40">
        <f ca="1">'000115281'!H54</f>
        <v>0</v>
      </c>
      <c r="AP211" s="40">
        <f ca="1">'000118284'!H54</f>
        <v>0</v>
      </c>
      <c r="AQ211" s="40">
        <f ca="1">'000121287'!H54</f>
        <v>0</v>
      </c>
      <c r="AR211" s="40">
        <f ca="1">'000124290'!H54</f>
        <v>0</v>
      </c>
      <c r="AS211" s="40">
        <f ca="1">'000127293'!H54</f>
        <v>0</v>
      </c>
      <c r="AT211" s="40">
        <f ca="1">'000130296'!H54</f>
        <v>0</v>
      </c>
      <c r="AU211" s="40">
        <f ca="1">'000133299'!H54</f>
        <v>0</v>
      </c>
      <c r="AV211" s="40">
        <f ca="1">'000136302'!H54</f>
        <v>0</v>
      </c>
      <c r="AW211" s="40">
        <f ca="1">'000139305'!H54</f>
        <v>0</v>
      </c>
      <c r="AX211" s="40">
        <f ca="1">'000142308'!H54</f>
        <v>0</v>
      </c>
      <c r="AY211" s="40">
        <f ca="1">'000145311'!H54</f>
        <v>0</v>
      </c>
      <c r="AZ211" s="40">
        <f ca="1">'000148314'!H54</f>
        <v>0</v>
      </c>
      <c r="BA211" s="40">
        <f ca="1">'000151317'!H54</f>
        <v>0</v>
      </c>
      <c r="BB211" s="40">
        <f ca="1">'000154320'!H54</f>
        <v>0</v>
      </c>
      <c r="BC211" s="40">
        <f ca="1">'000157323'!H54</f>
        <v>0</v>
      </c>
      <c r="BD211" s="40">
        <f ca="1">'000160326'!H54</f>
        <v>0</v>
      </c>
      <c r="BE211" s="40">
        <f ca="1">'000163329'!H54</f>
        <v>0</v>
      </c>
      <c r="BF211" s="40">
        <f ca="1">'000166332'!H54</f>
        <v>0</v>
      </c>
      <c r="BG211" s="40">
        <f ca="1">'000169335'!H54</f>
        <v>0</v>
      </c>
      <c r="BH211" s="40">
        <f ca="1">'000172338'!H54</f>
        <v>0</v>
      </c>
      <c r="BI211" s="40">
        <f ca="1">'000175341'!H54</f>
        <v>0</v>
      </c>
      <c r="BJ211" s="40">
        <f ca="1">'000178344'!H54</f>
        <v>0</v>
      </c>
      <c r="BK211" s="40">
        <f ca="1">'000181347'!H54</f>
        <v>0</v>
      </c>
      <c r="BL211" s="40">
        <f ca="1">'000184350'!H54</f>
        <v>0</v>
      </c>
      <c r="BM211" s="40">
        <f ca="1">'000187353'!H54</f>
        <v>0</v>
      </c>
      <c r="BN211" s="40">
        <f ca="1">'000190356'!H54</f>
        <v>0</v>
      </c>
      <c r="BO211" s="40">
        <f ca="1">'000193359'!H54</f>
        <v>0</v>
      </c>
      <c r="BP211" s="40">
        <f ca="1">'000196362'!H54</f>
        <v>0</v>
      </c>
      <c r="BQ211" s="40">
        <f ca="1">'000199365'!H54</f>
        <v>0</v>
      </c>
      <c r="BR211" s="40">
        <f ca="1">'000202368'!H54</f>
        <v>0</v>
      </c>
      <c r="BS211" s="40">
        <f ca="1">'000205371'!H54</f>
        <v>0</v>
      </c>
      <c r="BT211" s="40">
        <f ca="1">'000208374'!H54</f>
        <v>0</v>
      </c>
      <c r="BU211" s="40">
        <f t="shared" ca="1" si="35"/>
        <v>0</v>
      </c>
      <c r="BV211" s="37">
        <f t="shared" ca="1" si="36"/>
        <v>0</v>
      </c>
      <c r="BW211" s="37">
        <f t="shared" ca="1" si="37"/>
        <v>0</v>
      </c>
      <c r="BX211" s="37">
        <f t="shared" ca="1" si="38"/>
        <v>0</v>
      </c>
      <c r="BY211" s="37">
        <f ca="1">IF(BU211=0,0,-1*((BU211/BU157)*(LN(BU211/BU157))))</f>
        <v>0</v>
      </c>
      <c r="BZ211" s="64">
        <f ca="1">IF(BU211=0,0,(BU211/BU157)^2)</f>
        <v>0</v>
      </c>
    </row>
    <row r="212" spans="1:78" x14ac:dyDescent="0.25">
      <c r="A212" s="54" t="s">
        <v>62</v>
      </c>
      <c r="B212" s="40">
        <f ca="1">'000000500'!H55</f>
        <v>0</v>
      </c>
      <c r="C212" s="40">
        <f ca="1">'000001167'!H55</f>
        <v>0</v>
      </c>
      <c r="D212" s="40">
        <f ca="1">'000004170'!H55</f>
        <v>0</v>
      </c>
      <c r="E212" s="40">
        <f ca="1">'000007173'!H55</f>
        <v>0</v>
      </c>
      <c r="F212" s="40">
        <f ca="1">'000010176'!H55</f>
        <v>0</v>
      </c>
      <c r="G212" s="40">
        <f ca="1">'000013179'!H55</f>
        <v>0</v>
      </c>
      <c r="H212" s="40">
        <f ca="1">'000016182'!H55</f>
        <v>0</v>
      </c>
      <c r="I212" s="40">
        <f ca="1">'000019185'!H55</f>
        <v>0</v>
      </c>
      <c r="J212" s="40">
        <f ca="1">'000022188'!H55</f>
        <v>0</v>
      </c>
      <c r="K212" s="40">
        <f ca="1">'000025191'!H55</f>
        <v>0</v>
      </c>
      <c r="L212" s="40">
        <f ca="1">'000028194'!H55</f>
        <v>0</v>
      </c>
      <c r="M212" s="40">
        <f ca="1">'000031197'!H55</f>
        <v>0</v>
      </c>
      <c r="N212" s="40">
        <f ca="1">'000034200'!H55</f>
        <v>0</v>
      </c>
      <c r="O212" s="40">
        <f ca="1">'000037203'!H55</f>
        <v>0</v>
      </c>
      <c r="P212" s="40">
        <f ca="1">'000040206'!H55</f>
        <v>0</v>
      </c>
      <c r="Q212" s="40">
        <f ca="1">'000043209'!H55</f>
        <v>0</v>
      </c>
      <c r="R212" s="40">
        <f ca="1">'000046212'!H55</f>
        <v>0</v>
      </c>
      <c r="S212" s="40">
        <f ca="1">'000049215'!H55</f>
        <v>0</v>
      </c>
      <c r="T212" s="40">
        <f ca="1">'000052218'!H55</f>
        <v>0</v>
      </c>
      <c r="U212" s="40">
        <f ca="1">'000055221'!H55</f>
        <v>0</v>
      </c>
      <c r="V212" s="40">
        <f ca="1">'000058224'!H55</f>
        <v>0</v>
      </c>
      <c r="W212" s="40">
        <f ca="1">'000061227'!H55</f>
        <v>0</v>
      </c>
      <c r="X212" s="40">
        <f ca="1">'000064230'!H55</f>
        <v>0</v>
      </c>
      <c r="Y212" s="40">
        <f ca="1">'000067233'!H55</f>
        <v>0</v>
      </c>
      <c r="Z212" s="40">
        <f ca="1">'000070236'!H55</f>
        <v>0</v>
      </c>
      <c r="AA212" s="40">
        <f ca="1">'000073239'!H55</f>
        <v>0</v>
      </c>
      <c r="AB212" s="40">
        <f ca="1">'000076242'!H55</f>
        <v>0</v>
      </c>
      <c r="AC212" s="40">
        <f ca="1">'000079245'!H55</f>
        <v>0</v>
      </c>
      <c r="AD212" s="40">
        <f ca="1">'000082248'!H55</f>
        <v>0</v>
      </c>
      <c r="AE212" s="40">
        <f ca="1">'000085251'!H55</f>
        <v>0</v>
      </c>
      <c r="AF212" s="40">
        <f ca="1">'000088254'!H55</f>
        <v>0</v>
      </c>
      <c r="AG212" s="40">
        <f ca="1">'000091257'!H55</f>
        <v>0</v>
      </c>
      <c r="AH212" s="40">
        <f ca="1">'000094260'!H55</f>
        <v>0</v>
      </c>
      <c r="AI212" s="40">
        <f ca="1">'000097263'!H55</f>
        <v>0</v>
      </c>
      <c r="AJ212" s="40">
        <f ca="1">'000100266'!H55</f>
        <v>0</v>
      </c>
      <c r="AK212" s="40">
        <f ca="1">'000103269'!H55</f>
        <v>0</v>
      </c>
      <c r="AL212" s="40">
        <f ca="1">'000106272'!H55</f>
        <v>0</v>
      </c>
      <c r="AM212" s="40">
        <f ca="1">'000109275'!H55</f>
        <v>0</v>
      </c>
      <c r="AN212" s="40">
        <f ca="1">'000112278'!H55</f>
        <v>0</v>
      </c>
      <c r="AO212" s="40">
        <f ca="1">'000115281'!H55</f>
        <v>0</v>
      </c>
      <c r="AP212" s="40">
        <f ca="1">'000118284'!H55</f>
        <v>0</v>
      </c>
      <c r="AQ212" s="40">
        <f ca="1">'000121287'!H55</f>
        <v>0</v>
      </c>
      <c r="AR212" s="40">
        <f ca="1">'000124290'!H55</f>
        <v>0</v>
      </c>
      <c r="AS212" s="40">
        <f ca="1">'000127293'!H55</f>
        <v>0</v>
      </c>
      <c r="AT212" s="40">
        <f ca="1">'000130296'!H55</f>
        <v>0</v>
      </c>
      <c r="AU212" s="40">
        <f ca="1">'000133299'!H55</f>
        <v>0</v>
      </c>
      <c r="AV212" s="40">
        <f ca="1">'000136302'!H55</f>
        <v>0</v>
      </c>
      <c r="AW212" s="40">
        <f ca="1">'000139305'!H55</f>
        <v>0</v>
      </c>
      <c r="AX212" s="40">
        <f ca="1">'000142308'!H55</f>
        <v>0</v>
      </c>
      <c r="AY212" s="40">
        <f ca="1">'000145311'!H55</f>
        <v>0</v>
      </c>
      <c r="AZ212" s="40">
        <f ca="1">'000148314'!H55</f>
        <v>0</v>
      </c>
      <c r="BA212" s="40">
        <f ca="1">'000151317'!H55</f>
        <v>0</v>
      </c>
      <c r="BB212" s="40">
        <f ca="1">'000154320'!H55</f>
        <v>0</v>
      </c>
      <c r="BC212" s="40">
        <f ca="1">'000157323'!H55</f>
        <v>0</v>
      </c>
      <c r="BD212" s="40">
        <f ca="1">'000160326'!H55</f>
        <v>0</v>
      </c>
      <c r="BE212" s="40">
        <f ca="1">'000163329'!H55</f>
        <v>0</v>
      </c>
      <c r="BF212" s="40">
        <f ca="1">'000166332'!H55</f>
        <v>0</v>
      </c>
      <c r="BG212" s="40">
        <f ca="1">'000169335'!H55</f>
        <v>0</v>
      </c>
      <c r="BH212" s="40">
        <f ca="1">'000172338'!H55</f>
        <v>0</v>
      </c>
      <c r="BI212" s="40">
        <f ca="1">'000175341'!H55</f>
        <v>0</v>
      </c>
      <c r="BJ212" s="40">
        <f ca="1">'000178344'!H55</f>
        <v>0</v>
      </c>
      <c r="BK212" s="40">
        <f ca="1">'000181347'!H55</f>
        <v>0</v>
      </c>
      <c r="BL212" s="40">
        <f ca="1">'000184350'!H55</f>
        <v>0</v>
      </c>
      <c r="BM212" s="40">
        <f ca="1">'000187353'!H55</f>
        <v>0</v>
      </c>
      <c r="BN212" s="40">
        <f ca="1">'000190356'!H55</f>
        <v>0</v>
      </c>
      <c r="BO212" s="40">
        <f ca="1">'000193359'!H55</f>
        <v>0</v>
      </c>
      <c r="BP212" s="40">
        <f ca="1">'000196362'!H55</f>
        <v>0</v>
      </c>
      <c r="BQ212" s="40">
        <f ca="1">'000199365'!H55</f>
        <v>0</v>
      </c>
      <c r="BR212" s="40">
        <f ca="1">'000202368'!H55</f>
        <v>0</v>
      </c>
      <c r="BS212" s="40">
        <f ca="1">'000205371'!H55</f>
        <v>0</v>
      </c>
      <c r="BT212" s="40">
        <f ca="1">'000208374'!H55</f>
        <v>0</v>
      </c>
      <c r="BU212" s="40">
        <f t="shared" ca="1" si="35"/>
        <v>0</v>
      </c>
      <c r="BV212" s="37">
        <f t="shared" ca="1" si="36"/>
        <v>0</v>
      </c>
      <c r="BW212" s="37">
        <f t="shared" ca="1" si="37"/>
        <v>0</v>
      </c>
      <c r="BX212" s="37">
        <f t="shared" ca="1" si="38"/>
        <v>0</v>
      </c>
      <c r="BY212" s="37">
        <f ca="1">IF(BU212=0,0,-1*((BU212/BU157)*(LN(BU212/BU157))))</f>
        <v>0</v>
      </c>
      <c r="BZ212" s="64">
        <f ca="1">IF(BU212=0,0,(BU212/BU157)^2)</f>
        <v>0</v>
      </c>
    </row>
    <row r="213" spans="1:78" x14ac:dyDescent="0.25">
      <c r="A213" s="54" t="s">
        <v>63</v>
      </c>
      <c r="B213" s="40">
        <f ca="1">'000000500'!H56</f>
        <v>0</v>
      </c>
      <c r="C213" s="40">
        <f ca="1">'000001167'!H56</f>
        <v>0</v>
      </c>
      <c r="D213" s="40">
        <f ca="1">'000004170'!H56</f>
        <v>0</v>
      </c>
      <c r="E213" s="40">
        <f ca="1">'000007173'!H56</f>
        <v>0</v>
      </c>
      <c r="F213" s="40">
        <f ca="1">'000010176'!H56</f>
        <v>0</v>
      </c>
      <c r="G213" s="40">
        <f ca="1">'000013179'!H56</f>
        <v>0</v>
      </c>
      <c r="H213" s="40">
        <f ca="1">'000016182'!H56</f>
        <v>0</v>
      </c>
      <c r="I213" s="40">
        <f ca="1">'000019185'!H56</f>
        <v>0</v>
      </c>
      <c r="J213" s="40">
        <f ca="1">'000022188'!H56</f>
        <v>0</v>
      </c>
      <c r="K213" s="40">
        <f ca="1">'000025191'!H56</f>
        <v>0</v>
      </c>
      <c r="L213" s="40">
        <f ca="1">'000028194'!H56</f>
        <v>0</v>
      </c>
      <c r="M213" s="40">
        <f ca="1">'000031197'!H56</f>
        <v>0</v>
      </c>
      <c r="N213" s="40">
        <f ca="1">'000034200'!H56</f>
        <v>0</v>
      </c>
      <c r="O213" s="40">
        <f ca="1">'000037203'!H56</f>
        <v>0</v>
      </c>
      <c r="P213" s="40">
        <f ca="1">'000040206'!H56</f>
        <v>0</v>
      </c>
      <c r="Q213" s="40">
        <f ca="1">'000043209'!H56</f>
        <v>0</v>
      </c>
      <c r="R213" s="40">
        <f ca="1">'000046212'!H56</f>
        <v>0</v>
      </c>
      <c r="S213" s="40">
        <f ca="1">'000049215'!H56</f>
        <v>0</v>
      </c>
      <c r="T213" s="40">
        <f ca="1">'000052218'!H56</f>
        <v>0</v>
      </c>
      <c r="U213" s="40">
        <f ca="1">'000055221'!H56</f>
        <v>0</v>
      </c>
      <c r="V213" s="40">
        <f ca="1">'000058224'!H56</f>
        <v>0</v>
      </c>
      <c r="W213" s="40">
        <f ca="1">'000061227'!H56</f>
        <v>0</v>
      </c>
      <c r="X213" s="40">
        <f ca="1">'000064230'!H56</f>
        <v>0</v>
      </c>
      <c r="Y213" s="40">
        <f ca="1">'000067233'!H56</f>
        <v>0</v>
      </c>
      <c r="Z213" s="40">
        <f ca="1">'000070236'!H56</f>
        <v>0</v>
      </c>
      <c r="AA213" s="40">
        <f ca="1">'000073239'!H56</f>
        <v>0</v>
      </c>
      <c r="AB213" s="40">
        <f ca="1">'000076242'!H56</f>
        <v>0</v>
      </c>
      <c r="AC213" s="40">
        <f ca="1">'000079245'!H56</f>
        <v>0</v>
      </c>
      <c r="AD213" s="40">
        <f ca="1">'000082248'!H56</f>
        <v>0</v>
      </c>
      <c r="AE213" s="40">
        <f ca="1">'000085251'!H56</f>
        <v>0</v>
      </c>
      <c r="AF213" s="40">
        <f ca="1">'000088254'!H56</f>
        <v>0</v>
      </c>
      <c r="AG213" s="40">
        <f ca="1">'000091257'!H56</f>
        <v>0</v>
      </c>
      <c r="AH213" s="40">
        <f ca="1">'000094260'!H56</f>
        <v>0</v>
      </c>
      <c r="AI213" s="40">
        <f ca="1">'000097263'!H56</f>
        <v>0</v>
      </c>
      <c r="AJ213" s="40">
        <f ca="1">'000100266'!H56</f>
        <v>0</v>
      </c>
      <c r="AK213" s="40">
        <f ca="1">'000103269'!H56</f>
        <v>0</v>
      </c>
      <c r="AL213" s="40">
        <f ca="1">'000106272'!H56</f>
        <v>0</v>
      </c>
      <c r="AM213" s="40">
        <f ca="1">'000109275'!H56</f>
        <v>0</v>
      </c>
      <c r="AN213" s="40">
        <f ca="1">'000112278'!H56</f>
        <v>0</v>
      </c>
      <c r="AO213" s="40">
        <f ca="1">'000115281'!H56</f>
        <v>0</v>
      </c>
      <c r="AP213" s="40">
        <f ca="1">'000118284'!H56</f>
        <v>0</v>
      </c>
      <c r="AQ213" s="40">
        <f ca="1">'000121287'!H56</f>
        <v>0</v>
      </c>
      <c r="AR213" s="40">
        <f ca="1">'000124290'!H56</f>
        <v>0</v>
      </c>
      <c r="AS213" s="40">
        <f ca="1">'000127293'!H56</f>
        <v>0</v>
      </c>
      <c r="AT213" s="40">
        <f ca="1">'000130296'!H56</f>
        <v>0</v>
      </c>
      <c r="AU213" s="40">
        <f ca="1">'000133299'!H56</f>
        <v>0</v>
      </c>
      <c r="AV213" s="40">
        <f ca="1">'000136302'!H56</f>
        <v>0</v>
      </c>
      <c r="AW213" s="40">
        <f ca="1">'000139305'!H56</f>
        <v>0</v>
      </c>
      <c r="AX213" s="40">
        <f ca="1">'000142308'!H56</f>
        <v>0</v>
      </c>
      <c r="AY213" s="40">
        <f ca="1">'000145311'!H56</f>
        <v>0</v>
      </c>
      <c r="AZ213" s="40">
        <f ca="1">'000148314'!H56</f>
        <v>0</v>
      </c>
      <c r="BA213" s="40">
        <f ca="1">'000151317'!H56</f>
        <v>0</v>
      </c>
      <c r="BB213" s="40">
        <f ca="1">'000154320'!H56</f>
        <v>0</v>
      </c>
      <c r="BC213" s="40">
        <f ca="1">'000157323'!H56</f>
        <v>0</v>
      </c>
      <c r="BD213" s="40">
        <f ca="1">'000160326'!H56</f>
        <v>0</v>
      </c>
      <c r="BE213" s="40">
        <f ca="1">'000163329'!H56</f>
        <v>0</v>
      </c>
      <c r="BF213" s="40">
        <f ca="1">'000166332'!H56</f>
        <v>0</v>
      </c>
      <c r="BG213" s="40">
        <f ca="1">'000169335'!H56</f>
        <v>0</v>
      </c>
      <c r="BH213" s="40">
        <f ca="1">'000172338'!H56</f>
        <v>0</v>
      </c>
      <c r="BI213" s="40">
        <f ca="1">'000175341'!H56</f>
        <v>0</v>
      </c>
      <c r="BJ213" s="40">
        <f ca="1">'000178344'!H56</f>
        <v>0</v>
      </c>
      <c r="BK213" s="40">
        <f ca="1">'000181347'!H56</f>
        <v>0</v>
      </c>
      <c r="BL213" s="40">
        <f ca="1">'000184350'!H56</f>
        <v>0</v>
      </c>
      <c r="BM213" s="40">
        <f ca="1">'000187353'!H56</f>
        <v>0</v>
      </c>
      <c r="BN213" s="40">
        <f ca="1">'000190356'!H56</f>
        <v>0</v>
      </c>
      <c r="BO213" s="40">
        <f ca="1">'000193359'!H56</f>
        <v>0</v>
      </c>
      <c r="BP213" s="40">
        <f ca="1">'000196362'!H56</f>
        <v>0</v>
      </c>
      <c r="BQ213" s="40">
        <f ca="1">'000199365'!H56</f>
        <v>0</v>
      </c>
      <c r="BR213" s="40">
        <f ca="1">'000202368'!H56</f>
        <v>0</v>
      </c>
      <c r="BS213" s="40">
        <f ca="1">'000205371'!H56</f>
        <v>0</v>
      </c>
      <c r="BT213" s="40">
        <f ca="1">'000208374'!H56</f>
        <v>0</v>
      </c>
      <c r="BU213" s="40">
        <f t="shared" ca="1" si="35"/>
        <v>0</v>
      </c>
      <c r="BV213" s="37">
        <f t="shared" ca="1" si="36"/>
        <v>0</v>
      </c>
      <c r="BW213" s="37">
        <f t="shared" ca="1" si="37"/>
        <v>0</v>
      </c>
      <c r="BX213" s="37">
        <f t="shared" ca="1" si="38"/>
        <v>0</v>
      </c>
      <c r="BY213" s="37">
        <f ca="1">IF(BU213=0,0,-1*((BU213/BU157)*(LN(BU213/BU157))))</f>
        <v>0</v>
      </c>
      <c r="BZ213" s="64">
        <f ca="1">IF(BU213=0,0,(BU213/BU157)^2)</f>
        <v>0</v>
      </c>
    </row>
    <row r="214" spans="1:78" x14ac:dyDescent="0.25">
      <c r="A214" s="54" t="s">
        <v>64</v>
      </c>
      <c r="B214" s="40">
        <f ca="1">'000000500'!H57</f>
        <v>0</v>
      </c>
      <c r="C214" s="40">
        <f ca="1">'000001167'!H57</f>
        <v>0</v>
      </c>
      <c r="D214" s="40">
        <f ca="1">'000004170'!H57</f>
        <v>0</v>
      </c>
      <c r="E214" s="40">
        <f ca="1">'000007173'!H57</f>
        <v>0</v>
      </c>
      <c r="F214" s="40">
        <f ca="1">'000010176'!H57</f>
        <v>0</v>
      </c>
      <c r="G214" s="40">
        <f ca="1">'000013179'!H57</f>
        <v>0</v>
      </c>
      <c r="H214" s="40">
        <f ca="1">'000016182'!H57</f>
        <v>0</v>
      </c>
      <c r="I214" s="40">
        <f ca="1">'000019185'!H57</f>
        <v>0</v>
      </c>
      <c r="J214" s="40">
        <f ca="1">'000022188'!H57</f>
        <v>0</v>
      </c>
      <c r="K214" s="40">
        <f ca="1">'000025191'!H57</f>
        <v>0</v>
      </c>
      <c r="L214" s="40">
        <f ca="1">'000028194'!H57</f>
        <v>0</v>
      </c>
      <c r="M214" s="40">
        <f ca="1">'000031197'!H57</f>
        <v>0</v>
      </c>
      <c r="N214" s="40">
        <f ca="1">'000034200'!H57</f>
        <v>0</v>
      </c>
      <c r="O214" s="40">
        <f ca="1">'000037203'!H57</f>
        <v>0</v>
      </c>
      <c r="P214" s="40">
        <f ca="1">'000040206'!H57</f>
        <v>0</v>
      </c>
      <c r="Q214" s="40">
        <f ca="1">'000043209'!H57</f>
        <v>0</v>
      </c>
      <c r="R214" s="40">
        <f ca="1">'000046212'!H57</f>
        <v>0</v>
      </c>
      <c r="S214" s="40">
        <f ca="1">'000049215'!H57</f>
        <v>0</v>
      </c>
      <c r="T214" s="40">
        <f ca="1">'000052218'!H57</f>
        <v>0</v>
      </c>
      <c r="U214" s="40">
        <f ca="1">'000055221'!H57</f>
        <v>0</v>
      </c>
      <c r="V214" s="40">
        <f ca="1">'000058224'!H57</f>
        <v>0</v>
      </c>
      <c r="W214" s="40">
        <f ca="1">'000061227'!H57</f>
        <v>0</v>
      </c>
      <c r="X214" s="40">
        <f ca="1">'000064230'!H57</f>
        <v>0</v>
      </c>
      <c r="Y214" s="40">
        <f ca="1">'000067233'!H57</f>
        <v>0</v>
      </c>
      <c r="Z214" s="40">
        <f ca="1">'000070236'!H57</f>
        <v>0</v>
      </c>
      <c r="AA214" s="40">
        <f ca="1">'000073239'!H57</f>
        <v>0</v>
      </c>
      <c r="AB214" s="40">
        <f ca="1">'000076242'!H57</f>
        <v>0</v>
      </c>
      <c r="AC214" s="40">
        <f ca="1">'000079245'!H57</f>
        <v>0</v>
      </c>
      <c r="AD214" s="40">
        <f ca="1">'000082248'!H57</f>
        <v>0</v>
      </c>
      <c r="AE214" s="40">
        <f ca="1">'000085251'!H57</f>
        <v>0</v>
      </c>
      <c r="AF214" s="40">
        <f ca="1">'000088254'!H57</f>
        <v>0</v>
      </c>
      <c r="AG214" s="40">
        <f ca="1">'000091257'!H57</f>
        <v>0</v>
      </c>
      <c r="AH214" s="40">
        <f ca="1">'000094260'!H57</f>
        <v>0</v>
      </c>
      <c r="AI214" s="40">
        <f ca="1">'000097263'!H57</f>
        <v>0</v>
      </c>
      <c r="AJ214" s="40">
        <f ca="1">'000100266'!H57</f>
        <v>0</v>
      </c>
      <c r="AK214" s="40">
        <f ca="1">'000103269'!H57</f>
        <v>0</v>
      </c>
      <c r="AL214" s="40">
        <f ca="1">'000106272'!H57</f>
        <v>0</v>
      </c>
      <c r="AM214" s="40">
        <f ca="1">'000109275'!H57</f>
        <v>0</v>
      </c>
      <c r="AN214" s="40">
        <f ca="1">'000112278'!H57</f>
        <v>0</v>
      </c>
      <c r="AO214" s="40">
        <f ca="1">'000115281'!H57</f>
        <v>0</v>
      </c>
      <c r="AP214" s="40">
        <f ca="1">'000118284'!H57</f>
        <v>0</v>
      </c>
      <c r="AQ214" s="40">
        <f ca="1">'000121287'!H57</f>
        <v>0</v>
      </c>
      <c r="AR214" s="40">
        <f ca="1">'000124290'!H57</f>
        <v>0</v>
      </c>
      <c r="AS214" s="40">
        <f ca="1">'000127293'!H57</f>
        <v>0</v>
      </c>
      <c r="AT214" s="40">
        <f ca="1">'000130296'!H57</f>
        <v>0</v>
      </c>
      <c r="AU214" s="40">
        <f ca="1">'000133299'!H57</f>
        <v>0</v>
      </c>
      <c r="AV214" s="40">
        <f ca="1">'000136302'!H57</f>
        <v>0</v>
      </c>
      <c r="AW214" s="40">
        <f ca="1">'000139305'!H57</f>
        <v>0</v>
      </c>
      <c r="AX214" s="40">
        <f ca="1">'000142308'!H57</f>
        <v>0</v>
      </c>
      <c r="AY214" s="40">
        <f ca="1">'000145311'!H57</f>
        <v>0</v>
      </c>
      <c r="AZ214" s="40">
        <f ca="1">'000148314'!H57</f>
        <v>0</v>
      </c>
      <c r="BA214" s="40">
        <f ca="1">'000151317'!H57</f>
        <v>0</v>
      </c>
      <c r="BB214" s="40">
        <f ca="1">'000154320'!H57</f>
        <v>0</v>
      </c>
      <c r="BC214" s="40">
        <f ca="1">'000157323'!H57</f>
        <v>0</v>
      </c>
      <c r="BD214" s="40">
        <f ca="1">'000160326'!H57</f>
        <v>0</v>
      </c>
      <c r="BE214" s="40">
        <f ca="1">'000163329'!H57</f>
        <v>0</v>
      </c>
      <c r="BF214" s="40">
        <f ca="1">'000166332'!H57</f>
        <v>0</v>
      </c>
      <c r="BG214" s="40">
        <f ca="1">'000169335'!H57</f>
        <v>0</v>
      </c>
      <c r="BH214" s="40">
        <f ca="1">'000172338'!H57</f>
        <v>0</v>
      </c>
      <c r="BI214" s="40">
        <f ca="1">'000175341'!H57</f>
        <v>0</v>
      </c>
      <c r="BJ214" s="40">
        <f ca="1">'000178344'!H57</f>
        <v>0</v>
      </c>
      <c r="BK214" s="40">
        <f ca="1">'000181347'!H57</f>
        <v>0</v>
      </c>
      <c r="BL214" s="40">
        <f ca="1">'000184350'!H57</f>
        <v>0</v>
      </c>
      <c r="BM214" s="40">
        <f ca="1">'000187353'!H57</f>
        <v>0</v>
      </c>
      <c r="BN214" s="40">
        <f ca="1">'000190356'!H57</f>
        <v>0</v>
      </c>
      <c r="BO214" s="40">
        <f ca="1">'000193359'!H57</f>
        <v>0</v>
      </c>
      <c r="BP214" s="40">
        <f ca="1">'000196362'!H57</f>
        <v>0</v>
      </c>
      <c r="BQ214" s="40">
        <f ca="1">'000199365'!H57</f>
        <v>0</v>
      </c>
      <c r="BR214" s="40">
        <f ca="1">'000202368'!H57</f>
        <v>0</v>
      </c>
      <c r="BS214" s="40">
        <f ca="1">'000205371'!H57</f>
        <v>0</v>
      </c>
      <c r="BT214" s="40">
        <f ca="1">'000208374'!H57</f>
        <v>0</v>
      </c>
      <c r="BU214" s="40">
        <f t="shared" ca="1" si="35"/>
        <v>0</v>
      </c>
      <c r="BV214" s="37">
        <f t="shared" ca="1" si="36"/>
        <v>0</v>
      </c>
      <c r="BW214" s="37">
        <f t="shared" ca="1" si="37"/>
        <v>0</v>
      </c>
      <c r="BX214" s="37">
        <f t="shared" ca="1" si="38"/>
        <v>0</v>
      </c>
      <c r="BY214" s="37">
        <f ca="1">IF(BU214=0,0,-1*((BU214/BU157)*(LN(BU214/BU157))))</f>
        <v>0</v>
      </c>
      <c r="BZ214" s="64">
        <f ca="1">IF(BU214=0,0,(BU214/BU157)^2)</f>
        <v>0</v>
      </c>
    </row>
    <row r="215" spans="1:78" x14ac:dyDescent="0.25">
      <c r="A215" s="54" t="s">
        <v>65</v>
      </c>
      <c r="B215" s="40">
        <f ca="1">'000000500'!H58</f>
        <v>0</v>
      </c>
      <c r="C215" s="40">
        <f ca="1">'000001167'!H58</f>
        <v>0</v>
      </c>
      <c r="D215" s="40">
        <f ca="1">'000004170'!H58</f>
        <v>0</v>
      </c>
      <c r="E215" s="40">
        <f ca="1">'000007173'!H58</f>
        <v>0</v>
      </c>
      <c r="F215" s="40">
        <f ca="1">'000010176'!H58</f>
        <v>0</v>
      </c>
      <c r="G215" s="40">
        <f ca="1">'000013179'!H58</f>
        <v>0</v>
      </c>
      <c r="H215" s="40">
        <f ca="1">'000016182'!H58</f>
        <v>0</v>
      </c>
      <c r="I215" s="40">
        <f ca="1">'000019185'!H58</f>
        <v>0</v>
      </c>
      <c r="J215" s="40">
        <f ca="1">'000022188'!H58</f>
        <v>0</v>
      </c>
      <c r="K215" s="40">
        <f ca="1">'000025191'!H58</f>
        <v>0</v>
      </c>
      <c r="L215" s="40">
        <f ca="1">'000028194'!H58</f>
        <v>0</v>
      </c>
      <c r="M215" s="40">
        <f ca="1">'000031197'!H58</f>
        <v>0</v>
      </c>
      <c r="N215" s="40">
        <f ca="1">'000034200'!H58</f>
        <v>0</v>
      </c>
      <c r="O215" s="40">
        <f ca="1">'000037203'!H58</f>
        <v>0</v>
      </c>
      <c r="P215" s="40">
        <f ca="1">'000040206'!H58</f>
        <v>0</v>
      </c>
      <c r="Q215" s="40">
        <f ca="1">'000043209'!H58</f>
        <v>0</v>
      </c>
      <c r="R215" s="40">
        <f ca="1">'000046212'!H58</f>
        <v>0</v>
      </c>
      <c r="S215" s="40">
        <f ca="1">'000049215'!H58</f>
        <v>0</v>
      </c>
      <c r="T215" s="40">
        <f ca="1">'000052218'!H58</f>
        <v>0</v>
      </c>
      <c r="U215" s="40">
        <f ca="1">'000055221'!H58</f>
        <v>0</v>
      </c>
      <c r="V215" s="40">
        <f ca="1">'000058224'!H58</f>
        <v>0</v>
      </c>
      <c r="W215" s="40">
        <f ca="1">'000061227'!H58</f>
        <v>0</v>
      </c>
      <c r="X215" s="40">
        <f ca="1">'000064230'!H58</f>
        <v>0</v>
      </c>
      <c r="Y215" s="40">
        <f ca="1">'000067233'!H58</f>
        <v>0</v>
      </c>
      <c r="Z215" s="40">
        <f ca="1">'000070236'!H58</f>
        <v>0</v>
      </c>
      <c r="AA215" s="40">
        <f ca="1">'000073239'!H58</f>
        <v>0</v>
      </c>
      <c r="AB215" s="40">
        <f ca="1">'000076242'!H58</f>
        <v>0</v>
      </c>
      <c r="AC215" s="40">
        <f ca="1">'000079245'!H58</f>
        <v>0</v>
      </c>
      <c r="AD215" s="40">
        <f ca="1">'000082248'!H58</f>
        <v>0</v>
      </c>
      <c r="AE215" s="40">
        <f ca="1">'000085251'!H58</f>
        <v>0</v>
      </c>
      <c r="AF215" s="40">
        <f ca="1">'000088254'!H58</f>
        <v>0</v>
      </c>
      <c r="AG215" s="40">
        <f ca="1">'000091257'!H58</f>
        <v>0</v>
      </c>
      <c r="AH215" s="40">
        <f ca="1">'000094260'!H58</f>
        <v>0</v>
      </c>
      <c r="AI215" s="40">
        <f ca="1">'000097263'!H58</f>
        <v>0</v>
      </c>
      <c r="AJ215" s="40">
        <f ca="1">'000100266'!H58</f>
        <v>0</v>
      </c>
      <c r="AK215" s="40">
        <f ca="1">'000103269'!H58</f>
        <v>0</v>
      </c>
      <c r="AL215" s="40">
        <f ca="1">'000106272'!H58</f>
        <v>0</v>
      </c>
      <c r="AM215" s="40">
        <f ca="1">'000109275'!H58</f>
        <v>0</v>
      </c>
      <c r="AN215" s="40">
        <f ca="1">'000112278'!H58</f>
        <v>0</v>
      </c>
      <c r="AO215" s="40">
        <f ca="1">'000115281'!H58</f>
        <v>0</v>
      </c>
      <c r="AP215" s="40">
        <f ca="1">'000118284'!H58</f>
        <v>0</v>
      </c>
      <c r="AQ215" s="40">
        <f ca="1">'000121287'!H58</f>
        <v>0</v>
      </c>
      <c r="AR215" s="40">
        <f ca="1">'000124290'!H58</f>
        <v>0</v>
      </c>
      <c r="AS215" s="40">
        <f ca="1">'000127293'!H58</f>
        <v>0</v>
      </c>
      <c r="AT215" s="40">
        <f ca="1">'000130296'!H58</f>
        <v>0</v>
      </c>
      <c r="AU215" s="40">
        <f ca="1">'000133299'!H58</f>
        <v>0</v>
      </c>
      <c r="AV215" s="40">
        <f ca="1">'000136302'!H58</f>
        <v>0</v>
      </c>
      <c r="AW215" s="40">
        <f ca="1">'000139305'!H58</f>
        <v>0</v>
      </c>
      <c r="AX215" s="40">
        <f ca="1">'000142308'!H58</f>
        <v>0</v>
      </c>
      <c r="AY215" s="40">
        <f ca="1">'000145311'!H58</f>
        <v>0</v>
      </c>
      <c r="AZ215" s="40">
        <f ca="1">'000148314'!H58</f>
        <v>0</v>
      </c>
      <c r="BA215" s="40">
        <f ca="1">'000151317'!H58</f>
        <v>0</v>
      </c>
      <c r="BB215" s="40">
        <f ca="1">'000154320'!H58</f>
        <v>0</v>
      </c>
      <c r="BC215" s="40">
        <f ca="1">'000157323'!H58</f>
        <v>0</v>
      </c>
      <c r="BD215" s="40">
        <f ca="1">'000160326'!H58</f>
        <v>0</v>
      </c>
      <c r="BE215" s="40">
        <f ca="1">'000163329'!H58</f>
        <v>0</v>
      </c>
      <c r="BF215" s="40">
        <f ca="1">'000166332'!H58</f>
        <v>0</v>
      </c>
      <c r="BG215" s="40">
        <f ca="1">'000169335'!H58</f>
        <v>0</v>
      </c>
      <c r="BH215" s="40">
        <f ca="1">'000172338'!H58</f>
        <v>0</v>
      </c>
      <c r="BI215" s="40">
        <f ca="1">'000175341'!H58</f>
        <v>0</v>
      </c>
      <c r="BJ215" s="40">
        <f ca="1">'000178344'!H58</f>
        <v>0</v>
      </c>
      <c r="BK215" s="40">
        <f ca="1">'000181347'!H58</f>
        <v>0</v>
      </c>
      <c r="BL215" s="40">
        <f ca="1">'000184350'!H58</f>
        <v>0</v>
      </c>
      <c r="BM215" s="40">
        <f ca="1">'000187353'!H58</f>
        <v>0</v>
      </c>
      <c r="BN215" s="40">
        <f ca="1">'000190356'!H58</f>
        <v>0</v>
      </c>
      <c r="BO215" s="40">
        <f ca="1">'000193359'!H58</f>
        <v>0</v>
      </c>
      <c r="BP215" s="40">
        <f ca="1">'000196362'!H58</f>
        <v>0</v>
      </c>
      <c r="BQ215" s="40">
        <f ca="1">'000199365'!H58</f>
        <v>0</v>
      </c>
      <c r="BR215" s="40">
        <f ca="1">'000202368'!H58</f>
        <v>0</v>
      </c>
      <c r="BS215" s="40">
        <f ca="1">'000205371'!H58</f>
        <v>0</v>
      </c>
      <c r="BT215" s="40">
        <f ca="1">'000208374'!H58</f>
        <v>0</v>
      </c>
      <c r="BU215" s="40">
        <f t="shared" ca="1" si="35"/>
        <v>0</v>
      </c>
      <c r="BV215" s="37">
        <f t="shared" ca="1" si="36"/>
        <v>0</v>
      </c>
      <c r="BW215" s="37">
        <f t="shared" ca="1" si="37"/>
        <v>0</v>
      </c>
      <c r="BX215" s="37">
        <f t="shared" ca="1" si="38"/>
        <v>0</v>
      </c>
      <c r="BY215" s="37">
        <f ca="1">IF(BU215=0,0,-1*((BU215/BU157)*(LN(BU215/BU157))))</f>
        <v>0</v>
      </c>
      <c r="BZ215" s="64">
        <f ca="1">IF(BU215=0,0,(BU215/BU157)^2)</f>
        <v>0</v>
      </c>
    </row>
    <row r="216" spans="1:78" x14ac:dyDescent="0.25">
      <c r="A216" s="54" t="s">
        <v>66</v>
      </c>
      <c r="B216" s="40">
        <f ca="1">'000000500'!H59</f>
        <v>0</v>
      </c>
      <c r="C216" s="40">
        <f ca="1">'000001167'!H59</f>
        <v>0</v>
      </c>
      <c r="D216" s="40">
        <f ca="1">'000004170'!H59</f>
        <v>0</v>
      </c>
      <c r="E216" s="40">
        <f ca="1">'000007173'!H59</f>
        <v>0</v>
      </c>
      <c r="F216" s="40">
        <f ca="1">'000010176'!H59</f>
        <v>0</v>
      </c>
      <c r="G216" s="40">
        <f ca="1">'000013179'!H59</f>
        <v>0</v>
      </c>
      <c r="H216" s="40">
        <f ca="1">'000016182'!H59</f>
        <v>0</v>
      </c>
      <c r="I216" s="40">
        <f ca="1">'000019185'!H59</f>
        <v>0</v>
      </c>
      <c r="J216" s="40">
        <f ca="1">'000022188'!H59</f>
        <v>0</v>
      </c>
      <c r="K216" s="40">
        <f ca="1">'000025191'!H59</f>
        <v>0</v>
      </c>
      <c r="L216" s="40">
        <f ca="1">'000028194'!H59</f>
        <v>0</v>
      </c>
      <c r="M216" s="40">
        <f ca="1">'000031197'!H59</f>
        <v>0</v>
      </c>
      <c r="N216" s="40">
        <f ca="1">'000034200'!H59</f>
        <v>0</v>
      </c>
      <c r="O216" s="40">
        <f ca="1">'000037203'!H59</f>
        <v>0</v>
      </c>
      <c r="P216" s="40">
        <f ca="1">'000040206'!H59</f>
        <v>0</v>
      </c>
      <c r="Q216" s="40">
        <f ca="1">'000043209'!H59</f>
        <v>0</v>
      </c>
      <c r="R216" s="40">
        <f ca="1">'000046212'!H59</f>
        <v>0</v>
      </c>
      <c r="S216" s="40">
        <f ca="1">'000049215'!H59</f>
        <v>0</v>
      </c>
      <c r="T216" s="40">
        <f ca="1">'000052218'!H59</f>
        <v>0</v>
      </c>
      <c r="U216" s="40">
        <f ca="1">'000055221'!H59</f>
        <v>0</v>
      </c>
      <c r="V216" s="40">
        <f ca="1">'000058224'!H59</f>
        <v>0</v>
      </c>
      <c r="W216" s="40">
        <f ca="1">'000061227'!H59</f>
        <v>0</v>
      </c>
      <c r="X216" s="40">
        <f ca="1">'000064230'!H59</f>
        <v>0</v>
      </c>
      <c r="Y216" s="40">
        <f ca="1">'000067233'!H59</f>
        <v>0</v>
      </c>
      <c r="Z216" s="40">
        <f ca="1">'000070236'!H59</f>
        <v>0</v>
      </c>
      <c r="AA216" s="40">
        <f ca="1">'000073239'!H59</f>
        <v>0</v>
      </c>
      <c r="AB216" s="40">
        <f ca="1">'000076242'!H59</f>
        <v>0</v>
      </c>
      <c r="AC216" s="40">
        <f ca="1">'000079245'!H59</f>
        <v>0</v>
      </c>
      <c r="AD216" s="40">
        <f ca="1">'000082248'!H59</f>
        <v>0</v>
      </c>
      <c r="AE216" s="40">
        <f ca="1">'000085251'!H59</f>
        <v>0</v>
      </c>
      <c r="AF216" s="40">
        <f ca="1">'000088254'!H59</f>
        <v>0</v>
      </c>
      <c r="AG216" s="40">
        <f ca="1">'000091257'!H59</f>
        <v>0</v>
      </c>
      <c r="AH216" s="40">
        <f ca="1">'000094260'!H59</f>
        <v>0</v>
      </c>
      <c r="AI216" s="40">
        <f ca="1">'000097263'!H59</f>
        <v>0</v>
      </c>
      <c r="AJ216" s="40">
        <f ca="1">'000100266'!H59</f>
        <v>0</v>
      </c>
      <c r="AK216" s="40">
        <f ca="1">'000103269'!H59</f>
        <v>0</v>
      </c>
      <c r="AL216" s="40">
        <f ca="1">'000106272'!H59</f>
        <v>0</v>
      </c>
      <c r="AM216" s="40">
        <f ca="1">'000109275'!H59</f>
        <v>0</v>
      </c>
      <c r="AN216" s="40">
        <f ca="1">'000112278'!H59</f>
        <v>0</v>
      </c>
      <c r="AO216" s="40">
        <f ca="1">'000115281'!H59</f>
        <v>0</v>
      </c>
      <c r="AP216" s="40">
        <f ca="1">'000118284'!H59</f>
        <v>0</v>
      </c>
      <c r="AQ216" s="40">
        <f ca="1">'000121287'!H59</f>
        <v>0</v>
      </c>
      <c r="AR216" s="40">
        <f ca="1">'000124290'!H59</f>
        <v>0</v>
      </c>
      <c r="AS216" s="40">
        <f ca="1">'000127293'!H59</f>
        <v>0</v>
      </c>
      <c r="AT216" s="40">
        <f ca="1">'000130296'!H59</f>
        <v>0</v>
      </c>
      <c r="AU216" s="40">
        <f ca="1">'000133299'!H59</f>
        <v>0</v>
      </c>
      <c r="AV216" s="40">
        <f ca="1">'000136302'!H59</f>
        <v>0</v>
      </c>
      <c r="AW216" s="40">
        <f ca="1">'000139305'!H59</f>
        <v>0</v>
      </c>
      <c r="AX216" s="40">
        <f ca="1">'000142308'!H59</f>
        <v>0</v>
      </c>
      <c r="AY216" s="40">
        <f ca="1">'000145311'!H59</f>
        <v>0</v>
      </c>
      <c r="AZ216" s="40">
        <f ca="1">'000148314'!H59</f>
        <v>0</v>
      </c>
      <c r="BA216" s="40">
        <f ca="1">'000151317'!H59</f>
        <v>0</v>
      </c>
      <c r="BB216" s="40">
        <f ca="1">'000154320'!H59</f>
        <v>0</v>
      </c>
      <c r="BC216" s="40">
        <f ca="1">'000157323'!H59</f>
        <v>0</v>
      </c>
      <c r="BD216" s="40">
        <f ca="1">'000160326'!H59</f>
        <v>0</v>
      </c>
      <c r="BE216" s="40">
        <f ca="1">'000163329'!H59</f>
        <v>0</v>
      </c>
      <c r="BF216" s="40">
        <f ca="1">'000166332'!H59</f>
        <v>0</v>
      </c>
      <c r="BG216" s="40">
        <f ca="1">'000169335'!H59</f>
        <v>0</v>
      </c>
      <c r="BH216" s="40">
        <f ca="1">'000172338'!H59</f>
        <v>0</v>
      </c>
      <c r="BI216" s="40">
        <f ca="1">'000175341'!H59</f>
        <v>0</v>
      </c>
      <c r="BJ216" s="40">
        <f ca="1">'000178344'!H59</f>
        <v>0</v>
      </c>
      <c r="BK216" s="40">
        <f ca="1">'000181347'!H59</f>
        <v>0</v>
      </c>
      <c r="BL216" s="40">
        <f ca="1">'000184350'!H59</f>
        <v>0</v>
      </c>
      <c r="BM216" s="40">
        <f ca="1">'000187353'!H59</f>
        <v>0</v>
      </c>
      <c r="BN216" s="40">
        <f ca="1">'000190356'!H59</f>
        <v>0</v>
      </c>
      <c r="BO216" s="40">
        <f ca="1">'000193359'!H59</f>
        <v>0</v>
      </c>
      <c r="BP216" s="40">
        <f ca="1">'000196362'!H59</f>
        <v>0</v>
      </c>
      <c r="BQ216" s="40">
        <f ca="1">'000199365'!H59</f>
        <v>0</v>
      </c>
      <c r="BR216" s="40">
        <f ca="1">'000202368'!H59</f>
        <v>0</v>
      </c>
      <c r="BS216" s="40">
        <f ca="1">'000205371'!H59</f>
        <v>0</v>
      </c>
      <c r="BT216" s="40">
        <f ca="1">'000208374'!H59</f>
        <v>0</v>
      </c>
      <c r="BU216" s="40">
        <f t="shared" ca="1" si="35"/>
        <v>0</v>
      </c>
      <c r="BV216" s="37">
        <f t="shared" ca="1" si="36"/>
        <v>0</v>
      </c>
      <c r="BW216" s="37">
        <f t="shared" ca="1" si="37"/>
        <v>0</v>
      </c>
      <c r="BX216" s="37">
        <f t="shared" ca="1" si="38"/>
        <v>0</v>
      </c>
      <c r="BY216" s="37">
        <f ca="1">IF(BU216=0,0,-1*((BU216/BU157)*(LN(BU216/BU157))))</f>
        <v>0</v>
      </c>
      <c r="BZ216" s="64">
        <f ca="1">IF(BU216=0,0,(BU216/BU157)^2)</f>
        <v>0</v>
      </c>
    </row>
    <row r="217" spans="1:78" x14ac:dyDescent="0.25">
      <c r="A217" s="54" t="s">
        <v>67</v>
      </c>
      <c r="B217" s="40">
        <f ca="1">'000000500'!H60</f>
        <v>0</v>
      </c>
      <c r="C217" s="40">
        <f ca="1">'000001167'!H60</f>
        <v>0</v>
      </c>
      <c r="D217" s="40">
        <f ca="1">'000004170'!H60</f>
        <v>0</v>
      </c>
      <c r="E217" s="40">
        <f ca="1">'000007173'!H60</f>
        <v>0</v>
      </c>
      <c r="F217" s="40">
        <f ca="1">'000010176'!H60</f>
        <v>0</v>
      </c>
      <c r="G217" s="40">
        <f ca="1">'000013179'!H60</f>
        <v>0</v>
      </c>
      <c r="H217" s="40">
        <f ca="1">'000016182'!H60</f>
        <v>0</v>
      </c>
      <c r="I217" s="40">
        <f ca="1">'000019185'!H60</f>
        <v>0</v>
      </c>
      <c r="J217" s="40">
        <f ca="1">'000022188'!H60</f>
        <v>0</v>
      </c>
      <c r="K217" s="40">
        <f ca="1">'000025191'!H60</f>
        <v>0</v>
      </c>
      <c r="L217" s="40">
        <f ca="1">'000028194'!H60</f>
        <v>0</v>
      </c>
      <c r="M217" s="40">
        <f ca="1">'000031197'!H60</f>
        <v>0</v>
      </c>
      <c r="N217" s="40">
        <f ca="1">'000034200'!H60</f>
        <v>0</v>
      </c>
      <c r="O217" s="40">
        <f ca="1">'000037203'!H60</f>
        <v>0</v>
      </c>
      <c r="P217" s="40">
        <f ca="1">'000040206'!H60</f>
        <v>0</v>
      </c>
      <c r="Q217" s="40">
        <f ca="1">'000043209'!H60</f>
        <v>0</v>
      </c>
      <c r="R217" s="40">
        <f ca="1">'000046212'!H60</f>
        <v>0</v>
      </c>
      <c r="S217" s="40">
        <f ca="1">'000049215'!H60</f>
        <v>0</v>
      </c>
      <c r="T217" s="40">
        <f ca="1">'000052218'!H60</f>
        <v>0</v>
      </c>
      <c r="U217" s="40">
        <f ca="1">'000055221'!H60</f>
        <v>0</v>
      </c>
      <c r="V217" s="40">
        <f ca="1">'000058224'!H60</f>
        <v>0</v>
      </c>
      <c r="W217" s="40">
        <f ca="1">'000061227'!H60</f>
        <v>0</v>
      </c>
      <c r="X217" s="40">
        <f ca="1">'000064230'!H60</f>
        <v>0</v>
      </c>
      <c r="Y217" s="40">
        <f ca="1">'000067233'!H60</f>
        <v>0</v>
      </c>
      <c r="Z217" s="40">
        <f ca="1">'000070236'!H60</f>
        <v>0</v>
      </c>
      <c r="AA217" s="40">
        <f ca="1">'000073239'!H60</f>
        <v>0</v>
      </c>
      <c r="AB217" s="40">
        <f ca="1">'000076242'!H60</f>
        <v>0</v>
      </c>
      <c r="AC217" s="40">
        <f ca="1">'000079245'!H60</f>
        <v>0</v>
      </c>
      <c r="AD217" s="40">
        <f ca="1">'000082248'!H60</f>
        <v>0</v>
      </c>
      <c r="AE217" s="40">
        <f ca="1">'000085251'!H60</f>
        <v>0</v>
      </c>
      <c r="AF217" s="40">
        <f ca="1">'000088254'!H60</f>
        <v>0</v>
      </c>
      <c r="AG217" s="40">
        <f ca="1">'000091257'!H60</f>
        <v>0</v>
      </c>
      <c r="AH217" s="40">
        <f ca="1">'000094260'!H60</f>
        <v>0</v>
      </c>
      <c r="AI217" s="40">
        <f ca="1">'000097263'!H60</f>
        <v>0</v>
      </c>
      <c r="AJ217" s="40">
        <f ca="1">'000100266'!H60</f>
        <v>0</v>
      </c>
      <c r="AK217" s="40">
        <f ca="1">'000103269'!H60</f>
        <v>0</v>
      </c>
      <c r="AL217" s="40">
        <f ca="1">'000106272'!H60</f>
        <v>0</v>
      </c>
      <c r="AM217" s="40">
        <f ca="1">'000109275'!H60</f>
        <v>0</v>
      </c>
      <c r="AN217" s="40">
        <f ca="1">'000112278'!H60</f>
        <v>0</v>
      </c>
      <c r="AO217" s="40">
        <f ca="1">'000115281'!H60</f>
        <v>0</v>
      </c>
      <c r="AP217" s="40">
        <f ca="1">'000118284'!H60</f>
        <v>0</v>
      </c>
      <c r="AQ217" s="40">
        <f ca="1">'000121287'!H60</f>
        <v>0</v>
      </c>
      <c r="AR217" s="40">
        <f ca="1">'000124290'!H60</f>
        <v>0</v>
      </c>
      <c r="AS217" s="40">
        <f ca="1">'000127293'!H60</f>
        <v>0</v>
      </c>
      <c r="AT217" s="40">
        <f ca="1">'000130296'!H60</f>
        <v>0</v>
      </c>
      <c r="AU217" s="40">
        <f ca="1">'000133299'!H60</f>
        <v>0</v>
      </c>
      <c r="AV217" s="40">
        <f ca="1">'000136302'!H60</f>
        <v>0</v>
      </c>
      <c r="AW217" s="40">
        <f ca="1">'000139305'!H60</f>
        <v>0</v>
      </c>
      <c r="AX217" s="40">
        <f ca="1">'000142308'!H60</f>
        <v>0</v>
      </c>
      <c r="AY217" s="40">
        <f ca="1">'000145311'!H60</f>
        <v>0</v>
      </c>
      <c r="AZ217" s="40">
        <f ca="1">'000148314'!H60</f>
        <v>0</v>
      </c>
      <c r="BA217" s="40">
        <f ca="1">'000151317'!H60</f>
        <v>0</v>
      </c>
      <c r="BB217" s="40">
        <f ca="1">'000154320'!H60</f>
        <v>0</v>
      </c>
      <c r="BC217" s="40">
        <f ca="1">'000157323'!H60</f>
        <v>0</v>
      </c>
      <c r="BD217" s="40">
        <f ca="1">'000160326'!H60</f>
        <v>0</v>
      </c>
      <c r="BE217" s="40">
        <f ca="1">'000163329'!H60</f>
        <v>0</v>
      </c>
      <c r="BF217" s="40">
        <f ca="1">'000166332'!H60</f>
        <v>0</v>
      </c>
      <c r="BG217" s="40">
        <f ca="1">'000169335'!H60</f>
        <v>0</v>
      </c>
      <c r="BH217" s="40">
        <f ca="1">'000172338'!H60</f>
        <v>0</v>
      </c>
      <c r="BI217" s="40">
        <f ca="1">'000175341'!H60</f>
        <v>0</v>
      </c>
      <c r="BJ217" s="40">
        <f ca="1">'000178344'!H60</f>
        <v>0</v>
      </c>
      <c r="BK217" s="40">
        <f ca="1">'000181347'!H60</f>
        <v>0</v>
      </c>
      <c r="BL217" s="40">
        <f ca="1">'000184350'!H60</f>
        <v>0</v>
      </c>
      <c r="BM217" s="40">
        <f ca="1">'000187353'!H60</f>
        <v>0</v>
      </c>
      <c r="BN217" s="40">
        <f ca="1">'000190356'!H60</f>
        <v>0</v>
      </c>
      <c r="BO217" s="40">
        <f ca="1">'000193359'!H60</f>
        <v>0</v>
      </c>
      <c r="BP217" s="40">
        <f ca="1">'000196362'!H60</f>
        <v>0</v>
      </c>
      <c r="BQ217" s="40">
        <f ca="1">'000199365'!H60</f>
        <v>0</v>
      </c>
      <c r="BR217" s="40">
        <f ca="1">'000202368'!H60</f>
        <v>0</v>
      </c>
      <c r="BS217" s="40">
        <f ca="1">'000205371'!H60</f>
        <v>0</v>
      </c>
      <c r="BT217" s="40">
        <f ca="1">'000208374'!H60</f>
        <v>0</v>
      </c>
      <c r="BU217" s="40">
        <f t="shared" ca="1" si="35"/>
        <v>0</v>
      </c>
      <c r="BV217" s="37">
        <f t="shared" ca="1" si="36"/>
        <v>0</v>
      </c>
      <c r="BW217" s="37">
        <f t="shared" ca="1" si="37"/>
        <v>0</v>
      </c>
      <c r="BX217" s="37">
        <f t="shared" ca="1" si="38"/>
        <v>0</v>
      </c>
      <c r="BY217" s="37">
        <f ca="1">IF(BU217=0,0,-1*((BU217/BU157)*(LN(BU217/BU157))))</f>
        <v>0</v>
      </c>
      <c r="BZ217" s="64">
        <f ca="1">IF(BU217=0,0,(BU217/BU157)^2)</f>
        <v>0</v>
      </c>
    </row>
    <row r="218" spans="1:78" x14ac:dyDescent="0.25">
      <c r="A218" s="54" t="s">
        <v>68</v>
      </c>
      <c r="B218" s="40">
        <f ca="1">'000000500'!H61</f>
        <v>0</v>
      </c>
      <c r="C218" s="40">
        <f ca="1">'000001167'!H61</f>
        <v>0</v>
      </c>
      <c r="D218" s="40">
        <f ca="1">'000004170'!H61</f>
        <v>0</v>
      </c>
      <c r="E218" s="40">
        <f ca="1">'000007173'!H61</f>
        <v>0</v>
      </c>
      <c r="F218" s="40">
        <f ca="1">'000010176'!H61</f>
        <v>0</v>
      </c>
      <c r="G218" s="40">
        <f ca="1">'000013179'!H61</f>
        <v>0</v>
      </c>
      <c r="H218" s="40">
        <f ca="1">'000016182'!H61</f>
        <v>0</v>
      </c>
      <c r="I218" s="40">
        <f ca="1">'000019185'!H61</f>
        <v>0</v>
      </c>
      <c r="J218" s="40">
        <f ca="1">'000022188'!H61</f>
        <v>0</v>
      </c>
      <c r="K218" s="40">
        <f ca="1">'000025191'!H61</f>
        <v>0</v>
      </c>
      <c r="L218" s="40">
        <f ca="1">'000028194'!H61</f>
        <v>0</v>
      </c>
      <c r="M218" s="40">
        <f ca="1">'000031197'!H61</f>
        <v>0</v>
      </c>
      <c r="N218" s="40">
        <f ca="1">'000034200'!H61</f>
        <v>0</v>
      </c>
      <c r="O218" s="40">
        <f ca="1">'000037203'!H61</f>
        <v>0</v>
      </c>
      <c r="P218" s="40">
        <f ca="1">'000040206'!H61</f>
        <v>0</v>
      </c>
      <c r="Q218" s="40">
        <f ca="1">'000043209'!H61</f>
        <v>0</v>
      </c>
      <c r="R218" s="40">
        <f ca="1">'000046212'!H61</f>
        <v>0</v>
      </c>
      <c r="S218" s="40">
        <f ca="1">'000049215'!H61</f>
        <v>0</v>
      </c>
      <c r="T218" s="40">
        <f ca="1">'000052218'!H61</f>
        <v>0</v>
      </c>
      <c r="U218" s="40">
        <f ca="1">'000055221'!H61</f>
        <v>0</v>
      </c>
      <c r="V218" s="40">
        <f ca="1">'000058224'!H61</f>
        <v>0</v>
      </c>
      <c r="W218" s="40">
        <f ca="1">'000061227'!H61</f>
        <v>0</v>
      </c>
      <c r="X218" s="40">
        <f ca="1">'000064230'!H61</f>
        <v>0</v>
      </c>
      <c r="Y218" s="40">
        <f ca="1">'000067233'!H61</f>
        <v>0</v>
      </c>
      <c r="Z218" s="40">
        <f ca="1">'000070236'!H61</f>
        <v>0</v>
      </c>
      <c r="AA218" s="40">
        <f ca="1">'000073239'!H61</f>
        <v>0</v>
      </c>
      <c r="AB218" s="40">
        <f ca="1">'000076242'!H61</f>
        <v>0</v>
      </c>
      <c r="AC218" s="40">
        <f ca="1">'000079245'!H61</f>
        <v>0</v>
      </c>
      <c r="AD218" s="40">
        <f ca="1">'000082248'!H61</f>
        <v>0</v>
      </c>
      <c r="AE218" s="40">
        <f ca="1">'000085251'!H61</f>
        <v>0</v>
      </c>
      <c r="AF218" s="40">
        <f ca="1">'000088254'!H61</f>
        <v>0</v>
      </c>
      <c r="AG218" s="40">
        <f ca="1">'000091257'!H61</f>
        <v>0</v>
      </c>
      <c r="AH218" s="40">
        <f ca="1">'000094260'!H61</f>
        <v>0</v>
      </c>
      <c r="AI218" s="40">
        <f ca="1">'000097263'!H61</f>
        <v>0</v>
      </c>
      <c r="AJ218" s="40">
        <f ca="1">'000100266'!H61</f>
        <v>0</v>
      </c>
      <c r="AK218" s="40">
        <f ca="1">'000103269'!H61</f>
        <v>0</v>
      </c>
      <c r="AL218" s="40">
        <f ca="1">'000106272'!H61</f>
        <v>0</v>
      </c>
      <c r="AM218" s="40">
        <f ca="1">'000109275'!H61</f>
        <v>0</v>
      </c>
      <c r="AN218" s="40">
        <f ca="1">'000112278'!H61</f>
        <v>0</v>
      </c>
      <c r="AO218" s="40">
        <f ca="1">'000115281'!H61</f>
        <v>0</v>
      </c>
      <c r="AP218" s="40">
        <f ca="1">'000118284'!H61</f>
        <v>0</v>
      </c>
      <c r="AQ218" s="40">
        <f ca="1">'000121287'!H61</f>
        <v>0</v>
      </c>
      <c r="AR218" s="40">
        <f ca="1">'000124290'!H61</f>
        <v>0</v>
      </c>
      <c r="AS218" s="40">
        <f ca="1">'000127293'!H61</f>
        <v>0</v>
      </c>
      <c r="AT218" s="40">
        <f ca="1">'000130296'!H61</f>
        <v>0</v>
      </c>
      <c r="AU218" s="40">
        <f ca="1">'000133299'!H61</f>
        <v>0</v>
      </c>
      <c r="AV218" s="40">
        <f ca="1">'000136302'!H61</f>
        <v>0</v>
      </c>
      <c r="AW218" s="40">
        <f ca="1">'000139305'!H61</f>
        <v>0</v>
      </c>
      <c r="AX218" s="40">
        <f ca="1">'000142308'!H61</f>
        <v>0</v>
      </c>
      <c r="AY218" s="40">
        <f ca="1">'000145311'!H61</f>
        <v>0</v>
      </c>
      <c r="AZ218" s="40">
        <f ca="1">'000148314'!H61</f>
        <v>0</v>
      </c>
      <c r="BA218" s="40">
        <f ca="1">'000151317'!H61</f>
        <v>0</v>
      </c>
      <c r="BB218" s="40">
        <f ca="1">'000154320'!H61</f>
        <v>0</v>
      </c>
      <c r="BC218" s="40">
        <f ca="1">'000157323'!H61</f>
        <v>0</v>
      </c>
      <c r="BD218" s="40">
        <f ca="1">'000160326'!H61</f>
        <v>0</v>
      </c>
      <c r="BE218" s="40">
        <f ca="1">'000163329'!H61</f>
        <v>0</v>
      </c>
      <c r="BF218" s="40">
        <f ca="1">'000166332'!H61</f>
        <v>0</v>
      </c>
      <c r="BG218" s="40">
        <f ca="1">'000169335'!H61</f>
        <v>0</v>
      </c>
      <c r="BH218" s="40">
        <f ca="1">'000172338'!H61</f>
        <v>0</v>
      </c>
      <c r="BI218" s="40">
        <f ca="1">'000175341'!H61</f>
        <v>0</v>
      </c>
      <c r="BJ218" s="40">
        <f ca="1">'000178344'!H61</f>
        <v>0</v>
      </c>
      <c r="BK218" s="40">
        <f ca="1">'000181347'!H61</f>
        <v>0</v>
      </c>
      <c r="BL218" s="40">
        <f ca="1">'000184350'!H61</f>
        <v>0</v>
      </c>
      <c r="BM218" s="40">
        <f ca="1">'000187353'!H61</f>
        <v>0</v>
      </c>
      <c r="BN218" s="40">
        <f ca="1">'000190356'!H61</f>
        <v>0</v>
      </c>
      <c r="BO218" s="40">
        <f ca="1">'000193359'!H61</f>
        <v>0</v>
      </c>
      <c r="BP218" s="40">
        <f ca="1">'000196362'!H61</f>
        <v>0</v>
      </c>
      <c r="BQ218" s="40">
        <f ca="1">'000199365'!H61</f>
        <v>0</v>
      </c>
      <c r="BR218" s="40">
        <f ca="1">'000202368'!H61</f>
        <v>0</v>
      </c>
      <c r="BS218" s="40">
        <f ca="1">'000205371'!H61</f>
        <v>0</v>
      </c>
      <c r="BT218" s="40">
        <f ca="1">'000208374'!H61</f>
        <v>0</v>
      </c>
      <c r="BU218" s="40">
        <f t="shared" ca="1" si="35"/>
        <v>0</v>
      </c>
      <c r="BV218" s="37">
        <f t="shared" ca="1" si="36"/>
        <v>0</v>
      </c>
      <c r="BW218" s="37">
        <f t="shared" ca="1" si="37"/>
        <v>0</v>
      </c>
      <c r="BX218" s="37">
        <f t="shared" ca="1" si="38"/>
        <v>0</v>
      </c>
      <c r="BY218" s="37">
        <f ca="1">IF(BU218=0,0,-1*((BU218/BU157)*(LN(BU218/BU157))))</f>
        <v>0</v>
      </c>
      <c r="BZ218" s="64">
        <f ca="1">IF(BU218=0,0,(BU218/BU157)^2)</f>
        <v>0</v>
      </c>
    </row>
    <row r="219" spans="1:78" x14ac:dyDescent="0.25">
      <c r="A219" s="54" t="s">
        <v>69</v>
      </c>
      <c r="B219" s="40">
        <f ca="1">'000000500'!H62</f>
        <v>0</v>
      </c>
      <c r="C219" s="40">
        <f ca="1">'000001167'!H62</f>
        <v>0</v>
      </c>
      <c r="D219" s="40">
        <f ca="1">'000004170'!H62</f>
        <v>0</v>
      </c>
      <c r="E219" s="40">
        <f ca="1">'000007173'!H62</f>
        <v>0</v>
      </c>
      <c r="F219" s="40">
        <f ca="1">'000010176'!H62</f>
        <v>0</v>
      </c>
      <c r="G219" s="40">
        <f ca="1">'000013179'!H62</f>
        <v>0</v>
      </c>
      <c r="H219" s="40">
        <f ca="1">'000016182'!H62</f>
        <v>0</v>
      </c>
      <c r="I219" s="40">
        <f ca="1">'000019185'!H62</f>
        <v>0</v>
      </c>
      <c r="J219" s="40">
        <f ca="1">'000022188'!H62</f>
        <v>0</v>
      </c>
      <c r="K219" s="40">
        <f ca="1">'000025191'!H62</f>
        <v>0</v>
      </c>
      <c r="L219" s="40">
        <f ca="1">'000028194'!H62</f>
        <v>0</v>
      </c>
      <c r="M219" s="40">
        <f ca="1">'000031197'!H62</f>
        <v>0</v>
      </c>
      <c r="N219" s="40">
        <f ca="1">'000034200'!H62</f>
        <v>0</v>
      </c>
      <c r="O219" s="40">
        <f ca="1">'000037203'!H62</f>
        <v>0</v>
      </c>
      <c r="P219" s="40">
        <f ca="1">'000040206'!H62</f>
        <v>0</v>
      </c>
      <c r="Q219" s="40">
        <f ca="1">'000043209'!H62</f>
        <v>0</v>
      </c>
      <c r="R219" s="40">
        <f ca="1">'000046212'!H62</f>
        <v>0</v>
      </c>
      <c r="S219" s="40">
        <f ca="1">'000049215'!H62</f>
        <v>0</v>
      </c>
      <c r="T219" s="40">
        <f ca="1">'000052218'!H62</f>
        <v>0</v>
      </c>
      <c r="U219" s="40">
        <f ca="1">'000055221'!H62</f>
        <v>0</v>
      </c>
      <c r="V219" s="40">
        <f ca="1">'000058224'!H62</f>
        <v>0</v>
      </c>
      <c r="W219" s="40">
        <f ca="1">'000061227'!H62</f>
        <v>0</v>
      </c>
      <c r="X219" s="40">
        <f ca="1">'000064230'!H62</f>
        <v>0</v>
      </c>
      <c r="Y219" s="40">
        <f ca="1">'000067233'!H62</f>
        <v>0</v>
      </c>
      <c r="Z219" s="40">
        <f ca="1">'000070236'!H62</f>
        <v>0</v>
      </c>
      <c r="AA219" s="40">
        <f ca="1">'000073239'!H62</f>
        <v>0</v>
      </c>
      <c r="AB219" s="40">
        <f ca="1">'000076242'!H62</f>
        <v>0</v>
      </c>
      <c r="AC219" s="40">
        <f ca="1">'000079245'!H62</f>
        <v>0</v>
      </c>
      <c r="AD219" s="40">
        <f ca="1">'000082248'!H62</f>
        <v>0</v>
      </c>
      <c r="AE219" s="40">
        <f ca="1">'000085251'!H62</f>
        <v>0</v>
      </c>
      <c r="AF219" s="40">
        <f ca="1">'000088254'!H62</f>
        <v>0</v>
      </c>
      <c r="AG219" s="40">
        <f ca="1">'000091257'!H62</f>
        <v>0</v>
      </c>
      <c r="AH219" s="40">
        <f ca="1">'000094260'!H62</f>
        <v>0</v>
      </c>
      <c r="AI219" s="40">
        <f ca="1">'000097263'!H62</f>
        <v>0</v>
      </c>
      <c r="AJ219" s="40">
        <f ca="1">'000100266'!H62</f>
        <v>0</v>
      </c>
      <c r="AK219" s="40">
        <f ca="1">'000103269'!H62</f>
        <v>0</v>
      </c>
      <c r="AL219" s="40">
        <f ca="1">'000106272'!H62</f>
        <v>0</v>
      </c>
      <c r="AM219" s="40">
        <f ca="1">'000109275'!H62</f>
        <v>0</v>
      </c>
      <c r="AN219" s="40">
        <f ca="1">'000112278'!H62</f>
        <v>0</v>
      </c>
      <c r="AO219" s="40">
        <f ca="1">'000115281'!H62</f>
        <v>0</v>
      </c>
      <c r="AP219" s="40">
        <f ca="1">'000118284'!H62</f>
        <v>0</v>
      </c>
      <c r="AQ219" s="40">
        <f ca="1">'000121287'!H62</f>
        <v>0</v>
      </c>
      <c r="AR219" s="40">
        <f ca="1">'000124290'!H62</f>
        <v>0</v>
      </c>
      <c r="AS219" s="40">
        <f ca="1">'000127293'!H62</f>
        <v>0</v>
      </c>
      <c r="AT219" s="40">
        <f ca="1">'000130296'!H62</f>
        <v>0</v>
      </c>
      <c r="AU219" s="40">
        <f ca="1">'000133299'!H62</f>
        <v>0</v>
      </c>
      <c r="AV219" s="40">
        <f ca="1">'000136302'!H62</f>
        <v>0</v>
      </c>
      <c r="AW219" s="40">
        <f ca="1">'000139305'!H62</f>
        <v>0</v>
      </c>
      <c r="AX219" s="40">
        <f ca="1">'000142308'!H62</f>
        <v>0</v>
      </c>
      <c r="AY219" s="40">
        <f ca="1">'000145311'!H62</f>
        <v>0</v>
      </c>
      <c r="AZ219" s="40">
        <f ca="1">'000148314'!H62</f>
        <v>0</v>
      </c>
      <c r="BA219" s="40">
        <f ca="1">'000151317'!H62</f>
        <v>0</v>
      </c>
      <c r="BB219" s="40">
        <f ca="1">'000154320'!H62</f>
        <v>0</v>
      </c>
      <c r="BC219" s="40">
        <f ca="1">'000157323'!H62</f>
        <v>0</v>
      </c>
      <c r="BD219" s="40">
        <f ca="1">'000160326'!H62</f>
        <v>0</v>
      </c>
      <c r="BE219" s="40">
        <f ca="1">'000163329'!H62</f>
        <v>0</v>
      </c>
      <c r="BF219" s="40">
        <f ca="1">'000166332'!H62</f>
        <v>0</v>
      </c>
      <c r="BG219" s="40">
        <f ca="1">'000169335'!H62</f>
        <v>0</v>
      </c>
      <c r="BH219" s="40">
        <f ca="1">'000172338'!H62</f>
        <v>0</v>
      </c>
      <c r="BI219" s="40">
        <f ca="1">'000175341'!H62</f>
        <v>0</v>
      </c>
      <c r="BJ219" s="40">
        <f ca="1">'000178344'!H62</f>
        <v>0</v>
      </c>
      <c r="BK219" s="40">
        <f ca="1">'000181347'!H62</f>
        <v>0</v>
      </c>
      <c r="BL219" s="40">
        <f ca="1">'000184350'!H62</f>
        <v>0</v>
      </c>
      <c r="BM219" s="40">
        <f ca="1">'000187353'!H62</f>
        <v>0</v>
      </c>
      <c r="BN219" s="40">
        <f ca="1">'000190356'!H62</f>
        <v>0</v>
      </c>
      <c r="BO219" s="40">
        <f ca="1">'000193359'!H62</f>
        <v>0</v>
      </c>
      <c r="BP219" s="40">
        <f ca="1">'000196362'!H62</f>
        <v>0</v>
      </c>
      <c r="BQ219" s="40">
        <f ca="1">'000199365'!H62</f>
        <v>0</v>
      </c>
      <c r="BR219" s="40">
        <f ca="1">'000202368'!H62</f>
        <v>0</v>
      </c>
      <c r="BS219" s="40">
        <f ca="1">'000205371'!H62</f>
        <v>0</v>
      </c>
      <c r="BT219" s="40">
        <f ca="1">'000208374'!H62</f>
        <v>0</v>
      </c>
      <c r="BU219" s="40">
        <f t="shared" ca="1" si="35"/>
        <v>0</v>
      </c>
      <c r="BV219" s="37">
        <f t="shared" ca="1" si="36"/>
        <v>0</v>
      </c>
      <c r="BW219" s="37">
        <f t="shared" ca="1" si="37"/>
        <v>0</v>
      </c>
      <c r="BX219" s="37">
        <f t="shared" ca="1" si="38"/>
        <v>0</v>
      </c>
      <c r="BY219" s="37">
        <f ca="1">IF(BU219=0,0,-1*((BU219/BU157)*(LN(BU219/BU157))))</f>
        <v>0</v>
      </c>
      <c r="BZ219" s="64">
        <f ca="1">IF(BU219=0,0,(BU219/BU157)^2)</f>
        <v>0</v>
      </c>
    </row>
    <row r="220" spans="1:78" x14ac:dyDescent="0.25">
      <c r="A220" s="54" t="s">
        <v>70</v>
      </c>
      <c r="B220" s="40">
        <f ca="1">'000000500'!H63</f>
        <v>0</v>
      </c>
      <c r="C220" s="40">
        <f ca="1">'000001167'!H63</f>
        <v>0</v>
      </c>
      <c r="D220" s="40">
        <f ca="1">'000004170'!H63</f>
        <v>0</v>
      </c>
      <c r="E220" s="40">
        <f ca="1">'000007173'!H63</f>
        <v>0</v>
      </c>
      <c r="F220" s="40">
        <f ca="1">'000010176'!H63</f>
        <v>0</v>
      </c>
      <c r="G220" s="40">
        <f ca="1">'000013179'!H63</f>
        <v>0</v>
      </c>
      <c r="H220" s="40">
        <f ca="1">'000016182'!H63</f>
        <v>0</v>
      </c>
      <c r="I220" s="40">
        <f ca="1">'000019185'!H63</f>
        <v>0</v>
      </c>
      <c r="J220" s="40">
        <f ca="1">'000022188'!H63</f>
        <v>0</v>
      </c>
      <c r="K220" s="40">
        <f ca="1">'000025191'!H63</f>
        <v>0</v>
      </c>
      <c r="L220" s="40">
        <f ca="1">'000028194'!H63</f>
        <v>0</v>
      </c>
      <c r="M220" s="40">
        <f ca="1">'000031197'!H63</f>
        <v>0</v>
      </c>
      <c r="N220" s="40">
        <f ca="1">'000034200'!H63</f>
        <v>0</v>
      </c>
      <c r="O220" s="40">
        <f ca="1">'000037203'!H63</f>
        <v>0</v>
      </c>
      <c r="P220" s="40">
        <f ca="1">'000040206'!H63</f>
        <v>0</v>
      </c>
      <c r="Q220" s="40">
        <f ca="1">'000043209'!H63</f>
        <v>0</v>
      </c>
      <c r="R220" s="40">
        <f ca="1">'000046212'!H63</f>
        <v>0</v>
      </c>
      <c r="S220" s="40">
        <f ca="1">'000049215'!H63</f>
        <v>0</v>
      </c>
      <c r="T220" s="40">
        <f ca="1">'000052218'!H63</f>
        <v>0</v>
      </c>
      <c r="U220" s="40">
        <f ca="1">'000055221'!H63</f>
        <v>0</v>
      </c>
      <c r="V220" s="40">
        <f ca="1">'000058224'!H63</f>
        <v>0</v>
      </c>
      <c r="W220" s="40">
        <f ca="1">'000061227'!H63</f>
        <v>0</v>
      </c>
      <c r="X220" s="40">
        <f ca="1">'000064230'!H63</f>
        <v>0</v>
      </c>
      <c r="Y220" s="40">
        <f ca="1">'000067233'!H63</f>
        <v>0</v>
      </c>
      <c r="Z220" s="40">
        <f ca="1">'000070236'!H63</f>
        <v>0</v>
      </c>
      <c r="AA220" s="40">
        <f ca="1">'000073239'!H63</f>
        <v>0</v>
      </c>
      <c r="AB220" s="40">
        <f ca="1">'000076242'!H63</f>
        <v>0</v>
      </c>
      <c r="AC220" s="40">
        <f ca="1">'000079245'!H63</f>
        <v>0</v>
      </c>
      <c r="AD220" s="40">
        <f ca="1">'000082248'!H63</f>
        <v>0</v>
      </c>
      <c r="AE220" s="40">
        <f ca="1">'000085251'!H63</f>
        <v>0</v>
      </c>
      <c r="AF220" s="40">
        <f ca="1">'000088254'!H63</f>
        <v>0</v>
      </c>
      <c r="AG220" s="40">
        <f ca="1">'000091257'!H63</f>
        <v>0</v>
      </c>
      <c r="AH220" s="40">
        <f ca="1">'000094260'!H63</f>
        <v>0</v>
      </c>
      <c r="AI220" s="40">
        <f ca="1">'000097263'!H63</f>
        <v>0</v>
      </c>
      <c r="AJ220" s="40">
        <f ca="1">'000100266'!H63</f>
        <v>0</v>
      </c>
      <c r="AK220" s="40">
        <f ca="1">'000103269'!H63</f>
        <v>0</v>
      </c>
      <c r="AL220" s="40">
        <f ca="1">'000106272'!H63</f>
        <v>0</v>
      </c>
      <c r="AM220" s="40">
        <f ca="1">'000109275'!H63</f>
        <v>0</v>
      </c>
      <c r="AN220" s="40">
        <f ca="1">'000112278'!H63</f>
        <v>0</v>
      </c>
      <c r="AO220" s="40">
        <f ca="1">'000115281'!H63</f>
        <v>0</v>
      </c>
      <c r="AP220" s="40">
        <f ca="1">'000118284'!H63</f>
        <v>0</v>
      </c>
      <c r="AQ220" s="40">
        <f ca="1">'000121287'!H63</f>
        <v>0</v>
      </c>
      <c r="AR220" s="40">
        <f ca="1">'000124290'!H63</f>
        <v>0</v>
      </c>
      <c r="AS220" s="40">
        <f ca="1">'000127293'!H63</f>
        <v>0</v>
      </c>
      <c r="AT220" s="40">
        <f ca="1">'000130296'!H63</f>
        <v>0</v>
      </c>
      <c r="AU220" s="40">
        <f ca="1">'000133299'!H63</f>
        <v>0</v>
      </c>
      <c r="AV220" s="40">
        <f ca="1">'000136302'!H63</f>
        <v>0</v>
      </c>
      <c r="AW220" s="40">
        <f ca="1">'000139305'!H63</f>
        <v>0</v>
      </c>
      <c r="AX220" s="40">
        <f ca="1">'000142308'!H63</f>
        <v>0</v>
      </c>
      <c r="AY220" s="40">
        <f ca="1">'000145311'!H63</f>
        <v>0</v>
      </c>
      <c r="AZ220" s="40">
        <f ca="1">'000148314'!H63</f>
        <v>0</v>
      </c>
      <c r="BA220" s="40">
        <f ca="1">'000151317'!H63</f>
        <v>0</v>
      </c>
      <c r="BB220" s="40">
        <f ca="1">'000154320'!H63</f>
        <v>0</v>
      </c>
      <c r="BC220" s="40">
        <f ca="1">'000157323'!H63</f>
        <v>0</v>
      </c>
      <c r="BD220" s="40">
        <f ca="1">'000160326'!H63</f>
        <v>0</v>
      </c>
      <c r="BE220" s="40">
        <f ca="1">'000163329'!H63</f>
        <v>0</v>
      </c>
      <c r="BF220" s="40">
        <f ca="1">'000166332'!H63</f>
        <v>0</v>
      </c>
      <c r="BG220" s="40">
        <f ca="1">'000169335'!H63</f>
        <v>0</v>
      </c>
      <c r="BH220" s="40">
        <f ca="1">'000172338'!H63</f>
        <v>0</v>
      </c>
      <c r="BI220" s="40">
        <f ca="1">'000175341'!H63</f>
        <v>0</v>
      </c>
      <c r="BJ220" s="40">
        <f ca="1">'000178344'!H63</f>
        <v>0</v>
      </c>
      <c r="BK220" s="40">
        <f ca="1">'000181347'!H63</f>
        <v>0</v>
      </c>
      <c r="BL220" s="40">
        <f ca="1">'000184350'!H63</f>
        <v>0</v>
      </c>
      <c r="BM220" s="40">
        <f ca="1">'000187353'!H63</f>
        <v>0</v>
      </c>
      <c r="BN220" s="40">
        <f ca="1">'000190356'!H63</f>
        <v>0</v>
      </c>
      <c r="BO220" s="40">
        <f ca="1">'000193359'!H63</f>
        <v>0</v>
      </c>
      <c r="BP220" s="40">
        <f ca="1">'000196362'!H63</f>
        <v>0</v>
      </c>
      <c r="BQ220" s="40">
        <f ca="1">'000199365'!H63</f>
        <v>0</v>
      </c>
      <c r="BR220" s="40">
        <f ca="1">'000202368'!H63</f>
        <v>0</v>
      </c>
      <c r="BS220" s="40">
        <f ca="1">'000205371'!H63</f>
        <v>0</v>
      </c>
      <c r="BT220" s="40">
        <f ca="1">'000208374'!H63</f>
        <v>0</v>
      </c>
      <c r="BU220" s="40">
        <f t="shared" ca="1" si="35"/>
        <v>0</v>
      </c>
      <c r="BV220" s="37">
        <f t="shared" ca="1" si="36"/>
        <v>0</v>
      </c>
      <c r="BW220" s="37">
        <f t="shared" ca="1" si="37"/>
        <v>0</v>
      </c>
      <c r="BX220" s="37">
        <f t="shared" ca="1" si="38"/>
        <v>0</v>
      </c>
      <c r="BY220" s="37">
        <f ca="1">IF(BU220=0,0,-1*((BU220/BU157)*(LN(BU220/BU157))))</f>
        <v>0</v>
      </c>
      <c r="BZ220" s="64">
        <f ca="1">IF(BU220=0,0,(BU220/BU157)^2)</f>
        <v>0</v>
      </c>
    </row>
    <row r="221" spans="1:78" x14ac:dyDescent="0.25">
      <c r="A221" s="54" t="s">
        <v>71</v>
      </c>
      <c r="B221" s="40">
        <f ca="1">'000000500'!H64</f>
        <v>0</v>
      </c>
      <c r="C221" s="40">
        <f ca="1">'000001167'!H64</f>
        <v>0</v>
      </c>
      <c r="D221" s="40">
        <f ca="1">'000004170'!H64</f>
        <v>0</v>
      </c>
      <c r="E221" s="40">
        <f ca="1">'000007173'!H64</f>
        <v>0</v>
      </c>
      <c r="F221" s="40">
        <f ca="1">'000010176'!H64</f>
        <v>0</v>
      </c>
      <c r="G221" s="40">
        <f ca="1">'000013179'!H64</f>
        <v>0</v>
      </c>
      <c r="H221" s="40">
        <f ca="1">'000016182'!H64</f>
        <v>0</v>
      </c>
      <c r="I221" s="40">
        <f ca="1">'000019185'!H64</f>
        <v>0</v>
      </c>
      <c r="J221" s="40">
        <f ca="1">'000022188'!H64</f>
        <v>0</v>
      </c>
      <c r="K221" s="40">
        <f ca="1">'000025191'!H64</f>
        <v>0</v>
      </c>
      <c r="L221" s="40">
        <f ca="1">'000028194'!H64</f>
        <v>0</v>
      </c>
      <c r="M221" s="40">
        <f ca="1">'000031197'!H64</f>
        <v>0</v>
      </c>
      <c r="N221" s="40">
        <f ca="1">'000034200'!H64</f>
        <v>0</v>
      </c>
      <c r="O221" s="40">
        <f ca="1">'000037203'!H64</f>
        <v>0</v>
      </c>
      <c r="P221" s="40">
        <f ca="1">'000040206'!H64</f>
        <v>0</v>
      </c>
      <c r="Q221" s="40">
        <f ca="1">'000043209'!H64</f>
        <v>0</v>
      </c>
      <c r="R221" s="40">
        <f ca="1">'000046212'!H64</f>
        <v>0</v>
      </c>
      <c r="S221" s="40">
        <f ca="1">'000049215'!H64</f>
        <v>0</v>
      </c>
      <c r="T221" s="40">
        <f ca="1">'000052218'!H64</f>
        <v>0</v>
      </c>
      <c r="U221" s="40">
        <f ca="1">'000055221'!H64</f>
        <v>0</v>
      </c>
      <c r="V221" s="40">
        <f ca="1">'000058224'!H64</f>
        <v>0</v>
      </c>
      <c r="W221" s="40">
        <f ca="1">'000061227'!H64</f>
        <v>0</v>
      </c>
      <c r="X221" s="40">
        <f ca="1">'000064230'!H64</f>
        <v>0</v>
      </c>
      <c r="Y221" s="40">
        <f ca="1">'000067233'!H64</f>
        <v>0</v>
      </c>
      <c r="Z221" s="40">
        <f ca="1">'000070236'!H64</f>
        <v>0</v>
      </c>
      <c r="AA221" s="40">
        <f ca="1">'000073239'!H64</f>
        <v>0</v>
      </c>
      <c r="AB221" s="40">
        <f ca="1">'000076242'!H64</f>
        <v>0</v>
      </c>
      <c r="AC221" s="40">
        <f ca="1">'000079245'!H64</f>
        <v>0</v>
      </c>
      <c r="AD221" s="40">
        <f ca="1">'000082248'!H64</f>
        <v>0</v>
      </c>
      <c r="AE221" s="40">
        <f ca="1">'000085251'!H64</f>
        <v>0</v>
      </c>
      <c r="AF221" s="40">
        <f ca="1">'000088254'!H64</f>
        <v>0</v>
      </c>
      <c r="AG221" s="40">
        <f ca="1">'000091257'!H64</f>
        <v>0</v>
      </c>
      <c r="AH221" s="40">
        <f ca="1">'000094260'!H64</f>
        <v>0</v>
      </c>
      <c r="AI221" s="40">
        <f ca="1">'000097263'!H64</f>
        <v>0</v>
      </c>
      <c r="AJ221" s="40">
        <f ca="1">'000100266'!H64</f>
        <v>0</v>
      </c>
      <c r="AK221" s="40">
        <f ca="1">'000103269'!H64</f>
        <v>0</v>
      </c>
      <c r="AL221" s="40">
        <f ca="1">'000106272'!H64</f>
        <v>0</v>
      </c>
      <c r="AM221" s="40">
        <f ca="1">'000109275'!H64</f>
        <v>0</v>
      </c>
      <c r="AN221" s="40">
        <f ca="1">'000112278'!H64</f>
        <v>0</v>
      </c>
      <c r="AO221" s="40">
        <f ca="1">'000115281'!H64</f>
        <v>0</v>
      </c>
      <c r="AP221" s="40">
        <f ca="1">'000118284'!H64</f>
        <v>0</v>
      </c>
      <c r="AQ221" s="40">
        <f ca="1">'000121287'!H64</f>
        <v>0</v>
      </c>
      <c r="AR221" s="40">
        <f ca="1">'000124290'!H64</f>
        <v>0</v>
      </c>
      <c r="AS221" s="40">
        <f ca="1">'000127293'!H64</f>
        <v>0</v>
      </c>
      <c r="AT221" s="40">
        <f ca="1">'000130296'!H64</f>
        <v>0</v>
      </c>
      <c r="AU221" s="40">
        <f ca="1">'000133299'!H64</f>
        <v>0</v>
      </c>
      <c r="AV221" s="40">
        <f ca="1">'000136302'!H64</f>
        <v>0</v>
      </c>
      <c r="AW221" s="40">
        <f ca="1">'000139305'!H64</f>
        <v>0</v>
      </c>
      <c r="AX221" s="40">
        <f ca="1">'000142308'!H64</f>
        <v>0</v>
      </c>
      <c r="AY221" s="40">
        <f ca="1">'000145311'!H64</f>
        <v>0</v>
      </c>
      <c r="AZ221" s="40">
        <f ca="1">'000148314'!H64</f>
        <v>0</v>
      </c>
      <c r="BA221" s="40">
        <f ca="1">'000151317'!H64</f>
        <v>0</v>
      </c>
      <c r="BB221" s="40">
        <f ca="1">'000154320'!H64</f>
        <v>0</v>
      </c>
      <c r="BC221" s="40">
        <f ca="1">'000157323'!H64</f>
        <v>0</v>
      </c>
      <c r="BD221" s="40">
        <f ca="1">'000160326'!H64</f>
        <v>0</v>
      </c>
      <c r="BE221" s="40">
        <f ca="1">'000163329'!H64</f>
        <v>0</v>
      </c>
      <c r="BF221" s="40">
        <f ca="1">'000166332'!H64</f>
        <v>0</v>
      </c>
      <c r="BG221" s="40">
        <f ca="1">'000169335'!H64</f>
        <v>0</v>
      </c>
      <c r="BH221" s="40">
        <f ca="1">'000172338'!H64</f>
        <v>0</v>
      </c>
      <c r="BI221" s="40">
        <f ca="1">'000175341'!H64</f>
        <v>0</v>
      </c>
      <c r="BJ221" s="40">
        <f ca="1">'000178344'!H64</f>
        <v>0</v>
      </c>
      <c r="BK221" s="40">
        <f ca="1">'000181347'!H64</f>
        <v>0</v>
      </c>
      <c r="BL221" s="40">
        <f ca="1">'000184350'!H64</f>
        <v>0</v>
      </c>
      <c r="BM221" s="40">
        <f ca="1">'000187353'!H64</f>
        <v>0</v>
      </c>
      <c r="BN221" s="40">
        <f ca="1">'000190356'!H64</f>
        <v>0</v>
      </c>
      <c r="BO221" s="40">
        <f ca="1">'000193359'!H64</f>
        <v>0</v>
      </c>
      <c r="BP221" s="40">
        <f ca="1">'000196362'!H64</f>
        <v>0</v>
      </c>
      <c r="BQ221" s="40">
        <f ca="1">'000199365'!H64</f>
        <v>0</v>
      </c>
      <c r="BR221" s="40">
        <f ca="1">'000202368'!H64</f>
        <v>0</v>
      </c>
      <c r="BS221" s="40">
        <f ca="1">'000205371'!H64</f>
        <v>0</v>
      </c>
      <c r="BT221" s="40">
        <f ca="1">'000208374'!H64</f>
        <v>0</v>
      </c>
      <c r="BU221" s="40">
        <f t="shared" ca="1" si="35"/>
        <v>0</v>
      </c>
      <c r="BV221" s="37">
        <f t="shared" ca="1" si="36"/>
        <v>0</v>
      </c>
      <c r="BW221" s="37">
        <f t="shared" ca="1" si="37"/>
        <v>0</v>
      </c>
      <c r="BX221" s="37">
        <f t="shared" ca="1" si="38"/>
        <v>0</v>
      </c>
      <c r="BY221" s="37">
        <f ca="1">IF(BU221=0,0,-1*((BU221/BU157)*(LN(BU221/BU157))))</f>
        <v>0</v>
      </c>
      <c r="BZ221" s="64">
        <f ca="1">IF(BU221=0,0,(BU221/BU157)^2)</f>
        <v>0</v>
      </c>
    </row>
    <row r="222" spans="1:78" x14ac:dyDescent="0.25">
      <c r="A222" s="54" t="s">
        <v>72</v>
      </c>
      <c r="B222" s="40">
        <f ca="1">'000000500'!H65</f>
        <v>0</v>
      </c>
      <c r="C222" s="40">
        <f ca="1">'000001167'!H65</f>
        <v>0</v>
      </c>
      <c r="D222" s="40">
        <f ca="1">'000004170'!H65</f>
        <v>0</v>
      </c>
      <c r="E222" s="40">
        <f ca="1">'000007173'!H65</f>
        <v>0</v>
      </c>
      <c r="F222" s="40">
        <f ca="1">'000010176'!H65</f>
        <v>0</v>
      </c>
      <c r="G222" s="40">
        <f ca="1">'000013179'!H65</f>
        <v>0</v>
      </c>
      <c r="H222" s="40">
        <f ca="1">'000016182'!H65</f>
        <v>0</v>
      </c>
      <c r="I222" s="40">
        <f ca="1">'000019185'!H65</f>
        <v>0</v>
      </c>
      <c r="J222" s="40">
        <f ca="1">'000022188'!H65</f>
        <v>0</v>
      </c>
      <c r="K222" s="40">
        <f ca="1">'000025191'!H65</f>
        <v>0</v>
      </c>
      <c r="L222" s="40">
        <f ca="1">'000028194'!H65</f>
        <v>0</v>
      </c>
      <c r="M222" s="40">
        <f ca="1">'000031197'!H65</f>
        <v>0</v>
      </c>
      <c r="N222" s="40">
        <f ca="1">'000034200'!H65</f>
        <v>0</v>
      </c>
      <c r="O222" s="40">
        <f ca="1">'000037203'!H65</f>
        <v>0</v>
      </c>
      <c r="P222" s="40">
        <f ca="1">'000040206'!H65</f>
        <v>0</v>
      </c>
      <c r="Q222" s="40">
        <f ca="1">'000043209'!H65</f>
        <v>0</v>
      </c>
      <c r="R222" s="40">
        <f ca="1">'000046212'!H65</f>
        <v>0</v>
      </c>
      <c r="S222" s="40">
        <f ca="1">'000049215'!H65</f>
        <v>0</v>
      </c>
      <c r="T222" s="40">
        <f ca="1">'000052218'!H65</f>
        <v>0</v>
      </c>
      <c r="U222" s="40">
        <f ca="1">'000055221'!H65</f>
        <v>0</v>
      </c>
      <c r="V222" s="40">
        <f ca="1">'000058224'!H65</f>
        <v>0</v>
      </c>
      <c r="W222" s="40">
        <f ca="1">'000061227'!H65</f>
        <v>0</v>
      </c>
      <c r="X222" s="40">
        <f ca="1">'000064230'!H65</f>
        <v>0</v>
      </c>
      <c r="Y222" s="40">
        <f ca="1">'000067233'!H65</f>
        <v>0</v>
      </c>
      <c r="Z222" s="40">
        <f ca="1">'000070236'!H65</f>
        <v>0</v>
      </c>
      <c r="AA222" s="40">
        <f ca="1">'000073239'!H65</f>
        <v>0</v>
      </c>
      <c r="AB222" s="40">
        <f ca="1">'000076242'!H65</f>
        <v>0</v>
      </c>
      <c r="AC222" s="40">
        <f ca="1">'000079245'!H65</f>
        <v>0</v>
      </c>
      <c r="AD222" s="40">
        <f ca="1">'000082248'!H65</f>
        <v>0</v>
      </c>
      <c r="AE222" s="40">
        <f ca="1">'000085251'!H65</f>
        <v>0</v>
      </c>
      <c r="AF222" s="40">
        <f ca="1">'000088254'!H65</f>
        <v>0</v>
      </c>
      <c r="AG222" s="40">
        <f ca="1">'000091257'!H65</f>
        <v>0</v>
      </c>
      <c r="AH222" s="40">
        <f ca="1">'000094260'!H65</f>
        <v>0</v>
      </c>
      <c r="AI222" s="40">
        <f ca="1">'000097263'!H65</f>
        <v>0</v>
      </c>
      <c r="AJ222" s="40">
        <f ca="1">'000100266'!H65</f>
        <v>0</v>
      </c>
      <c r="AK222" s="40">
        <f ca="1">'000103269'!H65</f>
        <v>0</v>
      </c>
      <c r="AL222" s="40">
        <f ca="1">'000106272'!H65</f>
        <v>0</v>
      </c>
      <c r="AM222" s="40">
        <f ca="1">'000109275'!H65</f>
        <v>0</v>
      </c>
      <c r="AN222" s="40">
        <f ca="1">'000112278'!H65</f>
        <v>0</v>
      </c>
      <c r="AO222" s="40">
        <f ca="1">'000115281'!H65</f>
        <v>0</v>
      </c>
      <c r="AP222" s="40">
        <f ca="1">'000118284'!H65</f>
        <v>0</v>
      </c>
      <c r="AQ222" s="40">
        <f ca="1">'000121287'!H65</f>
        <v>0</v>
      </c>
      <c r="AR222" s="40">
        <f ca="1">'000124290'!H65</f>
        <v>0</v>
      </c>
      <c r="AS222" s="40">
        <f ca="1">'000127293'!H65</f>
        <v>0</v>
      </c>
      <c r="AT222" s="40">
        <f ca="1">'000130296'!H65</f>
        <v>0</v>
      </c>
      <c r="AU222" s="40">
        <f ca="1">'000133299'!H65</f>
        <v>0</v>
      </c>
      <c r="AV222" s="40">
        <f ca="1">'000136302'!H65</f>
        <v>0</v>
      </c>
      <c r="AW222" s="40">
        <f ca="1">'000139305'!H65</f>
        <v>0</v>
      </c>
      <c r="AX222" s="40">
        <f ca="1">'000142308'!H65</f>
        <v>0</v>
      </c>
      <c r="AY222" s="40">
        <f ca="1">'000145311'!H65</f>
        <v>0</v>
      </c>
      <c r="AZ222" s="40">
        <f ca="1">'000148314'!H65</f>
        <v>0</v>
      </c>
      <c r="BA222" s="40">
        <f ca="1">'000151317'!H65</f>
        <v>0</v>
      </c>
      <c r="BB222" s="40">
        <f ca="1">'000154320'!H65</f>
        <v>0</v>
      </c>
      <c r="BC222" s="40">
        <f ca="1">'000157323'!H65</f>
        <v>0</v>
      </c>
      <c r="BD222" s="40">
        <f ca="1">'000160326'!H65</f>
        <v>0</v>
      </c>
      <c r="BE222" s="40">
        <f ca="1">'000163329'!H65</f>
        <v>0</v>
      </c>
      <c r="BF222" s="40">
        <f ca="1">'000166332'!H65</f>
        <v>0</v>
      </c>
      <c r="BG222" s="40">
        <f ca="1">'000169335'!H65</f>
        <v>0</v>
      </c>
      <c r="BH222" s="40">
        <f ca="1">'000172338'!H65</f>
        <v>0</v>
      </c>
      <c r="BI222" s="40">
        <f ca="1">'000175341'!H65</f>
        <v>0</v>
      </c>
      <c r="BJ222" s="40">
        <f ca="1">'000178344'!H65</f>
        <v>0</v>
      </c>
      <c r="BK222" s="40">
        <f ca="1">'000181347'!H65</f>
        <v>0</v>
      </c>
      <c r="BL222" s="40">
        <f ca="1">'000184350'!H65</f>
        <v>0</v>
      </c>
      <c r="BM222" s="40">
        <f ca="1">'000187353'!H65</f>
        <v>0</v>
      </c>
      <c r="BN222" s="40">
        <f ca="1">'000190356'!H65</f>
        <v>0</v>
      </c>
      <c r="BO222" s="40">
        <f ca="1">'000193359'!H65</f>
        <v>0</v>
      </c>
      <c r="BP222" s="40">
        <f ca="1">'000196362'!H65</f>
        <v>0</v>
      </c>
      <c r="BQ222" s="40">
        <f ca="1">'000199365'!H65</f>
        <v>0</v>
      </c>
      <c r="BR222" s="40">
        <f ca="1">'000202368'!H65</f>
        <v>0</v>
      </c>
      <c r="BS222" s="40">
        <f ca="1">'000205371'!H65</f>
        <v>0</v>
      </c>
      <c r="BT222" s="40">
        <f ca="1">'000208374'!H65</f>
        <v>0</v>
      </c>
      <c r="BU222" s="40">
        <f t="shared" ca="1" si="35"/>
        <v>0</v>
      </c>
      <c r="BV222" s="37">
        <f t="shared" ca="1" si="36"/>
        <v>0</v>
      </c>
      <c r="BW222" s="37">
        <f t="shared" ca="1" si="37"/>
        <v>0</v>
      </c>
      <c r="BX222" s="37">
        <f t="shared" ca="1" si="38"/>
        <v>0</v>
      </c>
      <c r="BY222" s="37">
        <f ca="1">IF(BU222=0,0,-1*((BU222/BU157)*(LN(BU222/BU157))))</f>
        <v>0</v>
      </c>
      <c r="BZ222" s="64">
        <f ca="1">IF(BU222=0,0,(BU222/BU157)^2)</f>
        <v>0</v>
      </c>
    </row>
    <row r="223" spans="1:78" x14ac:dyDescent="0.25">
      <c r="A223" s="54" t="s">
        <v>73</v>
      </c>
      <c r="B223" s="40">
        <f ca="1">'000000500'!H66</f>
        <v>0</v>
      </c>
      <c r="C223" s="40">
        <f ca="1">'000001167'!H66</f>
        <v>0</v>
      </c>
      <c r="D223" s="40">
        <f ca="1">'000004170'!H66</f>
        <v>0</v>
      </c>
      <c r="E223" s="40">
        <f ca="1">'000007173'!H66</f>
        <v>0</v>
      </c>
      <c r="F223" s="40">
        <f ca="1">'000010176'!H66</f>
        <v>0</v>
      </c>
      <c r="G223" s="40">
        <f ca="1">'000013179'!H66</f>
        <v>0</v>
      </c>
      <c r="H223" s="40">
        <f ca="1">'000016182'!H66</f>
        <v>0</v>
      </c>
      <c r="I223" s="40">
        <f ca="1">'000019185'!H66</f>
        <v>0</v>
      </c>
      <c r="J223" s="40">
        <f ca="1">'000022188'!H66</f>
        <v>0</v>
      </c>
      <c r="K223" s="40">
        <f ca="1">'000025191'!H66</f>
        <v>0</v>
      </c>
      <c r="L223" s="40">
        <f ca="1">'000028194'!H66</f>
        <v>0</v>
      </c>
      <c r="M223" s="40">
        <f ca="1">'000031197'!H66</f>
        <v>0</v>
      </c>
      <c r="N223" s="40">
        <f ca="1">'000034200'!H66</f>
        <v>0</v>
      </c>
      <c r="O223" s="40">
        <f ca="1">'000037203'!H66</f>
        <v>0</v>
      </c>
      <c r="P223" s="40">
        <f ca="1">'000040206'!H66</f>
        <v>0</v>
      </c>
      <c r="Q223" s="40">
        <f ca="1">'000043209'!H66</f>
        <v>0</v>
      </c>
      <c r="R223" s="40">
        <f ca="1">'000046212'!H66</f>
        <v>0</v>
      </c>
      <c r="S223" s="40">
        <f ca="1">'000049215'!H66</f>
        <v>0</v>
      </c>
      <c r="T223" s="40">
        <f ca="1">'000052218'!H66</f>
        <v>0</v>
      </c>
      <c r="U223" s="40">
        <f ca="1">'000055221'!H66</f>
        <v>0</v>
      </c>
      <c r="V223" s="40">
        <f ca="1">'000058224'!H66</f>
        <v>0</v>
      </c>
      <c r="W223" s="40">
        <f ca="1">'000061227'!H66</f>
        <v>0</v>
      </c>
      <c r="X223" s="40">
        <f ca="1">'000064230'!H66</f>
        <v>0</v>
      </c>
      <c r="Y223" s="40">
        <f ca="1">'000067233'!H66</f>
        <v>0</v>
      </c>
      <c r="Z223" s="40">
        <f ca="1">'000070236'!H66</f>
        <v>0</v>
      </c>
      <c r="AA223" s="40">
        <f ca="1">'000073239'!H66</f>
        <v>0</v>
      </c>
      <c r="AB223" s="40">
        <f ca="1">'000076242'!H66</f>
        <v>0</v>
      </c>
      <c r="AC223" s="40">
        <f ca="1">'000079245'!H66</f>
        <v>0</v>
      </c>
      <c r="AD223" s="40">
        <f ca="1">'000082248'!H66</f>
        <v>0</v>
      </c>
      <c r="AE223" s="40">
        <f ca="1">'000085251'!H66</f>
        <v>0</v>
      </c>
      <c r="AF223" s="40">
        <f ca="1">'000088254'!H66</f>
        <v>0</v>
      </c>
      <c r="AG223" s="40">
        <f ca="1">'000091257'!H66</f>
        <v>0</v>
      </c>
      <c r="AH223" s="40">
        <f ca="1">'000094260'!H66</f>
        <v>0</v>
      </c>
      <c r="AI223" s="40">
        <f ca="1">'000097263'!H66</f>
        <v>0</v>
      </c>
      <c r="AJ223" s="40">
        <f ca="1">'000100266'!H66</f>
        <v>0</v>
      </c>
      <c r="AK223" s="40">
        <f ca="1">'000103269'!H66</f>
        <v>0</v>
      </c>
      <c r="AL223" s="40">
        <f ca="1">'000106272'!H66</f>
        <v>0</v>
      </c>
      <c r="AM223" s="40">
        <f ca="1">'000109275'!H66</f>
        <v>0</v>
      </c>
      <c r="AN223" s="40">
        <f ca="1">'000112278'!H66</f>
        <v>0</v>
      </c>
      <c r="AO223" s="40">
        <f ca="1">'000115281'!H66</f>
        <v>0</v>
      </c>
      <c r="AP223" s="40">
        <f ca="1">'000118284'!H66</f>
        <v>0</v>
      </c>
      <c r="AQ223" s="40">
        <f ca="1">'000121287'!H66</f>
        <v>0</v>
      </c>
      <c r="AR223" s="40">
        <f ca="1">'000124290'!H66</f>
        <v>0</v>
      </c>
      <c r="AS223" s="40">
        <f ca="1">'000127293'!H66</f>
        <v>0</v>
      </c>
      <c r="AT223" s="40">
        <f ca="1">'000130296'!H66</f>
        <v>0</v>
      </c>
      <c r="AU223" s="40">
        <f ca="1">'000133299'!H66</f>
        <v>0</v>
      </c>
      <c r="AV223" s="40">
        <f ca="1">'000136302'!H66</f>
        <v>0</v>
      </c>
      <c r="AW223" s="40">
        <f ca="1">'000139305'!H66</f>
        <v>0</v>
      </c>
      <c r="AX223" s="40">
        <f ca="1">'000142308'!H66</f>
        <v>0</v>
      </c>
      <c r="AY223" s="40">
        <f ca="1">'000145311'!H66</f>
        <v>0</v>
      </c>
      <c r="AZ223" s="40">
        <f ca="1">'000148314'!H66</f>
        <v>0</v>
      </c>
      <c r="BA223" s="40">
        <f ca="1">'000151317'!H66</f>
        <v>0</v>
      </c>
      <c r="BB223" s="40">
        <f ca="1">'000154320'!H66</f>
        <v>0</v>
      </c>
      <c r="BC223" s="40">
        <f ca="1">'000157323'!H66</f>
        <v>0</v>
      </c>
      <c r="BD223" s="40">
        <f ca="1">'000160326'!H66</f>
        <v>0</v>
      </c>
      <c r="BE223" s="40">
        <f ca="1">'000163329'!H66</f>
        <v>0</v>
      </c>
      <c r="BF223" s="40">
        <f ca="1">'000166332'!H66</f>
        <v>0</v>
      </c>
      <c r="BG223" s="40">
        <f ca="1">'000169335'!H66</f>
        <v>0</v>
      </c>
      <c r="BH223" s="40">
        <f ca="1">'000172338'!H66</f>
        <v>0</v>
      </c>
      <c r="BI223" s="40">
        <f ca="1">'000175341'!H66</f>
        <v>0</v>
      </c>
      <c r="BJ223" s="40">
        <f ca="1">'000178344'!H66</f>
        <v>0</v>
      </c>
      <c r="BK223" s="40">
        <f ca="1">'000181347'!H66</f>
        <v>0</v>
      </c>
      <c r="BL223" s="40">
        <f ca="1">'000184350'!H66</f>
        <v>0</v>
      </c>
      <c r="BM223" s="40">
        <f ca="1">'000187353'!H66</f>
        <v>0</v>
      </c>
      <c r="BN223" s="40">
        <f ca="1">'000190356'!H66</f>
        <v>0</v>
      </c>
      <c r="BO223" s="40">
        <f ca="1">'000193359'!H66</f>
        <v>0</v>
      </c>
      <c r="BP223" s="40">
        <f ca="1">'000196362'!H66</f>
        <v>0</v>
      </c>
      <c r="BQ223" s="40">
        <f ca="1">'000199365'!H66</f>
        <v>0</v>
      </c>
      <c r="BR223" s="40">
        <f ca="1">'000202368'!H66</f>
        <v>0</v>
      </c>
      <c r="BS223" s="40">
        <f ca="1">'000205371'!H66</f>
        <v>0</v>
      </c>
      <c r="BT223" s="40">
        <f ca="1">'000208374'!H66</f>
        <v>0</v>
      </c>
      <c r="BU223" s="40">
        <f t="shared" ca="1" si="35"/>
        <v>0</v>
      </c>
      <c r="BV223" s="37">
        <f t="shared" ca="1" si="36"/>
        <v>0</v>
      </c>
      <c r="BW223" s="37">
        <f t="shared" ca="1" si="37"/>
        <v>0</v>
      </c>
      <c r="BX223" s="37">
        <f t="shared" ca="1" si="38"/>
        <v>0</v>
      </c>
      <c r="BY223" s="37">
        <f ca="1">IF(BU223=0,0,-1*((BU223/BU157)*(LN(BU223/BU157))))</f>
        <v>0</v>
      </c>
      <c r="BZ223" s="64">
        <f ca="1">IF(BU223=0,0,(BU223/BU157)^2)</f>
        <v>0</v>
      </c>
    </row>
    <row r="224" spans="1:78" x14ac:dyDescent="0.25">
      <c r="A224" s="54" t="s">
        <v>74</v>
      </c>
      <c r="B224" s="40">
        <f ca="1">'000000500'!H67</f>
        <v>0</v>
      </c>
      <c r="C224" s="40">
        <f ca="1">'000001167'!H67</f>
        <v>0</v>
      </c>
      <c r="D224" s="40">
        <f ca="1">'000004170'!H67</f>
        <v>0</v>
      </c>
      <c r="E224" s="40">
        <f ca="1">'000007173'!H67</f>
        <v>0</v>
      </c>
      <c r="F224" s="40">
        <f ca="1">'000010176'!H67</f>
        <v>0</v>
      </c>
      <c r="G224" s="40">
        <f ca="1">'000013179'!H67</f>
        <v>0</v>
      </c>
      <c r="H224" s="40">
        <f ca="1">'000016182'!H67</f>
        <v>0</v>
      </c>
      <c r="I224" s="40">
        <f ca="1">'000019185'!H67</f>
        <v>0</v>
      </c>
      <c r="J224" s="40">
        <f ca="1">'000022188'!H67</f>
        <v>0</v>
      </c>
      <c r="K224" s="40">
        <f ca="1">'000025191'!H67</f>
        <v>0</v>
      </c>
      <c r="L224" s="40">
        <f ca="1">'000028194'!H67</f>
        <v>0</v>
      </c>
      <c r="M224" s="40">
        <f ca="1">'000031197'!H67</f>
        <v>0</v>
      </c>
      <c r="N224" s="40">
        <f ca="1">'000034200'!H67</f>
        <v>0</v>
      </c>
      <c r="O224" s="40">
        <f ca="1">'000037203'!H67</f>
        <v>0</v>
      </c>
      <c r="P224" s="40">
        <f ca="1">'000040206'!H67</f>
        <v>0</v>
      </c>
      <c r="Q224" s="40">
        <f ca="1">'000043209'!H67</f>
        <v>0</v>
      </c>
      <c r="R224" s="40">
        <f ca="1">'000046212'!H67</f>
        <v>0</v>
      </c>
      <c r="S224" s="40">
        <f ca="1">'000049215'!H67</f>
        <v>0</v>
      </c>
      <c r="T224" s="40">
        <f ca="1">'000052218'!H67</f>
        <v>0</v>
      </c>
      <c r="U224" s="40">
        <f ca="1">'000055221'!H67</f>
        <v>0</v>
      </c>
      <c r="V224" s="40">
        <f ca="1">'000058224'!H67</f>
        <v>0</v>
      </c>
      <c r="W224" s="40">
        <f ca="1">'000061227'!H67</f>
        <v>0</v>
      </c>
      <c r="X224" s="40">
        <f ca="1">'000064230'!H67</f>
        <v>0</v>
      </c>
      <c r="Y224" s="40">
        <f ca="1">'000067233'!H67</f>
        <v>0</v>
      </c>
      <c r="Z224" s="40">
        <f ca="1">'000070236'!H67</f>
        <v>0</v>
      </c>
      <c r="AA224" s="40">
        <f ca="1">'000073239'!H67</f>
        <v>0</v>
      </c>
      <c r="AB224" s="40">
        <f ca="1">'000076242'!H67</f>
        <v>0</v>
      </c>
      <c r="AC224" s="40">
        <f ca="1">'000079245'!H67</f>
        <v>0</v>
      </c>
      <c r="AD224" s="40">
        <f ca="1">'000082248'!H67</f>
        <v>0</v>
      </c>
      <c r="AE224" s="40">
        <f ca="1">'000085251'!H67</f>
        <v>0</v>
      </c>
      <c r="AF224" s="40">
        <f ca="1">'000088254'!H67</f>
        <v>0</v>
      </c>
      <c r="AG224" s="40">
        <f ca="1">'000091257'!H67</f>
        <v>0</v>
      </c>
      <c r="AH224" s="40">
        <f ca="1">'000094260'!H67</f>
        <v>0</v>
      </c>
      <c r="AI224" s="40">
        <f ca="1">'000097263'!H67</f>
        <v>0</v>
      </c>
      <c r="AJ224" s="40">
        <f ca="1">'000100266'!H67</f>
        <v>0</v>
      </c>
      <c r="AK224" s="40">
        <f ca="1">'000103269'!H67</f>
        <v>0</v>
      </c>
      <c r="AL224" s="40">
        <f ca="1">'000106272'!H67</f>
        <v>0</v>
      </c>
      <c r="AM224" s="40">
        <f ca="1">'000109275'!H67</f>
        <v>0</v>
      </c>
      <c r="AN224" s="40">
        <f ca="1">'000112278'!H67</f>
        <v>0</v>
      </c>
      <c r="AO224" s="40">
        <f ca="1">'000115281'!H67</f>
        <v>0</v>
      </c>
      <c r="AP224" s="40">
        <f ca="1">'000118284'!H67</f>
        <v>0</v>
      </c>
      <c r="AQ224" s="40">
        <f ca="1">'000121287'!H67</f>
        <v>0</v>
      </c>
      <c r="AR224" s="40">
        <f ca="1">'000124290'!H67</f>
        <v>0</v>
      </c>
      <c r="AS224" s="40">
        <f ca="1">'000127293'!H67</f>
        <v>0</v>
      </c>
      <c r="AT224" s="40">
        <f ca="1">'000130296'!H67</f>
        <v>0</v>
      </c>
      <c r="AU224" s="40">
        <f ca="1">'000133299'!H67</f>
        <v>0</v>
      </c>
      <c r="AV224" s="40">
        <f ca="1">'000136302'!H67</f>
        <v>0</v>
      </c>
      <c r="AW224" s="40">
        <f ca="1">'000139305'!H67</f>
        <v>0</v>
      </c>
      <c r="AX224" s="40">
        <f ca="1">'000142308'!H67</f>
        <v>0</v>
      </c>
      <c r="AY224" s="40">
        <f ca="1">'000145311'!H67</f>
        <v>0</v>
      </c>
      <c r="AZ224" s="40">
        <f ca="1">'000148314'!H67</f>
        <v>0</v>
      </c>
      <c r="BA224" s="40">
        <f ca="1">'000151317'!H67</f>
        <v>0</v>
      </c>
      <c r="BB224" s="40">
        <f ca="1">'000154320'!H67</f>
        <v>0</v>
      </c>
      <c r="BC224" s="40">
        <f ca="1">'000157323'!H67</f>
        <v>0</v>
      </c>
      <c r="BD224" s="40">
        <f ca="1">'000160326'!H67</f>
        <v>0</v>
      </c>
      <c r="BE224" s="40">
        <f ca="1">'000163329'!H67</f>
        <v>0</v>
      </c>
      <c r="BF224" s="40">
        <f ca="1">'000166332'!H67</f>
        <v>0</v>
      </c>
      <c r="BG224" s="40">
        <f ca="1">'000169335'!H67</f>
        <v>0</v>
      </c>
      <c r="BH224" s="40">
        <f ca="1">'000172338'!H67</f>
        <v>0</v>
      </c>
      <c r="BI224" s="40">
        <f ca="1">'000175341'!H67</f>
        <v>0</v>
      </c>
      <c r="BJ224" s="40">
        <f ca="1">'000178344'!H67</f>
        <v>0</v>
      </c>
      <c r="BK224" s="40">
        <f ca="1">'000181347'!H67</f>
        <v>0</v>
      </c>
      <c r="BL224" s="40">
        <f ca="1">'000184350'!H67</f>
        <v>0</v>
      </c>
      <c r="BM224" s="40">
        <f ca="1">'000187353'!H67</f>
        <v>0</v>
      </c>
      <c r="BN224" s="40">
        <f ca="1">'000190356'!H67</f>
        <v>0</v>
      </c>
      <c r="BO224" s="40">
        <f ca="1">'000193359'!H67</f>
        <v>0</v>
      </c>
      <c r="BP224" s="40">
        <f ca="1">'000196362'!H67</f>
        <v>0</v>
      </c>
      <c r="BQ224" s="40">
        <f ca="1">'000199365'!H67</f>
        <v>0</v>
      </c>
      <c r="BR224" s="40">
        <f ca="1">'000202368'!H67</f>
        <v>0</v>
      </c>
      <c r="BS224" s="40">
        <f ca="1">'000205371'!H67</f>
        <v>0</v>
      </c>
      <c r="BT224" s="40">
        <f ca="1">'000208374'!H67</f>
        <v>0</v>
      </c>
      <c r="BU224" s="40">
        <f t="shared" ca="1" si="35"/>
        <v>0</v>
      </c>
      <c r="BV224" s="37">
        <f t="shared" ca="1" si="36"/>
        <v>0</v>
      </c>
      <c r="BW224" s="37">
        <f t="shared" ca="1" si="37"/>
        <v>0</v>
      </c>
      <c r="BX224" s="37">
        <f t="shared" ca="1" si="38"/>
        <v>0</v>
      </c>
      <c r="BY224" s="37">
        <f ca="1">IF(BU224=0,0,-1*((BU224/BU157)*(LN(BU224/BU157))))</f>
        <v>0</v>
      </c>
      <c r="BZ224" s="64">
        <f ca="1">IF(BU224=0,0,(BU224/BU157)^2)</f>
        <v>0</v>
      </c>
    </row>
    <row r="225" spans="1:78" x14ac:dyDescent="0.25">
      <c r="A225" s="54" t="s">
        <v>75</v>
      </c>
      <c r="B225" s="40">
        <f ca="1">'000000500'!H68</f>
        <v>0</v>
      </c>
      <c r="C225" s="40">
        <f ca="1">'000001167'!H68</f>
        <v>0</v>
      </c>
      <c r="D225" s="40">
        <f ca="1">'000004170'!H68</f>
        <v>0</v>
      </c>
      <c r="E225" s="40">
        <f ca="1">'000007173'!H68</f>
        <v>0</v>
      </c>
      <c r="F225" s="40">
        <f ca="1">'000010176'!H68</f>
        <v>0</v>
      </c>
      <c r="G225" s="40">
        <f ca="1">'000013179'!H68</f>
        <v>0</v>
      </c>
      <c r="H225" s="40">
        <f ca="1">'000016182'!H68</f>
        <v>0</v>
      </c>
      <c r="I225" s="40">
        <f ca="1">'000019185'!H68</f>
        <v>0</v>
      </c>
      <c r="J225" s="40">
        <f ca="1">'000022188'!H68</f>
        <v>0</v>
      </c>
      <c r="K225" s="40">
        <f ca="1">'000025191'!H68</f>
        <v>0</v>
      </c>
      <c r="L225" s="40">
        <f ca="1">'000028194'!H68</f>
        <v>0</v>
      </c>
      <c r="M225" s="40">
        <f ca="1">'000031197'!H68</f>
        <v>0</v>
      </c>
      <c r="N225" s="40">
        <f ca="1">'000034200'!H68</f>
        <v>0</v>
      </c>
      <c r="O225" s="40">
        <f ca="1">'000037203'!H68</f>
        <v>0</v>
      </c>
      <c r="P225" s="40">
        <f ca="1">'000040206'!H68</f>
        <v>0</v>
      </c>
      <c r="Q225" s="40">
        <f ca="1">'000043209'!H68</f>
        <v>0</v>
      </c>
      <c r="R225" s="40">
        <f ca="1">'000046212'!H68</f>
        <v>0</v>
      </c>
      <c r="S225" s="40">
        <f ca="1">'000049215'!H68</f>
        <v>0</v>
      </c>
      <c r="T225" s="40">
        <f ca="1">'000052218'!H68</f>
        <v>0</v>
      </c>
      <c r="U225" s="40">
        <f ca="1">'000055221'!H68</f>
        <v>0</v>
      </c>
      <c r="V225" s="40">
        <f ca="1">'000058224'!H68</f>
        <v>0</v>
      </c>
      <c r="W225" s="40">
        <f ca="1">'000061227'!H68</f>
        <v>0</v>
      </c>
      <c r="X225" s="40">
        <f ca="1">'000064230'!H68</f>
        <v>0</v>
      </c>
      <c r="Y225" s="40">
        <f ca="1">'000067233'!H68</f>
        <v>0</v>
      </c>
      <c r="Z225" s="40">
        <f ca="1">'000070236'!H68</f>
        <v>0</v>
      </c>
      <c r="AA225" s="40">
        <f ca="1">'000073239'!H68</f>
        <v>0</v>
      </c>
      <c r="AB225" s="40">
        <f ca="1">'000076242'!H68</f>
        <v>0</v>
      </c>
      <c r="AC225" s="40">
        <f ca="1">'000079245'!H68</f>
        <v>0</v>
      </c>
      <c r="AD225" s="40">
        <f ca="1">'000082248'!H68</f>
        <v>0</v>
      </c>
      <c r="AE225" s="40">
        <f ca="1">'000085251'!H68</f>
        <v>0</v>
      </c>
      <c r="AF225" s="40">
        <f ca="1">'000088254'!H68</f>
        <v>0</v>
      </c>
      <c r="AG225" s="40">
        <f ca="1">'000091257'!H68</f>
        <v>0</v>
      </c>
      <c r="AH225" s="40">
        <f ca="1">'000094260'!H68</f>
        <v>0</v>
      </c>
      <c r="AI225" s="40">
        <f ca="1">'000097263'!H68</f>
        <v>0</v>
      </c>
      <c r="AJ225" s="40">
        <f ca="1">'000100266'!H68</f>
        <v>0</v>
      </c>
      <c r="AK225" s="40">
        <f ca="1">'000103269'!H68</f>
        <v>0</v>
      </c>
      <c r="AL225" s="40">
        <f ca="1">'000106272'!H68</f>
        <v>0</v>
      </c>
      <c r="AM225" s="40">
        <f ca="1">'000109275'!H68</f>
        <v>0</v>
      </c>
      <c r="AN225" s="40">
        <f ca="1">'000112278'!H68</f>
        <v>0</v>
      </c>
      <c r="AO225" s="40">
        <f ca="1">'000115281'!H68</f>
        <v>0</v>
      </c>
      <c r="AP225" s="40">
        <f ca="1">'000118284'!H68</f>
        <v>0</v>
      </c>
      <c r="AQ225" s="40">
        <f ca="1">'000121287'!H68</f>
        <v>0</v>
      </c>
      <c r="AR225" s="40">
        <f ca="1">'000124290'!H68</f>
        <v>0</v>
      </c>
      <c r="AS225" s="40">
        <f ca="1">'000127293'!H68</f>
        <v>0</v>
      </c>
      <c r="AT225" s="40">
        <f ca="1">'000130296'!H68</f>
        <v>0</v>
      </c>
      <c r="AU225" s="40">
        <f ca="1">'000133299'!H68</f>
        <v>0</v>
      </c>
      <c r="AV225" s="40">
        <f ca="1">'000136302'!H68</f>
        <v>0</v>
      </c>
      <c r="AW225" s="40">
        <f ca="1">'000139305'!H68</f>
        <v>0</v>
      </c>
      <c r="AX225" s="40">
        <f ca="1">'000142308'!H68</f>
        <v>0</v>
      </c>
      <c r="AY225" s="40">
        <f ca="1">'000145311'!H68</f>
        <v>0</v>
      </c>
      <c r="AZ225" s="40">
        <f ca="1">'000148314'!H68</f>
        <v>0</v>
      </c>
      <c r="BA225" s="40">
        <f ca="1">'000151317'!H68</f>
        <v>0</v>
      </c>
      <c r="BB225" s="40">
        <f ca="1">'000154320'!H68</f>
        <v>0</v>
      </c>
      <c r="BC225" s="40">
        <f ca="1">'000157323'!H68</f>
        <v>0</v>
      </c>
      <c r="BD225" s="40">
        <f ca="1">'000160326'!H68</f>
        <v>0</v>
      </c>
      <c r="BE225" s="40">
        <f ca="1">'000163329'!H68</f>
        <v>0</v>
      </c>
      <c r="BF225" s="40">
        <f ca="1">'000166332'!H68</f>
        <v>0</v>
      </c>
      <c r="BG225" s="40">
        <f ca="1">'000169335'!H68</f>
        <v>0</v>
      </c>
      <c r="BH225" s="40">
        <f ca="1">'000172338'!H68</f>
        <v>0</v>
      </c>
      <c r="BI225" s="40">
        <f ca="1">'000175341'!H68</f>
        <v>0</v>
      </c>
      <c r="BJ225" s="40">
        <f ca="1">'000178344'!H68</f>
        <v>0</v>
      </c>
      <c r="BK225" s="40">
        <f ca="1">'000181347'!H68</f>
        <v>0</v>
      </c>
      <c r="BL225" s="40">
        <f ca="1">'000184350'!H68</f>
        <v>0</v>
      </c>
      <c r="BM225" s="40">
        <f ca="1">'000187353'!H68</f>
        <v>0</v>
      </c>
      <c r="BN225" s="40">
        <f ca="1">'000190356'!H68</f>
        <v>0</v>
      </c>
      <c r="BO225" s="40">
        <f ca="1">'000193359'!H68</f>
        <v>0</v>
      </c>
      <c r="BP225" s="40">
        <f ca="1">'000196362'!H68</f>
        <v>0</v>
      </c>
      <c r="BQ225" s="40">
        <f ca="1">'000199365'!H68</f>
        <v>0</v>
      </c>
      <c r="BR225" s="40">
        <f ca="1">'000202368'!H68</f>
        <v>0</v>
      </c>
      <c r="BS225" s="40">
        <f ca="1">'000205371'!H68</f>
        <v>0</v>
      </c>
      <c r="BT225" s="40">
        <f ca="1">'000208374'!H68</f>
        <v>0</v>
      </c>
      <c r="BU225" s="40">
        <f t="shared" ca="1" si="35"/>
        <v>0</v>
      </c>
      <c r="BV225" s="37">
        <f t="shared" ca="1" si="36"/>
        <v>0</v>
      </c>
      <c r="BW225" s="37">
        <f t="shared" ca="1" si="37"/>
        <v>0</v>
      </c>
      <c r="BX225" s="37">
        <f t="shared" ca="1" si="38"/>
        <v>0</v>
      </c>
      <c r="BY225" s="37">
        <f ca="1">IF(BU225=0,0,-1*((BU225/BU157)*(LN(BU225/BU157))))</f>
        <v>0</v>
      </c>
      <c r="BZ225" s="64">
        <f ca="1">IF(BU225=0,0,(BU225/BU157)^2)</f>
        <v>0</v>
      </c>
    </row>
    <row r="226" spans="1:78" x14ac:dyDescent="0.25">
      <c r="A226" s="54" t="s">
        <v>76</v>
      </c>
      <c r="B226" s="40">
        <f ca="1">'000000500'!H69</f>
        <v>0</v>
      </c>
      <c r="C226" s="40">
        <f ca="1">'000001167'!H69</f>
        <v>0</v>
      </c>
      <c r="D226" s="40">
        <f ca="1">'000004170'!H69</f>
        <v>0</v>
      </c>
      <c r="E226" s="40">
        <f ca="1">'000007173'!H69</f>
        <v>0</v>
      </c>
      <c r="F226" s="40">
        <f ca="1">'000010176'!H69</f>
        <v>0</v>
      </c>
      <c r="G226" s="40">
        <f ca="1">'000013179'!H69</f>
        <v>0</v>
      </c>
      <c r="H226" s="40">
        <f ca="1">'000016182'!H69</f>
        <v>0</v>
      </c>
      <c r="I226" s="40">
        <f ca="1">'000019185'!H69</f>
        <v>0</v>
      </c>
      <c r="J226" s="40">
        <f ca="1">'000022188'!H69</f>
        <v>0</v>
      </c>
      <c r="K226" s="40">
        <f ca="1">'000025191'!H69</f>
        <v>0</v>
      </c>
      <c r="L226" s="40">
        <f ca="1">'000028194'!H69</f>
        <v>0</v>
      </c>
      <c r="M226" s="40">
        <f ca="1">'000031197'!H69</f>
        <v>0</v>
      </c>
      <c r="N226" s="40">
        <f ca="1">'000034200'!H69</f>
        <v>0</v>
      </c>
      <c r="O226" s="40">
        <f ca="1">'000037203'!H69</f>
        <v>0</v>
      </c>
      <c r="P226" s="40">
        <f ca="1">'000040206'!H69</f>
        <v>0</v>
      </c>
      <c r="Q226" s="40">
        <f ca="1">'000043209'!H69</f>
        <v>0</v>
      </c>
      <c r="R226" s="40">
        <f ca="1">'000046212'!H69</f>
        <v>0</v>
      </c>
      <c r="S226" s="40">
        <f ca="1">'000049215'!H69</f>
        <v>0</v>
      </c>
      <c r="T226" s="40">
        <f ca="1">'000052218'!H69</f>
        <v>0</v>
      </c>
      <c r="U226" s="40">
        <f ca="1">'000055221'!H69</f>
        <v>0</v>
      </c>
      <c r="V226" s="40">
        <f ca="1">'000058224'!H69</f>
        <v>0</v>
      </c>
      <c r="W226" s="40">
        <f ca="1">'000061227'!H69</f>
        <v>0</v>
      </c>
      <c r="X226" s="40">
        <f ca="1">'000064230'!H69</f>
        <v>0</v>
      </c>
      <c r="Y226" s="40">
        <f ca="1">'000067233'!H69</f>
        <v>0</v>
      </c>
      <c r="Z226" s="40">
        <f ca="1">'000070236'!H69</f>
        <v>0</v>
      </c>
      <c r="AA226" s="40">
        <f ca="1">'000073239'!H69</f>
        <v>0</v>
      </c>
      <c r="AB226" s="40">
        <f ca="1">'000076242'!H69</f>
        <v>0</v>
      </c>
      <c r="AC226" s="40">
        <f ca="1">'000079245'!H69</f>
        <v>0</v>
      </c>
      <c r="AD226" s="40">
        <f ca="1">'000082248'!H69</f>
        <v>0</v>
      </c>
      <c r="AE226" s="40">
        <f ca="1">'000085251'!H69</f>
        <v>0</v>
      </c>
      <c r="AF226" s="40">
        <f ca="1">'000088254'!H69</f>
        <v>0</v>
      </c>
      <c r="AG226" s="40">
        <f ca="1">'000091257'!H69</f>
        <v>0</v>
      </c>
      <c r="AH226" s="40">
        <f ca="1">'000094260'!H69</f>
        <v>0</v>
      </c>
      <c r="AI226" s="40">
        <f ca="1">'000097263'!H69</f>
        <v>0</v>
      </c>
      <c r="AJ226" s="40">
        <f ca="1">'000100266'!H69</f>
        <v>0</v>
      </c>
      <c r="AK226" s="40">
        <f ca="1">'000103269'!H69</f>
        <v>0</v>
      </c>
      <c r="AL226" s="40">
        <f ca="1">'000106272'!H69</f>
        <v>0</v>
      </c>
      <c r="AM226" s="40">
        <f ca="1">'000109275'!H69</f>
        <v>0</v>
      </c>
      <c r="AN226" s="40">
        <f ca="1">'000112278'!H69</f>
        <v>0</v>
      </c>
      <c r="AO226" s="40">
        <f ca="1">'000115281'!H69</f>
        <v>0</v>
      </c>
      <c r="AP226" s="40">
        <f ca="1">'000118284'!H69</f>
        <v>0</v>
      </c>
      <c r="AQ226" s="40">
        <f ca="1">'000121287'!H69</f>
        <v>0</v>
      </c>
      <c r="AR226" s="40">
        <f ca="1">'000124290'!H69</f>
        <v>0</v>
      </c>
      <c r="AS226" s="40">
        <f ca="1">'000127293'!H69</f>
        <v>0</v>
      </c>
      <c r="AT226" s="40">
        <f ca="1">'000130296'!H69</f>
        <v>0</v>
      </c>
      <c r="AU226" s="40">
        <f ca="1">'000133299'!H69</f>
        <v>0</v>
      </c>
      <c r="AV226" s="40">
        <f ca="1">'000136302'!H69</f>
        <v>0</v>
      </c>
      <c r="AW226" s="40">
        <f ca="1">'000139305'!H69</f>
        <v>0</v>
      </c>
      <c r="AX226" s="40">
        <f ca="1">'000142308'!H69</f>
        <v>0</v>
      </c>
      <c r="AY226" s="40">
        <f ca="1">'000145311'!H69</f>
        <v>0</v>
      </c>
      <c r="AZ226" s="40">
        <f ca="1">'000148314'!H69</f>
        <v>0</v>
      </c>
      <c r="BA226" s="40">
        <f ca="1">'000151317'!H69</f>
        <v>0</v>
      </c>
      <c r="BB226" s="40">
        <f ca="1">'000154320'!H69</f>
        <v>0</v>
      </c>
      <c r="BC226" s="40">
        <f ca="1">'000157323'!H69</f>
        <v>0</v>
      </c>
      <c r="BD226" s="40">
        <f ca="1">'000160326'!H69</f>
        <v>0</v>
      </c>
      <c r="BE226" s="40">
        <f ca="1">'000163329'!H69</f>
        <v>0</v>
      </c>
      <c r="BF226" s="40">
        <f ca="1">'000166332'!H69</f>
        <v>0</v>
      </c>
      <c r="BG226" s="40">
        <f ca="1">'000169335'!H69</f>
        <v>0</v>
      </c>
      <c r="BH226" s="40">
        <f ca="1">'000172338'!H69</f>
        <v>0</v>
      </c>
      <c r="BI226" s="40">
        <f ca="1">'000175341'!H69</f>
        <v>0</v>
      </c>
      <c r="BJ226" s="40">
        <f ca="1">'000178344'!H69</f>
        <v>0</v>
      </c>
      <c r="BK226" s="40">
        <f ca="1">'000181347'!H69</f>
        <v>0</v>
      </c>
      <c r="BL226" s="40">
        <f ca="1">'000184350'!H69</f>
        <v>0</v>
      </c>
      <c r="BM226" s="40">
        <f ca="1">'000187353'!H69</f>
        <v>0</v>
      </c>
      <c r="BN226" s="40">
        <f ca="1">'000190356'!H69</f>
        <v>0</v>
      </c>
      <c r="BO226" s="40">
        <f ca="1">'000193359'!H69</f>
        <v>0</v>
      </c>
      <c r="BP226" s="40">
        <f ca="1">'000196362'!H69</f>
        <v>0</v>
      </c>
      <c r="BQ226" s="40">
        <f ca="1">'000199365'!H69</f>
        <v>0</v>
      </c>
      <c r="BR226" s="40">
        <f ca="1">'000202368'!H69</f>
        <v>0</v>
      </c>
      <c r="BS226" s="40">
        <f ca="1">'000205371'!H69</f>
        <v>0</v>
      </c>
      <c r="BT226" s="40">
        <f ca="1">'000208374'!H69</f>
        <v>0</v>
      </c>
      <c r="BU226" s="40">
        <f t="shared" ca="1" si="35"/>
        <v>0</v>
      </c>
      <c r="BV226" s="37">
        <f t="shared" ca="1" si="36"/>
        <v>0</v>
      </c>
      <c r="BW226" s="37">
        <f t="shared" ca="1" si="37"/>
        <v>0</v>
      </c>
      <c r="BX226" s="37">
        <f t="shared" ca="1" si="38"/>
        <v>0</v>
      </c>
      <c r="BY226" s="37">
        <f ca="1">IF(BU226=0,0,-1*((BU226/BU157)*(LN(BU226/BU157))))</f>
        <v>0</v>
      </c>
      <c r="BZ226" s="64">
        <f ca="1">IF(BU226=0,0,(BU226/BU157)^2)</f>
        <v>0</v>
      </c>
    </row>
    <row r="227" spans="1:78" x14ac:dyDescent="0.25">
      <c r="A227" s="55" t="s">
        <v>171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  <c r="BB227" s="38"/>
      <c r="BC227" s="38"/>
      <c r="BD227" s="38"/>
      <c r="BE227" s="38"/>
      <c r="BF227" s="38"/>
      <c r="BG227" s="38"/>
      <c r="BH227" s="38"/>
      <c r="BI227" s="38"/>
      <c r="BJ227" s="38"/>
      <c r="BK227" s="38"/>
      <c r="BL227" s="38"/>
      <c r="BM227" s="38"/>
      <c r="BN227" s="38"/>
      <c r="BO227" s="38"/>
      <c r="BP227" s="38"/>
      <c r="BQ227" s="38"/>
      <c r="BR227" s="38"/>
      <c r="BS227" s="38"/>
      <c r="BT227" s="38"/>
      <c r="BU227" s="38"/>
      <c r="BV227" s="38"/>
      <c r="BW227" s="38"/>
      <c r="BX227" s="38"/>
      <c r="BY227" s="39">
        <f ca="1">SUM(BY228:BY239)</f>
        <v>0</v>
      </c>
      <c r="BZ227" s="65">
        <f ca="1">1-SUM(BZ228:BZ239)</f>
        <v>1</v>
      </c>
    </row>
    <row r="228" spans="1:78" x14ac:dyDescent="0.25">
      <c r="A228" s="54" t="s">
        <v>78</v>
      </c>
      <c r="B228" s="40">
        <f ca="1">'000000500'!H71</f>
        <v>0</v>
      </c>
      <c r="C228" s="40">
        <f ca="1">'000001167'!H71</f>
        <v>0</v>
      </c>
      <c r="D228" s="40">
        <f ca="1">'000004170'!H71</f>
        <v>0</v>
      </c>
      <c r="E228" s="40">
        <f ca="1">'000007173'!H71</f>
        <v>0</v>
      </c>
      <c r="F228" s="40">
        <f ca="1">'000010176'!H71</f>
        <v>0</v>
      </c>
      <c r="G228" s="40">
        <f ca="1">'000013179'!H71</f>
        <v>0</v>
      </c>
      <c r="H228" s="40">
        <f ca="1">'000016182'!H71</f>
        <v>0</v>
      </c>
      <c r="I228" s="40">
        <f ca="1">'000019185'!H71</f>
        <v>0</v>
      </c>
      <c r="J228" s="40">
        <f ca="1">'000022188'!H71</f>
        <v>0</v>
      </c>
      <c r="K228" s="40">
        <f ca="1">'000025191'!H71</f>
        <v>0</v>
      </c>
      <c r="L228" s="40">
        <f ca="1">'000028194'!H71</f>
        <v>0</v>
      </c>
      <c r="M228" s="40">
        <f ca="1">'000031197'!H71</f>
        <v>0</v>
      </c>
      <c r="N228" s="40">
        <f ca="1">'000034200'!H71</f>
        <v>0</v>
      </c>
      <c r="O228" s="40">
        <f ca="1">'000037203'!H71</f>
        <v>0</v>
      </c>
      <c r="P228" s="40">
        <f ca="1">'000040206'!H71</f>
        <v>0</v>
      </c>
      <c r="Q228" s="40">
        <f ca="1">'000043209'!H71</f>
        <v>0</v>
      </c>
      <c r="R228" s="40">
        <f ca="1">'000046212'!H71</f>
        <v>0</v>
      </c>
      <c r="S228" s="40">
        <f ca="1">'000049215'!H71</f>
        <v>0</v>
      </c>
      <c r="T228" s="40">
        <f ca="1">'000052218'!H71</f>
        <v>0</v>
      </c>
      <c r="U228" s="40">
        <f ca="1">'000055221'!H71</f>
        <v>0</v>
      </c>
      <c r="V228" s="40">
        <f ca="1">'000058224'!H71</f>
        <v>0</v>
      </c>
      <c r="W228" s="40">
        <f ca="1">'000061227'!H71</f>
        <v>0</v>
      </c>
      <c r="X228" s="40">
        <f ca="1">'000064230'!H71</f>
        <v>0</v>
      </c>
      <c r="Y228" s="40">
        <f ca="1">'000067233'!H71</f>
        <v>0</v>
      </c>
      <c r="Z228" s="40">
        <f ca="1">'000070236'!H71</f>
        <v>0</v>
      </c>
      <c r="AA228" s="40">
        <f ca="1">'000073239'!H71</f>
        <v>0</v>
      </c>
      <c r="AB228" s="40">
        <f ca="1">'000076242'!H71</f>
        <v>0</v>
      </c>
      <c r="AC228" s="40">
        <f ca="1">'000079245'!H71</f>
        <v>0</v>
      </c>
      <c r="AD228" s="40">
        <f ca="1">'000082248'!H71</f>
        <v>0</v>
      </c>
      <c r="AE228" s="40">
        <f ca="1">'000085251'!H71</f>
        <v>0</v>
      </c>
      <c r="AF228" s="40">
        <f ca="1">'000088254'!H71</f>
        <v>0</v>
      </c>
      <c r="AG228" s="40">
        <f ca="1">'000091257'!H71</f>
        <v>0</v>
      </c>
      <c r="AH228" s="40">
        <f ca="1">'000094260'!H71</f>
        <v>0</v>
      </c>
      <c r="AI228" s="40">
        <f ca="1">'000097263'!H71</f>
        <v>0</v>
      </c>
      <c r="AJ228" s="40">
        <f ca="1">'000100266'!H71</f>
        <v>0</v>
      </c>
      <c r="AK228" s="40">
        <f ca="1">'000103269'!H71</f>
        <v>0</v>
      </c>
      <c r="AL228" s="40">
        <f ca="1">'000106272'!H71</f>
        <v>0</v>
      </c>
      <c r="AM228" s="40">
        <f ca="1">'000109275'!H71</f>
        <v>0</v>
      </c>
      <c r="AN228" s="40">
        <f ca="1">'000112278'!H71</f>
        <v>0</v>
      </c>
      <c r="AO228" s="40">
        <f ca="1">'000115281'!H71</f>
        <v>0</v>
      </c>
      <c r="AP228" s="40">
        <f ca="1">'000118284'!H71</f>
        <v>0</v>
      </c>
      <c r="AQ228" s="40">
        <f ca="1">'000121287'!H71</f>
        <v>0</v>
      </c>
      <c r="AR228" s="40">
        <f ca="1">'000124290'!H71</f>
        <v>0</v>
      </c>
      <c r="AS228" s="40">
        <f ca="1">'000127293'!H71</f>
        <v>0</v>
      </c>
      <c r="AT228" s="40">
        <f ca="1">'000130296'!H71</f>
        <v>0</v>
      </c>
      <c r="AU228" s="40">
        <f ca="1">'000133299'!H71</f>
        <v>0</v>
      </c>
      <c r="AV228" s="40">
        <f ca="1">'000136302'!H71</f>
        <v>0</v>
      </c>
      <c r="AW228" s="40">
        <f ca="1">'000139305'!H71</f>
        <v>0</v>
      </c>
      <c r="AX228" s="40">
        <f ca="1">'000142308'!H71</f>
        <v>0</v>
      </c>
      <c r="AY228" s="40">
        <f ca="1">'000145311'!H71</f>
        <v>0</v>
      </c>
      <c r="AZ228" s="40">
        <f ca="1">'000148314'!H71</f>
        <v>0</v>
      </c>
      <c r="BA228" s="40">
        <f ca="1">'000151317'!H71</f>
        <v>0</v>
      </c>
      <c r="BB228" s="40">
        <f ca="1">'000154320'!H71</f>
        <v>0</v>
      </c>
      <c r="BC228" s="40">
        <f ca="1">'000157323'!H71</f>
        <v>0</v>
      </c>
      <c r="BD228" s="40">
        <f ca="1">'000160326'!H71</f>
        <v>0</v>
      </c>
      <c r="BE228" s="40">
        <f ca="1">'000163329'!H71</f>
        <v>0</v>
      </c>
      <c r="BF228" s="40">
        <f ca="1">'000166332'!H71</f>
        <v>0</v>
      </c>
      <c r="BG228" s="40">
        <f ca="1">'000169335'!H71</f>
        <v>0</v>
      </c>
      <c r="BH228" s="40">
        <f ca="1">'000172338'!H71</f>
        <v>0</v>
      </c>
      <c r="BI228" s="40">
        <f ca="1">'000175341'!H71</f>
        <v>0</v>
      </c>
      <c r="BJ228" s="40">
        <f ca="1">'000178344'!H71</f>
        <v>0</v>
      </c>
      <c r="BK228" s="40">
        <f ca="1">'000181347'!H71</f>
        <v>0</v>
      </c>
      <c r="BL228" s="40">
        <f ca="1">'000184350'!H71</f>
        <v>0</v>
      </c>
      <c r="BM228" s="40">
        <f ca="1">'000187353'!H71</f>
        <v>0</v>
      </c>
      <c r="BN228" s="40">
        <f ca="1">'000190356'!H71</f>
        <v>0</v>
      </c>
      <c r="BO228" s="40">
        <f ca="1">'000193359'!H71</f>
        <v>0</v>
      </c>
      <c r="BP228" s="40">
        <f ca="1">'000196362'!H71</f>
        <v>0</v>
      </c>
      <c r="BQ228" s="40">
        <f ca="1">'000199365'!H71</f>
        <v>0</v>
      </c>
      <c r="BR228" s="40">
        <f ca="1">'000202368'!H71</f>
        <v>0</v>
      </c>
      <c r="BS228" s="40">
        <f ca="1">'000205371'!H71</f>
        <v>0</v>
      </c>
      <c r="BT228" s="40">
        <f ca="1">'000208374'!H71</f>
        <v>0</v>
      </c>
      <c r="BU228" s="40">
        <f t="shared" ref="BU228:BU239" ca="1" si="39">SUM(B228:BT228)</f>
        <v>0</v>
      </c>
      <c r="BV228" s="37">
        <f t="shared" ref="BV228:BV239" ca="1" si="40">AVERAGE(B228:BT228)</f>
        <v>0</v>
      </c>
      <c r="BW228" s="37">
        <f t="shared" ref="BW228:BW239" ca="1" si="41">STDEV(B228:BT228)</f>
        <v>0</v>
      </c>
      <c r="BX228" s="37">
        <f t="shared" ref="BX228:BX239" ca="1" si="42">BW228/SQRT(71)</f>
        <v>0</v>
      </c>
      <c r="BY228" s="37">
        <f ca="1">IF(BU228=0,0,-1*((BU228/BU158)*(LN(BU228/BU158))))</f>
        <v>0</v>
      </c>
      <c r="BZ228" s="64">
        <f ca="1">IF(BU228=0,0,(BU228/BU158)^2)</f>
        <v>0</v>
      </c>
    </row>
    <row r="229" spans="1:78" x14ac:dyDescent="0.25">
      <c r="A229" s="54" t="s">
        <v>79</v>
      </c>
      <c r="B229" s="40">
        <f ca="1">'000000500'!H72</f>
        <v>0</v>
      </c>
      <c r="C229" s="40">
        <f ca="1">'000001167'!H72</f>
        <v>0</v>
      </c>
      <c r="D229" s="40">
        <f ca="1">'000004170'!H72</f>
        <v>0</v>
      </c>
      <c r="E229" s="40">
        <f ca="1">'000007173'!H72</f>
        <v>0</v>
      </c>
      <c r="F229" s="40">
        <f ca="1">'000010176'!H72</f>
        <v>0</v>
      </c>
      <c r="G229" s="40">
        <f ca="1">'000013179'!H72</f>
        <v>0</v>
      </c>
      <c r="H229" s="40">
        <f ca="1">'000016182'!H72</f>
        <v>0</v>
      </c>
      <c r="I229" s="40">
        <f ca="1">'000019185'!H72</f>
        <v>0</v>
      </c>
      <c r="J229" s="40">
        <f ca="1">'000022188'!H72</f>
        <v>0</v>
      </c>
      <c r="K229" s="40">
        <f ca="1">'000025191'!H72</f>
        <v>0</v>
      </c>
      <c r="L229" s="40">
        <f ca="1">'000028194'!H72</f>
        <v>0</v>
      </c>
      <c r="M229" s="40">
        <f ca="1">'000031197'!H72</f>
        <v>0</v>
      </c>
      <c r="N229" s="40">
        <f ca="1">'000034200'!H72</f>
        <v>0</v>
      </c>
      <c r="O229" s="40">
        <f ca="1">'000037203'!H72</f>
        <v>0</v>
      </c>
      <c r="P229" s="40">
        <f ca="1">'000040206'!H72</f>
        <v>0</v>
      </c>
      <c r="Q229" s="40">
        <f ca="1">'000043209'!H72</f>
        <v>0</v>
      </c>
      <c r="R229" s="40">
        <f ca="1">'000046212'!H72</f>
        <v>0</v>
      </c>
      <c r="S229" s="40">
        <f ca="1">'000049215'!H72</f>
        <v>0</v>
      </c>
      <c r="T229" s="40">
        <f ca="1">'000052218'!H72</f>
        <v>0</v>
      </c>
      <c r="U229" s="40">
        <f ca="1">'000055221'!H72</f>
        <v>0</v>
      </c>
      <c r="V229" s="40">
        <f ca="1">'000058224'!H72</f>
        <v>0</v>
      </c>
      <c r="W229" s="40">
        <f ca="1">'000061227'!H72</f>
        <v>0</v>
      </c>
      <c r="X229" s="40">
        <f ca="1">'000064230'!H72</f>
        <v>0</v>
      </c>
      <c r="Y229" s="40">
        <f ca="1">'000067233'!H72</f>
        <v>0</v>
      </c>
      <c r="Z229" s="40">
        <f ca="1">'000070236'!H72</f>
        <v>0</v>
      </c>
      <c r="AA229" s="40">
        <f ca="1">'000073239'!H72</f>
        <v>0</v>
      </c>
      <c r="AB229" s="40">
        <f ca="1">'000076242'!H72</f>
        <v>0</v>
      </c>
      <c r="AC229" s="40">
        <f ca="1">'000079245'!H72</f>
        <v>0</v>
      </c>
      <c r="AD229" s="40">
        <f ca="1">'000082248'!H72</f>
        <v>0</v>
      </c>
      <c r="AE229" s="40">
        <f ca="1">'000085251'!H72</f>
        <v>0</v>
      </c>
      <c r="AF229" s="40">
        <f ca="1">'000088254'!H72</f>
        <v>0</v>
      </c>
      <c r="AG229" s="40">
        <f ca="1">'000091257'!H72</f>
        <v>0</v>
      </c>
      <c r="AH229" s="40">
        <f ca="1">'000094260'!H72</f>
        <v>0</v>
      </c>
      <c r="AI229" s="40">
        <f ca="1">'000097263'!H72</f>
        <v>0</v>
      </c>
      <c r="AJ229" s="40">
        <f ca="1">'000100266'!H72</f>
        <v>0</v>
      </c>
      <c r="AK229" s="40">
        <f ca="1">'000103269'!H72</f>
        <v>0</v>
      </c>
      <c r="AL229" s="40">
        <f ca="1">'000106272'!H72</f>
        <v>0</v>
      </c>
      <c r="AM229" s="40">
        <f ca="1">'000109275'!H72</f>
        <v>0</v>
      </c>
      <c r="AN229" s="40">
        <f ca="1">'000112278'!H72</f>
        <v>0</v>
      </c>
      <c r="AO229" s="40">
        <f ca="1">'000115281'!H72</f>
        <v>0</v>
      </c>
      <c r="AP229" s="40">
        <f ca="1">'000118284'!H72</f>
        <v>0</v>
      </c>
      <c r="AQ229" s="40">
        <f ca="1">'000121287'!H72</f>
        <v>0</v>
      </c>
      <c r="AR229" s="40">
        <f ca="1">'000124290'!H72</f>
        <v>0</v>
      </c>
      <c r="AS229" s="40">
        <f ca="1">'000127293'!H72</f>
        <v>0</v>
      </c>
      <c r="AT229" s="40">
        <f ca="1">'000130296'!H72</f>
        <v>0</v>
      </c>
      <c r="AU229" s="40">
        <f ca="1">'000133299'!H72</f>
        <v>0</v>
      </c>
      <c r="AV229" s="40">
        <f ca="1">'000136302'!H72</f>
        <v>0</v>
      </c>
      <c r="AW229" s="40">
        <f ca="1">'000139305'!H72</f>
        <v>0</v>
      </c>
      <c r="AX229" s="40">
        <f ca="1">'000142308'!H72</f>
        <v>0</v>
      </c>
      <c r="AY229" s="40">
        <f ca="1">'000145311'!H72</f>
        <v>0</v>
      </c>
      <c r="AZ229" s="40">
        <f ca="1">'000148314'!H72</f>
        <v>0</v>
      </c>
      <c r="BA229" s="40">
        <f ca="1">'000151317'!H72</f>
        <v>0</v>
      </c>
      <c r="BB229" s="40">
        <f ca="1">'000154320'!H72</f>
        <v>0</v>
      </c>
      <c r="BC229" s="40">
        <f ca="1">'000157323'!H72</f>
        <v>0</v>
      </c>
      <c r="BD229" s="40">
        <f ca="1">'000160326'!H72</f>
        <v>0</v>
      </c>
      <c r="BE229" s="40">
        <f ca="1">'000163329'!H72</f>
        <v>0</v>
      </c>
      <c r="BF229" s="40">
        <f ca="1">'000166332'!H72</f>
        <v>0</v>
      </c>
      <c r="BG229" s="40">
        <f ca="1">'000169335'!H72</f>
        <v>0</v>
      </c>
      <c r="BH229" s="40">
        <f ca="1">'000172338'!H72</f>
        <v>0</v>
      </c>
      <c r="BI229" s="40">
        <f ca="1">'000175341'!H72</f>
        <v>0</v>
      </c>
      <c r="BJ229" s="40">
        <f ca="1">'000178344'!H72</f>
        <v>0</v>
      </c>
      <c r="BK229" s="40">
        <f ca="1">'000181347'!H72</f>
        <v>0</v>
      </c>
      <c r="BL229" s="40">
        <f ca="1">'000184350'!H72</f>
        <v>0</v>
      </c>
      <c r="BM229" s="40">
        <f ca="1">'000187353'!H72</f>
        <v>0</v>
      </c>
      <c r="BN229" s="40">
        <f ca="1">'000190356'!H72</f>
        <v>0</v>
      </c>
      <c r="BO229" s="40">
        <f ca="1">'000193359'!H72</f>
        <v>0</v>
      </c>
      <c r="BP229" s="40">
        <f ca="1">'000196362'!H72</f>
        <v>0</v>
      </c>
      <c r="BQ229" s="40">
        <f ca="1">'000199365'!H72</f>
        <v>0</v>
      </c>
      <c r="BR229" s="40">
        <f ca="1">'000202368'!H72</f>
        <v>0</v>
      </c>
      <c r="BS229" s="40">
        <f ca="1">'000205371'!H72</f>
        <v>0</v>
      </c>
      <c r="BT229" s="40">
        <f ca="1">'000208374'!H72</f>
        <v>0</v>
      </c>
      <c r="BU229" s="40">
        <f t="shared" ca="1" si="39"/>
        <v>0</v>
      </c>
      <c r="BV229" s="37">
        <f t="shared" ca="1" si="40"/>
        <v>0</v>
      </c>
      <c r="BW229" s="37">
        <f t="shared" ca="1" si="41"/>
        <v>0</v>
      </c>
      <c r="BX229" s="37">
        <f t="shared" ca="1" si="42"/>
        <v>0</v>
      </c>
      <c r="BY229" s="37">
        <f ca="1">IF(BU229=0,0,-1*((BU229/BU158)*(LN(BU229/BU158))))</f>
        <v>0</v>
      </c>
      <c r="BZ229" s="64">
        <f ca="1">IF(BU229=0,0,(BU229/BU158)^2)</f>
        <v>0</v>
      </c>
    </row>
    <row r="230" spans="1:78" x14ac:dyDescent="0.25">
      <c r="A230" s="54" t="s">
        <v>80</v>
      </c>
      <c r="B230" s="40">
        <f ca="1">'000000500'!H73</f>
        <v>0</v>
      </c>
      <c r="C230" s="40">
        <f ca="1">'000001167'!H73</f>
        <v>0</v>
      </c>
      <c r="D230" s="40">
        <f ca="1">'000004170'!H73</f>
        <v>0</v>
      </c>
      <c r="E230" s="40">
        <f ca="1">'000007173'!H73</f>
        <v>0</v>
      </c>
      <c r="F230" s="40">
        <f ca="1">'000010176'!H73</f>
        <v>0</v>
      </c>
      <c r="G230" s="40">
        <f ca="1">'000013179'!H73</f>
        <v>0</v>
      </c>
      <c r="H230" s="40">
        <f ca="1">'000016182'!H73</f>
        <v>0</v>
      </c>
      <c r="I230" s="40">
        <f ca="1">'000019185'!H73</f>
        <v>0</v>
      </c>
      <c r="J230" s="40">
        <f ca="1">'000022188'!H73</f>
        <v>0</v>
      </c>
      <c r="K230" s="40">
        <f ca="1">'000025191'!H73</f>
        <v>0</v>
      </c>
      <c r="L230" s="40">
        <f ca="1">'000028194'!H73</f>
        <v>0</v>
      </c>
      <c r="M230" s="40">
        <f ca="1">'000031197'!H73</f>
        <v>0</v>
      </c>
      <c r="N230" s="40">
        <f ca="1">'000034200'!H73</f>
        <v>0</v>
      </c>
      <c r="O230" s="40">
        <f ca="1">'000037203'!H73</f>
        <v>0</v>
      </c>
      <c r="P230" s="40">
        <f ca="1">'000040206'!H73</f>
        <v>0</v>
      </c>
      <c r="Q230" s="40">
        <f ca="1">'000043209'!H73</f>
        <v>0</v>
      </c>
      <c r="R230" s="40">
        <f ca="1">'000046212'!H73</f>
        <v>0</v>
      </c>
      <c r="S230" s="40">
        <f ca="1">'000049215'!H73</f>
        <v>0</v>
      </c>
      <c r="T230" s="40">
        <f ca="1">'000052218'!H73</f>
        <v>0</v>
      </c>
      <c r="U230" s="40">
        <f ca="1">'000055221'!H73</f>
        <v>0</v>
      </c>
      <c r="V230" s="40">
        <f ca="1">'000058224'!H73</f>
        <v>0</v>
      </c>
      <c r="W230" s="40">
        <f ca="1">'000061227'!H73</f>
        <v>0</v>
      </c>
      <c r="X230" s="40">
        <f ca="1">'000064230'!H73</f>
        <v>0</v>
      </c>
      <c r="Y230" s="40">
        <f ca="1">'000067233'!H73</f>
        <v>0</v>
      </c>
      <c r="Z230" s="40">
        <f ca="1">'000070236'!H73</f>
        <v>0</v>
      </c>
      <c r="AA230" s="40">
        <f ca="1">'000073239'!H73</f>
        <v>0</v>
      </c>
      <c r="AB230" s="40">
        <f ca="1">'000076242'!H73</f>
        <v>0</v>
      </c>
      <c r="AC230" s="40">
        <f ca="1">'000079245'!H73</f>
        <v>0</v>
      </c>
      <c r="AD230" s="40">
        <f ca="1">'000082248'!H73</f>
        <v>0</v>
      </c>
      <c r="AE230" s="40">
        <f ca="1">'000085251'!H73</f>
        <v>0</v>
      </c>
      <c r="AF230" s="40">
        <f ca="1">'000088254'!H73</f>
        <v>0</v>
      </c>
      <c r="AG230" s="40">
        <f ca="1">'000091257'!H73</f>
        <v>0</v>
      </c>
      <c r="AH230" s="40">
        <f ca="1">'000094260'!H73</f>
        <v>0</v>
      </c>
      <c r="AI230" s="40">
        <f ca="1">'000097263'!H73</f>
        <v>0</v>
      </c>
      <c r="AJ230" s="40">
        <f ca="1">'000100266'!H73</f>
        <v>0</v>
      </c>
      <c r="AK230" s="40">
        <f ca="1">'000103269'!H73</f>
        <v>0</v>
      </c>
      <c r="AL230" s="40">
        <f ca="1">'000106272'!H73</f>
        <v>0</v>
      </c>
      <c r="AM230" s="40">
        <f ca="1">'000109275'!H73</f>
        <v>0</v>
      </c>
      <c r="AN230" s="40">
        <f ca="1">'000112278'!H73</f>
        <v>0</v>
      </c>
      <c r="AO230" s="40">
        <f ca="1">'000115281'!H73</f>
        <v>0</v>
      </c>
      <c r="AP230" s="40">
        <f ca="1">'000118284'!H73</f>
        <v>0</v>
      </c>
      <c r="AQ230" s="40">
        <f ca="1">'000121287'!H73</f>
        <v>0</v>
      </c>
      <c r="AR230" s="40">
        <f ca="1">'000124290'!H73</f>
        <v>0</v>
      </c>
      <c r="AS230" s="40">
        <f ca="1">'000127293'!H73</f>
        <v>0</v>
      </c>
      <c r="AT230" s="40">
        <f ca="1">'000130296'!H73</f>
        <v>0</v>
      </c>
      <c r="AU230" s="40">
        <f ca="1">'000133299'!H73</f>
        <v>0</v>
      </c>
      <c r="AV230" s="40">
        <f ca="1">'000136302'!H73</f>
        <v>0</v>
      </c>
      <c r="AW230" s="40">
        <f ca="1">'000139305'!H73</f>
        <v>0</v>
      </c>
      <c r="AX230" s="40">
        <f ca="1">'000142308'!H73</f>
        <v>0</v>
      </c>
      <c r="AY230" s="40">
        <f ca="1">'000145311'!H73</f>
        <v>0</v>
      </c>
      <c r="AZ230" s="40">
        <f ca="1">'000148314'!H73</f>
        <v>0</v>
      </c>
      <c r="BA230" s="40">
        <f ca="1">'000151317'!H73</f>
        <v>0</v>
      </c>
      <c r="BB230" s="40">
        <f ca="1">'000154320'!H73</f>
        <v>0</v>
      </c>
      <c r="BC230" s="40">
        <f ca="1">'000157323'!H73</f>
        <v>0</v>
      </c>
      <c r="BD230" s="40">
        <f ca="1">'000160326'!H73</f>
        <v>0</v>
      </c>
      <c r="BE230" s="40">
        <f ca="1">'000163329'!H73</f>
        <v>0</v>
      </c>
      <c r="BF230" s="40">
        <f ca="1">'000166332'!H73</f>
        <v>0</v>
      </c>
      <c r="BG230" s="40">
        <f ca="1">'000169335'!H73</f>
        <v>0</v>
      </c>
      <c r="BH230" s="40">
        <f ca="1">'000172338'!H73</f>
        <v>0</v>
      </c>
      <c r="BI230" s="40">
        <f ca="1">'000175341'!H73</f>
        <v>0</v>
      </c>
      <c r="BJ230" s="40">
        <f ca="1">'000178344'!H73</f>
        <v>0</v>
      </c>
      <c r="BK230" s="40">
        <f ca="1">'000181347'!H73</f>
        <v>0</v>
      </c>
      <c r="BL230" s="40">
        <f ca="1">'000184350'!H73</f>
        <v>0</v>
      </c>
      <c r="BM230" s="40">
        <f ca="1">'000187353'!H73</f>
        <v>0</v>
      </c>
      <c r="BN230" s="40">
        <f ca="1">'000190356'!H73</f>
        <v>0</v>
      </c>
      <c r="BO230" s="40">
        <f ca="1">'000193359'!H73</f>
        <v>0</v>
      </c>
      <c r="BP230" s="40">
        <f ca="1">'000196362'!H73</f>
        <v>0</v>
      </c>
      <c r="BQ230" s="40">
        <f ca="1">'000199365'!H73</f>
        <v>0</v>
      </c>
      <c r="BR230" s="40">
        <f ca="1">'000202368'!H73</f>
        <v>0</v>
      </c>
      <c r="BS230" s="40">
        <f ca="1">'000205371'!H73</f>
        <v>0</v>
      </c>
      <c r="BT230" s="40">
        <f ca="1">'000208374'!H73</f>
        <v>0</v>
      </c>
      <c r="BU230" s="40">
        <f t="shared" ca="1" si="39"/>
        <v>0</v>
      </c>
      <c r="BV230" s="37">
        <f t="shared" ca="1" si="40"/>
        <v>0</v>
      </c>
      <c r="BW230" s="37">
        <f t="shared" ca="1" si="41"/>
        <v>0</v>
      </c>
      <c r="BX230" s="37">
        <f t="shared" ca="1" si="42"/>
        <v>0</v>
      </c>
      <c r="BY230" s="37">
        <f ca="1">IF(BU230=0,0,-1*((BU230/BU158)*(LN(BU230/BU158))))</f>
        <v>0</v>
      </c>
      <c r="BZ230" s="64">
        <f ca="1">IF(BU230=0,0,(BU230/BU158)^2)</f>
        <v>0</v>
      </c>
    </row>
    <row r="231" spans="1:78" x14ac:dyDescent="0.25">
      <c r="A231" s="54" t="s">
        <v>81</v>
      </c>
      <c r="B231" s="40">
        <f ca="1">'000000500'!H74</f>
        <v>0</v>
      </c>
      <c r="C231" s="40">
        <f ca="1">'000001167'!H74</f>
        <v>0</v>
      </c>
      <c r="D231" s="40">
        <f ca="1">'000004170'!H74</f>
        <v>0</v>
      </c>
      <c r="E231" s="40">
        <f ca="1">'000007173'!H74</f>
        <v>0</v>
      </c>
      <c r="F231" s="40">
        <f ca="1">'000010176'!H74</f>
        <v>0</v>
      </c>
      <c r="G231" s="40">
        <f ca="1">'000013179'!H74</f>
        <v>0</v>
      </c>
      <c r="H231" s="40">
        <f ca="1">'000016182'!H74</f>
        <v>0</v>
      </c>
      <c r="I231" s="40">
        <f ca="1">'000019185'!H74</f>
        <v>0</v>
      </c>
      <c r="J231" s="40">
        <f ca="1">'000022188'!H74</f>
        <v>0</v>
      </c>
      <c r="K231" s="40">
        <f ca="1">'000025191'!H74</f>
        <v>0</v>
      </c>
      <c r="L231" s="40">
        <f ca="1">'000028194'!H74</f>
        <v>0</v>
      </c>
      <c r="M231" s="40">
        <f ca="1">'000031197'!H74</f>
        <v>0</v>
      </c>
      <c r="N231" s="40">
        <f ca="1">'000034200'!H74</f>
        <v>0</v>
      </c>
      <c r="O231" s="40">
        <f ca="1">'000037203'!H74</f>
        <v>0</v>
      </c>
      <c r="P231" s="40">
        <f ca="1">'000040206'!H74</f>
        <v>0</v>
      </c>
      <c r="Q231" s="40">
        <f ca="1">'000043209'!H74</f>
        <v>0</v>
      </c>
      <c r="R231" s="40">
        <f ca="1">'000046212'!H74</f>
        <v>0</v>
      </c>
      <c r="S231" s="40">
        <f ca="1">'000049215'!H74</f>
        <v>0</v>
      </c>
      <c r="T231" s="40">
        <f ca="1">'000052218'!H74</f>
        <v>0</v>
      </c>
      <c r="U231" s="40">
        <f ca="1">'000055221'!H74</f>
        <v>0</v>
      </c>
      <c r="V231" s="40">
        <f ca="1">'000058224'!H74</f>
        <v>0</v>
      </c>
      <c r="W231" s="40">
        <f ca="1">'000061227'!H74</f>
        <v>0</v>
      </c>
      <c r="X231" s="40">
        <f ca="1">'000064230'!H74</f>
        <v>0</v>
      </c>
      <c r="Y231" s="40">
        <f ca="1">'000067233'!H74</f>
        <v>0</v>
      </c>
      <c r="Z231" s="40">
        <f ca="1">'000070236'!H74</f>
        <v>0</v>
      </c>
      <c r="AA231" s="40">
        <f ca="1">'000073239'!H74</f>
        <v>0</v>
      </c>
      <c r="AB231" s="40">
        <f ca="1">'000076242'!H74</f>
        <v>0</v>
      </c>
      <c r="AC231" s="40">
        <f ca="1">'000079245'!H74</f>
        <v>0</v>
      </c>
      <c r="AD231" s="40">
        <f ca="1">'000082248'!H74</f>
        <v>0</v>
      </c>
      <c r="AE231" s="40">
        <f ca="1">'000085251'!H74</f>
        <v>0</v>
      </c>
      <c r="AF231" s="40">
        <f ca="1">'000088254'!H74</f>
        <v>0</v>
      </c>
      <c r="AG231" s="40">
        <f ca="1">'000091257'!H74</f>
        <v>0</v>
      </c>
      <c r="AH231" s="40">
        <f ca="1">'000094260'!H74</f>
        <v>0</v>
      </c>
      <c r="AI231" s="40">
        <f ca="1">'000097263'!H74</f>
        <v>0</v>
      </c>
      <c r="AJ231" s="40">
        <f ca="1">'000100266'!H74</f>
        <v>0</v>
      </c>
      <c r="AK231" s="40">
        <f ca="1">'000103269'!H74</f>
        <v>0</v>
      </c>
      <c r="AL231" s="40">
        <f ca="1">'000106272'!H74</f>
        <v>0</v>
      </c>
      <c r="AM231" s="40">
        <f ca="1">'000109275'!H74</f>
        <v>0</v>
      </c>
      <c r="AN231" s="40">
        <f ca="1">'000112278'!H74</f>
        <v>0</v>
      </c>
      <c r="AO231" s="40">
        <f ca="1">'000115281'!H74</f>
        <v>0</v>
      </c>
      <c r="AP231" s="40">
        <f ca="1">'000118284'!H74</f>
        <v>0</v>
      </c>
      <c r="AQ231" s="40">
        <f ca="1">'000121287'!H74</f>
        <v>0</v>
      </c>
      <c r="AR231" s="40">
        <f ca="1">'000124290'!H74</f>
        <v>0</v>
      </c>
      <c r="AS231" s="40">
        <f ca="1">'000127293'!H74</f>
        <v>0</v>
      </c>
      <c r="AT231" s="40">
        <f ca="1">'000130296'!H74</f>
        <v>0</v>
      </c>
      <c r="AU231" s="40">
        <f ca="1">'000133299'!H74</f>
        <v>0</v>
      </c>
      <c r="AV231" s="40">
        <f ca="1">'000136302'!H74</f>
        <v>0</v>
      </c>
      <c r="AW231" s="40">
        <f ca="1">'000139305'!H74</f>
        <v>0</v>
      </c>
      <c r="AX231" s="40">
        <f ca="1">'000142308'!H74</f>
        <v>0</v>
      </c>
      <c r="AY231" s="40">
        <f ca="1">'000145311'!H74</f>
        <v>0</v>
      </c>
      <c r="AZ231" s="40">
        <f ca="1">'000148314'!H74</f>
        <v>0</v>
      </c>
      <c r="BA231" s="40">
        <f ca="1">'000151317'!H74</f>
        <v>0</v>
      </c>
      <c r="BB231" s="40">
        <f ca="1">'000154320'!H74</f>
        <v>0</v>
      </c>
      <c r="BC231" s="40">
        <f ca="1">'000157323'!H74</f>
        <v>0</v>
      </c>
      <c r="BD231" s="40">
        <f ca="1">'000160326'!H74</f>
        <v>0</v>
      </c>
      <c r="BE231" s="40">
        <f ca="1">'000163329'!H74</f>
        <v>0</v>
      </c>
      <c r="BF231" s="40">
        <f ca="1">'000166332'!H74</f>
        <v>0</v>
      </c>
      <c r="BG231" s="40">
        <f ca="1">'000169335'!H74</f>
        <v>0</v>
      </c>
      <c r="BH231" s="40">
        <f ca="1">'000172338'!H74</f>
        <v>0</v>
      </c>
      <c r="BI231" s="40">
        <f ca="1">'000175341'!H74</f>
        <v>0</v>
      </c>
      <c r="BJ231" s="40">
        <f ca="1">'000178344'!H74</f>
        <v>0</v>
      </c>
      <c r="BK231" s="40">
        <f ca="1">'000181347'!H74</f>
        <v>0</v>
      </c>
      <c r="BL231" s="40">
        <f ca="1">'000184350'!H74</f>
        <v>0</v>
      </c>
      <c r="BM231" s="40">
        <f ca="1">'000187353'!H74</f>
        <v>0</v>
      </c>
      <c r="BN231" s="40">
        <f ca="1">'000190356'!H74</f>
        <v>0</v>
      </c>
      <c r="BO231" s="40">
        <f ca="1">'000193359'!H74</f>
        <v>0</v>
      </c>
      <c r="BP231" s="40">
        <f ca="1">'000196362'!H74</f>
        <v>0</v>
      </c>
      <c r="BQ231" s="40">
        <f ca="1">'000199365'!H74</f>
        <v>0</v>
      </c>
      <c r="BR231" s="40">
        <f ca="1">'000202368'!H74</f>
        <v>0</v>
      </c>
      <c r="BS231" s="40">
        <f ca="1">'000205371'!H74</f>
        <v>0</v>
      </c>
      <c r="BT231" s="40">
        <f ca="1">'000208374'!H74</f>
        <v>0</v>
      </c>
      <c r="BU231" s="40">
        <f t="shared" ca="1" si="39"/>
        <v>0</v>
      </c>
      <c r="BV231" s="37">
        <f t="shared" ca="1" si="40"/>
        <v>0</v>
      </c>
      <c r="BW231" s="37">
        <f t="shared" ca="1" si="41"/>
        <v>0</v>
      </c>
      <c r="BX231" s="37">
        <f t="shared" ca="1" si="42"/>
        <v>0</v>
      </c>
      <c r="BY231" s="37">
        <f ca="1">IF(BU231=0,0,-1*((BU231/BU158)*(LN(BU231/BU158))))</f>
        <v>0</v>
      </c>
      <c r="BZ231" s="64">
        <f ca="1">IF(BU231=0,0,(BU231/BU158)^2)</f>
        <v>0</v>
      </c>
    </row>
    <row r="232" spans="1:78" x14ac:dyDescent="0.25">
      <c r="A232" s="54" t="s">
        <v>82</v>
      </c>
      <c r="B232" s="40">
        <f ca="1">'000000500'!H75</f>
        <v>0</v>
      </c>
      <c r="C232" s="40">
        <f ca="1">'000001167'!H75</f>
        <v>0</v>
      </c>
      <c r="D232" s="40">
        <f ca="1">'000004170'!H75</f>
        <v>0</v>
      </c>
      <c r="E232" s="40">
        <f ca="1">'000007173'!H75</f>
        <v>0</v>
      </c>
      <c r="F232" s="40">
        <f ca="1">'000010176'!H75</f>
        <v>0</v>
      </c>
      <c r="G232" s="40">
        <f ca="1">'000013179'!H75</f>
        <v>0</v>
      </c>
      <c r="H232" s="40">
        <f ca="1">'000016182'!H75</f>
        <v>0</v>
      </c>
      <c r="I232" s="40">
        <f ca="1">'000019185'!H75</f>
        <v>0</v>
      </c>
      <c r="J232" s="40">
        <f ca="1">'000022188'!H75</f>
        <v>0</v>
      </c>
      <c r="K232" s="40">
        <f ca="1">'000025191'!H75</f>
        <v>0</v>
      </c>
      <c r="L232" s="40">
        <f ca="1">'000028194'!H75</f>
        <v>0</v>
      </c>
      <c r="M232" s="40">
        <f ca="1">'000031197'!H75</f>
        <v>0</v>
      </c>
      <c r="N232" s="40">
        <f ca="1">'000034200'!H75</f>
        <v>0</v>
      </c>
      <c r="O232" s="40">
        <f ca="1">'000037203'!H75</f>
        <v>0</v>
      </c>
      <c r="P232" s="40">
        <f ca="1">'000040206'!H75</f>
        <v>0</v>
      </c>
      <c r="Q232" s="40">
        <f ca="1">'000043209'!H75</f>
        <v>0</v>
      </c>
      <c r="R232" s="40">
        <f ca="1">'000046212'!H75</f>
        <v>0</v>
      </c>
      <c r="S232" s="40">
        <f ca="1">'000049215'!H75</f>
        <v>0</v>
      </c>
      <c r="T232" s="40">
        <f ca="1">'000052218'!H75</f>
        <v>0</v>
      </c>
      <c r="U232" s="40">
        <f ca="1">'000055221'!H75</f>
        <v>0</v>
      </c>
      <c r="V232" s="40">
        <f ca="1">'000058224'!H75</f>
        <v>0</v>
      </c>
      <c r="W232" s="40">
        <f ca="1">'000061227'!H75</f>
        <v>0</v>
      </c>
      <c r="X232" s="40">
        <f ca="1">'000064230'!H75</f>
        <v>0</v>
      </c>
      <c r="Y232" s="40">
        <f ca="1">'000067233'!H75</f>
        <v>0</v>
      </c>
      <c r="Z232" s="40">
        <f ca="1">'000070236'!H75</f>
        <v>0</v>
      </c>
      <c r="AA232" s="40">
        <f ca="1">'000073239'!H75</f>
        <v>0</v>
      </c>
      <c r="AB232" s="40">
        <f ca="1">'000076242'!H75</f>
        <v>0</v>
      </c>
      <c r="AC232" s="40">
        <f ca="1">'000079245'!H75</f>
        <v>0</v>
      </c>
      <c r="AD232" s="40">
        <f ca="1">'000082248'!H75</f>
        <v>0</v>
      </c>
      <c r="AE232" s="40">
        <f ca="1">'000085251'!H75</f>
        <v>0</v>
      </c>
      <c r="AF232" s="40">
        <f ca="1">'000088254'!H75</f>
        <v>0</v>
      </c>
      <c r="AG232" s="40">
        <f ca="1">'000091257'!H75</f>
        <v>0</v>
      </c>
      <c r="AH232" s="40">
        <f ca="1">'000094260'!H75</f>
        <v>0</v>
      </c>
      <c r="AI232" s="40">
        <f ca="1">'000097263'!H75</f>
        <v>0</v>
      </c>
      <c r="AJ232" s="40">
        <f ca="1">'000100266'!H75</f>
        <v>0</v>
      </c>
      <c r="AK232" s="40">
        <f ca="1">'000103269'!H75</f>
        <v>0</v>
      </c>
      <c r="AL232" s="40">
        <f ca="1">'000106272'!H75</f>
        <v>0</v>
      </c>
      <c r="AM232" s="40">
        <f ca="1">'000109275'!H75</f>
        <v>0</v>
      </c>
      <c r="AN232" s="40">
        <f ca="1">'000112278'!H75</f>
        <v>0</v>
      </c>
      <c r="AO232" s="40">
        <f ca="1">'000115281'!H75</f>
        <v>0</v>
      </c>
      <c r="AP232" s="40">
        <f ca="1">'000118284'!H75</f>
        <v>0</v>
      </c>
      <c r="AQ232" s="40">
        <f ca="1">'000121287'!H75</f>
        <v>0</v>
      </c>
      <c r="AR232" s="40">
        <f ca="1">'000124290'!H75</f>
        <v>0</v>
      </c>
      <c r="AS232" s="40">
        <f ca="1">'000127293'!H75</f>
        <v>0</v>
      </c>
      <c r="AT232" s="40">
        <f ca="1">'000130296'!H75</f>
        <v>0</v>
      </c>
      <c r="AU232" s="40">
        <f ca="1">'000133299'!H75</f>
        <v>0</v>
      </c>
      <c r="AV232" s="40">
        <f ca="1">'000136302'!H75</f>
        <v>0</v>
      </c>
      <c r="AW232" s="40">
        <f ca="1">'000139305'!H75</f>
        <v>0</v>
      </c>
      <c r="AX232" s="40">
        <f ca="1">'000142308'!H75</f>
        <v>0</v>
      </c>
      <c r="AY232" s="40">
        <f ca="1">'000145311'!H75</f>
        <v>0</v>
      </c>
      <c r="AZ232" s="40">
        <f ca="1">'000148314'!H75</f>
        <v>0</v>
      </c>
      <c r="BA232" s="40">
        <f ca="1">'000151317'!H75</f>
        <v>0</v>
      </c>
      <c r="BB232" s="40">
        <f ca="1">'000154320'!H75</f>
        <v>0</v>
      </c>
      <c r="BC232" s="40">
        <f ca="1">'000157323'!H75</f>
        <v>0</v>
      </c>
      <c r="BD232" s="40">
        <f ca="1">'000160326'!H75</f>
        <v>0</v>
      </c>
      <c r="BE232" s="40">
        <f ca="1">'000163329'!H75</f>
        <v>0</v>
      </c>
      <c r="BF232" s="40">
        <f ca="1">'000166332'!H75</f>
        <v>0</v>
      </c>
      <c r="BG232" s="40">
        <f ca="1">'000169335'!H75</f>
        <v>0</v>
      </c>
      <c r="BH232" s="40">
        <f ca="1">'000172338'!H75</f>
        <v>0</v>
      </c>
      <c r="BI232" s="40">
        <f ca="1">'000175341'!H75</f>
        <v>0</v>
      </c>
      <c r="BJ232" s="40">
        <f ca="1">'000178344'!H75</f>
        <v>0</v>
      </c>
      <c r="BK232" s="40">
        <f ca="1">'000181347'!H75</f>
        <v>0</v>
      </c>
      <c r="BL232" s="40">
        <f ca="1">'000184350'!H75</f>
        <v>0</v>
      </c>
      <c r="BM232" s="40">
        <f ca="1">'000187353'!H75</f>
        <v>0</v>
      </c>
      <c r="BN232" s="40">
        <f ca="1">'000190356'!H75</f>
        <v>0</v>
      </c>
      <c r="BO232" s="40">
        <f ca="1">'000193359'!H75</f>
        <v>0</v>
      </c>
      <c r="BP232" s="40">
        <f ca="1">'000196362'!H75</f>
        <v>0</v>
      </c>
      <c r="BQ232" s="40">
        <f ca="1">'000199365'!H75</f>
        <v>0</v>
      </c>
      <c r="BR232" s="40">
        <f ca="1">'000202368'!H75</f>
        <v>0</v>
      </c>
      <c r="BS232" s="40">
        <f ca="1">'000205371'!H75</f>
        <v>0</v>
      </c>
      <c r="BT232" s="40">
        <f ca="1">'000208374'!H75</f>
        <v>0</v>
      </c>
      <c r="BU232" s="40">
        <f t="shared" ca="1" si="39"/>
        <v>0</v>
      </c>
      <c r="BV232" s="37">
        <f t="shared" ca="1" si="40"/>
        <v>0</v>
      </c>
      <c r="BW232" s="37">
        <f t="shared" ca="1" si="41"/>
        <v>0</v>
      </c>
      <c r="BX232" s="37">
        <f t="shared" ca="1" si="42"/>
        <v>0</v>
      </c>
      <c r="BY232" s="37">
        <f ca="1">IF(BU232=0,0,-1*((BU232/BU158)*(LN(BU232/BU158))))</f>
        <v>0</v>
      </c>
      <c r="BZ232" s="64">
        <f ca="1">IF(BU232=0,0,(BU232/BU158)^2)</f>
        <v>0</v>
      </c>
    </row>
    <row r="233" spans="1:78" x14ac:dyDescent="0.25">
      <c r="A233" s="54" t="s">
        <v>83</v>
      </c>
      <c r="B233" s="40">
        <f ca="1">'000000500'!H76</f>
        <v>0</v>
      </c>
      <c r="C233" s="40">
        <f ca="1">'000001167'!H76</f>
        <v>0</v>
      </c>
      <c r="D233" s="40">
        <f ca="1">'000004170'!H76</f>
        <v>0</v>
      </c>
      <c r="E233" s="40">
        <f ca="1">'000007173'!H76</f>
        <v>0</v>
      </c>
      <c r="F233" s="40">
        <f ca="1">'000010176'!H76</f>
        <v>0</v>
      </c>
      <c r="G233" s="40">
        <f ca="1">'000013179'!H76</f>
        <v>0</v>
      </c>
      <c r="H233" s="40">
        <f ca="1">'000016182'!H76</f>
        <v>0</v>
      </c>
      <c r="I233" s="40">
        <f ca="1">'000019185'!H76</f>
        <v>0</v>
      </c>
      <c r="J233" s="40">
        <f ca="1">'000022188'!H76</f>
        <v>0</v>
      </c>
      <c r="K233" s="40">
        <f ca="1">'000025191'!H76</f>
        <v>0</v>
      </c>
      <c r="L233" s="40">
        <f ca="1">'000028194'!H76</f>
        <v>0</v>
      </c>
      <c r="M233" s="40">
        <f ca="1">'000031197'!H76</f>
        <v>0</v>
      </c>
      <c r="N233" s="40">
        <f ca="1">'000034200'!H76</f>
        <v>0</v>
      </c>
      <c r="O233" s="40">
        <f ca="1">'000037203'!H76</f>
        <v>0</v>
      </c>
      <c r="P233" s="40">
        <f ca="1">'000040206'!H76</f>
        <v>0</v>
      </c>
      <c r="Q233" s="40">
        <f ca="1">'000043209'!H76</f>
        <v>0</v>
      </c>
      <c r="R233" s="40">
        <f ca="1">'000046212'!H76</f>
        <v>0</v>
      </c>
      <c r="S233" s="40">
        <f ca="1">'000049215'!H76</f>
        <v>0</v>
      </c>
      <c r="T233" s="40">
        <f ca="1">'000052218'!H76</f>
        <v>0</v>
      </c>
      <c r="U233" s="40">
        <f ca="1">'000055221'!H76</f>
        <v>0</v>
      </c>
      <c r="V233" s="40">
        <f ca="1">'000058224'!H76</f>
        <v>0</v>
      </c>
      <c r="W233" s="40">
        <f ca="1">'000061227'!H76</f>
        <v>0</v>
      </c>
      <c r="X233" s="40">
        <f ca="1">'000064230'!H76</f>
        <v>0</v>
      </c>
      <c r="Y233" s="40">
        <f ca="1">'000067233'!H76</f>
        <v>0</v>
      </c>
      <c r="Z233" s="40">
        <f ca="1">'000070236'!H76</f>
        <v>0</v>
      </c>
      <c r="AA233" s="40">
        <f ca="1">'000073239'!H76</f>
        <v>0</v>
      </c>
      <c r="AB233" s="40">
        <f ca="1">'000076242'!H76</f>
        <v>0</v>
      </c>
      <c r="AC233" s="40">
        <f ca="1">'000079245'!H76</f>
        <v>0</v>
      </c>
      <c r="AD233" s="40">
        <f ca="1">'000082248'!H76</f>
        <v>0</v>
      </c>
      <c r="AE233" s="40">
        <f ca="1">'000085251'!H76</f>
        <v>0</v>
      </c>
      <c r="AF233" s="40">
        <f ca="1">'000088254'!H76</f>
        <v>0</v>
      </c>
      <c r="AG233" s="40">
        <f ca="1">'000091257'!H76</f>
        <v>0</v>
      </c>
      <c r="AH233" s="40">
        <f ca="1">'000094260'!H76</f>
        <v>0</v>
      </c>
      <c r="AI233" s="40">
        <f ca="1">'000097263'!H76</f>
        <v>0</v>
      </c>
      <c r="AJ233" s="40">
        <f ca="1">'000100266'!H76</f>
        <v>0</v>
      </c>
      <c r="AK233" s="40">
        <f ca="1">'000103269'!H76</f>
        <v>0</v>
      </c>
      <c r="AL233" s="40">
        <f ca="1">'000106272'!H76</f>
        <v>0</v>
      </c>
      <c r="AM233" s="40">
        <f ca="1">'000109275'!H76</f>
        <v>0</v>
      </c>
      <c r="AN233" s="40">
        <f ca="1">'000112278'!H76</f>
        <v>0</v>
      </c>
      <c r="AO233" s="40">
        <f ca="1">'000115281'!H76</f>
        <v>0</v>
      </c>
      <c r="AP233" s="40">
        <f ca="1">'000118284'!H76</f>
        <v>0</v>
      </c>
      <c r="AQ233" s="40">
        <f ca="1">'000121287'!H76</f>
        <v>0</v>
      </c>
      <c r="AR233" s="40">
        <f ca="1">'000124290'!H76</f>
        <v>0</v>
      </c>
      <c r="AS233" s="40">
        <f ca="1">'000127293'!H76</f>
        <v>0</v>
      </c>
      <c r="AT233" s="40">
        <f ca="1">'000130296'!H76</f>
        <v>0</v>
      </c>
      <c r="AU233" s="40">
        <f ca="1">'000133299'!H76</f>
        <v>0</v>
      </c>
      <c r="AV233" s="40">
        <f ca="1">'000136302'!H76</f>
        <v>0</v>
      </c>
      <c r="AW233" s="40">
        <f ca="1">'000139305'!H76</f>
        <v>0</v>
      </c>
      <c r="AX233" s="40">
        <f ca="1">'000142308'!H76</f>
        <v>0</v>
      </c>
      <c r="AY233" s="40">
        <f ca="1">'000145311'!H76</f>
        <v>0</v>
      </c>
      <c r="AZ233" s="40">
        <f ca="1">'000148314'!H76</f>
        <v>0</v>
      </c>
      <c r="BA233" s="40">
        <f ca="1">'000151317'!H76</f>
        <v>0</v>
      </c>
      <c r="BB233" s="40">
        <f ca="1">'000154320'!H76</f>
        <v>0</v>
      </c>
      <c r="BC233" s="40">
        <f ca="1">'000157323'!H76</f>
        <v>0</v>
      </c>
      <c r="BD233" s="40">
        <f ca="1">'000160326'!H76</f>
        <v>0</v>
      </c>
      <c r="BE233" s="40">
        <f ca="1">'000163329'!H76</f>
        <v>0</v>
      </c>
      <c r="BF233" s="40">
        <f ca="1">'000166332'!H76</f>
        <v>0</v>
      </c>
      <c r="BG233" s="40">
        <f ca="1">'000169335'!H76</f>
        <v>0</v>
      </c>
      <c r="BH233" s="40">
        <f ca="1">'000172338'!H76</f>
        <v>0</v>
      </c>
      <c r="BI233" s="40">
        <f ca="1">'000175341'!H76</f>
        <v>0</v>
      </c>
      <c r="BJ233" s="40">
        <f ca="1">'000178344'!H76</f>
        <v>0</v>
      </c>
      <c r="BK233" s="40">
        <f ca="1">'000181347'!H76</f>
        <v>0</v>
      </c>
      <c r="BL233" s="40">
        <f ca="1">'000184350'!H76</f>
        <v>0</v>
      </c>
      <c r="BM233" s="40">
        <f ca="1">'000187353'!H76</f>
        <v>0</v>
      </c>
      <c r="BN233" s="40">
        <f ca="1">'000190356'!H76</f>
        <v>0</v>
      </c>
      <c r="BO233" s="40">
        <f ca="1">'000193359'!H76</f>
        <v>0</v>
      </c>
      <c r="BP233" s="40">
        <f ca="1">'000196362'!H76</f>
        <v>0</v>
      </c>
      <c r="BQ233" s="40">
        <f ca="1">'000199365'!H76</f>
        <v>0</v>
      </c>
      <c r="BR233" s="40">
        <f ca="1">'000202368'!H76</f>
        <v>0</v>
      </c>
      <c r="BS233" s="40">
        <f ca="1">'000205371'!H76</f>
        <v>0</v>
      </c>
      <c r="BT233" s="40">
        <f ca="1">'000208374'!H76</f>
        <v>0</v>
      </c>
      <c r="BU233" s="40">
        <f t="shared" ca="1" si="39"/>
        <v>0</v>
      </c>
      <c r="BV233" s="37">
        <f t="shared" ca="1" si="40"/>
        <v>0</v>
      </c>
      <c r="BW233" s="37">
        <f t="shared" ca="1" si="41"/>
        <v>0</v>
      </c>
      <c r="BX233" s="37">
        <f t="shared" ca="1" si="42"/>
        <v>0</v>
      </c>
      <c r="BY233" s="37">
        <f ca="1">IF(BU233=0,0,-1*((BU233/BU158)*(LN(BU233/BU158))))</f>
        <v>0</v>
      </c>
      <c r="BZ233" s="64">
        <f ca="1">IF(BU233=0,0,(BU233/BU158)^2)</f>
        <v>0</v>
      </c>
    </row>
    <row r="234" spans="1:78" x14ac:dyDescent="0.25">
      <c r="A234" s="54" t="s">
        <v>84</v>
      </c>
      <c r="B234" s="40">
        <f ca="1">'000000500'!H77</f>
        <v>0</v>
      </c>
      <c r="C234" s="40">
        <f ca="1">'000001167'!H77</f>
        <v>0</v>
      </c>
      <c r="D234" s="40">
        <f ca="1">'000004170'!H77</f>
        <v>0</v>
      </c>
      <c r="E234" s="40">
        <f ca="1">'000007173'!H77</f>
        <v>0</v>
      </c>
      <c r="F234" s="40">
        <f ca="1">'000010176'!H77</f>
        <v>0</v>
      </c>
      <c r="G234" s="40">
        <f ca="1">'000013179'!H77</f>
        <v>0</v>
      </c>
      <c r="H234" s="40">
        <f ca="1">'000016182'!H77</f>
        <v>0</v>
      </c>
      <c r="I234" s="40">
        <f ca="1">'000019185'!H77</f>
        <v>0</v>
      </c>
      <c r="J234" s="40">
        <f ca="1">'000022188'!H77</f>
        <v>0</v>
      </c>
      <c r="K234" s="40">
        <f ca="1">'000025191'!H77</f>
        <v>0</v>
      </c>
      <c r="L234" s="40">
        <f ca="1">'000028194'!H77</f>
        <v>0</v>
      </c>
      <c r="M234" s="40">
        <f ca="1">'000031197'!H77</f>
        <v>0</v>
      </c>
      <c r="N234" s="40">
        <f ca="1">'000034200'!H77</f>
        <v>0</v>
      </c>
      <c r="O234" s="40">
        <f ca="1">'000037203'!H77</f>
        <v>0</v>
      </c>
      <c r="P234" s="40">
        <f ca="1">'000040206'!H77</f>
        <v>0</v>
      </c>
      <c r="Q234" s="40">
        <f ca="1">'000043209'!H77</f>
        <v>0</v>
      </c>
      <c r="R234" s="40">
        <f ca="1">'000046212'!H77</f>
        <v>0</v>
      </c>
      <c r="S234" s="40">
        <f ca="1">'000049215'!H77</f>
        <v>0</v>
      </c>
      <c r="T234" s="40">
        <f ca="1">'000052218'!H77</f>
        <v>0</v>
      </c>
      <c r="U234" s="40">
        <f ca="1">'000055221'!H77</f>
        <v>0</v>
      </c>
      <c r="V234" s="40">
        <f ca="1">'000058224'!H77</f>
        <v>0</v>
      </c>
      <c r="W234" s="40">
        <f ca="1">'000061227'!H77</f>
        <v>0</v>
      </c>
      <c r="X234" s="40">
        <f ca="1">'000064230'!H77</f>
        <v>0</v>
      </c>
      <c r="Y234" s="40">
        <f ca="1">'000067233'!H77</f>
        <v>0</v>
      </c>
      <c r="Z234" s="40">
        <f ca="1">'000070236'!H77</f>
        <v>0</v>
      </c>
      <c r="AA234" s="40">
        <f ca="1">'000073239'!H77</f>
        <v>0</v>
      </c>
      <c r="AB234" s="40">
        <f ca="1">'000076242'!H77</f>
        <v>0</v>
      </c>
      <c r="AC234" s="40">
        <f ca="1">'000079245'!H77</f>
        <v>0</v>
      </c>
      <c r="AD234" s="40">
        <f ca="1">'000082248'!H77</f>
        <v>0</v>
      </c>
      <c r="AE234" s="40">
        <f ca="1">'000085251'!H77</f>
        <v>0</v>
      </c>
      <c r="AF234" s="40">
        <f ca="1">'000088254'!H77</f>
        <v>0</v>
      </c>
      <c r="AG234" s="40">
        <f ca="1">'000091257'!H77</f>
        <v>0</v>
      </c>
      <c r="AH234" s="40">
        <f ca="1">'000094260'!H77</f>
        <v>0</v>
      </c>
      <c r="AI234" s="40">
        <f ca="1">'000097263'!H77</f>
        <v>0</v>
      </c>
      <c r="AJ234" s="40">
        <f ca="1">'000100266'!H77</f>
        <v>0</v>
      </c>
      <c r="AK234" s="40">
        <f ca="1">'000103269'!H77</f>
        <v>0</v>
      </c>
      <c r="AL234" s="40">
        <f ca="1">'000106272'!H77</f>
        <v>0</v>
      </c>
      <c r="AM234" s="40">
        <f ca="1">'000109275'!H77</f>
        <v>0</v>
      </c>
      <c r="AN234" s="40">
        <f ca="1">'000112278'!H77</f>
        <v>0</v>
      </c>
      <c r="AO234" s="40">
        <f ca="1">'000115281'!H77</f>
        <v>0</v>
      </c>
      <c r="AP234" s="40">
        <f ca="1">'000118284'!H77</f>
        <v>0</v>
      </c>
      <c r="AQ234" s="40">
        <f ca="1">'000121287'!H77</f>
        <v>0</v>
      </c>
      <c r="AR234" s="40">
        <f ca="1">'000124290'!H77</f>
        <v>0</v>
      </c>
      <c r="AS234" s="40">
        <f ca="1">'000127293'!H77</f>
        <v>0</v>
      </c>
      <c r="AT234" s="40">
        <f ca="1">'000130296'!H77</f>
        <v>0</v>
      </c>
      <c r="AU234" s="40">
        <f ca="1">'000133299'!H77</f>
        <v>0</v>
      </c>
      <c r="AV234" s="40">
        <f ca="1">'000136302'!H77</f>
        <v>0</v>
      </c>
      <c r="AW234" s="40">
        <f ca="1">'000139305'!H77</f>
        <v>0</v>
      </c>
      <c r="AX234" s="40">
        <f ca="1">'000142308'!H77</f>
        <v>0</v>
      </c>
      <c r="AY234" s="40">
        <f ca="1">'000145311'!H77</f>
        <v>0</v>
      </c>
      <c r="AZ234" s="40">
        <f ca="1">'000148314'!H77</f>
        <v>0</v>
      </c>
      <c r="BA234" s="40">
        <f ca="1">'000151317'!H77</f>
        <v>0</v>
      </c>
      <c r="BB234" s="40">
        <f ca="1">'000154320'!H77</f>
        <v>0</v>
      </c>
      <c r="BC234" s="40">
        <f ca="1">'000157323'!H77</f>
        <v>0</v>
      </c>
      <c r="BD234" s="40">
        <f ca="1">'000160326'!H77</f>
        <v>0</v>
      </c>
      <c r="BE234" s="40">
        <f ca="1">'000163329'!H77</f>
        <v>0</v>
      </c>
      <c r="BF234" s="40">
        <f ca="1">'000166332'!H77</f>
        <v>0</v>
      </c>
      <c r="BG234" s="40">
        <f ca="1">'000169335'!H77</f>
        <v>0</v>
      </c>
      <c r="BH234" s="40">
        <f ca="1">'000172338'!H77</f>
        <v>0</v>
      </c>
      <c r="BI234" s="40">
        <f ca="1">'000175341'!H77</f>
        <v>0</v>
      </c>
      <c r="BJ234" s="40">
        <f ca="1">'000178344'!H77</f>
        <v>0</v>
      </c>
      <c r="BK234" s="40">
        <f ca="1">'000181347'!H77</f>
        <v>0</v>
      </c>
      <c r="BL234" s="40">
        <f ca="1">'000184350'!H77</f>
        <v>0</v>
      </c>
      <c r="BM234" s="40">
        <f ca="1">'000187353'!H77</f>
        <v>0</v>
      </c>
      <c r="BN234" s="40">
        <f ca="1">'000190356'!H77</f>
        <v>0</v>
      </c>
      <c r="BO234" s="40">
        <f ca="1">'000193359'!H77</f>
        <v>0</v>
      </c>
      <c r="BP234" s="40">
        <f ca="1">'000196362'!H77</f>
        <v>0</v>
      </c>
      <c r="BQ234" s="40">
        <f ca="1">'000199365'!H77</f>
        <v>0</v>
      </c>
      <c r="BR234" s="40">
        <f ca="1">'000202368'!H77</f>
        <v>0</v>
      </c>
      <c r="BS234" s="40">
        <f ca="1">'000205371'!H77</f>
        <v>0</v>
      </c>
      <c r="BT234" s="40">
        <f ca="1">'000208374'!H77</f>
        <v>0</v>
      </c>
      <c r="BU234" s="40">
        <f t="shared" ca="1" si="39"/>
        <v>0</v>
      </c>
      <c r="BV234" s="37">
        <f t="shared" ca="1" si="40"/>
        <v>0</v>
      </c>
      <c r="BW234" s="37">
        <f t="shared" ca="1" si="41"/>
        <v>0</v>
      </c>
      <c r="BX234" s="37">
        <f t="shared" ca="1" si="42"/>
        <v>0</v>
      </c>
      <c r="BY234" s="37">
        <f ca="1">IF(BU234=0,0,-1*((BU234/BU158)*(LN(BU234/BU158))))</f>
        <v>0</v>
      </c>
      <c r="BZ234" s="64">
        <f ca="1">IF(BU234=0,0,(BU234/BU158)^2)</f>
        <v>0</v>
      </c>
    </row>
    <row r="235" spans="1:78" x14ac:dyDescent="0.25">
      <c r="A235" s="54" t="s">
        <v>85</v>
      </c>
      <c r="B235" s="40">
        <f ca="1">'000000500'!H78</f>
        <v>0</v>
      </c>
      <c r="C235" s="40">
        <f ca="1">'000001167'!H78</f>
        <v>0</v>
      </c>
      <c r="D235" s="40">
        <f ca="1">'000004170'!H78</f>
        <v>0</v>
      </c>
      <c r="E235" s="40">
        <f ca="1">'000007173'!H78</f>
        <v>0</v>
      </c>
      <c r="F235" s="40">
        <f ca="1">'000010176'!H78</f>
        <v>0</v>
      </c>
      <c r="G235" s="40">
        <f ca="1">'000013179'!H78</f>
        <v>0</v>
      </c>
      <c r="H235" s="40">
        <f ca="1">'000016182'!H78</f>
        <v>0</v>
      </c>
      <c r="I235" s="40">
        <f ca="1">'000019185'!H78</f>
        <v>0</v>
      </c>
      <c r="J235" s="40">
        <f ca="1">'000022188'!H78</f>
        <v>0</v>
      </c>
      <c r="K235" s="40">
        <f ca="1">'000025191'!H78</f>
        <v>0</v>
      </c>
      <c r="L235" s="40">
        <f ca="1">'000028194'!H78</f>
        <v>0</v>
      </c>
      <c r="M235" s="40">
        <f ca="1">'000031197'!H78</f>
        <v>0</v>
      </c>
      <c r="N235" s="40">
        <f ca="1">'000034200'!H78</f>
        <v>0</v>
      </c>
      <c r="O235" s="40">
        <f ca="1">'000037203'!H78</f>
        <v>0</v>
      </c>
      <c r="P235" s="40">
        <f ca="1">'000040206'!H78</f>
        <v>0</v>
      </c>
      <c r="Q235" s="40">
        <f ca="1">'000043209'!H78</f>
        <v>0</v>
      </c>
      <c r="R235" s="40">
        <f ca="1">'000046212'!H78</f>
        <v>0</v>
      </c>
      <c r="S235" s="40">
        <f ca="1">'000049215'!H78</f>
        <v>0</v>
      </c>
      <c r="T235" s="40">
        <f ca="1">'000052218'!H78</f>
        <v>0</v>
      </c>
      <c r="U235" s="40">
        <f ca="1">'000055221'!H78</f>
        <v>0</v>
      </c>
      <c r="V235" s="40">
        <f ca="1">'000058224'!H78</f>
        <v>0</v>
      </c>
      <c r="W235" s="40">
        <f ca="1">'000061227'!H78</f>
        <v>0</v>
      </c>
      <c r="X235" s="40">
        <f ca="1">'000064230'!H78</f>
        <v>0</v>
      </c>
      <c r="Y235" s="40">
        <f ca="1">'000067233'!H78</f>
        <v>0</v>
      </c>
      <c r="Z235" s="40">
        <f ca="1">'000070236'!H78</f>
        <v>0</v>
      </c>
      <c r="AA235" s="40">
        <f ca="1">'000073239'!H78</f>
        <v>0</v>
      </c>
      <c r="AB235" s="40">
        <f ca="1">'000076242'!H78</f>
        <v>0</v>
      </c>
      <c r="AC235" s="40">
        <f ca="1">'000079245'!H78</f>
        <v>0</v>
      </c>
      <c r="AD235" s="40">
        <f ca="1">'000082248'!H78</f>
        <v>0</v>
      </c>
      <c r="AE235" s="40">
        <f ca="1">'000085251'!H78</f>
        <v>0</v>
      </c>
      <c r="AF235" s="40">
        <f ca="1">'000088254'!H78</f>
        <v>0</v>
      </c>
      <c r="AG235" s="40">
        <f ca="1">'000091257'!H78</f>
        <v>0</v>
      </c>
      <c r="AH235" s="40">
        <f ca="1">'000094260'!H78</f>
        <v>0</v>
      </c>
      <c r="AI235" s="40">
        <f ca="1">'000097263'!H78</f>
        <v>0</v>
      </c>
      <c r="AJ235" s="40">
        <f ca="1">'000100266'!H78</f>
        <v>0</v>
      </c>
      <c r="AK235" s="40">
        <f ca="1">'000103269'!H78</f>
        <v>0</v>
      </c>
      <c r="AL235" s="40">
        <f ca="1">'000106272'!H78</f>
        <v>0</v>
      </c>
      <c r="AM235" s="40">
        <f ca="1">'000109275'!H78</f>
        <v>0</v>
      </c>
      <c r="AN235" s="40">
        <f ca="1">'000112278'!H78</f>
        <v>0</v>
      </c>
      <c r="AO235" s="40">
        <f ca="1">'000115281'!H78</f>
        <v>0</v>
      </c>
      <c r="AP235" s="40">
        <f ca="1">'000118284'!H78</f>
        <v>0</v>
      </c>
      <c r="AQ235" s="40">
        <f ca="1">'000121287'!H78</f>
        <v>0</v>
      </c>
      <c r="AR235" s="40">
        <f ca="1">'000124290'!H78</f>
        <v>0</v>
      </c>
      <c r="AS235" s="40">
        <f ca="1">'000127293'!H78</f>
        <v>0</v>
      </c>
      <c r="AT235" s="40">
        <f ca="1">'000130296'!H78</f>
        <v>0</v>
      </c>
      <c r="AU235" s="40">
        <f ca="1">'000133299'!H78</f>
        <v>0</v>
      </c>
      <c r="AV235" s="40">
        <f ca="1">'000136302'!H78</f>
        <v>0</v>
      </c>
      <c r="AW235" s="40">
        <f ca="1">'000139305'!H78</f>
        <v>0</v>
      </c>
      <c r="AX235" s="40">
        <f ca="1">'000142308'!H78</f>
        <v>0</v>
      </c>
      <c r="AY235" s="40">
        <f ca="1">'000145311'!H78</f>
        <v>0</v>
      </c>
      <c r="AZ235" s="40">
        <f ca="1">'000148314'!H78</f>
        <v>0</v>
      </c>
      <c r="BA235" s="40">
        <f ca="1">'000151317'!H78</f>
        <v>0</v>
      </c>
      <c r="BB235" s="40">
        <f ca="1">'000154320'!H78</f>
        <v>0</v>
      </c>
      <c r="BC235" s="40">
        <f ca="1">'000157323'!H78</f>
        <v>0</v>
      </c>
      <c r="BD235" s="40">
        <f ca="1">'000160326'!H78</f>
        <v>0</v>
      </c>
      <c r="BE235" s="40">
        <f ca="1">'000163329'!H78</f>
        <v>0</v>
      </c>
      <c r="BF235" s="40">
        <f ca="1">'000166332'!H78</f>
        <v>0</v>
      </c>
      <c r="BG235" s="40">
        <f ca="1">'000169335'!H78</f>
        <v>0</v>
      </c>
      <c r="BH235" s="40">
        <f ca="1">'000172338'!H78</f>
        <v>0</v>
      </c>
      <c r="BI235" s="40">
        <f ca="1">'000175341'!H78</f>
        <v>0</v>
      </c>
      <c r="BJ235" s="40">
        <f ca="1">'000178344'!H78</f>
        <v>0</v>
      </c>
      <c r="BK235" s="40">
        <f ca="1">'000181347'!H78</f>
        <v>0</v>
      </c>
      <c r="BL235" s="40">
        <f ca="1">'000184350'!H78</f>
        <v>0</v>
      </c>
      <c r="BM235" s="40">
        <f ca="1">'000187353'!H78</f>
        <v>0</v>
      </c>
      <c r="BN235" s="40">
        <f ca="1">'000190356'!H78</f>
        <v>0</v>
      </c>
      <c r="BO235" s="40">
        <f ca="1">'000193359'!H78</f>
        <v>0</v>
      </c>
      <c r="BP235" s="40">
        <f ca="1">'000196362'!H78</f>
        <v>0</v>
      </c>
      <c r="BQ235" s="40">
        <f ca="1">'000199365'!H78</f>
        <v>0</v>
      </c>
      <c r="BR235" s="40">
        <f ca="1">'000202368'!H78</f>
        <v>0</v>
      </c>
      <c r="BS235" s="40">
        <f ca="1">'000205371'!H78</f>
        <v>0</v>
      </c>
      <c r="BT235" s="40">
        <f ca="1">'000208374'!H78</f>
        <v>0</v>
      </c>
      <c r="BU235" s="40">
        <f t="shared" ca="1" si="39"/>
        <v>0</v>
      </c>
      <c r="BV235" s="37">
        <f t="shared" ca="1" si="40"/>
        <v>0</v>
      </c>
      <c r="BW235" s="37">
        <f t="shared" ca="1" si="41"/>
        <v>0</v>
      </c>
      <c r="BX235" s="37">
        <f t="shared" ca="1" si="42"/>
        <v>0</v>
      </c>
      <c r="BY235" s="37">
        <f ca="1">IF(BU235=0,0,-1*((BU235/BU158)*(LN(BU235/BU158))))</f>
        <v>0</v>
      </c>
      <c r="BZ235" s="64">
        <f ca="1">IF(BU235=0,0,(BU235/BU158)^2)</f>
        <v>0</v>
      </c>
    </row>
    <row r="236" spans="1:78" x14ac:dyDescent="0.25">
      <c r="A236" s="54" t="s">
        <v>86</v>
      </c>
      <c r="B236" s="40">
        <f ca="1">'000000500'!H79</f>
        <v>0</v>
      </c>
      <c r="C236" s="40">
        <f ca="1">'000001167'!H79</f>
        <v>0</v>
      </c>
      <c r="D236" s="40">
        <f ca="1">'000004170'!H79</f>
        <v>0</v>
      </c>
      <c r="E236" s="40">
        <f ca="1">'000007173'!H79</f>
        <v>0</v>
      </c>
      <c r="F236" s="40">
        <f ca="1">'000010176'!H79</f>
        <v>0</v>
      </c>
      <c r="G236" s="40">
        <f ca="1">'000013179'!H79</f>
        <v>0</v>
      </c>
      <c r="H236" s="40">
        <f ca="1">'000016182'!H79</f>
        <v>0</v>
      </c>
      <c r="I236" s="40">
        <f ca="1">'000019185'!H79</f>
        <v>0</v>
      </c>
      <c r="J236" s="40">
        <f ca="1">'000022188'!H79</f>
        <v>0</v>
      </c>
      <c r="K236" s="40">
        <f ca="1">'000025191'!H79</f>
        <v>0</v>
      </c>
      <c r="L236" s="40">
        <f ca="1">'000028194'!H79</f>
        <v>0</v>
      </c>
      <c r="M236" s="40">
        <f ca="1">'000031197'!H79</f>
        <v>0</v>
      </c>
      <c r="N236" s="40">
        <f ca="1">'000034200'!H79</f>
        <v>0</v>
      </c>
      <c r="O236" s="40">
        <f ca="1">'000037203'!H79</f>
        <v>0</v>
      </c>
      <c r="P236" s="40">
        <f ca="1">'000040206'!H79</f>
        <v>0</v>
      </c>
      <c r="Q236" s="40">
        <f ca="1">'000043209'!H79</f>
        <v>0</v>
      </c>
      <c r="R236" s="40">
        <f ca="1">'000046212'!H79</f>
        <v>0</v>
      </c>
      <c r="S236" s="40">
        <f ca="1">'000049215'!H79</f>
        <v>0</v>
      </c>
      <c r="T236" s="40">
        <f ca="1">'000052218'!H79</f>
        <v>0</v>
      </c>
      <c r="U236" s="40">
        <f ca="1">'000055221'!H79</f>
        <v>0</v>
      </c>
      <c r="V236" s="40">
        <f ca="1">'000058224'!H79</f>
        <v>0</v>
      </c>
      <c r="W236" s="40">
        <f ca="1">'000061227'!H79</f>
        <v>0</v>
      </c>
      <c r="X236" s="40">
        <f ca="1">'000064230'!H79</f>
        <v>0</v>
      </c>
      <c r="Y236" s="40">
        <f ca="1">'000067233'!H79</f>
        <v>0</v>
      </c>
      <c r="Z236" s="40">
        <f ca="1">'000070236'!H79</f>
        <v>0</v>
      </c>
      <c r="AA236" s="40">
        <f ca="1">'000073239'!H79</f>
        <v>0</v>
      </c>
      <c r="AB236" s="40">
        <f ca="1">'000076242'!H79</f>
        <v>0</v>
      </c>
      <c r="AC236" s="40">
        <f ca="1">'000079245'!H79</f>
        <v>0</v>
      </c>
      <c r="AD236" s="40">
        <f ca="1">'000082248'!H79</f>
        <v>0</v>
      </c>
      <c r="AE236" s="40">
        <f ca="1">'000085251'!H79</f>
        <v>0</v>
      </c>
      <c r="AF236" s="40">
        <f ca="1">'000088254'!H79</f>
        <v>0</v>
      </c>
      <c r="AG236" s="40">
        <f ca="1">'000091257'!H79</f>
        <v>0</v>
      </c>
      <c r="AH236" s="40">
        <f ca="1">'000094260'!H79</f>
        <v>0</v>
      </c>
      <c r="AI236" s="40">
        <f ca="1">'000097263'!H79</f>
        <v>0</v>
      </c>
      <c r="AJ236" s="40">
        <f ca="1">'000100266'!H79</f>
        <v>0</v>
      </c>
      <c r="AK236" s="40">
        <f ca="1">'000103269'!H79</f>
        <v>0</v>
      </c>
      <c r="AL236" s="40">
        <f ca="1">'000106272'!H79</f>
        <v>0</v>
      </c>
      <c r="AM236" s="40">
        <f ca="1">'000109275'!H79</f>
        <v>0</v>
      </c>
      <c r="AN236" s="40">
        <f ca="1">'000112278'!H79</f>
        <v>0</v>
      </c>
      <c r="AO236" s="40">
        <f ca="1">'000115281'!H79</f>
        <v>0</v>
      </c>
      <c r="AP236" s="40">
        <f ca="1">'000118284'!H79</f>
        <v>0</v>
      </c>
      <c r="AQ236" s="40">
        <f ca="1">'000121287'!H79</f>
        <v>0</v>
      </c>
      <c r="AR236" s="40">
        <f ca="1">'000124290'!H79</f>
        <v>0</v>
      </c>
      <c r="AS236" s="40">
        <f ca="1">'000127293'!H79</f>
        <v>0</v>
      </c>
      <c r="AT236" s="40">
        <f ca="1">'000130296'!H79</f>
        <v>0</v>
      </c>
      <c r="AU236" s="40">
        <f ca="1">'000133299'!H79</f>
        <v>0</v>
      </c>
      <c r="AV236" s="40">
        <f ca="1">'000136302'!H79</f>
        <v>0</v>
      </c>
      <c r="AW236" s="40">
        <f ca="1">'000139305'!H79</f>
        <v>0</v>
      </c>
      <c r="AX236" s="40">
        <f ca="1">'000142308'!H79</f>
        <v>0</v>
      </c>
      <c r="AY236" s="40">
        <f ca="1">'000145311'!H79</f>
        <v>0</v>
      </c>
      <c r="AZ236" s="40">
        <f ca="1">'000148314'!H79</f>
        <v>0</v>
      </c>
      <c r="BA236" s="40">
        <f ca="1">'000151317'!H79</f>
        <v>0</v>
      </c>
      <c r="BB236" s="40">
        <f ca="1">'000154320'!H79</f>
        <v>0</v>
      </c>
      <c r="BC236" s="40">
        <f ca="1">'000157323'!H79</f>
        <v>0</v>
      </c>
      <c r="BD236" s="40">
        <f ca="1">'000160326'!H79</f>
        <v>0</v>
      </c>
      <c r="BE236" s="40">
        <f ca="1">'000163329'!H79</f>
        <v>0</v>
      </c>
      <c r="BF236" s="40">
        <f ca="1">'000166332'!H79</f>
        <v>0</v>
      </c>
      <c r="BG236" s="40">
        <f ca="1">'000169335'!H79</f>
        <v>0</v>
      </c>
      <c r="BH236" s="40">
        <f ca="1">'000172338'!H79</f>
        <v>0</v>
      </c>
      <c r="BI236" s="40">
        <f ca="1">'000175341'!H79</f>
        <v>0</v>
      </c>
      <c r="BJ236" s="40">
        <f ca="1">'000178344'!H79</f>
        <v>0</v>
      </c>
      <c r="BK236" s="40">
        <f ca="1">'000181347'!H79</f>
        <v>0</v>
      </c>
      <c r="BL236" s="40">
        <f ca="1">'000184350'!H79</f>
        <v>0</v>
      </c>
      <c r="BM236" s="40">
        <f ca="1">'000187353'!H79</f>
        <v>0</v>
      </c>
      <c r="BN236" s="40">
        <f ca="1">'000190356'!H79</f>
        <v>0</v>
      </c>
      <c r="BO236" s="40">
        <f ca="1">'000193359'!H79</f>
        <v>0</v>
      </c>
      <c r="BP236" s="40">
        <f ca="1">'000196362'!H79</f>
        <v>0</v>
      </c>
      <c r="BQ236" s="40">
        <f ca="1">'000199365'!H79</f>
        <v>0</v>
      </c>
      <c r="BR236" s="40">
        <f ca="1">'000202368'!H79</f>
        <v>0</v>
      </c>
      <c r="BS236" s="40">
        <f ca="1">'000205371'!H79</f>
        <v>0</v>
      </c>
      <c r="BT236" s="40">
        <f ca="1">'000208374'!H79</f>
        <v>0</v>
      </c>
      <c r="BU236" s="40">
        <f t="shared" ca="1" si="39"/>
        <v>0</v>
      </c>
      <c r="BV236" s="37">
        <f t="shared" ca="1" si="40"/>
        <v>0</v>
      </c>
      <c r="BW236" s="37">
        <f t="shared" ca="1" si="41"/>
        <v>0</v>
      </c>
      <c r="BX236" s="37">
        <f t="shared" ca="1" si="42"/>
        <v>0</v>
      </c>
      <c r="BY236" s="37">
        <f ca="1">IF(BU236=0,0,-1*((BU236/BU158)*(LN(BU236/BU158))))</f>
        <v>0</v>
      </c>
      <c r="BZ236" s="64">
        <f ca="1">IF(BU236=0,0,(BU236/BU158)^2)</f>
        <v>0</v>
      </c>
    </row>
    <row r="237" spans="1:78" x14ac:dyDescent="0.25">
      <c r="A237" s="54" t="s">
        <v>87</v>
      </c>
      <c r="B237" s="40">
        <f ca="1">'000000500'!H80</f>
        <v>0</v>
      </c>
      <c r="C237" s="40">
        <f ca="1">'000001167'!H80</f>
        <v>0</v>
      </c>
      <c r="D237" s="40">
        <f ca="1">'000004170'!H80</f>
        <v>0</v>
      </c>
      <c r="E237" s="40">
        <f ca="1">'000007173'!H80</f>
        <v>0</v>
      </c>
      <c r="F237" s="40">
        <f ca="1">'000010176'!H80</f>
        <v>0</v>
      </c>
      <c r="G237" s="40">
        <f ca="1">'000013179'!H80</f>
        <v>0</v>
      </c>
      <c r="H237" s="40">
        <f ca="1">'000016182'!H80</f>
        <v>0</v>
      </c>
      <c r="I237" s="40">
        <f ca="1">'000019185'!H80</f>
        <v>0</v>
      </c>
      <c r="J237" s="40">
        <f ca="1">'000022188'!H80</f>
        <v>0</v>
      </c>
      <c r="K237" s="40">
        <f ca="1">'000025191'!H80</f>
        <v>0</v>
      </c>
      <c r="L237" s="40">
        <f ca="1">'000028194'!H80</f>
        <v>0</v>
      </c>
      <c r="M237" s="40">
        <f ca="1">'000031197'!H80</f>
        <v>0</v>
      </c>
      <c r="N237" s="40">
        <f ca="1">'000034200'!H80</f>
        <v>0</v>
      </c>
      <c r="O237" s="40">
        <f ca="1">'000037203'!H80</f>
        <v>0</v>
      </c>
      <c r="P237" s="40">
        <f ca="1">'000040206'!H80</f>
        <v>0</v>
      </c>
      <c r="Q237" s="40">
        <f ca="1">'000043209'!H80</f>
        <v>0</v>
      </c>
      <c r="R237" s="40">
        <f ca="1">'000046212'!H80</f>
        <v>0</v>
      </c>
      <c r="S237" s="40">
        <f ca="1">'000049215'!H80</f>
        <v>0</v>
      </c>
      <c r="T237" s="40">
        <f ca="1">'000052218'!H80</f>
        <v>0</v>
      </c>
      <c r="U237" s="40">
        <f ca="1">'000055221'!H80</f>
        <v>0</v>
      </c>
      <c r="V237" s="40">
        <f ca="1">'000058224'!H80</f>
        <v>0</v>
      </c>
      <c r="W237" s="40">
        <f ca="1">'000061227'!H80</f>
        <v>0</v>
      </c>
      <c r="X237" s="40">
        <f ca="1">'000064230'!H80</f>
        <v>0</v>
      </c>
      <c r="Y237" s="40">
        <f ca="1">'000067233'!H80</f>
        <v>0</v>
      </c>
      <c r="Z237" s="40">
        <f ca="1">'000070236'!H80</f>
        <v>0</v>
      </c>
      <c r="AA237" s="40">
        <f ca="1">'000073239'!H80</f>
        <v>0</v>
      </c>
      <c r="AB237" s="40">
        <f ca="1">'000076242'!H80</f>
        <v>0</v>
      </c>
      <c r="AC237" s="40">
        <f ca="1">'000079245'!H80</f>
        <v>0</v>
      </c>
      <c r="AD237" s="40">
        <f ca="1">'000082248'!H80</f>
        <v>0</v>
      </c>
      <c r="AE237" s="40">
        <f ca="1">'000085251'!H80</f>
        <v>0</v>
      </c>
      <c r="AF237" s="40">
        <f ca="1">'000088254'!H80</f>
        <v>0</v>
      </c>
      <c r="AG237" s="40">
        <f ca="1">'000091257'!H80</f>
        <v>0</v>
      </c>
      <c r="AH237" s="40">
        <f ca="1">'000094260'!H80</f>
        <v>0</v>
      </c>
      <c r="AI237" s="40">
        <f ca="1">'000097263'!H80</f>
        <v>0</v>
      </c>
      <c r="AJ237" s="40">
        <f ca="1">'000100266'!H80</f>
        <v>0</v>
      </c>
      <c r="AK237" s="40">
        <f ca="1">'000103269'!H80</f>
        <v>0</v>
      </c>
      <c r="AL237" s="40">
        <f ca="1">'000106272'!H80</f>
        <v>0</v>
      </c>
      <c r="AM237" s="40">
        <f ca="1">'000109275'!H80</f>
        <v>0</v>
      </c>
      <c r="AN237" s="40">
        <f ca="1">'000112278'!H80</f>
        <v>0</v>
      </c>
      <c r="AO237" s="40">
        <f ca="1">'000115281'!H80</f>
        <v>0</v>
      </c>
      <c r="AP237" s="40">
        <f ca="1">'000118284'!H80</f>
        <v>0</v>
      </c>
      <c r="AQ237" s="40">
        <f ca="1">'000121287'!H80</f>
        <v>0</v>
      </c>
      <c r="AR237" s="40">
        <f ca="1">'000124290'!H80</f>
        <v>0</v>
      </c>
      <c r="AS237" s="40">
        <f ca="1">'000127293'!H80</f>
        <v>0</v>
      </c>
      <c r="AT237" s="40">
        <f ca="1">'000130296'!H80</f>
        <v>0</v>
      </c>
      <c r="AU237" s="40">
        <f ca="1">'000133299'!H80</f>
        <v>0</v>
      </c>
      <c r="AV237" s="40">
        <f ca="1">'000136302'!H80</f>
        <v>0</v>
      </c>
      <c r="AW237" s="40">
        <f ca="1">'000139305'!H80</f>
        <v>0</v>
      </c>
      <c r="AX237" s="40">
        <f ca="1">'000142308'!H80</f>
        <v>0</v>
      </c>
      <c r="AY237" s="40">
        <f ca="1">'000145311'!H80</f>
        <v>0</v>
      </c>
      <c r="AZ237" s="40">
        <f ca="1">'000148314'!H80</f>
        <v>0</v>
      </c>
      <c r="BA237" s="40">
        <f ca="1">'000151317'!H80</f>
        <v>0</v>
      </c>
      <c r="BB237" s="40">
        <f ca="1">'000154320'!H80</f>
        <v>0</v>
      </c>
      <c r="BC237" s="40">
        <f ca="1">'000157323'!H80</f>
        <v>0</v>
      </c>
      <c r="BD237" s="40">
        <f ca="1">'000160326'!H80</f>
        <v>0</v>
      </c>
      <c r="BE237" s="40">
        <f ca="1">'000163329'!H80</f>
        <v>0</v>
      </c>
      <c r="BF237" s="40">
        <f ca="1">'000166332'!H80</f>
        <v>0</v>
      </c>
      <c r="BG237" s="40">
        <f ca="1">'000169335'!H80</f>
        <v>0</v>
      </c>
      <c r="BH237" s="40">
        <f ca="1">'000172338'!H80</f>
        <v>0</v>
      </c>
      <c r="BI237" s="40">
        <f ca="1">'000175341'!H80</f>
        <v>0</v>
      </c>
      <c r="BJ237" s="40">
        <f ca="1">'000178344'!H80</f>
        <v>0</v>
      </c>
      <c r="BK237" s="40">
        <f ca="1">'000181347'!H80</f>
        <v>0</v>
      </c>
      <c r="BL237" s="40">
        <f ca="1">'000184350'!H80</f>
        <v>0</v>
      </c>
      <c r="BM237" s="40">
        <f ca="1">'000187353'!H80</f>
        <v>0</v>
      </c>
      <c r="BN237" s="40">
        <f ca="1">'000190356'!H80</f>
        <v>0</v>
      </c>
      <c r="BO237" s="40">
        <f ca="1">'000193359'!H80</f>
        <v>0</v>
      </c>
      <c r="BP237" s="40">
        <f ca="1">'000196362'!H80</f>
        <v>0</v>
      </c>
      <c r="BQ237" s="40">
        <f ca="1">'000199365'!H80</f>
        <v>0</v>
      </c>
      <c r="BR237" s="40">
        <f ca="1">'000202368'!H80</f>
        <v>0</v>
      </c>
      <c r="BS237" s="40">
        <f ca="1">'000205371'!H80</f>
        <v>0</v>
      </c>
      <c r="BT237" s="40">
        <f ca="1">'000208374'!H80</f>
        <v>0</v>
      </c>
      <c r="BU237" s="40">
        <f t="shared" ca="1" si="39"/>
        <v>0</v>
      </c>
      <c r="BV237" s="37">
        <f t="shared" ca="1" si="40"/>
        <v>0</v>
      </c>
      <c r="BW237" s="37">
        <f t="shared" ca="1" si="41"/>
        <v>0</v>
      </c>
      <c r="BX237" s="37">
        <f t="shared" ca="1" si="42"/>
        <v>0</v>
      </c>
      <c r="BY237" s="37">
        <f ca="1">IF(BU237=0,0,-1*((BU237/BU158)*(LN(BU237/BU158))))</f>
        <v>0</v>
      </c>
      <c r="BZ237" s="64">
        <f ca="1">IF(BU237=0,0,(BU237/BU158)^2)</f>
        <v>0</v>
      </c>
    </row>
    <row r="238" spans="1:78" x14ac:dyDescent="0.25">
      <c r="A238" s="54" t="s">
        <v>88</v>
      </c>
      <c r="B238" s="40">
        <f ca="1">'000000500'!H81</f>
        <v>0</v>
      </c>
      <c r="C238" s="40">
        <f ca="1">'000001167'!H81</f>
        <v>0</v>
      </c>
      <c r="D238" s="40">
        <f ca="1">'000004170'!H81</f>
        <v>0</v>
      </c>
      <c r="E238" s="40">
        <f ca="1">'000007173'!H81</f>
        <v>0</v>
      </c>
      <c r="F238" s="40">
        <f ca="1">'000010176'!H81</f>
        <v>0</v>
      </c>
      <c r="G238" s="40">
        <f ca="1">'000013179'!H81</f>
        <v>0</v>
      </c>
      <c r="H238" s="40">
        <f ca="1">'000016182'!H81</f>
        <v>0</v>
      </c>
      <c r="I238" s="40">
        <f ca="1">'000019185'!H81</f>
        <v>0</v>
      </c>
      <c r="J238" s="40">
        <f ca="1">'000022188'!H81</f>
        <v>0</v>
      </c>
      <c r="K238" s="40">
        <f ca="1">'000025191'!H81</f>
        <v>0</v>
      </c>
      <c r="L238" s="40">
        <f ca="1">'000028194'!H81</f>
        <v>0</v>
      </c>
      <c r="M238" s="40">
        <f ca="1">'000031197'!H81</f>
        <v>0</v>
      </c>
      <c r="N238" s="40">
        <f ca="1">'000034200'!H81</f>
        <v>0</v>
      </c>
      <c r="O238" s="40">
        <f ca="1">'000037203'!H81</f>
        <v>0</v>
      </c>
      <c r="P238" s="40">
        <f ca="1">'000040206'!H81</f>
        <v>0</v>
      </c>
      <c r="Q238" s="40">
        <f ca="1">'000043209'!H81</f>
        <v>0</v>
      </c>
      <c r="R238" s="40">
        <f ca="1">'000046212'!H81</f>
        <v>0</v>
      </c>
      <c r="S238" s="40">
        <f ca="1">'000049215'!H81</f>
        <v>0</v>
      </c>
      <c r="T238" s="40">
        <f ca="1">'000052218'!H81</f>
        <v>0</v>
      </c>
      <c r="U238" s="40">
        <f ca="1">'000055221'!H81</f>
        <v>0</v>
      </c>
      <c r="V238" s="40">
        <f ca="1">'000058224'!H81</f>
        <v>0</v>
      </c>
      <c r="W238" s="40">
        <f ca="1">'000061227'!H81</f>
        <v>0</v>
      </c>
      <c r="X238" s="40">
        <f ca="1">'000064230'!H81</f>
        <v>0</v>
      </c>
      <c r="Y238" s="40">
        <f ca="1">'000067233'!H81</f>
        <v>0</v>
      </c>
      <c r="Z238" s="40">
        <f ca="1">'000070236'!H81</f>
        <v>0</v>
      </c>
      <c r="AA238" s="40">
        <f ca="1">'000073239'!H81</f>
        <v>0</v>
      </c>
      <c r="AB238" s="40">
        <f ca="1">'000076242'!H81</f>
        <v>0</v>
      </c>
      <c r="AC238" s="40">
        <f ca="1">'000079245'!H81</f>
        <v>0</v>
      </c>
      <c r="AD238" s="40">
        <f ca="1">'000082248'!H81</f>
        <v>0</v>
      </c>
      <c r="AE238" s="40">
        <f ca="1">'000085251'!H81</f>
        <v>0</v>
      </c>
      <c r="AF238" s="40">
        <f ca="1">'000088254'!H81</f>
        <v>0</v>
      </c>
      <c r="AG238" s="40">
        <f ca="1">'000091257'!H81</f>
        <v>0</v>
      </c>
      <c r="AH238" s="40">
        <f ca="1">'000094260'!H81</f>
        <v>0</v>
      </c>
      <c r="AI238" s="40">
        <f ca="1">'000097263'!H81</f>
        <v>0</v>
      </c>
      <c r="AJ238" s="40">
        <f ca="1">'000100266'!H81</f>
        <v>0</v>
      </c>
      <c r="AK238" s="40">
        <f ca="1">'000103269'!H81</f>
        <v>0</v>
      </c>
      <c r="AL238" s="40">
        <f ca="1">'000106272'!H81</f>
        <v>0</v>
      </c>
      <c r="AM238" s="40">
        <f ca="1">'000109275'!H81</f>
        <v>0</v>
      </c>
      <c r="AN238" s="40">
        <f ca="1">'000112278'!H81</f>
        <v>0</v>
      </c>
      <c r="AO238" s="40">
        <f ca="1">'000115281'!H81</f>
        <v>0</v>
      </c>
      <c r="AP238" s="40">
        <f ca="1">'000118284'!H81</f>
        <v>0</v>
      </c>
      <c r="AQ238" s="40">
        <f ca="1">'000121287'!H81</f>
        <v>0</v>
      </c>
      <c r="AR238" s="40">
        <f ca="1">'000124290'!H81</f>
        <v>0</v>
      </c>
      <c r="AS238" s="40">
        <f ca="1">'000127293'!H81</f>
        <v>0</v>
      </c>
      <c r="AT238" s="40">
        <f ca="1">'000130296'!H81</f>
        <v>0</v>
      </c>
      <c r="AU238" s="40">
        <f ca="1">'000133299'!H81</f>
        <v>0</v>
      </c>
      <c r="AV238" s="40">
        <f ca="1">'000136302'!H81</f>
        <v>0</v>
      </c>
      <c r="AW238" s="40">
        <f ca="1">'000139305'!H81</f>
        <v>0</v>
      </c>
      <c r="AX238" s="40">
        <f ca="1">'000142308'!H81</f>
        <v>0</v>
      </c>
      <c r="AY238" s="40">
        <f ca="1">'000145311'!H81</f>
        <v>0</v>
      </c>
      <c r="AZ238" s="40">
        <f ca="1">'000148314'!H81</f>
        <v>0</v>
      </c>
      <c r="BA238" s="40">
        <f ca="1">'000151317'!H81</f>
        <v>0</v>
      </c>
      <c r="BB238" s="40">
        <f ca="1">'000154320'!H81</f>
        <v>0</v>
      </c>
      <c r="BC238" s="40">
        <f ca="1">'000157323'!H81</f>
        <v>0</v>
      </c>
      <c r="BD238" s="40">
        <f ca="1">'000160326'!H81</f>
        <v>0</v>
      </c>
      <c r="BE238" s="40">
        <f ca="1">'000163329'!H81</f>
        <v>0</v>
      </c>
      <c r="BF238" s="40">
        <f ca="1">'000166332'!H81</f>
        <v>0</v>
      </c>
      <c r="BG238" s="40">
        <f ca="1">'000169335'!H81</f>
        <v>0</v>
      </c>
      <c r="BH238" s="40">
        <f ca="1">'000172338'!H81</f>
        <v>0</v>
      </c>
      <c r="BI238" s="40">
        <f ca="1">'000175341'!H81</f>
        <v>0</v>
      </c>
      <c r="BJ238" s="40">
        <f ca="1">'000178344'!H81</f>
        <v>0</v>
      </c>
      <c r="BK238" s="40">
        <f ca="1">'000181347'!H81</f>
        <v>0</v>
      </c>
      <c r="BL238" s="40">
        <f ca="1">'000184350'!H81</f>
        <v>0</v>
      </c>
      <c r="BM238" s="40">
        <f ca="1">'000187353'!H81</f>
        <v>0</v>
      </c>
      <c r="BN238" s="40">
        <f ca="1">'000190356'!H81</f>
        <v>0</v>
      </c>
      <c r="BO238" s="40">
        <f ca="1">'000193359'!H81</f>
        <v>0</v>
      </c>
      <c r="BP238" s="40">
        <f ca="1">'000196362'!H81</f>
        <v>0</v>
      </c>
      <c r="BQ238" s="40">
        <f ca="1">'000199365'!H81</f>
        <v>0</v>
      </c>
      <c r="BR238" s="40">
        <f ca="1">'000202368'!H81</f>
        <v>0</v>
      </c>
      <c r="BS238" s="40">
        <f ca="1">'000205371'!H81</f>
        <v>0</v>
      </c>
      <c r="BT238" s="40">
        <f ca="1">'000208374'!H81</f>
        <v>0</v>
      </c>
      <c r="BU238" s="40">
        <f t="shared" ca="1" si="39"/>
        <v>0</v>
      </c>
      <c r="BV238" s="37">
        <f t="shared" ca="1" si="40"/>
        <v>0</v>
      </c>
      <c r="BW238" s="37">
        <f t="shared" ca="1" si="41"/>
        <v>0</v>
      </c>
      <c r="BX238" s="37">
        <f t="shared" ca="1" si="42"/>
        <v>0</v>
      </c>
      <c r="BY238" s="37">
        <f ca="1">IF(BU238=0,0,-1*((BU238/BU158)*(LN(BU238/BU158))))</f>
        <v>0</v>
      </c>
      <c r="BZ238" s="64">
        <f ca="1">IF(BU238=0,0,(BU238/BU158)^2)</f>
        <v>0</v>
      </c>
    </row>
    <row r="239" spans="1:78" x14ac:dyDescent="0.25">
      <c r="A239" s="54" t="s">
        <v>89</v>
      </c>
      <c r="B239" s="40">
        <f ca="1">'000000500'!H82</f>
        <v>0</v>
      </c>
      <c r="C239" s="40">
        <f ca="1">'000001167'!H82</f>
        <v>0</v>
      </c>
      <c r="D239" s="40">
        <f ca="1">'000004170'!H82</f>
        <v>0</v>
      </c>
      <c r="E239" s="40">
        <f ca="1">'000007173'!H82</f>
        <v>0</v>
      </c>
      <c r="F239" s="40">
        <f ca="1">'000010176'!H82</f>
        <v>0</v>
      </c>
      <c r="G239" s="40">
        <f ca="1">'000013179'!H82</f>
        <v>0</v>
      </c>
      <c r="H239" s="40">
        <f ca="1">'000016182'!H82</f>
        <v>0</v>
      </c>
      <c r="I239" s="40">
        <f ca="1">'000019185'!H82</f>
        <v>0</v>
      </c>
      <c r="J239" s="40">
        <f ca="1">'000022188'!H82</f>
        <v>0</v>
      </c>
      <c r="K239" s="40">
        <f ca="1">'000025191'!H82</f>
        <v>0</v>
      </c>
      <c r="L239" s="40">
        <f ca="1">'000028194'!H82</f>
        <v>0</v>
      </c>
      <c r="M239" s="40">
        <f ca="1">'000031197'!H82</f>
        <v>0</v>
      </c>
      <c r="N239" s="40">
        <f ca="1">'000034200'!H82</f>
        <v>0</v>
      </c>
      <c r="O239" s="40">
        <f ca="1">'000037203'!H82</f>
        <v>0</v>
      </c>
      <c r="P239" s="40">
        <f ca="1">'000040206'!H82</f>
        <v>0</v>
      </c>
      <c r="Q239" s="40">
        <f ca="1">'000043209'!H82</f>
        <v>0</v>
      </c>
      <c r="R239" s="40">
        <f ca="1">'000046212'!H82</f>
        <v>0</v>
      </c>
      <c r="S239" s="40">
        <f ca="1">'000049215'!H82</f>
        <v>0</v>
      </c>
      <c r="T239" s="40">
        <f ca="1">'000052218'!H82</f>
        <v>0</v>
      </c>
      <c r="U239" s="40">
        <f ca="1">'000055221'!H82</f>
        <v>0</v>
      </c>
      <c r="V239" s="40">
        <f ca="1">'000058224'!H82</f>
        <v>0</v>
      </c>
      <c r="W239" s="40">
        <f ca="1">'000061227'!H82</f>
        <v>0</v>
      </c>
      <c r="X239" s="40">
        <f ca="1">'000064230'!H82</f>
        <v>0</v>
      </c>
      <c r="Y239" s="40">
        <f ca="1">'000067233'!H82</f>
        <v>0</v>
      </c>
      <c r="Z239" s="40">
        <f ca="1">'000070236'!H82</f>
        <v>0</v>
      </c>
      <c r="AA239" s="40">
        <f ca="1">'000073239'!H82</f>
        <v>0</v>
      </c>
      <c r="AB239" s="40">
        <f ca="1">'000076242'!H82</f>
        <v>0</v>
      </c>
      <c r="AC239" s="40">
        <f ca="1">'000079245'!H82</f>
        <v>0</v>
      </c>
      <c r="AD239" s="40">
        <f ca="1">'000082248'!H82</f>
        <v>0</v>
      </c>
      <c r="AE239" s="40">
        <f ca="1">'000085251'!H82</f>
        <v>0</v>
      </c>
      <c r="AF239" s="40">
        <f ca="1">'000088254'!H82</f>
        <v>0</v>
      </c>
      <c r="AG239" s="40">
        <f ca="1">'000091257'!H82</f>
        <v>0</v>
      </c>
      <c r="AH239" s="40">
        <f ca="1">'000094260'!H82</f>
        <v>0</v>
      </c>
      <c r="AI239" s="40">
        <f ca="1">'000097263'!H82</f>
        <v>0</v>
      </c>
      <c r="AJ239" s="40">
        <f ca="1">'000100266'!H82</f>
        <v>0</v>
      </c>
      <c r="AK239" s="40">
        <f ca="1">'000103269'!H82</f>
        <v>0</v>
      </c>
      <c r="AL239" s="40">
        <f ca="1">'000106272'!H82</f>
        <v>0</v>
      </c>
      <c r="AM239" s="40">
        <f ca="1">'000109275'!H82</f>
        <v>0</v>
      </c>
      <c r="AN239" s="40">
        <f ca="1">'000112278'!H82</f>
        <v>0</v>
      </c>
      <c r="AO239" s="40">
        <f ca="1">'000115281'!H82</f>
        <v>0</v>
      </c>
      <c r="AP239" s="40">
        <f ca="1">'000118284'!H82</f>
        <v>0</v>
      </c>
      <c r="AQ239" s="40">
        <f ca="1">'000121287'!H82</f>
        <v>0</v>
      </c>
      <c r="AR239" s="40">
        <f ca="1">'000124290'!H82</f>
        <v>0</v>
      </c>
      <c r="AS239" s="40">
        <f ca="1">'000127293'!H82</f>
        <v>0</v>
      </c>
      <c r="AT239" s="40">
        <f ca="1">'000130296'!H82</f>
        <v>0</v>
      </c>
      <c r="AU239" s="40">
        <f ca="1">'000133299'!H82</f>
        <v>0</v>
      </c>
      <c r="AV239" s="40">
        <f ca="1">'000136302'!H82</f>
        <v>0</v>
      </c>
      <c r="AW239" s="40">
        <f ca="1">'000139305'!H82</f>
        <v>0</v>
      </c>
      <c r="AX239" s="40">
        <f ca="1">'000142308'!H82</f>
        <v>0</v>
      </c>
      <c r="AY239" s="40">
        <f ca="1">'000145311'!H82</f>
        <v>0</v>
      </c>
      <c r="AZ239" s="40">
        <f ca="1">'000148314'!H82</f>
        <v>0</v>
      </c>
      <c r="BA239" s="40">
        <f ca="1">'000151317'!H82</f>
        <v>0</v>
      </c>
      <c r="BB239" s="40">
        <f ca="1">'000154320'!H82</f>
        <v>0</v>
      </c>
      <c r="BC239" s="40">
        <f ca="1">'000157323'!H82</f>
        <v>0</v>
      </c>
      <c r="BD239" s="40">
        <f ca="1">'000160326'!H82</f>
        <v>0</v>
      </c>
      <c r="BE239" s="40">
        <f ca="1">'000163329'!H82</f>
        <v>0</v>
      </c>
      <c r="BF239" s="40">
        <f ca="1">'000166332'!H82</f>
        <v>0</v>
      </c>
      <c r="BG239" s="40">
        <f ca="1">'000169335'!H82</f>
        <v>0</v>
      </c>
      <c r="BH239" s="40">
        <f ca="1">'000172338'!H82</f>
        <v>0</v>
      </c>
      <c r="BI239" s="40">
        <f ca="1">'000175341'!H82</f>
        <v>0</v>
      </c>
      <c r="BJ239" s="40">
        <f ca="1">'000178344'!H82</f>
        <v>0</v>
      </c>
      <c r="BK239" s="40">
        <f ca="1">'000181347'!H82</f>
        <v>0</v>
      </c>
      <c r="BL239" s="40">
        <f ca="1">'000184350'!H82</f>
        <v>0</v>
      </c>
      <c r="BM239" s="40">
        <f ca="1">'000187353'!H82</f>
        <v>0</v>
      </c>
      <c r="BN239" s="40">
        <f ca="1">'000190356'!H82</f>
        <v>0</v>
      </c>
      <c r="BO239" s="40">
        <f ca="1">'000193359'!H82</f>
        <v>0</v>
      </c>
      <c r="BP239" s="40">
        <f ca="1">'000196362'!H82</f>
        <v>0</v>
      </c>
      <c r="BQ239" s="40">
        <f ca="1">'000199365'!H82</f>
        <v>0</v>
      </c>
      <c r="BR239" s="40">
        <f ca="1">'000202368'!H82</f>
        <v>0</v>
      </c>
      <c r="BS239" s="40">
        <f ca="1">'000205371'!H82</f>
        <v>0</v>
      </c>
      <c r="BT239" s="40">
        <f ca="1">'000208374'!H82</f>
        <v>0</v>
      </c>
      <c r="BU239" s="40">
        <f t="shared" ca="1" si="39"/>
        <v>0</v>
      </c>
      <c r="BV239" s="37">
        <f t="shared" ca="1" si="40"/>
        <v>0</v>
      </c>
      <c r="BW239" s="37">
        <f t="shared" ca="1" si="41"/>
        <v>0</v>
      </c>
      <c r="BX239" s="37">
        <f t="shared" ca="1" si="42"/>
        <v>0</v>
      </c>
      <c r="BY239" s="37">
        <f ca="1">IF(BU239=0,0,-1*((BU239/BU158)*(LN(BU239/BU158))))</f>
        <v>0</v>
      </c>
      <c r="BZ239" s="64">
        <f ca="1">IF(BU239=0,0,(BU239/BU158)^2)</f>
        <v>0</v>
      </c>
    </row>
    <row r="240" spans="1:78" x14ac:dyDescent="0.25">
      <c r="A240" s="55" t="s">
        <v>172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  <c r="BB240" s="38"/>
      <c r="BC240" s="38"/>
      <c r="BD240" s="38"/>
      <c r="BE240" s="38"/>
      <c r="BF240" s="38"/>
      <c r="BG240" s="38"/>
      <c r="BH240" s="38"/>
      <c r="BI240" s="38"/>
      <c r="BJ240" s="38"/>
      <c r="BK240" s="38"/>
      <c r="BL240" s="38"/>
      <c r="BM240" s="38"/>
      <c r="BN240" s="38"/>
      <c r="BO240" s="38"/>
      <c r="BP240" s="38"/>
      <c r="BQ240" s="38"/>
      <c r="BR240" s="38"/>
      <c r="BS240" s="38"/>
      <c r="BT240" s="38"/>
      <c r="BU240" s="38"/>
      <c r="BV240" s="38"/>
      <c r="BW240" s="38"/>
      <c r="BX240" s="38"/>
      <c r="BY240" s="39">
        <f ca="1">SUM(BY241:BY241)</f>
        <v>0</v>
      </c>
      <c r="BZ240" s="65">
        <f ca="1">1-SUM(BZ241:BZ241)</f>
        <v>0</v>
      </c>
    </row>
    <row r="241" spans="1:78" x14ac:dyDescent="0.25">
      <c r="A241" s="54" t="s">
        <v>91</v>
      </c>
      <c r="B241" s="40">
        <f ca="1">'000000500'!H84</f>
        <v>0</v>
      </c>
      <c r="C241" s="40">
        <f ca="1">'000001167'!H84</f>
        <v>0</v>
      </c>
      <c r="D241" s="40">
        <f ca="1">'000004170'!H84</f>
        <v>0</v>
      </c>
      <c r="E241" s="40">
        <f ca="1">'000007173'!H84</f>
        <v>0</v>
      </c>
      <c r="F241" s="40">
        <f ca="1">'000010176'!H84</f>
        <v>0</v>
      </c>
      <c r="G241" s="40">
        <f ca="1">'000013179'!H84</f>
        <v>0</v>
      </c>
      <c r="H241" s="40">
        <f ca="1">'000016182'!H84</f>
        <v>0</v>
      </c>
      <c r="I241" s="40">
        <f ca="1">'000019185'!H84</f>
        <v>0</v>
      </c>
      <c r="J241" s="40">
        <f ca="1">'000022188'!H84</f>
        <v>0</v>
      </c>
      <c r="K241" s="40">
        <f ca="1">'000025191'!H84</f>
        <v>0</v>
      </c>
      <c r="L241" s="40">
        <f ca="1">'000028194'!H84</f>
        <v>0</v>
      </c>
      <c r="M241" s="40">
        <f ca="1">'000031197'!H84</f>
        <v>0</v>
      </c>
      <c r="N241" s="40">
        <f ca="1">'000034200'!H84</f>
        <v>0</v>
      </c>
      <c r="O241" s="40">
        <f ca="1">'000037203'!H84</f>
        <v>0</v>
      </c>
      <c r="P241" s="40">
        <f ca="1">'000040206'!H84</f>
        <v>0</v>
      </c>
      <c r="Q241" s="40">
        <f ca="1">'000043209'!H84</f>
        <v>0</v>
      </c>
      <c r="R241" s="40">
        <f ca="1">'000046212'!H84</f>
        <v>0</v>
      </c>
      <c r="S241" s="40">
        <f ca="1">'000049215'!H84</f>
        <v>0</v>
      </c>
      <c r="T241" s="40">
        <f ca="1">'000052218'!H84</f>
        <v>0</v>
      </c>
      <c r="U241" s="40">
        <f ca="1">'000055221'!H84</f>
        <v>0</v>
      </c>
      <c r="V241" s="40">
        <f ca="1">'000058224'!H84</f>
        <v>0</v>
      </c>
      <c r="W241" s="40">
        <f ca="1">'000061227'!H84</f>
        <v>0</v>
      </c>
      <c r="X241" s="40">
        <f ca="1">'000064230'!H84</f>
        <v>0</v>
      </c>
      <c r="Y241" s="40">
        <f ca="1">'000067233'!H84</f>
        <v>0</v>
      </c>
      <c r="Z241" s="40">
        <f ca="1">'000070236'!H84</f>
        <v>0</v>
      </c>
      <c r="AA241" s="40">
        <f ca="1">'000073239'!H84</f>
        <v>0</v>
      </c>
      <c r="AB241" s="40">
        <f ca="1">'000076242'!H84</f>
        <v>0</v>
      </c>
      <c r="AC241" s="40">
        <f ca="1">'000079245'!H84</f>
        <v>0</v>
      </c>
      <c r="AD241" s="40">
        <f ca="1">'000082248'!H84</f>
        <v>0</v>
      </c>
      <c r="AE241" s="40">
        <f ca="1">'000085251'!H84</f>
        <v>0</v>
      </c>
      <c r="AF241" s="40">
        <f ca="1">'000088254'!H84</f>
        <v>0</v>
      </c>
      <c r="AG241" s="40">
        <f ca="1">'000091257'!H84</f>
        <v>0</v>
      </c>
      <c r="AH241" s="40">
        <f ca="1">'000094260'!H84</f>
        <v>0</v>
      </c>
      <c r="AI241" s="40">
        <f ca="1">'000097263'!H84</f>
        <v>0</v>
      </c>
      <c r="AJ241" s="40">
        <f ca="1">'000100266'!H84</f>
        <v>0</v>
      </c>
      <c r="AK241" s="40">
        <f ca="1">'000103269'!H84</f>
        <v>0</v>
      </c>
      <c r="AL241" s="40">
        <f ca="1">'000106272'!H84</f>
        <v>0</v>
      </c>
      <c r="AM241" s="40">
        <f ca="1">'000109275'!H84</f>
        <v>0</v>
      </c>
      <c r="AN241" s="40">
        <f ca="1">'000112278'!H84</f>
        <v>0</v>
      </c>
      <c r="AO241" s="40">
        <f ca="1">'000115281'!H84</f>
        <v>0</v>
      </c>
      <c r="AP241" s="40">
        <f ca="1">'000118284'!H84</f>
        <v>0</v>
      </c>
      <c r="AQ241" s="40">
        <f ca="1">'000121287'!H84</f>
        <v>0</v>
      </c>
      <c r="AR241" s="40">
        <f ca="1">'000124290'!H84</f>
        <v>1</v>
      </c>
      <c r="AS241" s="40">
        <f ca="1">'000127293'!H84</f>
        <v>0</v>
      </c>
      <c r="AT241" s="40">
        <f ca="1">'000130296'!H84</f>
        <v>0</v>
      </c>
      <c r="AU241" s="40">
        <f ca="1">'000133299'!H84</f>
        <v>0</v>
      </c>
      <c r="AV241" s="40">
        <f ca="1">'000136302'!H84</f>
        <v>0</v>
      </c>
      <c r="AW241" s="40">
        <f ca="1">'000139305'!H84</f>
        <v>0</v>
      </c>
      <c r="AX241" s="40">
        <f ca="1">'000142308'!H84</f>
        <v>0</v>
      </c>
      <c r="AY241" s="40">
        <f ca="1">'000145311'!H84</f>
        <v>0</v>
      </c>
      <c r="AZ241" s="40">
        <f ca="1">'000148314'!H84</f>
        <v>0</v>
      </c>
      <c r="BA241" s="40">
        <f ca="1">'000151317'!H84</f>
        <v>0</v>
      </c>
      <c r="BB241" s="40">
        <f ca="1">'000154320'!H84</f>
        <v>0</v>
      </c>
      <c r="BC241" s="40">
        <f ca="1">'000157323'!H84</f>
        <v>0</v>
      </c>
      <c r="BD241" s="40">
        <f ca="1">'000160326'!H84</f>
        <v>0</v>
      </c>
      <c r="BE241" s="40">
        <f ca="1">'000163329'!H84</f>
        <v>0</v>
      </c>
      <c r="BF241" s="40">
        <f ca="1">'000166332'!H84</f>
        <v>0</v>
      </c>
      <c r="BG241" s="40">
        <f ca="1">'000169335'!H84</f>
        <v>0</v>
      </c>
      <c r="BH241" s="40">
        <f ca="1">'000172338'!H84</f>
        <v>0</v>
      </c>
      <c r="BI241" s="40">
        <f ca="1">'000175341'!H84</f>
        <v>0</v>
      </c>
      <c r="BJ241" s="40">
        <f ca="1">'000178344'!H84</f>
        <v>0</v>
      </c>
      <c r="BK241" s="40">
        <f ca="1">'000181347'!H84</f>
        <v>0</v>
      </c>
      <c r="BL241" s="40">
        <f ca="1">'000184350'!H84</f>
        <v>0</v>
      </c>
      <c r="BM241" s="40">
        <f ca="1">'000187353'!H84</f>
        <v>0</v>
      </c>
      <c r="BN241" s="40">
        <f ca="1">'000190356'!H84</f>
        <v>0</v>
      </c>
      <c r="BO241" s="40">
        <f ca="1">'000193359'!H84</f>
        <v>0</v>
      </c>
      <c r="BP241" s="40">
        <f ca="1">'000196362'!H84</f>
        <v>0</v>
      </c>
      <c r="BQ241" s="40">
        <f ca="1">'000199365'!H84</f>
        <v>0</v>
      </c>
      <c r="BR241" s="40">
        <f ca="1">'000202368'!H84</f>
        <v>1</v>
      </c>
      <c r="BS241" s="40">
        <f ca="1">'000205371'!H84</f>
        <v>0</v>
      </c>
      <c r="BT241" s="40">
        <f ca="1">'000208374'!H84</f>
        <v>0</v>
      </c>
      <c r="BU241" s="40">
        <f ca="1">SUM(B241:BT241)</f>
        <v>2</v>
      </c>
      <c r="BV241" s="37">
        <f ca="1">AVERAGE(B241:BT241)</f>
        <v>2.8169014084507043E-2</v>
      </c>
      <c r="BW241" s="37">
        <f ca="1">STDEV(B241:BT241)</f>
        <v>0.16663312875171465</v>
      </c>
      <c r="BX241" s="37">
        <f ca="1">BW241/SQRT(71)</f>
        <v>1.9775714084998976E-2</v>
      </c>
      <c r="BY241" s="37">
        <f ca="1">IF(BU241=0,0,-1*((BU241/BU159)*(LN(BU241/BU159))))</f>
        <v>0</v>
      </c>
      <c r="BZ241" s="64">
        <f ca="1">IF(BU241=0,0,(BU241/BU159)^2)</f>
        <v>1</v>
      </c>
    </row>
    <row r="242" spans="1:78" x14ac:dyDescent="0.25">
      <c r="A242" s="55" t="s">
        <v>173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  <c r="BB242" s="38"/>
      <c r="BC242" s="38"/>
      <c r="BD242" s="38"/>
      <c r="BE242" s="38"/>
      <c r="BF242" s="38"/>
      <c r="BG242" s="38"/>
      <c r="BH242" s="38"/>
      <c r="BI242" s="38"/>
      <c r="BJ242" s="38"/>
      <c r="BK242" s="38"/>
      <c r="BL242" s="38"/>
      <c r="BM242" s="38"/>
      <c r="BN242" s="38"/>
      <c r="BO242" s="38"/>
      <c r="BP242" s="38"/>
      <c r="BQ242" s="38"/>
      <c r="BR242" s="38"/>
      <c r="BS242" s="38"/>
      <c r="BT242" s="38"/>
      <c r="BU242" s="38"/>
      <c r="BV242" s="38"/>
      <c r="BW242" s="38"/>
      <c r="BX242" s="38"/>
      <c r="BY242" s="39">
        <f ca="1">SUM(BY243:BY244)</f>
        <v>0</v>
      </c>
      <c r="BZ242" s="65">
        <f ca="1">1-SUM(BZ243:BZ244)</f>
        <v>1</v>
      </c>
    </row>
    <row r="243" spans="1:78" x14ac:dyDescent="0.25">
      <c r="A243" s="54" t="s">
        <v>93</v>
      </c>
      <c r="B243" s="40">
        <f ca="1">'000000500'!H86</f>
        <v>0</v>
      </c>
      <c r="C243" s="40">
        <f ca="1">'000001167'!H86</f>
        <v>0</v>
      </c>
      <c r="D243" s="40">
        <f ca="1">'000004170'!H86</f>
        <v>0</v>
      </c>
      <c r="E243" s="40">
        <f ca="1">'000007173'!H86</f>
        <v>0</v>
      </c>
      <c r="F243" s="40">
        <f ca="1">'000010176'!H86</f>
        <v>0</v>
      </c>
      <c r="G243" s="40">
        <f ca="1">'000013179'!H86</f>
        <v>0</v>
      </c>
      <c r="H243" s="40">
        <f ca="1">'000016182'!H86</f>
        <v>0</v>
      </c>
      <c r="I243" s="40">
        <f ca="1">'000019185'!H86</f>
        <v>0</v>
      </c>
      <c r="J243" s="40">
        <f ca="1">'000022188'!H86</f>
        <v>0</v>
      </c>
      <c r="K243" s="40">
        <f ca="1">'000025191'!H86</f>
        <v>0</v>
      </c>
      <c r="L243" s="40">
        <f ca="1">'000028194'!H86</f>
        <v>0</v>
      </c>
      <c r="M243" s="40">
        <f ca="1">'000031197'!H86</f>
        <v>0</v>
      </c>
      <c r="N243" s="40">
        <f ca="1">'000034200'!H86</f>
        <v>0</v>
      </c>
      <c r="O243" s="40">
        <f ca="1">'000037203'!H86</f>
        <v>0</v>
      </c>
      <c r="P243" s="40">
        <f ca="1">'000040206'!H86</f>
        <v>0</v>
      </c>
      <c r="Q243" s="40">
        <f ca="1">'000043209'!H86</f>
        <v>0</v>
      </c>
      <c r="R243" s="40">
        <f ca="1">'000046212'!H86</f>
        <v>0</v>
      </c>
      <c r="S243" s="40">
        <f ca="1">'000049215'!H86</f>
        <v>0</v>
      </c>
      <c r="T243" s="40">
        <f ca="1">'000052218'!H86</f>
        <v>0</v>
      </c>
      <c r="U243" s="40">
        <f ca="1">'000055221'!H86</f>
        <v>0</v>
      </c>
      <c r="V243" s="40">
        <f ca="1">'000058224'!H86</f>
        <v>0</v>
      </c>
      <c r="W243" s="40">
        <f ca="1">'000061227'!H86</f>
        <v>0</v>
      </c>
      <c r="X243" s="40">
        <f ca="1">'000064230'!H86</f>
        <v>0</v>
      </c>
      <c r="Y243" s="40">
        <f ca="1">'000067233'!H86</f>
        <v>0</v>
      </c>
      <c r="Z243" s="40">
        <f ca="1">'000070236'!H86</f>
        <v>0</v>
      </c>
      <c r="AA243" s="40">
        <f ca="1">'000073239'!H86</f>
        <v>0</v>
      </c>
      <c r="AB243" s="40">
        <f ca="1">'000076242'!H86</f>
        <v>0</v>
      </c>
      <c r="AC243" s="40">
        <f ca="1">'000079245'!H86</f>
        <v>0</v>
      </c>
      <c r="AD243" s="40">
        <f ca="1">'000082248'!H86</f>
        <v>0</v>
      </c>
      <c r="AE243" s="40">
        <f ca="1">'000085251'!H86</f>
        <v>0</v>
      </c>
      <c r="AF243" s="40">
        <f ca="1">'000088254'!H86</f>
        <v>0</v>
      </c>
      <c r="AG243" s="40">
        <f ca="1">'000091257'!H86</f>
        <v>0</v>
      </c>
      <c r="AH243" s="40">
        <f ca="1">'000094260'!H86</f>
        <v>0</v>
      </c>
      <c r="AI243" s="40">
        <f ca="1">'000097263'!H86</f>
        <v>0</v>
      </c>
      <c r="AJ243" s="40">
        <f ca="1">'000100266'!H86</f>
        <v>0</v>
      </c>
      <c r="AK243" s="40">
        <f ca="1">'000103269'!H86</f>
        <v>0</v>
      </c>
      <c r="AL243" s="40">
        <f ca="1">'000106272'!H86</f>
        <v>0</v>
      </c>
      <c r="AM243" s="40">
        <f ca="1">'000109275'!H86</f>
        <v>0</v>
      </c>
      <c r="AN243" s="40">
        <f ca="1">'000112278'!H86</f>
        <v>0</v>
      </c>
      <c r="AO243" s="40">
        <f ca="1">'000115281'!H86</f>
        <v>0</v>
      </c>
      <c r="AP243" s="40">
        <f ca="1">'000118284'!H86</f>
        <v>0</v>
      </c>
      <c r="AQ243" s="40">
        <f ca="1">'000121287'!H86</f>
        <v>0</v>
      </c>
      <c r="AR243" s="40">
        <f ca="1">'000124290'!H86</f>
        <v>0</v>
      </c>
      <c r="AS243" s="40">
        <f ca="1">'000127293'!H86</f>
        <v>0</v>
      </c>
      <c r="AT243" s="40">
        <f ca="1">'000130296'!H86</f>
        <v>0</v>
      </c>
      <c r="AU243" s="40">
        <f ca="1">'000133299'!H86</f>
        <v>0</v>
      </c>
      <c r="AV243" s="40">
        <f ca="1">'000136302'!H86</f>
        <v>0</v>
      </c>
      <c r="AW243" s="40">
        <f ca="1">'000139305'!H86</f>
        <v>0</v>
      </c>
      <c r="AX243" s="40">
        <f ca="1">'000142308'!H86</f>
        <v>0</v>
      </c>
      <c r="AY243" s="40">
        <f ca="1">'000145311'!H86</f>
        <v>0</v>
      </c>
      <c r="AZ243" s="40">
        <f ca="1">'000148314'!H86</f>
        <v>0</v>
      </c>
      <c r="BA243" s="40">
        <f ca="1">'000151317'!H86</f>
        <v>0</v>
      </c>
      <c r="BB243" s="40">
        <f ca="1">'000154320'!H86</f>
        <v>0</v>
      </c>
      <c r="BC243" s="40">
        <f ca="1">'000157323'!H86</f>
        <v>0</v>
      </c>
      <c r="BD243" s="40">
        <f ca="1">'000160326'!H86</f>
        <v>0</v>
      </c>
      <c r="BE243" s="40">
        <f ca="1">'000163329'!H86</f>
        <v>0</v>
      </c>
      <c r="BF243" s="40">
        <f ca="1">'000166332'!H86</f>
        <v>0</v>
      </c>
      <c r="BG243" s="40">
        <f ca="1">'000169335'!H86</f>
        <v>0</v>
      </c>
      <c r="BH243" s="40">
        <f ca="1">'000172338'!H86</f>
        <v>0</v>
      </c>
      <c r="BI243" s="40">
        <f ca="1">'000175341'!H86</f>
        <v>0</v>
      </c>
      <c r="BJ243" s="40">
        <f ca="1">'000178344'!H86</f>
        <v>0</v>
      </c>
      <c r="BK243" s="40">
        <f ca="1">'000181347'!H86</f>
        <v>0</v>
      </c>
      <c r="BL243" s="40">
        <f ca="1">'000184350'!H86</f>
        <v>0</v>
      </c>
      <c r="BM243" s="40">
        <f ca="1">'000187353'!H86</f>
        <v>0</v>
      </c>
      <c r="BN243" s="40">
        <f ca="1">'000190356'!H86</f>
        <v>0</v>
      </c>
      <c r="BO243" s="40">
        <f ca="1">'000193359'!H86</f>
        <v>0</v>
      </c>
      <c r="BP243" s="40">
        <f ca="1">'000196362'!H86</f>
        <v>0</v>
      </c>
      <c r="BQ243" s="40">
        <f ca="1">'000199365'!H86</f>
        <v>0</v>
      </c>
      <c r="BR243" s="40">
        <f ca="1">'000202368'!H86</f>
        <v>0</v>
      </c>
      <c r="BS243" s="40">
        <f ca="1">'000205371'!H86</f>
        <v>0</v>
      </c>
      <c r="BT243" s="40">
        <f ca="1">'000208374'!H86</f>
        <v>0</v>
      </c>
      <c r="BU243" s="40">
        <f ca="1">SUM(B243:BT243)</f>
        <v>0</v>
      </c>
      <c r="BV243" s="37">
        <f ca="1">AVERAGE(B243:BT243)</f>
        <v>0</v>
      </c>
      <c r="BW243" s="37">
        <f ca="1">STDEV(B243:BT243)</f>
        <v>0</v>
      </c>
      <c r="BX243" s="37">
        <f ca="1">BW243/SQRT(71)</f>
        <v>0</v>
      </c>
      <c r="BY243" s="37">
        <f ca="1">IF(BU243=0,0,-1*((BU243/BU160)*(LN(BU243/BU160))))</f>
        <v>0</v>
      </c>
      <c r="BZ243" s="64">
        <f ca="1">IF(BU243=0,0,(BU243/BU160)^2)</f>
        <v>0</v>
      </c>
    </row>
    <row r="244" spans="1:78" x14ac:dyDescent="0.25">
      <c r="A244" s="54" t="s">
        <v>94</v>
      </c>
      <c r="B244" s="40">
        <f ca="1">'000000500'!H87</f>
        <v>0</v>
      </c>
      <c r="C244" s="40">
        <f ca="1">'000001167'!H87</f>
        <v>0</v>
      </c>
      <c r="D244" s="40">
        <f ca="1">'000004170'!H87</f>
        <v>0</v>
      </c>
      <c r="E244" s="40">
        <f ca="1">'000007173'!H87</f>
        <v>0</v>
      </c>
      <c r="F244" s="40">
        <f ca="1">'000010176'!H87</f>
        <v>0</v>
      </c>
      <c r="G244" s="40">
        <f ca="1">'000013179'!H87</f>
        <v>0</v>
      </c>
      <c r="H244" s="40">
        <f ca="1">'000016182'!H87</f>
        <v>0</v>
      </c>
      <c r="I244" s="40">
        <f ca="1">'000019185'!H87</f>
        <v>0</v>
      </c>
      <c r="J244" s="40">
        <f ca="1">'000022188'!H87</f>
        <v>0</v>
      </c>
      <c r="K244" s="40">
        <f ca="1">'000025191'!H87</f>
        <v>0</v>
      </c>
      <c r="L244" s="40">
        <f ca="1">'000028194'!H87</f>
        <v>0</v>
      </c>
      <c r="M244" s="40">
        <f ca="1">'000031197'!H87</f>
        <v>0</v>
      </c>
      <c r="N244" s="40">
        <f ca="1">'000034200'!H87</f>
        <v>0</v>
      </c>
      <c r="O244" s="40">
        <f ca="1">'000037203'!H87</f>
        <v>0</v>
      </c>
      <c r="P244" s="40">
        <f ca="1">'000040206'!H87</f>
        <v>0</v>
      </c>
      <c r="Q244" s="40">
        <f ca="1">'000043209'!H87</f>
        <v>0</v>
      </c>
      <c r="R244" s="40">
        <f ca="1">'000046212'!H87</f>
        <v>0</v>
      </c>
      <c r="S244" s="40">
        <f ca="1">'000049215'!H87</f>
        <v>0</v>
      </c>
      <c r="T244" s="40">
        <f ca="1">'000052218'!H87</f>
        <v>0</v>
      </c>
      <c r="U244" s="40">
        <f ca="1">'000055221'!H87</f>
        <v>0</v>
      </c>
      <c r="V244" s="40">
        <f ca="1">'000058224'!H87</f>
        <v>0</v>
      </c>
      <c r="W244" s="40">
        <f ca="1">'000061227'!H87</f>
        <v>0</v>
      </c>
      <c r="X244" s="40">
        <f ca="1">'000064230'!H87</f>
        <v>0</v>
      </c>
      <c r="Y244" s="40">
        <f ca="1">'000067233'!H87</f>
        <v>0</v>
      </c>
      <c r="Z244" s="40">
        <f ca="1">'000070236'!H87</f>
        <v>0</v>
      </c>
      <c r="AA244" s="40">
        <f ca="1">'000073239'!H87</f>
        <v>0</v>
      </c>
      <c r="AB244" s="40">
        <f ca="1">'000076242'!H87</f>
        <v>0</v>
      </c>
      <c r="AC244" s="40">
        <f ca="1">'000079245'!H87</f>
        <v>0</v>
      </c>
      <c r="AD244" s="40">
        <f ca="1">'000082248'!H87</f>
        <v>0</v>
      </c>
      <c r="AE244" s="40">
        <f ca="1">'000085251'!H87</f>
        <v>0</v>
      </c>
      <c r="AF244" s="40">
        <f ca="1">'000088254'!H87</f>
        <v>0</v>
      </c>
      <c r="AG244" s="40">
        <f ca="1">'000091257'!H87</f>
        <v>0</v>
      </c>
      <c r="AH244" s="40">
        <f ca="1">'000094260'!H87</f>
        <v>0</v>
      </c>
      <c r="AI244" s="40">
        <f ca="1">'000097263'!H87</f>
        <v>0</v>
      </c>
      <c r="AJ244" s="40">
        <f ca="1">'000100266'!H87</f>
        <v>0</v>
      </c>
      <c r="AK244" s="40">
        <f ca="1">'000103269'!H87</f>
        <v>0</v>
      </c>
      <c r="AL244" s="40">
        <f ca="1">'000106272'!H87</f>
        <v>0</v>
      </c>
      <c r="AM244" s="40">
        <f ca="1">'000109275'!H87</f>
        <v>0</v>
      </c>
      <c r="AN244" s="40">
        <f ca="1">'000112278'!H87</f>
        <v>0</v>
      </c>
      <c r="AO244" s="40">
        <f ca="1">'000115281'!H87</f>
        <v>0</v>
      </c>
      <c r="AP244" s="40">
        <f ca="1">'000118284'!H87</f>
        <v>0</v>
      </c>
      <c r="AQ244" s="40">
        <f ca="1">'000121287'!H87</f>
        <v>0</v>
      </c>
      <c r="AR244" s="40">
        <f ca="1">'000124290'!H87</f>
        <v>0</v>
      </c>
      <c r="AS244" s="40">
        <f ca="1">'000127293'!H87</f>
        <v>0</v>
      </c>
      <c r="AT244" s="40">
        <f ca="1">'000130296'!H87</f>
        <v>0</v>
      </c>
      <c r="AU244" s="40">
        <f ca="1">'000133299'!H87</f>
        <v>0</v>
      </c>
      <c r="AV244" s="40">
        <f ca="1">'000136302'!H87</f>
        <v>0</v>
      </c>
      <c r="AW244" s="40">
        <f ca="1">'000139305'!H87</f>
        <v>0</v>
      </c>
      <c r="AX244" s="40">
        <f ca="1">'000142308'!H87</f>
        <v>0</v>
      </c>
      <c r="AY244" s="40">
        <f ca="1">'000145311'!H87</f>
        <v>0</v>
      </c>
      <c r="AZ244" s="40">
        <f ca="1">'000148314'!H87</f>
        <v>0</v>
      </c>
      <c r="BA244" s="40">
        <f ca="1">'000151317'!H87</f>
        <v>0</v>
      </c>
      <c r="BB244" s="40">
        <f ca="1">'000154320'!H87</f>
        <v>0</v>
      </c>
      <c r="BC244" s="40">
        <f ca="1">'000157323'!H87</f>
        <v>0</v>
      </c>
      <c r="BD244" s="40">
        <f ca="1">'000160326'!H87</f>
        <v>0</v>
      </c>
      <c r="BE244" s="40">
        <f ca="1">'000163329'!H87</f>
        <v>0</v>
      </c>
      <c r="BF244" s="40">
        <f ca="1">'000166332'!H87</f>
        <v>0</v>
      </c>
      <c r="BG244" s="40">
        <f ca="1">'000169335'!H87</f>
        <v>0</v>
      </c>
      <c r="BH244" s="40">
        <f ca="1">'000172338'!H87</f>
        <v>0</v>
      </c>
      <c r="BI244" s="40">
        <f ca="1">'000175341'!H87</f>
        <v>0</v>
      </c>
      <c r="BJ244" s="40">
        <f ca="1">'000178344'!H87</f>
        <v>0</v>
      </c>
      <c r="BK244" s="40">
        <f ca="1">'000181347'!H87</f>
        <v>0</v>
      </c>
      <c r="BL244" s="40">
        <f ca="1">'000184350'!H87</f>
        <v>0</v>
      </c>
      <c r="BM244" s="40">
        <f ca="1">'000187353'!H87</f>
        <v>0</v>
      </c>
      <c r="BN244" s="40">
        <f ca="1">'000190356'!H87</f>
        <v>0</v>
      </c>
      <c r="BO244" s="40">
        <f ca="1">'000193359'!H87</f>
        <v>0</v>
      </c>
      <c r="BP244" s="40">
        <f ca="1">'000196362'!H87</f>
        <v>0</v>
      </c>
      <c r="BQ244" s="40">
        <f ca="1">'000199365'!H87</f>
        <v>0</v>
      </c>
      <c r="BR244" s="40">
        <f ca="1">'000202368'!H87</f>
        <v>0</v>
      </c>
      <c r="BS244" s="40">
        <f ca="1">'000205371'!H87</f>
        <v>0</v>
      </c>
      <c r="BT244" s="40">
        <f ca="1">'000208374'!H87</f>
        <v>0</v>
      </c>
      <c r="BU244" s="40">
        <f ca="1">SUM(B244:BT244)</f>
        <v>0</v>
      </c>
      <c r="BV244" s="37">
        <f ca="1">AVERAGE(B244:BT244)</f>
        <v>0</v>
      </c>
      <c r="BW244" s="37">
        <f ca="1">STDEV(B244:BT244)</f>
        <v>0</v>
      </c>
      <c r="BX244" s="37">
        <f ca="1">BW244/SQRT(71)</f>
        <v>0</v>
      </c>
      <c r="BY244" s="37">
        <f ca="1">IF(BU244=0,0,-1*((BU244/BU160)*(LN(BU244/BU160))))</f>
        <v>0</v>
      </c>
      <c r="BZ244" s="64">
        <f ca="1">IF(BU244=0,0,(BU244/BU160)^2)</f>
        <v>0</v>
      </c>
    </row>
    <row r="245" spans="1:78" x14ac:dyDescent="0.25">
      <c r="A245" s="55" t="s">
        <v>174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  <c r="BB245" s="38"/>
      <c r="BC245" s="38"/>
      <c r="BD245" s="38"/>
      <c r="BE245" s="38"/>
      <c r="BF245" s="38"/>
      <c r="BG245" s="38"/>
      <c r="BH245" s="38"/>
      <c r="BI245" s="38"/>
      <c r="BJ245" s="38"/>
      <c r="BK245" s="38"/>
      <c r="BL245" s="38"/>
      <c r="BM245" s="38"/>
      <c r="BN245" s="38"/>
      <c r="BO245" s="38"/>
      <c r="BP245" s="38"/>
      <c r="BQ245" s="38"/>
      <c r="BR245" s="38"/>
      <c r="BS245" s="38"/>
      <c r="BT245" s="38"/>
      <c r="BU245" s="38"/>
      <c r="BV245" s="38"/>
      <c r="BW245" s="38"/>
      <c r="BX245" s="38"/>
      <c r="BY245" s="39">
        <f ca="1">SUM(BY246:BY259)</f>
        <v>0</v>
      </c>
      <c r="BZ245" s="65">
        <f ca="1">1-SUM(BZ246:BZ259)</f>
        <v>1</v>
      </c>
    </row>
    <row r="246" spans="1:78" x14ac:dyDescent="0.25">
      <c r="A246" s="54" t="s">
        <v>96</v>
      </c>
      <c r="B246" s="40">
        <f ca="1">'000000500'!H89</f>
        <v>0</v>
      </c>
      <c r="C246" s="40">
        <f ca="1">'000001167'!H89</f>
        <v>0</v>
      </c>
      <c r="D246" s="40">
        <f ca="1">'000004170'!H89</f>
        <v>0</v>
      </c>
      <c r="E246" s="40">
        <f ca="1">'000007173'!H89</f>
        <v>0</v>
      </c>
      <c r="F246" s="40">
        <f ca="1">'000010176'!H89</f>
        <v>0</v>
      </c>
      <c r="G246" s="40">
        <f ca="1">'000013179'!H89</f>
        <v>0</v>
      </c>
      <c r="H246" s="40">
        <f ca="1">'000016182'!H89</f>
        <v>0</v>
      </c>
      <c r="I246" s="40">
        <f ca="1">'000019185'!H89</f>
        <v>0</v>
      </c>
      <c r="J246" s="40">
        <f ca="1">'000022188'!H89</f>
        <v>0</v>
      </c>
      <c r="K246" s="40">
        <f ca="1">'000025191'!H89</f>
        <v>0</v>
      </c>
      <c r="L246" s="40">
        <f ca="1">'000028194'!H89</f>
        <v>0</v>
      </c>
      <c r="M246" s="40">
        <f ca="1">'000031197'!H89</f>
        <v>0</v>
      </c>
      <c r="N246" s="40">
        <f ca="1">'000034200'!H89</f>
        <v>0</v>
      </c>
      <c r="O246" s="40">
        <f ca="1">'000037203'!H89</f>
        <v>0</v>
      </c>
      <c r="P246" s="40">
        <f ca="1">'000040206'!H89</f>
        <v>0</v>
      </c>
      <c r="Q246" s="40">
        <f ca="1">'000043209'!H89</f>
        <v>0</v>
      </c>
      <c r="R246" s="40">
        <f ca="1">'000046212'!H89</f>
        <v>0</v>
      </c>
      <c r="S246" s="40">
        <f ca="1">'000049215'!H89</f>
        <v>0</v>
      </c>
      <c r="T246" s="40">
        <f ca="1">'000052218'!H89</f>
        <v>0</v>
      </c>
      <c r="U246" s="40">
        <f ca="1">'000055221'!H89</f>
        <v>0</v>
      </c>
      <c r="V246" s="40">
        <f ca="1">'000058224'!H89</f>
        <v>0</v>
      </c>
      <c r="W246" s="40">
        <f ca="1">'000061227'!H89</f>
        <v>0</v>
      </c>
      <c r="X246" s="40">
        <f ca="1">'000064230'!H89</f>
        <v>0</v>
      </c>
      <c r="Y246" s="40">
        <f ca="1">'000067233'!H89</f>
        <v>0</v>
      </c>
      <c r="Z246" s="40">
        <f ca="1">'000070236'!H89</f>
        <v>0</v>
      </c>
      <c r="AA246" s="40">
        <f ca="1">'000073239'!H89</f>
        <v>0</v>
      </c>
      <c r="AB246" s="40">
        <f ca="1">'000076242'!H89</f>
        <v>0</v>
      </c>
      <c r="AC246" s="40">
        <f ca="1">'000079245'!H89</f>
        <v>0</v>
      </c>
      <c r="AD246" s="40">
        <f ca="1">'000082248'!H89</f>
        <v>0</v>
      </c>
      <c r="AE246" s="40">
        <f ca="1">'000085251'!H89</f>
        <v>0</v>
      </c>
      <c r="AF246" s="40">
        <f ca="1">'000088254'!H89</f>
        <v>0</v>
      </c>
      <c r="AG246" s="40">
        <f ca="1">'000091257'!H89</f>
        <v>0</v>
      </c>
      <c r="AH246" s="40">
        <f ca="1">'000094260'!H89</f>
        <v>0</v>
      </c>
      <c r="AI246" s="40">
        <f ca="1">'000097263'!H89</f>
        <v>0</v>
      </c>
      <c r="AJ246" s="40">
        <f ca="1">'000100266'!H89</f>
        <v>0</v>
      </c>
      <c r="AK246" s="40">
        <f ca="1">'000103269'!H89</f>
        <v>0</v>
      </c>
      <c r="AL246" s="40">
        <f ca="1">'000106272'!H89</f>
        <v>0</v>
      </c>
      <c r="AM246" s="40">
        <f ca="1">'000109275'!H89</f>
        <v>0</v>
      </c>
      <c r="AN246" s="40">
        <f ca="1">'000112278'!H89</f>
        <v>0</v>
      </c>
      <c r="AO246" s="40">
        <f ca="1">'000115281'!H89</f>
        <v>0</v>
      </c>
      <c r="AP246" s="40">
        <f ca="1">'000118284'!H89</f>
        <v>0</v>
      </c>
      <c r="AQ246" s="40">
        <f ca="1">'000121287'!H89</f>
        <v>0</v>
      </c>
      <c r="AR246" s="40">
        <f ca="1">'000124290'!H89</f>
        <v>0</v>
      </c>
      <c r="AS246" s="40">
        <f ca="1">'000127293'!H89</f>
        <v>0</v>
      </c>
      <c r="AT246" s="40">
        <f ca="1">'000130296'!H89</f>
        <v>0</v>
      </c>
      <c r="AU246" s="40">
        <f ca="1">'000133299'!H89</f>
        <v>0</v>
      </c>
      <c r="AV246" s="40">
        <f ca="1">'000136302'!H89</f>
        <v>0</v>
      </c>
      <c r="AW246" s="40">
        <f ca="1">'000139305'!H89</f>
        <v>0</v>
      </c>
      <c r="AX246" s="40">
        <f ca="1">'000142308'!H89</f>
        <v>0</v>
      </c>
      <c r="AY246" s="40">
        <f ca="1">'000145311'!H89</f>
        <v>0</v>
      </c>
      <c r="AZ246" s="40">
        <f ca="1">'000148314'!H89</f>
        <v>0</v>
      </c>
      <c r="BA246" s="40">
        <f ca="1">'000151317'!H89</f>
        <v>0</v>
      </c>
      <c r="BB246" s="40">
        <f ca="1">'000154320'!H89</f>
        <v>0</v>
      </c>
      <c r="BC246" s="40">
        <f ca="1">'000157323'!H89</f>
        <v>0</v>
      </c>
      <c r="BD246" s="40">
        <f ca="1">'000160326'!H89</f>
        <v>0</v>
      </c>
      <c r="BE246" s="40">
        <f ca="1">'000163329'!H89</f>
        <v>0</v>
      </c>
      <c r="BF246" s="40">
        <f ca="1">'000166332'!H89</f>
        <v>0</v>
      </c>
      <c r="BG246" s="40">
        <f ca="1">'000169335'!H89</f>
        <v>0</v>
      </c>
      <c r="BH246" s="40">
        <f ca="1">'000172338'!H89</f>
        <v>0</v>
      </c>
      <c r="BI246" s="40">
        <f ca="1">'000175341'!H89</f>
        <v>0</v>
      </c>
      <c r="BJ246" s="40">
        <f ca="1">'000178344'!H89</f>
        <v>0</v>
      </c>
      <c r="BK246" s="40">
        <f ca="1">'000181347'!H89</f>
        <v>0</v>
      </c>
      <c r="BL246" s="40">
        <f ca="1">'000184350'!H89</f>
        <v>0</v>
      </c>
      <c r="BM246" s="40">
        <f ca="1">'000187353'!H89</f>
        <v>0</v>
      </c>
      <c r="BN246" s="40">
        <f ca="1">'000190356'!H89</f>
        <v>0</v>
      </c>
      <c r="BO246" s="40">
        <f ca="1">'000193359'!H89</f>
        <v>0</v>
      </c>
      <c r="BP246" s="40">
        <f ca="1">'000196362'!H89</f>
        <v>0</v>
      </c>
      <c r="BQ246" s="40">
        <f ca="1">'000199365'!H89</f>
        <v>0</v>
      </c>
      <c r="BR246" s="40">
        <f ca="1">'000202368'!H89</f>
        <v>0</v>
      </c>
      <c r="BS246" s="40">
        <f ca="1">'000205371'!H89</f>
        <v>0</v>
      </c>
      <c r="BT246" s="40">
        <f ca="1">'000208374'!H89</f>
        <v>0</v>
      </c>
      <c r="BU246" s="40">
        <f t="shared" ref="BU246:BU259" ca="1" si="43">SUM(B246:BT246)</f>
        <v>0</v>
      </c>
      <c r="BV246" s="37">
        <f t="shared" ref="BV246:BV259" ca="1" si="44">AVERAGE(B246:BT246)</f>
        <v>0</v>
      </c>
      <c r="BW246" s="37">
        <f t="shared" ref="BW246:BW259" ca="1" si="45">STDEV(B246:BT246)</f>
        <v>0</v>
      </c>
      <c r="BX246" s="37">
        <f t="shared" ref="BX246:BX259" ca="1" si="46">BW246/SQRT(71)</f>
        <v>0</v>
      </c>
      <c r="BY246" s="37">
        <f ca="1">IF(BU246=0,0,-1*((BU246/BU161)*(LN(BU246/BU161))))</f>
        <v>0</v>
      </c>
      <c r="BZ246" s="64">
        <f ca="1">IF(BU246=0,0,(BU246/BU161)^2)</f>
        <v>0</v>
      </c>
    </row>
    <row r="247" spans="1:78" x14ac:dyDescent="0.25">
      <c r="A247" s="54" t="s">
        <v>97</v>
      </c>
      <c r="B247" s="40">
        <f ca="1">'000000500'!H90</f>
        <v>0</v>
      </c>
      <c r="C247" s="40">
        <f ca="1">'000001167'!H90</f>
        <v>0</v>
      </c>
      <c r="D247" s="40">
        <f ca="1">'000004170'!H90</f>
        <v>0</v>
      </c>
      <c r="E247" s="40">
        <f ca="1">'000007173'!H90</f>
        <v>0</v>
      </c>
      <c r="F247" s="40">
        <f ca="1">'000010176'!H90</f>
        <v>0</v>
      </c>
      <c r="G247" s="40">
        <f ca="1">'000013179'!H90</f>
        <v>0</v>
      </c>
      <c r="H247" s="40">
        <f ca="1">'000016182'!H90</f>
        <v>0</v>
      </c>
      <c r="I247" s="40">
        <f ca="1">'000019185'!H90</f>
        <v>0</v>
      </c>
      <c r="J247" s="40">
        <f ca="1">'000022188'!H90</f>
        <v>0</v>
      </c>
      <c r="K247" s="40">
        <f ca="1">'000025191'!H90</f>
        <v>0</v>
      </c>
      <c r="L247" s="40">
        <f ca="1">'000028194'!H90</f>
        <v>0</v>
      </c>
      <c r="M247" s="40">
        <f ca="1">'000031197'!H90</f>
        <v>0</v>
      </c>
      <c r="N247" s="40">
        <f ca="1">'000034200'!H90</f>
        <v>0</v>
      </c>
      <c r="O247" s="40">
        <f ca="1">'000037203'!H90</f>
        <v>0</v>
      </c>
      <c r="P247" s="40">
        <f ca="1">'000040206'!H90</f>
        <v>0</v>
      </c>
      <c r="Q247" s="40">
        <f ca="1">'000043209'!H90</f>
        <v>0</v>
      </c>
      <c r="R247" s="40">
        <f ca="1">'000046212'!H90</f>
        <v>0</v>
      </c>
      <c r="S247" s="40">
        <f ca="1">'000049215'!H90</f>
        <v>0</v>
      </c>
      <c r="T247" s="40">
        <f ca="1">'000052218'!H90</f>
        <v>0</v>
      </c>
      <c r="U247" s="40">
        <f ca="1">'000055221'!H90</f>
        <v>0</v>
      </c>
      <c r="V247" s="40">
        <f ca="1">'000058224'!H90</f>
        <v>0</v>
      </c>
      <c r="W247" s="40">
        <f ca="1">'000061227'!H90</f>
        <v>0</v>
      </c>
      <c r="X247" s="40">
        <f ca="1">'000064230'!H90</f>
        <v>0</v>
      </c>
      <c r="Y247" s="40">
        <f ca="1">'000067233'!H90</f>
        <v>0</v>
      </c>
      <c r="Z247" s="40">
        <f ca="1">'000070236'!H90</f>
        <v>0</v>
      </c>
      <c r="AA247" s="40">
        <f ca="1">'000073239'!H90</f>
        <v>0</v>
      </c>
      <c r="AB247" s="40">
        <f ca="1">'000076242'!H90</f>
        <v>0</v>
      </c>
      <c r="AC247" s="40">
        <f ca="1">'000079245'!H90</f>
        <v>0</v>
      </c>
      <c r="AD247" s="40">
        <f ca="1">'000082248'!H90</f>
        <v>0</v>
      </c>
      <c r="AE247" s="40">
        <f ca="1">'000085251'!H90</f>
        <v>0</v>
      </c>
      <c r="AF247" s="40">
        <f ca="1">'000088254'!H90</f>
        <v>0</v>
      </c>
      <c r="AG247" s="40">
        <f ca="1">'000091257'!H90</f>
        <v>0</v>
      </c>
      <c r="AH247" s="40">
        <f ca="1">'000094260'!H90</f>
        <v>0</v>
      </c>
      <c r="AI247" s="40">
        <f ca="1">'000097263'!H90</f>
        <v>0</v>
      </c>
      <c r="AJ247" s="40">
        <f ca="1">'000100266'!H90</f>
        <v>0</v>
      </c>
      <c r="AK247" s="40">
        <f ca="1">'000103269'!H90</f>
        <v>0</v>
      </c>
      <c r="AL247" s="40">
        <f ca="1">'000106272'!H90</f>
        <v>0</v>
      </c>
      <c r="AM247" s="40">
        <f ca="1">'000109275'!H90</f>
        <v>0</v>
      </c>
      <c r="AN247" s="40">
        <f ca="1">'000112278'!H90</f>
        <v>0</v>
      </c>
      <c r="AO247" s="40">
        <f ca="1">'000115281'!H90</f>
        <v>0</v>
      </c>
      <c r="AP247" s="40">
        <f ca="1">'000118284'!H90</f>
        <v>0</v>
      </c>
      <c r="AQ247" s="40">
        <f ca="1">'000121287'!H90</f>
        <v>0</v>
      </c>
      <c r="AR247" s="40">
        <f ca="1">'000124290'!H90</f>
        <v>0</v>
      </c>
      <c r="AS247" s="40">
        <f ca="1">'000127293'!H90</f>
        <v>0</v>
      </c>
      <c r="AT247" s="40">
        <f ca="1">'000130296'!H90</f>
        <v>0</v>
      </c>
      <c r="AU247" s="40">
        <f ca="1">'000133299'!H90</f>
        <v>0</v>
      </c>
      <c r="AV247" s="40">
        <f ca="1">'000136302'!H90</f>
        <v>0</v>
      </c>
      <c r="AW247" s="40">
        <f ca="1">'000139305'!H90</f>
        <v>0</v>
      </c>
      <c r="AX247" s="40">
        <f ca="1">'000142308'!H90</f>
        <v>0</v>
      </c>
      <c r="AY247" s="40">
        <f ca="1">'000145311'!H90</f>
        <v>0</v>
      </c>
      <c r="AZ247" s="40">
        <f ca="1">'000148314'!H90</f>
        <v>0</v>
      </c>
      <c r="BA247" s="40">
        <f ca="1">'000151317'!H90</f>
        <v>0</v>
      </c>
      <c r="BB247" s="40">
        <f ca="1">'000154320'!H90</f>
        <v>0</v>
      </c>
      <c r="BC247" s="40">
        <f ca="1">'000157323'!H90</f>
        <v>0</v>
      </c>
      <c r="BD247" s="40">
        <f ca="1">'000160326'!H90</f>
        <v>0</v>
      </c>
      <c r="BE247" s="40">
        <f ca="1">'000163329'!H90</f>
        <v>0</v>
      </c>
      <c r="BF247" s="40">
        <f ca="1">'000166332'!H90</f>
        <v>0</v>
      </c>
      <c r="BG247" s="40">
        <f ca="1">'000169335'!H90</f>
        <v>0</v>
      </c>
      <c r="BH247" s="40">
        <f ca="1">'000172338'!H90</f>
        <v>0</v>
      </c>
      <c r="BI247" s="40">
        <f ca="1">'000175341'!H90</f>
        <v>0</v>
      </c>
      <c r="BJ247" s="40">
        <f ca="1">'000178344'!H90</f>
        <v>0</v>
      </c>
      <c r="BK247" s="40">
        <f ca="1">'000181347'!H90</f>
        <v>0</v>
      </c>
      <c r="BL247" s="40">
        <f ca="1">'000184350'!H90</f>
        <v>0</v>
      </c>
      <c r="BM247" s="40">
        <f ca="1">'000187353'!H90</f>
        <v>0</v>
      </c>
      <c r="BN247" s="40">
        <f ca="1">'000190356'!H90</f>
        <v>0</v>
      </c>
      <c r="BO247" s="40">
        <f ca="1">'000193359'!H90</f>
        <v>0</v>
      </c>
      <c r="BP247" s="40">
        <f ca="1">'000196362'!H90</f>
        <v>0</v>
      </c>
      <c r="BQ247" s="40">
        <f ca="1">'000199365'!H90</f>
        <v>0</v>
      </c>
      <c r="BR247" s="40">
        <f ca="1">'000202368'!H90</f>
        <v>0</v>
      </c>
      <c r="BS247" s="40">
        <f ca="1">'000205371'!H90</f>
        <v>0</v>
      </c>
      <c r="BT247" s="40">
        <f ca="1">'000208374'!H90</f>
        <v>0</v>
      </c>
      <c r="BU247" s="40">
        <f t="shared" ca="1" si="43"/>
        <v>0</v>
      </c>
      <c r="BV247" s="37">
        <f t="shared" ca="1" si="44"/>
        <v>0</v>
      </c>
      <c r="BW247" s="37">
        <f t="shared" ca="1" si="45"/>
        <v>0</v>
      </c>
      <c r="BX247" s="37">
        <f t="shared" ca="1" si="46"/>
        <v>0</v>
      </c>
      <c r="BY247" s="37">
        <f ca="1">IF(BU247=0,0,-1*((BU247/BU161)*(LN(BU247/BU161))))</f>
        <v>0</v>
      </c>
      <c r="BZ247" s="64">
        <f ca="1">IF(BU247=0,0,(BU247/BU161)^2)</f>
        <v>0</v>
      </c>
    </row>
    <row r="248" spans="1:78" x14ac:dyDescent="0.25">
      <c r="A248" s="54" t="s">
        <v>98</v>
      </c>
      <c r="B248" s="40">
        <f ca="1">'000000500'!H91</f>
        <v>0</v>
      </c>
      <c r="C248" s="40">
        <f ca="1">'000001167'!H91</f>
        <v>0</v>
      </c>
      <c r="D248" s="40">
        <f ca="1">'000004170'!H91</f>
        <v>0</v>
      </c>
      <c r="E248" s="40">
        <f ca="1">'000007173'!H91</f>
        <v>0</v>
      </c>
      <c r="F248" s="40">
        <f ca="1">'000010176'!H91</f>
        <v>0</v>
      </c>
      <c r="G248" s="40">
        <f ca="1">'000013179'!H91</f>
        <v>0</v>
      </c>
      <c r="H248" s="40">
        <f ca="1">'000016182'!H91</f>
        <v>0</v>
      </c>
      <c r="I248" s="40">
        <f ca="1">'000019185'!H91</f>
        <v>0</v>
      </c>
      <c r="J248" s="40">
        <f ca="1">'000022188'!H91</f>
        <v>0</v>
      </c>
      <c r="K248" s="40">
        <f ca="1">'000025191'!H91</f>
        <v>0</v>
      </c>
      <c r="L248" s="40">
        <f ca="1">'000028194'!H91</f>
        <v>0</v>
      </c>
      <c r="M248" s="40">
        <f ca="1">'000031197'!H91</f>
        <v>0</v>
      </c>
      <c r="N248" s="40">
        <f ca="1">'000034200'!H91</f>
        <v>0</v>
      </c>
      <c r="O248" s="40">
        <f ca="1">'000037203'!H91</f>
        <v>0</v>
      </c>
      <c r="P248" s="40">
        <f ca="1">'000040206'!H91</f>
        <v>0</v>
      </c>
      <c r="Q248" s="40">
        <f ca="1">'000043209'!H91</f>
        <v>0</v>
      </c>
      <c r="R248" s="40">
        <f ca="1">'000046212'!H91</f>
        <v>0</v>
      </c>
      <c r="S248" s="40">
        <f ca="1">'000049215'!H91</f>
        <v>0</v>
      </c>
      <c r="T248" s="40">
        <f ca="1">'000052218'!H91</f>
        <v>0</v>
      </c>
      <c r="U248" s="40">
        <f ca="1">'000055221'!H91</f>
        <v>0</v>
      </c>
      <c r="V248" s="40">
        <f ca="1">'000058224'!H91</f>
        <v>0</v>
      </c>
      <c r="W248" s="40">
        <f ca="1">'000061227'!H91</f>
        <v>0</v>
      </c>
      <c r="X248" s="40">
        <f ca="1">'000064230'!H91</f>
        <v>0</v>
      </c>
      <c r="Y248" s="40">
        <f ca="1">'000067233'!H91</f>
        <v>0</v>
      </c>
      <c r="Z248" s="40">
        <f ca="1">'000070236'!H91</f>
        <v>0</v>
      </c>
      <c r="AA248" s="40">
        <f ca="1">'000073239'!H91</f>
        <v>0</v>
      </c>
      <c r="AB248" s="40">
        <f ca="1">'000076242'!H91</f>
        <v>0</v>
      </c>
      <c r="AC248" s="40">
        <f ca="1">'000079245'!H91</f>
        <v>0</v>
      </c>
      <c r="AD248" s="40">
        <f ca="1">'000082248'!H91</f>
        <v>0</v>
      </c>
      <c r="AE248" s="40">
        <f ca="1">'000085251'!H91</f>
        <v>0</v>
      </c>
      <c r="AF248" s="40">
        <f ca="1">'000088254'!H91</f>
        <v>0</v>
      </c>
      <c r="AG248" s="40">
        <f ca="1">'000091257'!H91</f>
        <v>0</v>
      </c>
      <c r="AH248" s="40">
        <f ca="1">'000094260'!H91</f>
        <v>0</v>
      </c>
      <c r="AI248" s="40">
        <f ca="1">'000097263'!H91</f>
        <v>0</v>
      </c>
      <c r="AJ248" s="40">
        <f ca="1">'000100266'!H91</f>
        <v>0</v>
      </c>
      <c r="AK248" s="40">
        <f ca="1">'000103269'!H91</f>
        <v>0</v>
      </c>
      <c r="AL248" s="40">
        <f ca="1">'000106272'!H91</f>
        <v>0</v>
      </c>
      <c r="AM248" s="40">
        <f ca="1">'000109275'!H91</f>
        <v>0</v>
      </c>
      <c r="AN248" s="40">
        <f ca="1">'000112278'!H91</f>
        <v>0</v>
      </c>
      <c r="AO248" s="40">
        <f ca="1">'000115281'!H91</f>
        <v>0</v>
      </c>
      <c r="AP248" s="40">
        <f ca="1">'000118284'!H91</f>
        <v>0</v>
      </c>
      <c r="AQ248" s="40">
        <f ca="1">'000121287'!H91</f>
        <v>0</v>
      </c>
      <c r="AR248" s="40">
        <f ca="1">'000124290'!H91</f>
        <v>0</v>
      </c>
      <c r="AS248" s="40">
        <f ca="1">'000127293'!H91</f>
        <v>0</v>
      </c>
      <c r="AT248" s="40">
        <f ca="1">'000130296'!H91</f>
        <v>0</v>
      </c>
      <c r="AU248" s="40">
        <f ca="1">'000133299'!H91</f>
        <v>0</v>
      </c>
      <c r="AV248" s="40">
        <f ca="1">'000136302'!H91</f>
        <v>0</v>
      </c>
      <c r="AW248" s="40">
        <f ca="1">'000139305'!H91</f>
        <v>0</v>
      </c>
      <c r="AX248" s="40">
        <f ca="1">'000142308'!H91</f>
        <v>0</v>
      </c>
      <c r="AY248" s="40">
        <f ca="1">'000145311'!H91</f>
        <v>0</v>
      </c>
      <c r="AZ248" s="40">
        <f ca="1">'000148314'!H91</f>
        <v>0</v>
      </c>
      <c r="BA248" s="40">
        <f ca="1">'000151317'!H91</f>
        <v>0</v>
      </c>
      <c r="BB248" s="40">
        <f ca="1">'000154320'!H91</f>
        <v>0</v>
      </c>
      <c r="BC248" s="40">
        <f ca="1">'000157323'!H91</f>
        <v>0</v>
      </c>
      <c r="BD248" s="40">
        <f ca="1">'000160326'!H91</f>
        <v>0</v>
      </c>
      <c r="BE248" s="40">
        <f ca="1">'000163329'!H91</f>
        <v>0</v>
      </c>
      <c r="BF248" s="40">
        <f ca="1">'000166332'!H91</f>
        <v>0</v>
      </c>
      <c r="BG248" s="40">
        <f ca="1">'000169335'!H91</f>
        <v>0</v>
      </c>
      <c r="BH248" s="40">
        <f ca="1">'000172338'!H91</f>
        <v>0</v>
      </c>
      <c r="BI248" s="40">
        <f ca="1">'000175341'!H91</f>
        <v>0</v>
      </c>
      <c r="BJ248" s="40">
        <f ca="1">'000178344'!H91</f>
        <v>0</v>
      </c>
      <c r="BK248" s="40">
        <f ca="1">'000181347'!H91</f>
        <v>0</v>
      </c>
      <c r="BL248" s="40">
        <f ca="1">'000184350'!H91</f>
        <v>0</v>
      </c>
      <c r="BM248" s="40">
        <f ca="1">'000187353'!H91</f>
        <v>0</v>
      </c>
      <c r="BN248" s="40">
        <f ca="1">'000190356'!H91</f>
        <v>0</v>
      </c>
      <c r="BO248" s="40">
        <f ca="1">'000193359'!H91</f>
        <v>0</v>
      </c>
      <c r="BP248" s="40">
        <f ca="1">'000196362'!H91</f>
        <v>0</v>
      </c>
      <c r="BQ248" s="40">
        <f ca="1">'000199365'!H91</f>
        <v>0</v>
      </c>
      <c r="BR248" s="40">
        <f ca="1">'000202368'!H91</f>
        <v>0</v>
      </c>
      <c r="BS248" s="40">
        <f ca="1">'000205371'!H91</f>
        <v>0</v>
      </c>
      <c r="BT248" s="40">
        <f ca="1">'000208374'!H91</f>
        <v>0</v>
      </c>
      <c r="BU248" s="40">
        <f t="shared" ca="1" si="43"/>
        <v>0</v>
      </c>
      <c r="BV248" s="37">
        <f t="shared" ca="1" si="44"/>
        <v>0</v>
      </c>
      <c r="BW248" s="37">
        <f t="shared" ca="1" si="45"/>
        <v>0</v>
      </c>
      <c r="BX248" s="37">
        <f t="shared" ca="1" si="46"/>
        <v>0</v>
      </c>
      <c r="BY248" s="37">
        <f ca="1">IF(BU248=0,0,-1*((BU248/BU161)*(LN(BU248/BU161))))</f>
        <v>0</v>
      </c>
      <c r="BZ248" s="64">
        <f ca="1">IF(BU248=0,0,(BU248/BU161)^2)</f>
        <v>0</v>
      </c>
    </row>
    <row r="249" spans="1:78" x14ac:dyDescent="0.25">
      <c r="A249" s="54" t="s">
        <v>99</v>
      </c>
      <c r="B249" s="40">
        <f ca="1">'000000500'!H92</f>
        <v>0</v>
      </c>
      <c r="C249" s="40">
        <f ca="1">'000001167'!H92</f>
        <v>0</v>
      </c>
      <c r="D249" s="40">
        <f ca="1">'000004170'!H92</f>
        <v>0</v>
      </c>
      <c r="E249" s="40">
        <f ca="1">'000007173'!H92</f>
        <v>0</v>
      </c>
      <c r="F249" s="40">
        <f ca="1">'000010176'!H92</f>
        <v>0</v>
      </c>
      <c r="G249" s="40">
        <f ca="1">'000013179'!H92</f>
        <v>0</v>
      </c>
      <c r="H249" s="40">
        <f ca="1">'000016182'!H92</f>
        <v>0</v>
      </c>
      <c r="I249" s="40">
        <f ca="1">'000019185'!H92</f>
        <v>0</v>
      </c>
      <c r="J249" s="40">
        <f ca="1">'000022188'!H92</f>
        <v>0</v>
      </c>
      <c r="K249" s="40">
        <f ca="1">'000025191'!H92</f>
        <v>0</v>
      </c>
      <c r="L249" s="40">
        <f ca="1">'000028194'!H92</f>
        <v>0</v>
      </c>
      <c r="M249" s="40">
        <f ca="1">'000031197'!H92</f>
        <v>0</v>
      </c>
      <c r="N249" s="40">
        <f ca="1">'000034200'!H92</f>
        <v>0</v>
      </c>
      <c r="O249" s="40">
        <f ca="1">'000037203'!H92</f>
        <v>0</v>
      </c>
      <c r="P249" s="40">
        <f ca="1">'000040206'!H92</f>
        <v>0</v>
      </c>
      <c r="Q249" s="40">
        <f ca="1">'000043209'!H92</f>
        <v>0</v>
      </c>
      <c r="R249" s="40">
        <f ca="1">'000046212'!H92</f>
        <v>0</v>
      </c>
      <c r="S249" s="40">
        <f ca="1">'000049215'!H92</f>
        <v>0</v>
      </c>
      <c r="T249" s="40">
        <f ca="1">'000052218'!H92</f>
        <v>0</v>
      </c>
      <c r="U249" s="40">
        <f ca="1">'000055221'!H92</f>
        <v>0</v>
      </c>
      <c r="V249" s="40">
        <f ca="1">'000058224'!H92</f>
        <v>0</v>
      </c>
      <c r="W249" s="40">
        <f ca="1">'000061227'!H92</f>
        <v>0</v>
      </c>
      <c r="X249" s="40">
        <f ca="1">'000064230'!H92</f>
        <v>0</v>
      </c>
      <c r="Y249" s="40">
        <f ca="1">'000067233'!H92</f>
        <v>0</v>
      </c>
      <c r="Z249" s="40">
        <f ca="1">'000070236'!H92</f>
        <v>0</v>
      </c>
      <c r="AA249" s="40">
        <f ca="1">'000073239'!H92</f>
        <v>0</v>
      </c>
      <c r="AB249" s="40">
        <f ca="1">'000076242'!H92</f>
        <v>0</v>
      </c>
      <c r="AC249" s="40">
        <f ca="1">'000079245'!H92</f>
        <v>0</v>
      </c>
      <c r="AD249" s="40">
        <f ca="1">'000082248'!H92</f>
        <v>0</v>
      </c>
      <c r="AE249" s="40">
        <f ca="1">'000085251'!H92</f>
        <v>0</v>
      </c>
      <c r="AF249" s="40">
        <f ca="1">'000088254'!H92</f>
        <v>0</v>
      </c>
      <c r="AG249" s="40">
        <f ca="1">'000091257'!H92</f>
        <v>0</v>
      </c>
      <c r="AH249" s="40">
        <f ca="1">'000094260'!H92</f>
        <v>0</v>
      </c>
      <c r="AI249" s="40">
        <f ca="1">'000097263'!H92</f>
        <v>0</v>
      </c>
      <c r="AJ249" s="40">
        <f ca="1">'000100266'!H92</f>
        <v>0</v>
      </c>
      <c r="AK249" s="40">
        <f ca="1">'000103269'!H92</f>
        <v>0</v>
      </c>
      <c r="AL249" s="40">
        <f ca="1">'000106272'!H92</f>
        <v>0</v>
      </c>
      <c r="AM249" s="40">
        <f ca="1">'000109275'!H92</f>
        <v>0</v>
      </c>
      <c r="AN249" s="40">
        <f ca="1">'000112278'!H92</f>
        <v>0</v>
      </c>
      <c r="AO249" s="40">
        <f ca="1">'000115281'!H92</f>
        <v>0</v>
      </c>
      <c r="AP249" s="40">
        <f ca="1">'000118284'!H92</f>
        <v>0</v>
      </c>
      <c r="AQ249" s="40">
        <f ca="1">'000121287'!H92</f>
        <v>0</v>
      </c>
      <c r="AR249" s="40">
        <f ca="1">'000124290'!H92</f>
        <v>0</v>
      </c>
      <c r="AS249" s="40">
        <f ca="1">'000127293'!H92</f>
        <v>0</v>
      </c>
      <c r="AT249" s="40">
        <f ca="1">'000130296'!H92</f>
        <v>0</v>
      </c>
      <c r="AU249" s="40">
        <f ca="1">'000133299'!H92</f>
        <v>0</v>
      </c>
      <c r="AV249" s="40">
        <f ca="1">'000136302'!H92</f>
        <v>0</v>
      </c>
      <c r="AW249" s="40">
        <f ca="1">'000139305'!H92</f>
        <v>0</v>
      </c>
      <c r="AX249" s="40">
        <f ca="1">'000142308'!H92</f>
        <v>0</v>
      </c>
      <c r="AY249" s="40">
        <f ca="1">'000145311'!H92</f>
        <v>0</v>
      </c>
      <c r="AZ249" s="40">
        <f ca="1">'000148314'!H92</f>
        <v>0</v>
      </c>
      <c r="BA249" s="40">
        <f ca="1">'000151317'!H92</f>
        <v>0</v>
      </c>
      <c r="BB249" s="40">
        <f ca="1">'000154320'!H92</f>
        <v>0</v>
      </c>
      <c r="BC249" s="40">
        <f ca="1">'000157323'!H92</f>
        <v>0</v>
      </c>
      <c r="BD249" s="40">
        <f ca="1">'000160326'!H92</f>
        <v>0</v>
      </c>
      <c r="BE249" s="40">
        <f ca="1">'000163329'!H92</f>
        <v>0</v>
      </c>
      <c r="BF249" s="40">
        <f ca="1">'000166332'!H92</f>
        <v>0</v>
      </c>
      <c r="BG249" s="40">
        <f ca="1">'000169335'!H92</f>
        <v>0</v>
      </c>
      <c r="BH249" s="40">
        <f ca="1">'000172338'!H92</f>
        <v>0</v>
      </c>
      <c r="BI249" s="40">
        <f ca="1">'000175341'!H92</f>
        <v>0</v>
      </c>
      <c r="BJ249" s="40">
        <f ca="1">'000178344'!H92</f>
        <v>0</v>
      </c>
      <c r="BK249" s="40">
        <f ca="1">'000181347'!H92</f>
        <v>0</v>
      </c>
      <c r="BL249" s="40">
        <f ca="1">'000184350'!H92</f>
        <v>0</v>
      </c>
      <c r="BM249" s="40">
        <f ca="1">'000187353'!H92</f>
        <v>0</v>
      </c>
      <c r="BN249" s="40">
        <f ca="1">'000190356'!H92</f>
        <v>0</v>
      </c>
      <c r="BO249" s="40">
        <f ca="1">'000193359'!H92</f>
        <v>0</v>
      </c>
      <c r="BP249" s="40">
        <f ca="1">'000196362'!H92</f>
        <v>0</v>
      </c>
      <c r="BQ249" s="40">
        <f ca="1">'000199365'!H92</f>
        <v>0</v>
      </c>
      <c r="BR249" s="40">
        <f ca="1">'000202368'!H92</f>
        <v>0</v>
      </c>
      <c r="BS249" s="40">
        <f ca="1">'000205371'!H92</f>
        <v>0</v>
      </c>
      <c r="BT249" s="40">
        <f ca="1">'000208374'!H92</f>
        <v>0</v>
      </c>
      <c r="BU249" s="40">
        <f t="shared" ca="1" si="43"/>
        <v>0</v>
      </c>
      <c r="BV249" s="37">
        <f t="shared" ca="1" si="44"/>
        <v>0</v>
      </c>
      <c r="BW249" s="37">
        <f t="shared" ca="1" si="45"/>
        <v>0</v>
      </c>
      <c r="BX249" s="37">
        <f t="shared" ca="1" si="46"/>
        <v>0</v>
      </c>
      <c r="BY249" s="37">
        <f ca="1">IF(BU249=0,0,-1*((BU249/BU161)*(LN(BU249/BU161))))</f>
        <v>0</v>
      </c>
      <c r="BZ249" s="64">
        <f ca="1">IF(BU249=0,0,(BU249/BU161)^2)</f>
        <v>0</v>
      </c>
    </row>
    <row r="250" spans="1:78" x14ac:dyDescent="0.25">
      <c r="A250" s="54" t="s">
        <v>100</v>
      </c>
      <c r="B250" s="40">
        <f ca="1">'000000500'!H93</f>
        <v>0</v>
      </c>
      <c r="C250" s="40">
        <f ca="1">'000001167'!H93</f>
        <v>0</v>
      </c>
      <c r="D250" s="40">
        <f ca="1">'000004170'!H93</f>
        <v>0</v>
      </c>
      <c r="E250" s="40">
        <f ca="1">'000007173'!H93</f>
        <v>0</v>
      </c>
      <c r="F250" s="40">
        <f ca="1">'000010176'!H93</f>
        <v>0</v>
      </c>
      <c r="G250" s="40">
        <f ca="1">'000013179'!H93</f>
        <v>0</v>
      </c>
      <c r="H250" s="40">
        <f ca="1">'000016182'!H93</f>
        <v>0</v>
      </c>
      <c r="I250" s="40">
        <f ca="1">'000019185'!H93</f>
        <v>0</v>
      </c>
      <c r="J250" s="40">
        <f ca="1">'000022188'!H93</f>
        <v>0</v>
      </c>
      <c r="K250" s="40">
        <f ca="1">'000025191'!H93</f>
        <v>0</v>
      </c>
      <c r="L250" s="40">
        <f ca="1">'000028194'!H93</f>
        <v>0</v>
      </c>
      <c r="M250" s="40">
        <f ca="1">'000031197'!H93</f>
        <v>0</v>
      </c>
      <c r="N250" s="40">
        <f ca="1">'000034200'!H93</f>
        <v>0</v>
      </c>
      <c r="O250" s="40">
        <f ca="1">'000037203'!H93</f>
        <v>0</v>
      </c>
      <c r="P250" s="40">
        <f ca="1">'000040206'!H93</f>
        <v>0</v>
      </c>
      <c r="Q250" s="40">
        <f ca="1">'000043209'!H93</f>
        <v>0</v>
      </c>
      <c r="R250" s="40">
        <f ca="1">'000046212'!H93</f>
        <v>0</v>
      </c>
      <c r="S250" s="40">
        <f ca="1">'000049215'!H93</f>
        <v>0</v>
      </c>
      <c r="T250" s="40">
        <f ca="1">'000052218'!H93</f>
        <v>0</v>
      </c>
      <c r="U250" s="40">
        <f ca="1">'000055221'!H93</f>
        <v>0</v>
      </c>
      <c r="V250" s="40">
        <f ca="1">'000058224'!H93</f>
        <v>0</v>
      </c>
      <c r="W250" s="40">
        <f ca="1">'000061227'!H93</f>
        <v>0</v>
      </c>
      <c r="X250" s="40">
        <f ca="1">'000064230'!H93</f>
        <v>0</v>
      </c>
      <c r="Y250" s="40">
        <f ca="1">'000067233'!H93</f>
        <v>0</v>
      </c>
      <c r="Z250" s="40">
        <f ca="1">'000070236'!H93</f>
        <v>0</v>
      </c>
      <c r="AA250" s="40">
        <f ca="1">'000073239'!H93</f>
        <v>0</v>
      </c>
      <c r="AB250" s="40">
        <f ca="1">'000076242'!H93</f>
        <v>0</v>
      </c>
      <c r="AC250" s="40">
        <f ca="1">'000079245'!H93</f>
        <v>0</v>
      </c>
      <c r="AD250" s="40">
        <f ca="1">'000082248'!H93</f>
        <v>0</v>
      </c>
      <c r="AE250" s="40">
        <f ca="1">'000085251'!H93</f>
        <v>0</v>
      </c>
      <c r="AF250" s="40">
        <f ca="1">'000088254'!H93</f>
        <v>0</v>
      </c>
      <c r="AG250" s="40">
        <f ca="1">'000091257'!H93</f>
        <v>0</v>
      </c>
      <c r="AH250" s="40">
        <f ca="1">'000094260'!H93</f>
        <v>0</v>
      </c>
      <c r="AI250" s="40">
        <f ca="1">'000097263'!H93</f>
        <v>0</v>
      </c>
      <c r="AJ250" s="40">
        <f ca="1">'000100266'!H93</f>
        <v>0</v>
      </c>
      <c r="AK250" s="40">
        <f ca="1">'000103269'!H93</f>
        <v>0</v>
      </c>
      <c r="AL250" s="40">
        <f ca="1">'000106272'!H93</f>
        <v>0</v>
      </c>
      <c r="AM250" s="40">
        <f ca="1">'000109275'!H93</f>
        <v>0</v>
      </c>
      <c r="AN250" s="40">
        <f ca="1">'000112278'!H93</f>
        <v>0</v>
      </c>
      <c r="AO250" s="40">
        <f ca="1">'000115281'!H93</f>
        <v>0</v>
      </c>
      <c r="AP250" s="40">
        <f ca="1">'000118284'!H93</f>
        <v>0</v>
      </c>
      <c r="AQ250" s="40">
        <f ca="1">'000121287'!H93</f>
        <v>0</v>
      </c>
      <c r="AR250" s="40">
        <f ca="1">'000124290'!H93</f>
        <v>0</v>
      </c>
      <c r="AS250" s="40">
        <f ca="1">'000127293'!H93</f>
        <v>0</v>
      </c>
      <c r="AT250" s="40">
        <f ca="1">'000130296'!H93</f>
        <v>0</v>
      </c>
      <c r="AU250" s="40">
        <f ca="1">'000133299'!H93</f>
        <v>0</v>
      </c>
      <c r="AV250" s="40">
        <f ca="1">'000136302'!H93</f>
        <v>0</v>
      </c>
      <c r="AW250" s="40">
        <f ca="1">'000139305'!H93</f>
        <v>0</v>
      </c>
      <c r="AX250" s="40">
        <f ca="1">'000142308'!H93</f>
        <v>0</v>
      </c>
      <c r="AY250" s="40">
        <f ca="1">'000145311'!H93</f>
        <v>0</v>
      </c>
      <c r="AZ250" s="40">
        <f ca="1">'000148314'!H93</f>
        <v>0</v>
      </c>
      <c r="BA250" s="40">
        <f ca="1">'000151317'!H93</f>
        <v>0</v>
      </c>
      <c r="BB250" s="40">
        <f ca="1">'000154320'!H93</f>
        <v>0</v>
      </c>
      <c r="BC250" s="40">
        <f ca="1">'000157323'!H93</f>
        <v>0</v>
      </c>
      <c r="BD250" s="40">
        <f ca="1">'000160326'!H93</f>
        <v>0</v>
      </c>
      <c r="BE250" s="40">
        <f ca="1">'000163329'!H93</f>
        <v>0</v>
      </c>
      <c r="BF250" s="40">
        <f ca="1">'000166332'!H93</f>
        <v>0</v>
      </c>
      <c r="BG250" s="40">
        <f ca="1">'000169335'!H93</f>
        <v>0</v>
      </c>
      <c r="BH250" s="40">
        <f ca="1">'000172338'!H93</f>
        <v>0</v>
      </c>
      <c r="BI250" s="40">
        <f ca="1">'000175341'!H93</f>
        <v>0</v>
      </c>
      <c r="BJ250" s="40">
        <f ca="1">'000178344'!H93</f>
        <v>0</v>
      </c>
      <c r="BK250" s="40">
        <f ca="1">'000181347'!H93</f>
        <v>0</v>
      </c>
      <c r="BL250" s="40">
        <f ca="1">'000184350'!H93</f>
        <v>0</v>
      </c>
      <c r="BM250" s="40">
        <f ca="1">'000187353'!H93</f>
        <v>0</v>
      </c>
      <c r="BN250" s="40">
        <f ca="1">'000190356'!H93</f>
        <v>0</v>
      </c>
      <c r="BO250" s="40">
        <f ca="1">'000193359'!H93</f>
        <v>0</v>
      </c>
      <c r="BP250" s="40">
        <f ca="1">'000196362'!H93</f>
        <v>0</v>
      </c>
      <c r="BQ250" s="40">
        <f ca="1">'000199365'!H93</f>
        <v>0</v>
      </c>
      <c r="BR250" s="40">
        <f ca="1">'000202368'!H93</f>
        <v>0</v>
      </c>
      <c r="BS250" s="40">
        <f ca="1">'000205371'!H93</f>
        <v>0</v>
      </c>
      <c r="BT250" s="40">
        <f ca="1">'000208374'!H93</f>
        <v>0</v>
      </c>
      <c r="BU250" s="40">
        <f t="shared" ca="1" si="43"/>
        <v>0</v>
      </c>
      <c r="BV250" s="37">
        <f t="shared" ca="1" si="44"/>
        <v>0</v>
      </c>
      <c r="BW250" s="37">
        <f t="shared" ca="1" si="45"/>
        <v>0</v>
      </c>
      <c r="BX250" s="37">
        <f t="shared" ca="1" si="46"/>
        <v>0</v>
      </c>
      <c r="BY250" s="37">
        <f ca="1">IF(BU250=0,0,-1*((BU250/BU161)*(LN(BU250/BU161))))</f>
        <v>0</v>
      </c>
      <c r="BZ250" s="64">
        <f ca="1">IF(BU250=0,0,(BU250/BU161)^2)</f>
        <v>0</v>
      </c>
    </row>
    <row r="251" spans="1:78" x14ac:dyDescent="0.25">
      <c r="A251" s="54" t="s">
        <v>101</v>
      </c>
      <c r="B251" s="40">
        <f ca="1">'000000500'!H94</f>
        <v>0</v>
      </c>
      <c r="C251" s="40">
        <f ca="1">'000001167'!H94</f>
        <v>0</v>
      </c>
      <c r="D251" s="40">
        <f ca="1">'000004170'!H94</f>
        <v>0</v>
      </c>
      <c r="E251" s="40">
        <f ca="1">'000007173'!H94</f>
        <v>0</v>
      </c>
      <c r="F251" s="40">
        <f ca="1">'000010176'!H94</f>
        <v>0</v>
      </c>
      <c r="G251" s="40">
        <f ca="1">'000013179'!H94</f>
        <v>0</v>
      </c>
      <c r="H251" s="40">
        <f ca="1">'000016182'!H94</f>
        <v>0</v>
      </c>
      <c r="I251" s="40">
        <f ca="1">'000019185'!H94</f>
        <v>0</v>
      </c>
      <c r="J251" s="40">
        <f ca="1">'000022188'!H94</f>
        <v>0</v>
      </c>
      <c r="K251" s="40">
        <f ca="1">'000025191'!H94</f>
        <v>0</v>
      </c>
      <c r="L251" s="40">
        <f ca="1">'000028194'!H94</f>
        <v>0</v>
      </c>
      <c r="M251" s="40">
        <f ca="1">'000031197'!H94</f>
        <v>0</v>
      </c>
      <c r="N251" s="40">
        <f ca="1">'000034200'!H94</f>
        <v>0</v>
      </c>
      <c r="O251" s="40">
        <f ca="1">'000037203'!H94</f>
        <v>0</v>
      </c>
      <c r="P251" s="40">
        <f ca="1">'000040206'!H94</f>
        <v>0</v>
      </c>
      <c r="Q251" s="40">
        <f ca="1">'000043209'!H94</f>
        <v>0</v>
      </c>
      <c r="R251" s="40">
        <f ca="1">'000046212'!H94</f>
        <v>0</v>
      </c>
      <c r="S251" s="40">
        <f ca="1">'000049215'!H94</f>
        <v>0</v>
      </c>
      <c r="T251" s="40">
        <f ca="1">'000052218'!H94</f>
        <v>0</v>
      </c>
      <c r="U251" s="40">
        <f ca="1">'000055221'!H94</f>
        <v>0</v>
      </c>
      <c r="V251" s="40">
        <f ca="1">'000058224'!H94</f>
        <v>0</v>
      </c>
      <c r="W251" s="40">
        <f ca="1">'000061227'!H94</f>
        <v>0</v>
      </c>
      <c r="X251" s="40">
        <f ca="1">'000064230'!H94</f>
        <v>0</v>
      </c>
      <c r="Y251" s="40">
        <f ca="1">'000067233'!H94</f>
        <v>0</v>
      </c>
      <c r="Z251" s="40">
        <f ca="1">'000070236'!H94</f>
        <v>0</v>
      </c>
      <c r="AA251" s="40">
        <f ca="1">'000073239'!H94</f>
        <v>0</v>
      </c>
      <c r="AB251" s="40">
        <f ca="1">'000076242'!H94</f>
        <v>0</v>
      </c>
      <c r="AC251" s="40">
        <f ca="1">'000079245'!H94</f>
        <v>0</v>
      </c>
      <c r="AD251" s="40">
        <f ca="1">'000082248'!H94</f>
        <v>0</v>
      </c>
      <c r="AE251" s="40">
        <f ca="1">'000085251'!H94</f>
        <v>0</v>
      </c>
      <c r="AF251" s="40">
        <f ca="1">'000088254'!H94</f>
        <v>0</v>
      </c>
      <c r="AG251" s="40">
        <f ca="1">'000091257'!H94</f>
        <v>0</v>
      </c>
      <c r="AH251" s="40">
        <f ca="1">'000094260'!H94</f>
        <v>0</v>
      </c>
      <c r="AI251" s="40">
        <f ca="1">'000097263'!H94</f>
        <v>0</v>
      </c>
      <c r="AJ251" s="40">
        <f ca="1">'000100266'!H94</f>
        <v>0</v>
      </c>
      <c r="AK251" s="40">
        <f ca="1">'000103269'!H94</f>
        <v>0</v>
      </c>
      <c r="AL251" s="40">
        <f ca="1">'000106272'!H94</f>
        <v>0</v>
      </c>
      <c r="AM251" s="40">
        <f ca="1">'000109275'!H94</f>
        <v>0</v>
      </c>
      <c r="AN251" s="40">
        <f ca="1">'000112278'!H94</f>
        <v>0</v>
      </c>
      <c r="AO251" s="40">
        <f ca="1">'000115281'!H94</f>
        <v>0</v>
      </c>
      <c r="AP251" s="40">
        <f ca="1">'000118284'!H94</f>
        <v>0</v>
      </c>
      <c r="AQ251" s="40">
        <f ca="1">'000121287'!H94</f>
        <v>0</v>
      </c>
      <c r="AR251" s="40">
        <f ca="1">'000124290'!H94</f>
        <v>0</v>
      </c>
      <c r="AS251" s="40">
        <f ca="1">'000127293'!H94</f>
        <v>0</v>
      </c>
      <c r="AT251" s="40">
        <f ca="1">'000130296'!H94</f>
        <v>0</v>
      </c>
      <c r="AU251" s="40">
        <f ca="1">'000133299'!H94</f>
        <v>0</v>
      </c>
      <c r="AV251" s="40">
        <f ca="1">'000136302'!H94</f>
        <v>0</v>
      </c>
      <c r="AW251" s="40">
        <f ca="1">'000139305'!H94</f>
        <v>0</v>
      </c>
      <c r="AX251" s="40">
        <f ca="1">'000142308'!H94</f>
        <v>0</v>
      </c>
      <c r="AY251" s="40">
        <f ca="1">'000145311'!H94</f>
        <v>0</v>
      </c>
      <c r="AZ251" s="40">
        <f ca="1">'000148314'!H94</f>
        <v>0</v>
      </c>
      <c r="BA251" s="40">
        <f ca="1">'000151317'!H94</f>
        <v>0</v>
      </c>
      <c r="BB251" s="40">
        <f ca="1">'000154320'!H94</f>
        <v>0</v>
      </c>
      <c r="BC251" s="40">
        <f ca="1">'000157323'!H94</f>
        <v>0</v>
      </c>
      <c r="BD251" s="40">
        <f ca="1">'000160326'!H94</f>
        <v>0</v>
      </c>
      <c r="BE251" s="40">
        <f ca="1">'000163329'!H94</f>
        <v>0</v>
      </c>
      <c r="BF251" s="40">
        <f ca="1">'000166332'!H94</f>
        <v>0</v>
      </c>
      <c r="BG251" s="40">
        <f ca="1">'000169335'!H94</f>
        <v>0</v>
      </c>
      <c r="BH251" s="40">
        <f ca="1">'000172338'!H94</f>
        <v>0</v>
      </c>
      <c r="BI251" s="40">
        <f ca="1">'000175341'!H94</f>
        <v>0</v>
      </c>
      <c r="BJ251" s="40">
        <f ca="1">'000178344'!H94</f>
        <v>0</v>
      </c>
      <c r="BK251" s="40">
        <f ca="1">'000181347'!H94</f>
        <v>0</v>
      </c>
      <c r="BL251" s="40">
        <f ca="1">'000184350'!H94</f>
        <v>0</v>
      </c>
      <c r="BM251" s="40">
        <f ca="1">'000187353'!H94</f>
        <v>0</v>
      </c>
      <c r="BN251" s="40">
        <f ca="1">'000190356'!H94</f>
        <v>0</v>
      </c>
      <c r="BO251" s="40">
        <f ca="1">'000193359'!H94</f>
        <v>0</v>
      </c>
      <c r="BP251" s="40">
        <f ca="1">'000196362'!H94</f>
        <v>0</v>
      </c>
      <c r="BQ251" s="40">
        <f ca="1">'000199365'!H94</f>
        <v>0</v>
      </c>
      <c r="BR251" s="40">
        <f ca="1">'000202368'!H94</f>
        <v>0</v>
      </c>
      <c r="BS251" s="40">
        <f ca="1">'000205371'!H94</f>
        <v>0</v>
      </c>
      <c r="BT251" s="40">
        <f ca="1">'000208374'!H94</f>
        <v>0</v>
      </c>
      <c r="BU251" s="40">
        <f t="shared" ca="1" si="43"/>
        <v>0</v>
      </c>
      <c r="BV251" s="37">
        <f t="shared" ca="1" si="44"/>
        <v>0</v>
      </c>
      <c r="BW251" s="37">
        <f t="shared" ca="1" si="45"/>
        <v>0</v>
      </c>
      <c r="BX251" s="37">
        <f t="shared" ca="1" si="46"/>
        <v>0</v>
      </c>
      <c r="BY251" s="37">
        <f ca="1">IF(BU251=0,0,-1*((BU251/BU161)*(LN(BU251/BU161))))</f>
        <v>0</v>
      </c>
      <c r="BZ251" s="64">
        <f ca="1">IF(BU251=0,0,(BU251/BU161)^2)</f>
        <v>0</v>
      </c>
    </row>
    <row r="252" spans="1:78" x14ac:dyDescent="0.25">
      <c r="A252" s="54" t="s">
        <v>102</v>
      </c>
      <c r="B252" s="40">
        <f ca="1">'000000500'!H95</f>
        <v>0</v>
      </c>
      <c r="C252" s="40">
        <f ca="1">'000001167'!H95</f>
        <v>0</v>
      </c>
      <c r="D252" s="40">
        <f ca="1">'000004170'!H95</f>
        <v>0</v>
      </c>
      <c r="E252" s="40">
        <f ca="1">'000007173'!H95</f>
        <v>0</v>
      </c>
      <c r="F252" s="40">
        <f ca="1">'000010176'!H95</f>
        <v>0</v>
      </c>
      <c r="G252" s="40">
        <f ca="1">'000013179'!H95</f>
        <v>0</v>
      </c>
      <c r="H252" s="40">
        <f ca="1">'000016182'!H95</f>
        <v>0</v>
      </c>
      <c r="I252" s="40">
        <f ca="1">'000019185'!H95</f>
        <v>0</v>
      </c>
      <c r="J252" s="40">
        <f ca="1">'000022188'!H95</f>
        <v>0</v>
      </c>
      <c r="K252" s="40">
        <f ca="1">'000025191'!H95</f>
        <v>0</v>
      </c>
      <c r="L252" s="40">
        <f ca="1">'000028194'!H95</f>
        <v>0</v>
      </c>
      <c r="M252" s="40">
        <f ca="1">'000031197'!H95</f>
        <v>0</v>
      </c>
      <c r="N252" s="40">
        <f ca="1">'000034200'!H95</f>
        <v>0</v>
      </c>
      <c r="O252" s="40">
        <f ca="1">'000037203'!H95</f>
        <v>0</v>
      </c>
      <c r="P252" s="40">
        <f ca="1">'000040206'!H95</f>
        <v>0</v>
      </c>
      <c r="Q252" s="40">
        <f ca="1">'000043209'!H95</f>
        <v>0</v>
      </c>
      <c r="R252" s="40">
        <f ca="1">'000046212'!H95</f>
        <v>0</v>
      </c>
      <c r="S252" s="40">
        <f ca="1">'000049215'!H95</f>
        <v>0</v>
      </c>
      <c r="T252" s="40">
        <f ca="1">'000052218'!H95</f>
        <v>0</v>
      </c>
      <c r="U252" s="40">
        <f ca="1">'000055221'!H95</f>
        <v>0</v>
      </c>
      <c r="V252" s="40">
        <f ca="1">'000058224'!H95</f>
        <v>0</v>
      </c>
      <c r="W252" s="40">
        <f ca="1">'000061227'!H95</f>
        <v>0</v>
      </c>
      <c r="X252" s="40">
        <f ca="1">'000064230'!H95</f>
        <v>0</v>
      </c>
      <c r="Y252" s="40">
        <f ca="1">'000067233'!H95</f>
        <v>0</v>
      </c>
      <c r="Z252" s="40">
        <f ca="1">'000070236'!H95</f>
        <v>0</v>
      </c>
      <c r="AA252" s="40">
        <f ca="1">'000073239'!H95</f>
        <v>0</v>
      </c>
      <c r="AB252" s="40">
        <f ca="1">'000076242'!H95</f>
        <v>0</v>
      </c>
      <c r="AC252" s="40">
        <f ca="1">'000079245'!H95</f>
        <v>0</v>
      </c>
      <c r="AD252" s="40">
        <f ca="1">'000082248'!H95</f>
        <v>0</v>
      </c>
      <c r="AE252" s="40">
        <f ca="1">'000085251'!H95</f>
        <v>0</v>
      </c>
      <c r="AF252" s="40">
        <f ca="1">'000088254'!H95</f>
        <v>0</v>
      </c>
      <c r="AG252" s="40">
        <f ca="1">'000091257'!H95</f>
        <v>0</v>
      </c>
      <c r="AH252" s="40">
        <f ca="1">'000094260'!H95</f>
        <v>0</v>
      </c>
      <c r="AI252" s="40">
        <f ca="1">'000097263'!H95</f>
        <v>0</v>
      </c>
      <c r="AJ252" s="40">
        <f ca="1">'000100266'!H95</f>
        <v>0</v>
      </c>
      <c r="AK252" s="40">
        <f ca="1">'000103269'!H95</f>
        <v>0</v>
      </c>
      <c r="AL252" s="40">
        <f ca="1">'000106272'!H95</f>
        <v>0</v>
      </c>
      <c r="AM252" s="40">
        <f ca="1">'000109275'!H95</f>
        <v>0</v>
      </c>
      <c r="AN252" s="40">
        <f ca="1">'000112278'!H95</f>
        <v>0</v>
      </c>
      <c r="AO252" s="40">
        <f ca="1">'000115281'!H95</f>
        <v>0</v>
      </c>
      <c r="AP252" s="40">
        <f ca="1">'000118284'!H95</f>
        <v>0</v>
      </c>
      <c r="AQ252" s="40">
        <f ca="1">'000121287'!H95</f>
        <v>0</v>
      </c>
      <c r="AR252" s="40">
        <f ca="1">'000124290'!H95</f>
        <v>0</v>
      </c>
      <c r="AS252" s="40">
        <f ca="1">'000127293'!H95</f>
        <v>0</v>
      </c>
      <c r="AT252" s="40">
        <f ca="1">'000130296'!H95</f>
        <v>0</v>
      </c>
      <c r="AU252" s="40">
        <f ca="1">'000133299'!H95</f>
        <v>0</v>
      </c>
      <c r="AV252" s="40">
        <f ca="1">'000136302'!H95</f>
        <v>0</v>
      </c>
      <c r="AW252" s="40">
        <f ca="1">'000139305'!H95</f>
        <v>0</v>
      </c>
      <c r="AX252" s="40">
        <f ca="1">'000142308'!H95</f>
        <v>0</v>
      </c>
      <c r="AY252" s="40">
        <f ca="1">'000145311'!H95</f>
        <v>0</v>
      </c>
      <c r="AZ252" s="40">
        <f ca="1">'000148314'!H95</f>
        <v>0</v>
      </c>
      <c r="BA252" s="40">
        <f ca="1">'000151317'!H95</f>
        <v>0</v>
      </c>
      <c r="BB252" s="40">
        <f ca="1">'000154320'!H95</f>
        <v>0</v>
      </c>
      <c r="BC252" s="40">
        <f ca="1">'000157323'!H95</f>
        <v>0</v>
      </c>
      <c r="BD252" s="40">
        <f ca="1">'000160326'!H95</f>
        <v>0</v>
      </c>
      <c r="BE252" s="40">
        <f ca="1">'000163329'!H95</f>
        <v>0</v>
      </c>
      <c r="BF252" s="40">
        <f ca="1">'000166332'!H95</f>
        <v>0</v>
      </c>
      <c r="BG252" s="40">
        <f ca="1">'000169335'!H95</f>
        <v>0</v>
      </c>
      <c r="BH252" s="40">
        <f ca="1">'000172338'!H95</f>
        <v>0</v>
      </c>
      <c r="BI252" s="40">
        <f ca="1">'000175341'!H95</f>
        <v>0</v>
      </c>
      <c r="BJ252" s="40">
        <f ca="1">'000178344'!H95</f>
        <v>0</v>
      </c>
      <c r="BK252" s="40">
        <f ca="1">'000181347'!H95</f>
        <v>0</v>
      </c>
      <c r="BL252" s="40">
        <f ca="1">'000184350'!H95</f>
        <v>0</v>
      </c>
      <c r="BM252" s="40">
        <f ca="1">'000187353'!H95</f>
        <v>0</v>
      </c>
      <c r="BN252" s="40">
        <f ca="1">'000190356'!H95</f>
        <v>0</v>
      </c>
      <c r="BO252" s="40">
        <f ca="1">'000193359'!H95</f>
        <v>0</v>
      </c>
      <c r="BP252" s="40">
        <f ca="1">'000196362'!H95</f>
        <v>0</v>
      </c>
      <c r="BQ252" s="40">
        <f ca="1">'000199365'!H95</f>
        <v>0</v>
      </c>
      <c r="BR252" s="40">
        <f ca="1">'000202368'!H95</f>
        <v>0</v>
      </c>
      <c r="BS252" s="40">
        <f ca="1">'000205371'!H95</f>
        <v>0</v>
      </c>
      <c r="BT252" s="40">
        <f ca="1">'000208374'!H95</f>
        <v>0</v>
      </c>
      <c r="BU252" s="40">
        <f t="shared" ca="1" si="43"/>
        <v>0</v>
      </c>
      <c r="BV252" s="37">
        <f t="shared" ca="1" si="44"/>
        <v>0</v>
      </c>
      <c r="BW252" s="37">
        <f t="shared" ca="1" si="45"/>
        <v>0</v>
      </c>
      <c r="BX252" s="37">
        <f t="shared" ca="1" si="46"/>
        <v>0</v>
      </c>
      <c r="BY252" s="37">
        <f ca="1">IF(BU252=0,0,-1*((BU252/BU161)*(LN(BU252/BU161))))</f>
        <v>0</v>
      </c>
      <c r="BZ252" s="64">
        <f ca="1">IF(BU252=0,0,(BU252/BU161)^2)</f>
        <v>0</v>
      </c>
    </row>
    <row r="253" spans="1:78" x14ac:dyDescent="0.25">
      <c r="A253" s="54" t="s">
        <v>103</v>
      </c>
      <c r="B253" s="40">
        <f ca="1">'000000500'!H96</f>
        <v>0</v>
      </c>
      <c r="C253" s="40">
        <f ca="1">'000001167'!H96</f>
        <v>0</v>
      </c>
      <c r="D253" s="40">
        <f ca="1">'000004170'!H96</f>
        <v>0</v>
      </c>
      <c r="E253" s="40">
        <f ca="1">'000007173'!H96</f>
        <v>0</v>
      </c>
      <c r="F253" s="40">
        <f ca="1">'000010176'!H96</f>
        <v>0</v>
      </c>
      <c r="G253" s="40">
        <f ca="1">'000013179'!H96</f>
        <v>0</v>
      </c>
      <c r="H253" s="40">
        <f ca="1">'000016182'!H96</f>
        <v>0</v>
      </c>
      <c r="I253" s="40">
        <f ca="1">'000019185'!H96</f>
        <v>0</v>
      </c>
      <c r="J253" s="40">
        <f ca="1">'000022188'!H96</f>
        <v>0</v>
      </c>
      <c r="K253" s="40">
        <f ca="1">'000025191'!H96</f>
        <v>0</v>
      </c>
      <c r="L253" s="40">
        <f ca="1">'000028194'!H96</f>
        <v>0</v>
      </c>
      <c r="M253" s="40">
        <f ca="1">'000031197'!H96</f>
        <v>0</v>
      </c>
      <c r="N253" s="40">
        <f ca="1">'000034200'!H96</f>
        <v>0</v>
      </c>
      <c r="O253" s="40">
        <f ca="1">'000037203'!H96</f>
        <v>0</v>
      </c>
      <c r="P253" s="40">
        <f ca="1">'000040206'!H96</f>
        <v>0</v>
      </c>
      <c r="Q253" s="40">
        <f ca="1">'000043209'!H96</f>
        <v>0</v>
      </c>
      <c r="R253" s="40">
        <f ca="1">'000046212'!H96</f>
        <v>0</v>
      </c>
      <c r="S253" s="40">
        <f ca="1">'000049215'!H96</f>
        <v>0</v>
      </c>
      <c r="T253" s="40">
        <f ca="1">'000052218'!H96</f>
        <v>0</v>
      </c>
      <c r="U253" s="40">
        <f ca="1">'000055221'!H96</f>
        <v>0</v>
      </c>
      <c r="V253" s="40">
        <f ca="1">'000058224'!H96</f>
        <v>0</v>
      </c>
      <c r="W253" s="40">
        <f ca="1">'000061227'!H96</f>
        <v>0</v>
      </c>
      <c r="X253" s="40">
        <f ca="1">'000064230'!H96</f>
        <v>0</v>
      </c>
      <c r="Y253" s="40">
        <f ca="1">'000067233'!H96</f>
        <v>0</v>
      </c>
      <c r="Z253" s="40">
        <f ca="1">'000070236'!H96</f>
        <v>0</v>
      </c>
      <c r="AA253" s="40">
        <f ca="1">'000073239'!H96</f>
        <v>0</v>
      </c>
      <c r="AB253" s="40">
        <f ca="1">'000076242'!H96</f>
        <v>0</v>
      </c>
      <c r="AC253" s="40">
        <f ca="1">'000079245'!H96</f>
        <v>0</v>
      </c>
      <c r="AD253" s="40">
        <f ca="1">'000082248'!H96</f>
        <v>0</v>
      </c>
      <c r="AE253" s="40">
        <f ca="1">'000085251'!H96</f>
        <v>0</v>
      </c>
      <c r="AF253" s="40">
        <f ca="1">'000088254'!H96</f>
        <v>0</v>
      </c>
      <c r="AG253" s="40">
        <f ca="1">'000091257'!H96</f>
        <v>0</v>
      </c>
      <c r="AH253" s="40">
        <f ca="1">'000094260'!H96</f>
        <v>0</v>
      </c>
      <c r="AI253" s="40">
        <f ca="1">'000097263'!H96</f>
        <v>0</v>
      </c>
      <c r="AJ253" s="40">
        <f ca="1">'000100266'!H96</f>
        <v>0</v>
      </c>
      <c r="AK253" s="40">
        <f ca="1">'000103269'!H96</f>
        <v>0</v>
      </c>
      <c r="AL253" s="40">
        <f ca="1">'000106272'!H96</f>
        <v>0</v>
      </c>
      <c r="AM253" s="40">
        <f ca="1">'000109275'!H96</f>
        <v>0</v>
      </c>
      <c r="AN253" s="40">
        <f ca="1">'000112278'!H96</f>
        <v>0</v>
      </c>
      <c r="AO253" s="40">
        <f ca="1">'000115281'!H96</f>
        <v>0</v>
      </c>
      <c r="AP253" s="40">
        <f ca="1">'000118284'!H96</f>
        <v>0</v>
      </c>
      <c r="AQ253" s="40">
        <f ca="1">'000121287'!H96</f>
        <v>0</v>
      </c>
      <c r="AR253" s="40">
        <f ca="1">'000124290'!H96</f>
        <v>0</v>
      </c>
      <c r="AS253" s="40">
        <f ca="1">'000127293'!H96</f>
        <v>0</v>
      </c>
      <c r="AT253" s="40">
        <f ca="1">'000130296'!H96</f>
        <v>0</v>
      </c>
      <c r="AU253" s="40">
        <f ca="1">'000133299'!H96</f>
        <v>0</v>
      </c>
      <c r="AV253" s="40">
        <f ca="1">'000136302'!H96</f>
        <v>0</v>
      </c>
      <c r="AW253" s="40">
        <f ca="1">'000139305'!H96</f>
        <v>0</v>
      </c>
      <c r="AX253" s="40">
        <f ca="1">'000142308'!H96</f>
        <v>0</v>
      </c>
      <c r="AY253" s="40">
        <f ca="1">'000145311'!H96</f>
        <v>0</v>
      </c>
      <c r="AZ253" s="40">
        <f ca="1">'000148314'!H96</f>
        <v>0</v>
      </c>
      <c r="BA253" s="40">
        <f ca="1">'000151317'!H96</f>
        <v>0</v>
      </c>
      <c r="BB253" s="40">
        <f ca="1">'000154320'!H96</f>
        <v>0</v>
      </c>
      <c r="BC253" s="40">
        <f ca="1">'000157323'!H96</f>
        <v>0</v>
      </c>
      <c r="BD253" s="40">
        <f ca="1">'000160326'!H96</f>
        <v>0</v>
      </c>
      <c r="BE253" s="40">
        <f ca="1">'000163329'!H96</f>
        <v>0</v>
      </c>
      <c r="BF253" s="40">
        <f ca="1">'000166332'!H96</f>
        <v>0</v>
      </c>
      <c r="BG253" s="40">
        <f ca="1">'000169335'!H96</f>
        <v>0</v>
      </c>
      <c r="BH253" s="40">
        <f ca="1">'000172338'!H96</f>
        <v>0</v>
      </c>
      <c r="BI253" s="40">
        <f ca="1">'000175341'!H96</f>
        <v>0</v>
      </c>
      <c r="BJ253" s="40">
        <f ca="1">'000178344'!H96</f>
        <v>0</v>
      </c>
      <c r="BK253" s="40">
        <f ca="1">'000181347'!H96</f>
        <v>0</v>
      </c>
      <c r="BL253" s="40">
        <f ca="1">'000184350'!H96</f>
        <v>0</v>
      </c>
      <c r="BM253" s="40">
        <f ca="1">'000187353'!H96</f>
        <v>0</v>
      </c>
      <c r="BN253" s="40">
        <f ca="1">'000190356'!H96</f>
        <v>0</v>
      </c>
      <c r="BO253" s="40">
        <f ca="1">'000193359'!H96</f>
        <v>0</v>
      </c>
      <c r="BP253" s="40">
        <f ca="1">'000196362'!H96</f>
        <v>0</v>
      </c>
      <c r="BQ253" s="40">
        <f ca="1">'000199365'!H96</f>
        <v>0</v>
      </c>
      <c r="BR253" s="40">
        <f ca="1">'000202368'!H96</f>
        <v>0</v>
      </c>
      <c r="BS253" s="40">
        <f ca="1">'000205371'!H96</f>
        <v>0</v>
      </c>
      <c r="BT253" s="40">
        <f ca="1">'000208374'!H96</f>
        <v>0</v>
      </c>
      <c r="BU253" s="40">
        <f t="shared" ca="1" si="43"/>
        <v>0</v>
      </c>
      <c r="BV253" s="37">
        <f t="shared" ca="1" si="44"/>
        <v>0</v>
      </c>
      <c r="BW253" s="37">
        <f t="shared" ca="1" si="45"/>
        <v>0</v>
      </c>
      <c r="BX253" s="37">
        <f t="shared" ca="1" si="46"/>
        <v>0</v>
      </c>
      <c r="BY253" s="37">
        <f ca="1">IF(BU253=0,0,-1*((BU253/BU161)*(LN(BU253/BU161))))</f>
        <v>0</v>
      </c>
      <c r="BZ253" s="64">
        <f ca="1">IF(BU253=0,0,(BU253/BU161)^2)</f>
        <v>0</v>
      </c>
    </row>
    <row r="254" spans="1:78" x14ac:dyDescent="0.25">
      <c r="A254" s="54" t="s">
        <v>104</v>
      </c>
      <c r="B254" s="40">
        <f ca="1">'000000500'!H97</f>
        <v>0</v>
      </c>
      <c r="C254" s="40">
        <f ca="1">'000001167'!H97</f>
        <v>0</v>
      </c>
      <c r="D254" s="40">
        <f ca="1">'000004170'!H97</f>
        <v>0</v>
      </c>
      <c r="E254" s="40">
        <f ca="1">'000007173'!H97</f>
        <v>0</v>
      </c>
      <c r="F254" s="40">
        <f ca="1">'000010176'!H97</f>
        <v>0</v>
      </c>
      <c r="G254" s="40">
        <f ca="1">'000013179'!H97</f>
        <v>0</v>
      </c>
      <c r="H254" s="40">
        <f ca="1">'000016182'!H97</f>
        <v>0</v>
      </c>
      <c r="I254" s="40">
        <f ca="1">'000019185'!H97</f>
        <v>0</v>
      </c>
      <c r="J254" s="40">
        <f ca="1">'000022188'!H97</f>
        <v>0</v>
      </c>
      <c r="K254" s="40">
        <f ca="1">'000025191'!H97</f>
        <v>0</v>
      </c>
      <c r="L254" s="40">
        <f ca="1">'000028194'!H97</f>
        <v>0</v>
      </c>
      <c r="M254" s="40">
        <f ca="1">'000031197'!H97</f>
        <v>0</v>
      </c>
      <c r="N254" s="40">
        <f ca="1">'000034200'!H97</f>
        <v>0</v>
      </c>
      <c r="O254" s="40">
        <f ca="1">'000037203'!H97</f>
        <v>0</v>
      </c>
      <c r="P254" s="40">
        <f ca="1">'000040206'!H97</f>
        <v>0</v>
      </c>
      <c r="Q254" s="40">
        <f ca="1">'000043209'!H97</f>
        <v>0</v>
      </c>
      <c r="R254" s="40">
        <f ca="1">'000046212'!H97</f>
        <v>0</v>
      </c>
      <c r="S254" s="40">
        <f ca="1">'000049215'!H97</f>
        <v>0</v>
      </c>
      <c r="T254" s="40">
        <f ca="1">'000052218'!H97</f>
        <v>0</v>
      </c>
      <c r="U254" s="40">
        <f ca="1">'000055221'!H97</f>
        <v>0</v>
      </c>
      <c r="V254" s="40">
        <f ca="1">'000058224'!H97</f>
        <v>0</v>
      </c>
      <c r="W254" s="40">
        <f ca="1">'000061227'!H97</f>
        <v>0</v>
      </c>
      <c r="X254" s="40">
        <f ca="1">'000064230'!H97</f>
        <v>0</v>
      </c>
      <c r="Y254" s="40">
        <f ca="1">'000067233'!H97</f>
        <v>0</v>
      </c>
      <c r="Z254" s="40">
        <f ca="1">'000070236'!H97</f>
        <v>0</v>
      </c>
      <c r="AA254" s="40">
        <f ca="1">'000073239'!H97</f>
        <v>0</v>
      </c>
      <c r="AB254" s="40">
        <f ca="1">'000076242'!H97</f>
        <v>0</v>
      </c>
      <c r="AC254" s="40">
        <f ca="1">'000079245'!H97</f>
        <v>0</v>
      </c>
      <c r="AD254" s="40">
        <f ca="1">'000082248'!H97</f>
        <v>0</v>
      </c>
      <c r="AE254" s="40">
        <f ca="1">'000085251'!H97</f>
        <v>0</v>
      </c>
      <c r="AF254" s="40">
        <f ca="1">'000088254'!H97</f>
        <v>0</v>
      </c>
      <c r="AG254" s="40">
        <f ca="1">'000091257'!H97</f>
        <v>0</v>
      </c>
      <c r="AH254" s="40">
        <f ca="1">'000094260'!H97</f>
        <v>0</v>
      </c>
      <c r="AI254" s="40">
        <f ca="1">'000097263'!H97</f>
        <v>0</v>
      </c>
      <c r="AJ254" s="40">
        <f ca="1">'000100266'!H97</f>
        <v>0</v>
      </c>
      <c r="AK254" s="40">
        <f ca="1">'000103269'!H97</f>
        <v>0</v>
      </c>
      <c r="AL254" s="40">
        <f ca="1">'000106272'!H97</f>
        <v>0</v>
      </c>
      <c r="AM254" s="40">
        <f ca="1">'000109275'!H97</f>
        <v>0</v>
      </c>
      <c r="AN254" s="40">
        <f ca="1">'000112278'!H97</f>
        <v>0</v>
      </c>
      <c r="AO254" s="40">
        <f ca="1">'000115281'!H97</f>
        <v>0</v>
      </c>
      <c r="AP254" s="40">
        <f ca="1">'000118284'!H97</f>
        <v>0</v>
      </c>
      <c r="AQ254" s="40">
        <f ca="1">'000121287'!H97</f>
        <v>0</v>
      </c>
      <c r="AR254" s="40">
        <f ca="1">'000124290'!H97</f>
        <v>0</v>
      </c>
      <c r="AS254" s="40">
        <f ca="1">'000127293'!H97</f>
        <v>0</v>
      </c>
      <c r="AT254" s="40">
        <f ca="1">'000130296'!H97</f>
        <v>0</v>
      </c>
      <c r="AU254" s="40">
        <f ca="1">'000133299'!H97</f>
        <v>0</v>
      </c>
      <c r="AV254" s="40">
        <f ca="1">'000136302'!H97</f>
        <v>0</v>
      </c>
      <c r="AW254" s="40">
        <f ca="1">'000139305'!H97</f>
        <v>0</v>
      </c>
      <c r="AX254" s="40">
        <f ca="1">'000142308'!H97</f>
        <v>0</v>
      </c>
      <c r="AY254" s="40">
        <f ca="1">'000145311'!H97</f>
        <v>0</v>
      </c>
      <c r="AZ254" s="40">
        <f ca="1">'000148314'!H97</f>
        <v>0</v>
      </c>
      <c r="BA254" s="40">
        <f ca="1">'000151317'!H97</f>
        <v>0</v>
      </c>
      <c r="BB254" s="40">
        <f ca="1">'000154320'!H97</f>
        <v>0</v>
      </c>
      <c r="BC254" s="40">
        <f ca="1">'000157323'!H97</f>
        <v>0</v>
      </c>
      <c r="BD254" s="40">
        <f ca="1">'000160326'!H97</f>
        <v>0</v>
      </c>
      <c r="BE254" s="40">
        <f ca="1">'000163329'!H97</f>
        <v>0</v>
      </c>
      <c r="BF254" s="40">
        <f ca="1">'000166332'!H97</f>
        <v>0</v>
      </c>
      <c r="BG254" s="40">
        <f ca="1">'000169335'!H97</f>
        <v>0</v>
      </c>
      <c r="BH254" s="40">
        <f ca="1">'000172338'!H97</f>
        <v>0</v>
      </c>
      <c r="BI254" s="40">
        <f ca="1">'000175341'!H97</f>
        <v>0</v>
      </c>
      <c r="BJ254" s="40">
        <f ca="1">'000178344'!H97</f>
        <v>0</v>
      </c>
      <c r="BK254" s="40">
        <f ca="1">'000181347'!H97</f>
        <v>0</v>
      </c>
      <c r="BL254" s="40">
        <f ca="1">'000184350'!H97</f>
        <v>0</v>
      </c>
      <c r="BM254" s="40">
        <f ca="1">'000187353'!H97</f>
        <v>0</v>
      </c>
      <c r="BN254" s="40">
        <f ca="1">'000190356'!H97</f>
        <v>0</v>
      </c>
      <c r="BO254" s="40">
        <f ca="1">'000193359'!H97</f>
        <v>0</v>
      </c>
      <c r="BP254" s="40">
        <f ca="1">'000196362'!H97</f>
        <v>0</v>
      </c>
      <c r="BQ254" s="40">
        <f ca="1">'000199365'!H97</f>
        <v>0</v>
      </c>
      <c r="BR254" s="40">
        <f ca="1">'000202368'!H97</f>
        <v>0</v>
      </c>
      <c r="BS254" s="40">
        <f ca="1">'000205371'!H97</f>
        <v>0</v>
      </c>
      <c r="BT254" s="40">
        <f ca="1">'000208374'!H97</f>
        <v>0</v>
      </c>
      <c r="BU254" s="40">
        <f t="shared" ca="1" si="43"/>
        <v>0</v>
      </c>
      <c r="BV254" s="37">
        <f t="shared" ca="1" si="44"/>
        <v>0</v>
      </c>
      <c r="BW254" s="37">
        <f t="shared" ca="1" si="45"/>
        <v>0</v>
      </c>
      <c r="BX254" s="37">
        <f t="shared" ca="1" si="46"/>
        <v>0</v>
      </c>
      <c r="BY254" s="37">
        <f ca="1">IF(BU254=0,0,-1*((BU254/BU161)*(LN(BU254/BU161))))</f>
        <v>0</v>
      </c>
      <c r="BZ254" s="64">
        <f ca="1">IF(BU254=0,0,(BU254/BU161)^2)</f>
        <v>0</v>
      </c>
    </row>
    <row r="255" spans="1:78" x14ac:dyDescent="0.25">
      <c r="A255" s="54" t="s">
        <v>105</v>
      </c>
      <c r="B255" s="40">
        <f ca="1">'000000500'!H98</f>
        <v>0</v>
      </c>
      <c r="C255" s="40">
        <f ca="1">'000001167'!H98</f>
        <v>0</v>
      </c>
      <c r="D255" s="40">
        <f ca="1">'000004170'!H98</f>
        <v>0</v>
      </c>
      <c r="E255" s="40">
        <f ca="1">'000007173'!H98</f>
        <v>0</v>
      </c>
      <c r="F255" s="40">
        <f ca="1">'000010176'!H98</f>
        <v>0</v>
      </c>
      <c r="G255" s="40">
        <f ca="1">'000013179'!H98</f>
        <v>0</v>
      </c>
      <c r="H255" s="40">
        <f ca="1">'000016182'!H98</f>
        <v>0</v>
      </c>
      <c r="I255" s="40">
        <f ca="1">'000019185'!H98</f>
        <v>0</v>
      </c>
      <c r="J255" s="40">
        <f ca="1">'000022188'!H98</f>
        <v>0</v>
      </c>
      <c r="K255" s="40">
        <f ca="1">'000025191'!H98</f>
        <v>0</v>
      </c>
      <c r="L255" s="40">
        <f ca="1">'000028194'!H98</f>
        <v>0</v>
      </c>
      <c r="M255" s="40">
        <f ca="1">'000031197'!H98</f>
        <v>0</v>
      </c>
      <c r="N255" s="40">
        <f ca="1">'000034200'!H98</f>
        <v>0</v>
      </c>
      <c r="O255" s="40">
        <f ca="1">'000037203'!H98</f>
        <v>0</v>
      </c>
      <c r="P255" s="40">
        <f ca="1">'000040206'!H98</f>
        <v>0</v>
      </c>
      <c r="Q255" s="40">
        <f ca="1">'000043209'!H98</f>
        <v>0</v>
      </c>
      <c r="R255" s="40">
        <f ca="1">'000046212'!H98</f>
        <v>0</v>
      </c>
      <c r="S255" s="40">
        <f ca="1">'000049215'!H98</f>
        <v>0</v>
      </c>
      <c r="T255" s="40">
        <f ca="1">'000052218'!H98</f>
        <v>0</v>
      </c>
      <c r="U255" s="40">
        <f ca="1">'000055221'!H98</f>
        <v>0</v>
      </c>
      <c r="V255" s="40">
        <f ca="1">'000058224'!H98</f>
        <v>0</v>
      </c>
      <c r="W255" s="40">
        <f ca="1">'000061227'!H98</f>
        <v>0</v>
      </c>
      <c r="X255" s="40">
        <f ca="1">'000064230'!H98</f>
        <v>0</v>
      </c>
      <c r="Y255" s="40">
        <f ca="1">'000067233'!H98</f>
        <v>0</v>
      </c>
      <c r="Z255" s="40">
        <f ca="1">'000070236'!H98</f>
        <v>0</v>
      </c>
      <c r="AA255" s="40">
        <f ca="1">'000073239'!H98</f>
        <v>0</v>
      </c>
      <c r="AB255" s="40">
        <f ca="1">'000076242'!H98</f>
        <v>0</v>
      </c>
      <c r="AC255" s="40">
        <f ca="1">'000079245'!H98</f>
        <v>0</v>
      </c>
      <c r="AD255" s="40">
        <f ca="1">'000082248'!H98</f>
        <v>0</v>
      </c>
      <c r="AE255" s="40">
        <f ca="1">'000085251'!H98</f>
        <v>0</v>
      </c>
      <c r="AF255" s="40">
        <f ca="1">'000088254'!H98</f>
        <v>0</v>
      </c>
      <c r="AG255" s="40">
        <f ca="1">'000091257'!H98</f>
        <v>0</v>
      </c>
      <c r="AH255" s="40">
        <f ca="1">'000094260'!H98</f>
        <v>0</v>
      </c>
      <c r="AI255" s="40">
        <f ca="1">'000097263'!H98</f>
        <v>0</v>
      </c>
      <c r="AJ255" s="40">
        <f ca="1">'000100266'!H98</f>
        <v>0</v>
      </c>
      <c r="AK255" s="40">
        <f ca="1">'000103269'!H98</f>
        <v>0</v>
      </c>
      <c r="AL255" s="40">
        <f ca="1">'000106272'!H98</f>
        <v>0</v>
      </c>
      <c r="AM255" s="40">
        <f ca="1">'000109275'!H98</f>
        <v>0</v>
      </c>
      <c r="AN255" s="40">
        <f ca="1">'000112278'!H98</f>
        <v>0</v>
      </c>
      <c r="AO255" s="40">
        <f ca="1">'000115281'!H98</f>
        <v>0</v>
      </c>
      <c r="AP255" s="40">
        <f ca="1">'000118284'!H98</f>
        <v>0</v>
      </c>
      <c r="AQ255" s="40">
        <f ca="1">'000121287'!H98</f>
        <v>0</v>
      </c>
      <c r="AR255" s="40">
        <f ca="1">'000124290'!H98</f>
        <v>0</v>
      </c>
      <c r="AS255" s="40">
        <f ca="1">'000127293'!H98</f>
        <v>0</v>
      </c>
      <c r="AT255" s="40">
        <f ca="1">'000130296'!H98</f>
        <v>0</v>
      </c>
      <c r="AU255" s="40">
        <f ca="1">'000133299'!H98</f>
        <v>0</v>
      </c>
      <c r="AV255" s="40">
        <f ca="1">'000136302'!H98</f>
        <v>0</v>
      </c>
      <c r="AW255" s="40">
        <f ca="1">'000139305'!H98</f>
        <v>0</v>
      </c>
      <c r="AX255" s="40">
        <f ca="1">'000142308'!H98</f>
        <v>0</v>
      </c>
      <c r="AY255" s="40">
        <f ca="1">'000145311'!H98</f>
        <v>0</v>
      </c>
      <c r="AZ255" s="40">
        <f ca="1">'000148314'!H98</f>
        <v>0</v>
      </c>
      <c r="BA255" s="40">
        <f ca="1">'000151317'!H98</f>
        <v>0</v>
      </c>
      <c r="BB255" s="40">
        <f ca="1">'000154320'!H98</f>
        <v>0</v>
      </c>
      <c r="BC255" s="40">
        <f ca="1">'000157323'!H98</f>
        <v>0</v>
      </c>
      <c r="BD255" s="40">
        <f ca="1">'000160326'!H98</f>
        <v>0</v>
      </c>
      <c r="BE255" s="40">
        <f ca="1">'000163329'!H98</f>
        <v>0</v>
      </c>
      <c r="BF255" s="40">
        <f ca="1">'000166332'!H98</f>
        <v>0</v>
      </c>
      <c r="BG255" s="40">
        <f ca="1">'000169335'!H98</f>
        <v>0</v>
      </c>
      <c r="BH255" s="40">
        <f ca="1">'000172338'!H98</f>
        <v>0</v>
      </c>
      <c r="BI255" s="40">
        <f ca="1">'000175341'!H98</f>
        <v>0</v>
      </c>
      <c r="BJ255" s="40">
        <f ca="1">'000178344'!H98</f>
        <v>0</v>
      </c>
      <c r="BK255" s="40">
        <f ca="1">'000181347'!H98</f>
        <v>0</v>
      </c>
      <c r="BL255" s="40">
        <f ca="1">'000184350'!H98</f>
        <v>0</v>
      </c>
      <c r="BM255" s="40">
        <f ca="1">'000187353'!H98</f>
        <v>0</v>
      </c>
      <c r="BN255" s="40">
        <f ca="1">'000190356'!H98</f>
        <v>0</v>
      </c>
      <c r="BO255" s="40">
        <f ca="1">'000193359'!H98</f>
        <v>0</v>
      </c>
      <c r="BP255" s="40">
        <f ca="1">'000196362'!H98</f>
        <v>0</v>
      </c>
      <c r="BQ255" s="40">
        <f ca="1">'000199365'!H98</f>
        <v>0</v>
      </c>
      <c r="BR255" s="40">
        <f ca="1">'000202368'!H98</f>
        <v>0</v>
      </c>
      <c r="BS255" s="40">
        <f ca="1">'000205371'!H98</f>
        <v>0</v>
      </c>
      <c r="BT255" s="40">
        <f ca="1">'000208374'!H98</f>
        <v>0</v>
      </c>
      <c r="BU255" s="40">
        <f t="shared" ca="1" si="43"/>
        <v>0</v>
      </c>
      <c r="BV255" s="37">
        <f t="shared" ca="1" si="44"/>
        <v>0</v>
      </c>
      <c r="BW255" s="37">
        <f t="shared" ca="1" si="45"/>
        <v>0</v>
      </c>
      <c r="BX255" s="37">
        <f t="shared" ca="1" si="46"/>
        <v>0</v>
      </c>
      <c r="BY255" s="37">
        <f ca="1">IF(BU255=0,0,-1*((BU255/BU161)*(LN(BU255/BU161))))</f>
        <v>0</v>
      </c>
      <c r="BZ255" s="64">
        <f ca="1">IF(BU255=0,0,(BU255/BU161)^2)</f>
        <v>0</v>
      </c>
    </row>
    <row r="256" spans="1:78" x14ac:dyDescent="0.25">
      <c r="A256" s="54" t="s">
        <v>106</v>
      </c>
      <c r="B256" s="40">
        <f ca="1">'000000500'!H99</f>
        <v>0</v>
      </c>
      <c r="C256" s="40">
        <f ca="1">'000001167'!H99</f>
        <v>0</v>
      </c>
      <c r="D256" s="40">
        <f ca="1">'000004170'!H99</f>
        <v>0</v>
      </c>
      <c r="E256" s="40">
        <f ca="1">'000007173'!H99</f>
        <v>0</v>
      </c>
      <c r="F256" s="40">
        <f ca="1">'000010176'!H99</f>
        <v>0</v>
      </c>
      <c r="G256" s="40">
        <f ca="1">'000013179'!H99</f>
        <v>0</v>
      </c>
      <c r="H256" s="40">
        <f ca="1">'000016182'!H99</f>
        <v>0</v>
      </c>
      <c r="I256" s="40">
        <f ca="1">'000019185'!H99</f>
        <v>0</v>
      </c>
      <c r="J256" s="40">
        <f ca="1">'000022188'!H99</f>
        <v>0</v>
      </c>
      <c r="K256" s="40">
        <f ca="1">'000025191'!H99</f>
        <v>0</v>
      </c>
      <c r="L256" s="40">
        <f ca="1">'000028194'!H99</f>
        <v>0</v>
      </c>
      <c r="M256" s="40">
        <f ca="1">'000031197'!H99</f>
        <v>0</v>
      </c>
      <c r="N256" s="40">
        <f ca="1">'000034200'!H99</f>
        <v>0</v>
      </c>
      <c r="O256" s="40">
        <f ca="1">'000037203'!H99</f>
        <v>0</v>
      </c>
      <c r="P256" s="40">
        <f ca="1">'000040206'!H99</f>
        <v>0</v>
      </c>
      <c r="Q256" s="40">
        <f ca="1">'000043209'!H99</f>
        <v>0</v>
      </c>
      <c r="R256" s="40">
        <f ca="1">'000046212'!H99</f>
        <v>0</v>
      </c>
      <c r="S256" s="40">
        <f ca="1">'000049215'!H99</f>
        <v>0</v>
      </c>
      <c r="T256" s="40">
        <f ca="1">'000052218'!H99</f>
        <v>0</v>
      </c>
      <c r="U256" s="40">
        <f ca="1">'000055221'!H99</f>
        <v>0</v>
      </c>
      <c r="V256" s="40">
        <f ca="1">'000058224'!H99</f>
        <v>0</v>
      </c>
      <c r="W256" s="40">
        <f ca="1">'000061227'!H99</f>
        <v>0</v>
      </c>
      <c r="X256" s="40">
        <f ca="1">'000064230'!H99</f>
        <v>0</v>
      </c>
      <c r="Y256" s="40">
        <f ca="1">'000067233'!H99</f>
        <v>0</v>
      </c>
      <c r="Z256" s="40">
        <f ca="1">'000070236'!H99</f>
        <v>0</v>
      </c>
      <c r="AA256" s="40">
        <f ca="1">'000073239'!H99</f>
        <v>0</v>
      </c>
      <c r="AB256" s="40">
        <f ca="1">'000076242'!H99</f>
        <v>0</v>
      </c>
      <c r="AC256" s="40">
        <f ca="1">'000079245'!H99</f>
        <v>0</v>
      </c>
      <c r="AD256" s="40">
        <f ca="1">'000082248'!H99</f>
        <v>0</v>
      </c>
      <c r="AE256" s="40">
        <f ca="1">'000085251'!H99</f>
        <v>0</v>
      </c>
      <c r="AF256" s="40">
        <f ca="1">'000088254'!H99</f>
        <v>0</v>
      </c>
      <c r="AG256" s="40">
        <f ca="1">'000091257'!H99</f>
        <v>0</v>
      </c>
      <c r="AH256" s="40">
        <f ca="1">'000094260'!H99</f>
        <v>0</v>
      </c>
      <c r="AI256" s="40">
        <f ca="1">'000097263'!H99</f>
        <v>0</v>
      </c>
      <c r="AJ256" s="40">
        <f ca="1">'000100266'!H99</f>
        <v>0</v>
      </c>
      <c r="AK256" s="40">
        <f ca="1">'000103269'!H99</f>
        <v>0</v>
      </c>
      <c r="AL256" s="40">
        <f ca="1">'000106272'!H99</f>
        <v>0</v>
      </c>
      <c r="AM256" s="40">
        <f ca="1">'000109275'!H99</f>
        <v>0</v>
      </c>
      <c r="AN256" s="40">
        <f ca="1">'000112278'!H99</f>
        <v>0</v>
      </c>
      <c r="AO256" s="40">
        <f ca="1">'000115281'!H99</f>
        <v>0</v>
      </c>
      <c r="AP256" s="40">
        <f ca="1">'000118284'!H99</f>
        <v>0</v>
      </c>
      <c r="AQ256" s="40">
        <f ca="1">'000121287'!H99</f>
        <v>0</v>
      </c>
      <c r="AR256" s="40">
        <f ca="1">'000124290'!H99</f>
        <v>0</v>
      </c>
      <c r="AS256" s="40">
        <f ca="1">'000127293'!H99</f>
        <v>0</v>
      </c>
      <c r="AT256" s="40">
        <f ca="1">'000130296'!H99</f>
        <v>0</v>
      </c>
      <c r="AU256" s="40">
        <f ca="1">'000133299'!H99</f>
        <v>0</v>
      </c>
      <c r="AV256" s="40">
        <f ca="1">'000136302'!H99</f>
        <v>0</v>
      </c>
      <c r="AW256" s="40">
        <f ca="1">'000139305'!H99</f>
        <v>0</v>
      </c>
      <c r="AX256" s="40">
        <f ca="1">'000142308'!H99</f>
        <v>0</v>
      </c>
      <c r="AY256" s="40">
        <f ca="1">'000145311'!H99</f>
        <v>0</v>
      </c>
      <c r="AZ256" s="40">
        <f ca="1">'000148314'!H99</f>
        <v>0</v>
      </c>
      <c r="BA256" s="40">
        <f ca="1">'000151317'!H99</f>
        <v>0</v>
      </c>
      <c r="BB256" s="40">
        <f ca="1">'000154320'!H99</f>
        <v>0</v>
      </c>
      <c r="BC256" s="40">
        <f ca="1">'000157323'!H99</f>
        <v>0</v>
      </c>
      <c r="BD256" s="40">
        <f ca="1">'000160326'!H99</f>
        <v>0</v>
      </c>
      <c r="BE256" s="40">
        <f ca="1">'000163329'!H99</f>
        <v>0</v>
      </c>
      <c r="BF256" s="40">
        <f ca="1">'000166332'!H99</f>
        <v>0</v>
      </c>
      <c r="BG256" s="40">
        <f ca="1">'000169335'!H99</f>
        <v>0</v>
      </c>
      <c r="BH256" s="40">
        <f ca="1">'000172338'!H99</f>
        <v>0</v>
      </c>
      <c r="BI256" s="40">
        <f ca="1">'000175341'!H99</f>
        <v>0</v>
      </c>
      <c r="BJ256" s="40">
        <f ca="1">'000178344'!H99</f>
        <v>0</v>
      </c>
      <c r="BK256" s="40">
        <f ca="1">'000181347'!H99</f>
        <v>0</v>
      </c>
      <c r="BL256" s="40">
        <f ca="1">'000184350'!H99</f>
        <v>0</v>
      </c>
      <c r="BM256" s="40">
        <f ca="1">'000187353'!H99</f>
        <v>0</v>
      </c>
      <c r="BN256" s="40">
        <f ca="1">'000190356'!H99</f>
        <v>0</v>
      </c>
      <c r="BO256" s="40">
        <f ca="1">'000193359'!H99</f>
        <v>0</v>
      </c>
      <c r="BP256" s="40">
        <f ca="1">'000196362'!H99</f>
        <v>0</v>
      </c>
      <c r="BQ256" s="40">
        <f ca="1">'000199365'!H99</f>
        <v>0</v>
      </c>
      <c r="BR256" s="40">
        <f ca="1">'000202368'!H99</f>
        <v>0</v>
      </c>
      <c r="BS256" s="40">
        <f ca="1">'000205371'!H99</f>
        <v>0</v>
      </c>
      <c r="BT256" s="40">
        <f ca="1">'000208374'!H99</f>
        <v>0</v>
      </c>
      <c r="BU256" s="40">
        <f t="shared" ca="1" si="43"/>
        <v>0</v>
      </c>
      <c r="BV256" s="37">
        <f t="shared" ca="1" si="44"/>
        <v>0</v>
      </c>
      <c r="BW256" s="37">
        <f t="shared" ca="1" si="45"/>
        <v>0</v>
      </c>
      <c r="BX256" s="37">
        <f t="shared" ca="1" si="46"/>
        <v>0</v>
      </c>
      <c r="BY256" s="37">
        <f ca="1">IF(BU256=0,0,-1*((BU256/BU161)*(LN(BU256/BU161))))</f>
        <v>0</v>
      </c>
      <c r="BZ256" s="64">
        <f ca="1">IF(BU256=0,0,(BU256/BU161)^2)</f>
        <v>0</v>
      </c>
    </row>
    <row r="257" spans="1:78" x14ac:dyDescent="0.25">
      <c r="A257" s="54" t="s">
        <v>107</v>
      </c>
      <c r="B257" s="40">
        <f ca="1">'000000500'!H100</f>
        <v>0</v>
      </c>
      <c r="C257" s="40">
        <f ca="1">'000001167'!H100</f>
        <v>0</v>
      </c>
      <c r="D257" s="40">
        <f ca="1">'000004170'!H100</f>
        <v>0</v>
      </c>
      <c r="E257" s="40">
        <f ca="1">'000007173'!H100</f>
        <v>0</v>
      </c>
      <c r="F257" s="40">
        <f ca="1">'000010176'!H100</f>
        <v>0</v>
      </c>
      <c r="G257" s="40">
        <f ca="1">'000013179'!H100</f>
        <v>0</v>
      </c>
      <c r="H257" s="40">
        <f ca="1">'000016182'!H100</f>
        <v>0</v>
      </c>
      <c r="I257" s="40">
        <f ca="1">'000019185'!H100</f>
        <v>0</v>
      </c>
      <c r="J257" s="40">
        <f ca="1">'000022188'!H100</f>
        <v>0</v>
      </c>
      <c r="K257" s="40">
        <f ca="1">'000025191'!H100</f>
        <v>0</v>
      </c>
      <c r="L257" s="40">
        <f ca="1">'000028194'!H100</f>
        <v>0</v>
      </c>
      <c r="M257" s="40">
        <f ca="1">'000031197'!H100</f>
        <v>0</v>
      </c>
      <c r="N257" s="40">
        <f ca="1">'000034200'!H100</f>
        <v>0</v>
      </c>
      <c r="O257" s="40">
        <f ca="1">'000037203'!H100</f>
        <v>0</v>
      </c>
      <c r="P257" s="40">
        <f ca="1">'000040206'!H100</f>
        <v>0</v>
      </c>
      <c r="Q257" s="40">
        <f ca="1">'000043209'!H100</f>
        <v>0</v>
      </c>
      <c r="R257" s="40">
        <f ca="1">'000046212'!H100</f>
        <v>0</v>
      </c>
      <c r="S257" s="40">
        <f ca="1">'000049215'!H100</f>
        <v>0</v>
      </c>
      <c r="T257" s="40">
        <f ca="1">'000052218'!H100</f>
        <v>0</v>
      </c>
      <c r="U257" s="40">
        <f ca="1">'000055221'!H100</f>
        <v>0</v>
      </c>
      <c r="V257" s="40">
        <f ca="1">'000058224'!H100</f>
        <v>0</v>
      </c>
      <c r="W257" s="40">
        <f ca="1">'000061227'!H100</f>
        <v>0</v>
      </c>
      <c r="X257" s="40">
        <f ca="1">'000064230'!H100</f>
        <v>0</v>
      </c>
      <c r="Y257" s="40">
        <f ca="1">'000067233'!H100</f>
        <v>0</v>
      </c>
      <c r="Z257" s="40">
        <f ca="1">'000070236'!H100</f>
        <v>0</v>
      </c>
      <c r="AA257" s="40">
        <f ca="1">'000073239'!H100</f>
        <v>0</v>
      </c>
      <c r="AB257" s="40">
        <f ca="1">'000076242'!H100</f>
        <v>0</v>
      </c>
      <c r="AC257" s="40">
        <f ca="1">'000079245'!H100</f>
        <v>0</v>
      </c>
      <c r="AD257" s="40">
        <f ca="1">'000082248'!H100</f>
        <v>0</v>
      </c>
      <c r="AE257" s="40">
        <f ca="1">'000085251'!H100</f>
        <v>0</v>
      </c>
      <c r="AF257" s="40">
        <f ca="1">'000088254'!H100</f>
        <v>0</v>
      </c>
      <c r="AG257" s="40">
        <f ca="1">'000091257'!H100</f>
        <v>0</v>
      </c>
      <c r="AH257" s="40">
        <f ca="1">'000094260'!H100</f>
        <v>0</v>
      </c>
      <c r="AI257" s="40">
        <f ca="1">'000097263'!H100</f>
        <v>0</v>
      </c>
      <c r="AJ257" s="40">
        <f ca="1">'000100266'!H100</f>
        <v>0</v>
      </c>
      <c r="AK257" s="40">
        <f ca="1">'000103269'!H100</f>
        <v>0</v>
      </c>
      <c r="AL257" s="40">
        <f ca="1">'000106272'!H100</f>
        <v>0</v>
      </c>
      <c r="AM257" s="40">
        <f ca="1">'000109275'!H100</f>
        <v>0</v>
      </c>
      <c r="AN257" s="40">
        <f ca="1">'000112278'!H100</f>
        <v>0</v>
      </c>
      <c r="AO257" s="40">
        <f ca="1">'000115281'!H100</f>
        <v>0</v>
      </c>
      <c r="AP257" s="40">
        <f ca="1">'000118284'!H100</f>
        <v>0</v>
      </c>
      <c r="AQ257" s="40">
        <f ca="1">'000121287'!H100</f>
        <v>0</v>
      </c>
      <c r="AR257" s="40">
        <f ca="1">'000124290'!H100</f>
        <v>0</v>
      </c>
      <c r="AS257" s="40">
        <f ca="1">'000127293'!H100</f>
        <v>0</v>
      </c>
      <c r="AT257" s="40">
        <f ca="1">'000130296'!H100</f>
        <v>0</v>
      </c>
      <c r="AU257" s="40">
        <f ca="1">'000133299'!H100</f>
        <v>0</v>
      </c>
      <c r="AV257" s="40">
        <f ca="1">'000136302'!H100</f>
        <v>0</v>
      </c>
      <c r="AW257" s="40">
        <f ca="1">'000139305'!H100</f>
        <v>0</v>
      </c>
      <c r="AX257" s="40">
        <f ca="1">'000142308'!H100</f>
        <v>0</v>
      </c>
      <c r="AY257" s="40">
        <f ca="1">'000145311'!H100</f>
        <v>0</v>
      </c>
      <c r="AZ257" s="40">
        <f ca="1">'000148314'!H100</f>
        <v>0</v>
      </c>
      <c r="BA257" s="40">
        <f ca="1">'000151317'!H100</f>
        <v>0</v>
      </c>
      <c r="BB257" s="40">
        <f ca="1">'000154320'!H100</f>
        <v>0</v>
      </c>
      <c r="BC257" s="40">
        <f ca="1">'000157323'!H100</f>
        <v>0</v>
      </c>
      <c r="BD257" s="40">
        <f ca="1">'000160326'!H100</f>
        <v>0</v>
      </c>
      <c r="BE257" s="40">
        <f ca="1">'000163329'!H100</f>
        <v>0</v>
      </c>
      <c r="BF257" s="40">
        <f ca="1">'000166332'!H100</f>
        <v>0</v>
      </c>
      <c r="BG257" s="40">
        <f ca="1">'000169335'!H100</f>
        <v>0</v>
      </c>
      <c r="BH257" s="40">
        <f ca="1">'000172338'!H100</f>
        <v>0</v>
      </c>
      <c r="BI257" s="40">
        <f ca="1">'000175341'!H100</f>
        <v>0</v>
      </c>
      <c r="BJ257" s="40">
        <f ca="1">'000178344'!H100</f>
        <v>0</v>
      </c>
      <c r="BK257" s="40">
        <f ca="1">'000181347'!H100</f>
        <v>0</v>
      </c>
      <c r="BL257" s="40">
        <f ca="1">'000184350'!H100</f>
        <v>0</v>
      </c>
      <c r="BM257" s="40">
        <f ca="1">'000187353'!H100</f>
        <v>0</v>
      </c>
      <c r="BN257" s="40">
        <f ca="1">'000190356'!H100</f>
        <v>0</v>
      </c>
      <c r="BO257" s="40">
        <f ca="1">'000193359'!H100</f>
        <v>0</v>
      </c>
      <c r="BP257" s="40">
        <f ca="1">'000196362'!H100</f>
        <v>0</v>
      </c>
      <c r="BQ257" s="40">
        <f ca="1">'000199365'!H100</f>
        <v>0</v>
      </c>
      <c r="BR257" s="40">
        <f ca="1">'000202368'!H100</f>
        <v>0</v>
      </c>
      <c r="BS257" s="40">
        <f ca="1">'000205371'!H100</f>
        <v>0</v>
      </c>
      <c r="BT257" s="40">
        <f ca="1">'000208374'!H100</f>
        <v>0</v>
      </c>
      <c r="BU257" s="40">
        <f t="shared" ca="1" si="43"/>
        <v>0</v>
      </c>
      <c r="BV257" s="37">
        <f t="shared" ca="1" si="44"/>
        <v>0</v>
      </c>
      <c r="BW257" s="37">
        <f t="shared" ca="1" si="45"/>
        <v>0</v>
      </c>
      <c r="BX257" s="37">
        <f t="shared" ca="1" si="46"/>
        <v>0</v>
      </c>
      <c r="BY257" s="37">
        <f ca="1">IF(BU257=0,0,-1*((BU257/BU161)*(LN(BU257/BU161))))</f>
        <v>0</v>
      </c>
      <c r="BZ257" s="64">
        <f ca="1">IF(BU257=0,0,(BU257/BU161)^2)</f>
        <v>0</v>
      </c>
    </row>
    <row r="258" spans="1:78" x14ac:dyDescent="0.25">
      <c r="A258" s="54" t="s">
        <v>108</v>
      </c>
      <c r="B258" s="40">
        <f ca="1">'000000500'!H101</f>
        <v>0</v>
      </c>
      <c r="C258" s="40">
        <f ca="1">'000001167'!H101</f>
        <v>0</v>
      </c>
      <c r="D258" s="40">
        <f ca="1">'000004170'!H101</f>
        <v>0</v>
      </c>
      <c r="E258" s="40">
        <f ca="1">'000007173'!H101</f>
        <v>0</v>
      </c>
      <c r="F258" s="40">
        <f ca="1">'000010176'!H101</f>
        <v>0</v>
      </c>
      <c r="G258" s="40">
        <f ca="1">'000013179'!H101</f>
        <v>0</v>
      </c>
      <c r="H258" s="40">
        <f ca="1">'000016182'!H101</f>
        <v>0</v>
      </c>
      <c r="I258" s="40">
        <f ca="1">'000019185'!H101</f>
        <v>0</v>
      </c>
      <c r="J258" s="40">
        <f ca="1">'000022188'!H101</f>
        <v>0</v>
      </c>
      <c r="K258" s="40">
        <f ca="1">'000025191'!H101</f>
        <v>0</v>
      </c>
      <c r="L258" s="40">
        <f ca="1">'000028194'!H101</f>
        <v>0</v>
      </c>
      <c r="M258" s="40">
        <f ca="1">'000031197'!H101</f>
        <v>0</v>
      </c>
      <c r="N258" s="40">
        <f ca="1">'000034200'!H101</f>
        <v>0</v>
      </c>
      <c r="O258" s="40">
        <f ca="1">'000037203'!H101</f>
        <v>0</v>
      </c>
      <c r="P258" s="40">
        <f ca="1">'000040206'!H101</f>
        <v>0</v>
      </c>
      <c r="Q258" s="40">
        <f ca="1">'000043209'!H101</f>
        <v>0</v>
      </c>
      <c r="R258" s="40">
        <f ca="1">'000046212'!H101</f>
        <v>0</v>
      </c>
      <c r="S258" s="40">
        <f ca="1">'000049215'!H101</f>
        <v>0</v>
      </c>
      <c r="T258" s="40">
        <f ca="1">'000052218'!H101</f>
        <v>0</v>
      </c>
      <c r="U258" s="40">
        <f ca="1">'000055221'!H101</f>
        <v>0</v>
      </c>
      <c r="V258" s="40">
        <f ca="1">'000058224'!H101</f>
        <v>0</v>
      </c>
      <c r="W258" s="40">
        <f ca="1">'000061227'!H101</f>
        <v>0</v>
      </c>
      <c r="X258" s="40">
        <f ca="1">'000064230'!H101</f>
        <v>0</v>
      </c>
      <c r="Y258" s="40">
        <f ca="1">'000067233'!H101</f>
        <v>0</v>
      </c>
      <c r="Z258" s="40">
        <f ca="1">'000070236'!H101</f>
        <v>0</v>
      </c>
      <c r="AA258" s="40">
        <f ca="1">'000073239'!H101</f>
        <v>0</v>
      </c>
      <c r="AB258" s="40">
        <f ca="1">'000076242'!H101</f>
        <v>0</v>
      </c>
      <c r="AC258" s="40">
        <f ca="1">'000079245'!H101</f>
        <v>0</v>
      </c>
      <c r="AD258" s="40">
        <f ca="1">'000082248'!H101</f>
        <v>0</v>
      </c>
      <c r="AE258" s="40">
        <f ca="1">'000085251'!H101</f>
        <v>0</v>
      </c>
      <c r="AF258" s="40">
        <f ca="1">'000088254'!H101</f>
        <v>0</v>
      </c>
      <c r="AG258" s="40">
        <f ca="1">'000091257'!H101</f>
        <v>0</v>
      </c>
      <c r="AH258" s="40">
        <f ca="1">'000094260'!H101</f>
        <v>0</v>
      </c>
      <c r="AI258" s="40">
        <f ca="1">'000097263'!H101</f>
        <v>0</v>
      </c>
      <c r="AJ258" s="40">
        <f ca="1">'000100266'!H101</f>
        <v>0</v>
      </c>
      <c r="AK258" s="40">
        <f ca="1">'000103269'!H101</f>
        <v>0</v>
      </c>
      <c r="AL258" s="40">
        <f ca="1">'000106272'!H101</f>
        <v>0</v>
      </c>
      <c r="AM258" s="40">
        <f ca="1">'000109275'!H101</f>
        <v>0</v>
      </c>
      <c r="AN258" s="40">
        <f ca="1">'000112278'!H101</f>
        <v>0</v>
      </c>
      <c r="AO258" s="40">
        <f ca="1">'000115281'!H101</f>
        <v>0</v>
      </c>
      <c r="AP258" s="40">
        <f ca="1">'000118284'!H101</f>
        <v>0</v>
      </c>
      <c r="AQ258" s="40">
        <f ca="1">'000121287'!H101</f>
        <v>0</v>
      </c>
      <c r="AR258" s="40">
        <f ca="1">'000124290'!H101</f>
        <v>0</v>
      </c>
      <c r="AS258" s="40">
        <f ca="1">'000127293'!H101</f>
        <v>0</v>
      </c>
      <c r="AT258" s="40">
        <f ca="1">'000130296'!H101</f>
        <v>0</v>
      </c>
      <c r="AU258" s="40">
        <f ca="1">'000133299'!H101</f>
        <v>0</v>
      </c>
      <c r="AV258" s="40">
        <f ca="1">'000136302'!H101</f>
        <v>0</v>
      </c>
      <c r="AW258" s="40">
        <f ca="1">'000139305'!H101</f>
        <v>0</v>
      </c>
      <c r="AX258" s="40">
        <f ca="1">'000142308'!H101</f>
        <v>0</v>
      </c>
      <c r="AY258" s="40">
        <f ca="1">'000145311'!H101</f>
        <v>0</v>
      </c>
      <c r="AZ258" s="40">
        <f ca="1">'000148314'!H101</f>
        <v>0</v>
      </c>
      <c r="BA258" s="40">
        <f ca="1">'000151317'!H101</f>
        <v>0</v>
      </c>
      <c r="BB258" s="40">
        <f ca="1">'000154320'!H101</f>
        <v>0</v>
      </c>
      <c r="BC258" s="40">
        <f ca="1">'000157323'!H101</f>
        <v>0</v>
      </c>
      <c r="BD258" s="40">
        <f ca="1">'000160326'!H101</f>
        <v>0</v>
      </c>
      <c r="BE258" s="40">
        <f ca="1">'000163329'!H101</f>
        <v>0</v>
      </c>
      <c r="BF258" s="40">
        <f ca="1">'000166332'!H101</f>
        <v>0</v>
      </c>
      <c r="BG258" s="40">
        <f ca="1">'000169335'!H101</f>
        <v>0</v>
      </c>
      <c r="BH258" s="40">
        <f ca="1">'000172338'!H101</f>
        <v>0</v>
      </c>
      <c r="BI258" s="40">
        <f ca="1">'000175341'!H101</f>
        <v>0</v>
      </c>
      <c r="BJ258" s="40">
        <f ca="1">'000178344'!H101</f>
        <v>0</v>
      </c>
      <c r="BK258" s="40">
        <f ca="1">'000181347'!H101</f>
        <v>0</v>
      </c>
      <c r="BL258" s="40">
        <f ca="1">'000184350'!H101</f>
        <v>0</v>
      </c>
      <c r="BM258" s="40">
        <f ca="1">'000187353'!H101</f>
        <v>0</v>
      </c>
      <c r="BN258" s="40">
        <f ca="1">'000190356'!H101</f>
        <v>0</v>
      </c>
      <c r="BO258" s="40">
        <f ca="1">'000193359'!H101</f>
        <v>0</v>
      </c>
      <c r="BP258" s="40">
        <f ca="1">'000196362'!H101</f>
        <v>0</v>
      </c>
      <c r="BQ258" s="40">
        <f ca="1">'000199365'!H101</f>
        <v>0</v>
      </c>
      <c r="BR258" s="40">
        <f ca="1">'000202368'!H101</f>
        <v>0</v>
      </c>
      <c r="BS258" s="40">
        <f ca="1">'000205371'!H101</f>
        <v>0</v>
      </c>
      <c r="BT258" s="40">
        <f ca="1">'000208374'!H101</f>
        <v>0</v>
      </c>
      <c r="BU258" s="40">
        <f t="shared" ca="1" si="43"/>
        <v>0</v>
      </c>
      <c r="BV258" s="37">
        <f t="shared" ca="1" si="44"/>
        <v>0</v>
      </c>
      <c r="BW258" s="37">
        <f t="shared" ca="1" si="45"/>
        <v>0</v>
      </c>
      <c r="BX258" s="37">
        <f t="shared" ca="1" si="46"/>
        <v>0</v>
      </c>
      <c r="BY258" s="37">
        <f ca="1">IF(BU258=0,0,-1*((BU258/BU161)*(LN(BU258/BU161))))</f>
        <v>0</v>
      </c>
      <c r="BZ258" s="64">
        <f ca="1">IF(BU258=0,0,(BU258/BU161)^2)</f>
        <v>0</v>
      </c>
    </row>
    <row r="259" spans="1:78" x14ac:dyDescent="0.25">
      <c r="A259" s="54" t="s">
        <v>109</v>
      </c>
      <c r="B259" s="40">
        <f ca="1">'000000500'!H102</f>
        <v>0</v>
      </c>
      <c r="C259" s="40">
        <f ca="1">'000001167'!H102</f>
        <v>0</v>
      </c>
      <c r="D259" s="40">
        <f ca="1">'000004170'!H102</f>
        <v>0</v>
      </c>
      <c r="E259" s="40">
        <f ca="1">'000007173'!H102</f>
        <v>0</v>
      </c>
      <c r="F259" s="40">
        <f ca="1">'000010176'!H102</f>
        <v>0</v>
      </c>
      <c r="G259" s="40">
        <f ca="1">'000013179'!H102</f>
        <v>0</v>
      </c>
      <c r="H259" s="40">
        <f ca="1">'000016182'!H102</f>
        <v>0</v>
      </c>
      <c r="I259" s="40">
        <f ca="1">'000019185'!H102</f>
        <v>0</v>
      </c>
      <c r="J259" s="40">
        <f ca="1">'000022188'!H102</f>
        <v>0</v>
      </c>
      <c r="K259" s="40">
        <f ca="1">'000025191'!H102</f>
        <v>0</v>
      </c>
      <c r="L259" s="40">
        <f ca="1">'000028194'!H102</f>
        <v>0</v>
      </c>
      <c r="M259" s="40">
        <f ca="1">'000031197'!H102</f>
        <v>0</v>
      </c>
      <c r="N259" s="40">
        <f ca="1">'000034200'!H102</f>
        <v>0</v>
      </c>
      <c r="O259" s="40">
        <f ca="1">'000037203'!H102</f>
        <v>0</v>
      </c>
      <c r="P259" s="40">
        <f ca="1">'000040206'!H102</f>
        <v>0</v>
      </c>
      <c r="Q259" s="40">
        <f ca="1">'000043209'!H102</f>
        <v>0</v>
      </c>
      <c r="R259" s="40">
        <f ca="1">'000046212'!H102</f>
        <v>0</v>
      </c>
      <c r="S259" s="40">
        <f ca="1">'000049215'!H102</f>
        <v>0</v>
      </c>
      <c r="T259" s="40">
        <f ca="1">'000052218'!H102</f>
        <v>0</v>
      </c>
      <c r="U259" s="40">
        <f ca="1">'000055221'!H102</f>
        <v>0</v>
      </c>
      <c r="V259" s="40">
        <f ca="1">'000058224'!H102</f>
        <v>0</v>
      </c>
      <c r="W259" s="40">
        <f ca="1">'000061227'!H102</f>
        <v>0</v>
      </c>
      <c r="X259" s="40">
        <f ca="1">'000064230'!H102</f>
        <v>0</v>
      </c>
      <c r="Y259" s="40">
        <f ca="1">'000067233'!H102</f>
        <v>0</v>
      </c>
      <c r="Z259" s="40">
        <f ca="1">'000070236'!H102</f>
        <v>0</v>
      </c>
      <c r="AA259" s="40">
        <f ca="1">'000073239'!H102</f>
        <v>0</v>
      </c>
      <c r="AB259" s="40">
        <f ca="1">'000076242'!H102</f>
        <v>0</v>
      </c>
      <c r="AC259" s="40">
        <f ca="1">'000079245'!H102</f>
        <v>0</v>
      </c>
      <c r="AD259" s="40">
        <f ca="1">'000082248'!H102</f>
        <v>0</v>
      </c>
      <c r="AE259" s="40">
        <f ca="1">'000085251'!H102</f>
        <v>0</v>
      </c>
      <c r="AF259" s="40">
        <f ca="1">'000088254'!H102</f>
        <v>0</v>
      </c>
      <c r="AG259" s="40">
        <f ca="1">'000091257'!H102</f>
        <v>0</v>
      </c>
      <c r="AH259" s="40">
        <f ca="1">'000094260'!H102</f>
        <v>0</v>
      </c>
      <c r="AI259" s="40">
        <f ca="1">'000097263'!H102</f>
        <v>0</v>
      </c>
      <c r="AJ259" s="40">
        <f ca="1">'000100266'!H102</f>
        <v>0</v>
      </c>
      <c r="AK259" s="40">
        <f ca="1">'000103269'!H102</f>
        <v>0</v>
      </c>
      <c r="AL259" s="40">
        <f ca="1">'000106272'!H102</f>
        <v>0</v>
      </c>
      <c r="AM259" s="40">
        <f ca="1">'000109275'!H102</f>
        <v>0</v>
      </c>
      <c r="AN259" s="40">
        <f ca="1">'000112278'!H102</f>
        <v>0</v>
      </c>
      <c r="AO259" s="40">
        <f ca="1">'000115281'!H102</f>
        <v>0</v>
      </c>
      <c r="AP259" s="40">
        <f ca="1">'000118284'!H102</f>
        <v>0</v>
      </c>
      <c r="AQ259" s="40">
        <f ca="1">'000121287'!H102</f>
        <v>0</v>
      </c>
      <c r="AR259" s="40">
        <f ca="1">'000124290'!H102</f>
        <v>0</v>
      </c>
      <c r="AS259" s="40">
        <f ca="1">'000127293'!H102</f>
        <v>0</v>
      </c>
      <c r="AT259" s="40">
        <f ca="1">'000130296'!H102</f>
        <v>0</v>
      </c>
      <c r="AU259" s="40">
        <f ca="1">'000133299'!H102</f>
        <v>0</v>
      </c>
      <c r="AV259" s="40">
        <f ca="1">'000136302'!H102</f>
        <v>0</v>
      </c>
      <c r="AW259" s="40">
        <f ca="1">'000139305'!H102</f>
        <v>0</v>
      </c>
      <c r="AX259" s="40">
        <f ca="1">'000142308'!H102</f>
        <v>0</v>
      </c>
      <c r="AY259" s="40">
        <f ca="1">'000145311'!H102</f>
        <v>0</v>
      </c>
      <c r="AZ259" s="40">
        <f ca="1">'000148314'!H102</f>
        <v>0</v>
      </c>
      <c r="BA259" s="40">
        <f ca="1">'000151317'!H102</f>
        <v>0</v>
      </c>
      <c r="BB259" s="40">
        <f ca="1">'000154320'!H102</f>
        <v>0</v>
      </c>
      <c r="BC259" s="40">
        <f ca="1">'000157323'!H102</f>
        <v>0</v>
      </c>
      <c r="BD259" s="40">
        <f ca="1">'000160326'!H102</f>
        <v>0</v>
      </c>
      <c r="BE259" s="40">
        <f ca="1">'000163329'!H102</f>
        <v>0</v>
      </c>
      <c r="BF259" s="40">
        <f ca="1">'000166332'!H102</f>
        <v>0</v>
      </c>
      <c r="BG259" s="40">
        <f ca="1">'000169335'!H102</f>
        <v>0</v>
      </c>
      <c r="BH259" s="40">
        <f ca="1">'000172338'!H102</f>
        <v>0</v>
      </c>
      <c r="BI259" s="40">
        <f ca="1">'000175341'!H102</f>
        <v>0</v>
      </c>
      <c r="BJ259" s="40">
        <f ca="1">'000178344'!H102</f>
        <v>0</v>
      </c>
      <c r="BK259" s="40">
        <f ca="1">'000181347'!H102</f>
        <v>0</v>
      </c>
      <c r="BL259" s="40">
        <f ca="1">'000184350'!H102</f>
        <v>0</v>
      </c>
      <c r="BM259" s="40">
        <f ca="1">'000187353'!H102</f>
        <v>0</v>
      </c>
      <c r="BN259" s="40">
        <f ca="1">'000190356'!H102</f>
        <v>0</v>
      </c>
      <c r="BO259" s="40">
        <f ca="1">'000193359'!H102</f>
        <v>0</v>
      </c>
      <c r="BP259" s="40">
        <f ca="1">'000196362'!H102</f>
        <v>0</v>
      </c>
      <c r="BQ259" s="40">
        <f ca="1">'000199365'!H102</f>
        <v>0</v>
      </c>
      <c r="BR259" s="40">
        <f ca="1">'000202368'!H102</f>
        <v>0</v>
      </c>
      <c r="BS259" s="40">
        <f ca="1">'000205371'!H102</f>
        <v>0</v>
      </c>
      <c r="BT259" s="40">
        <f ca="1">'000208374'!H102</f>
        <v>0</v>
      </c>
      <c r="BU259" s="40">
        <f t="shared" ca="1" si="43"/>
        <v>0</v>
      </c>
      <c r="BV259" s="37">
        <f t="shared" ca="1" si="44"/>
        <v>0</v>
      </c>
      <c r="BW259" s="37">
        <f t="shared" ca="1" si="45"/>
        <v>0</v>
      </c>
      <c r="BX259" s="37">
        <f t="shared" ca="1" si="46"/>
        <v>0</v>
      </c>
      <c r="BY259" s="37">
        <f ca="1">IF(BU259=0,0,-1*((BU259/BU161)*(LN(BU259/BU161))))</f>
        <v>0</v>
      </c>
      <c r="BZ259" s="64">
        <f ca="1">IF(BU259=0,0,(BU259/BU161)^2)</f>
        <v>0</v>
      </c>
    </row>
    <row r="260" spans="1:78" x14ac:dyDescent="0.25">
      <c r="A260" s="55" t="s">
        <v>175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  <c r="BB260" s="38"/>
      <c r="BC260" s="38"/>
      <c r="BD260" s="38"/>
      <c r="BE260" s="38"/>
      <c r="BF260" s="38"/>
      <c r="BG260" s="38"/>
      <c r="BH260" s="38"/>
      <c r="BI260" s="38"/>
      <c r="BJ260" s="38"/>
      <c r="BK260" s="38"/>
      <c r="BL260" s="38"/>
      <c r="BM260" s="38"/>
      <c r="BN260" s="38"/>
      <c r="BO260" s="38"/>
      <c r="BP260" s="38"/>
      <c r="BQ260" s="38"/>
      <c r="BR260" s="38"/>
      <c r="BS260" s="38"/>
      <c r="BT260" s="38"/>
      <c r="BU260" s="38"/>
      <c r="BV260" s="38"/>
      <c r="BW260" s="38"/>
      <c r="BX260" s="38"/>
      <c r="BY260" s="39">
        <f ca="1">SUM(BY261:BY261)</f>
        <v>0</v>
      </c>
      <c r="BZ260" s="65">
        <f ca="1">1-SUM(BZ261:BZ261)</f>
        <v>0</v>
      </c>
    </row>
    <row r="261" spans="1:78" x14ac:dyDescent="0.25">
      <c r="A261" s="54" t="s">
        <v>111</v>
      </c>
      <c r="B261" s="40">
        <f ca="1">'000000500'!H104</f>
        <v>2</v>
      </c>
      <c r="C261" s="40">
        <f ca="1">'000001167'!H104</f>
        <v>0</v>
      </c>
      <c r="D261" s="40">
        <f ca="1">'000004170'!H104</f>
        <v>0</v>
      </c>
      <c r="E261" s="40">
        <f ca="1">'000007173'!H104</f>
        <v>0</v>
      </c>
      <c r="F261" s="40">
        <f ca="1">'000010176'!H104</f>
        <v>0</v>
      </c>
      <c r="G261" s="40">
        <f ca="1">'000013179'!H104</f>
        <v>0</v>
      </c>
      <c r="H261" s="40">
        <f ca="1">'000016182'!H104</f>
        <v>0</v>
      </c>
      <c r="I261" s="40">
        <f ca="1">'000019185'!H104</f>
        <v>0</v>
      </c>
      <c r="J261" s="40">
        <f ca="1">'000022188'!H104</f>
        <v>0</v>
      </c>
      <c r="K261" s="40">
        <f ca="1">'000025191'!H104</f>
        <v>0</v>
      </c>
      <c r="L261" s="40">
        <f ca="1">'000028194'!H104</f>
        <v>0</v>
      </c>
      <c r="M261" s="40">
        <f ca="1">'000031197'!H104</f>
        <v>0</v>
      </c>
      <c r="N261" s="40">
        <f ca="1">'000034200'!H104</f>
        <v>0</v>
      </c>
      <c r="O261" s="40">
        <f ca="1">'000037203'!H104</f>
        <v>0</v>
      </c>
      <c r="P261" s="40">
        <f ca="1">'000040206'!H104</f>
        <v>0</v>
      </c>
      <c r="Q261" s="40">
        <f ca="1">'000043209'!H104</f>
        <v>0</v>
      </c>
      <c r="R261" s="40">
        <f ca="1">'000046212'!H104</f>
        <v>0</v>
      </c>
      <c r="S261" s="40">
        <f ca="1">'000049215'!H104</f>
        <v>0</v>
      </c>
      <c r="T261" s="40">
        <f ca="1">'000052218'!H104</f>
        <v>0</v>
      </c>
      <c r="U261" s="40">
        <f ca="1">'000055221'!H104</f>
        <v>0</v>
      </c>
      <c r="V261" s="40">
        <f ca="1">'000058224'!H104</f>
        <v>0</v>
      </c>
      <c r="W261" s="40">
        <f ca="1">'000061227'!H104</f>
        <v>0</v>
      </c>
      <c r="X261" s="40">
        <f ca="1">'000064230'!H104</f>
        <v>0</v>
      </c>
      <c r="Y261" s="40">
        <f ca="1">'000067233'!H104</f>
        <v>0</v>
      </c>
      <c r="Z261" s="40">
        <f ca="1">'000070236'!H104</f>
        <v>0</v>
      </c>
      <c r="AA261" s="40">
        <f ca="1">'000073239'!H104</f>
        <v>1</v>
      </c>
      <c r="AB261" s="40">
        <f ca="1">'000076242'!H104</f>
        <v>0</v>
      </c>
      <c r="AC261" s="40">
        <f ca="1">'000079245'!H104</f>
        <v>0</v>
      </c>
      <c r="AD261" s="40">
        <f ca="1">'000082248'!H104</f>
        <v>0</v>
      </c>
      <c r="AE261" s="40">
        <f ca="1">'000085251'!H104</f>
        <v>0</v>
      </c>
      <c r="AF261" s="40">
        <f ca="1">'000088254'!H104</f>
        <v>0</v>
      </c>
      <c r="AG261" s="40">
        <f ca="1">'000091257'!H104</f>
        <v>0</v>
      </c>
      <c r="AH261" s="40">
        <f ca="1">'000094260'!H104</f>
        <v>0</v>
      </c>
      <c r="AI261" s="40">
        <f ca="1">'000097263'!H104</f>
        <v>0</v>
      </c>
      <c r="AJ261" s="40">
        <f ca="1">'000100266'!H104</f>
        <v>0</v>
      </c>
      <c r="AK261" s="40">
        <f ca="1">'000103269'!H104</f>
        <v>0</v>
      </c>
      <c r="AL261" s="40">
        <f ca="1">'000106272'!H104</f>
        <v>0</v>
      </c>
      <c r="AM261" s="40">
        <f ca="1">'000109275'!H104</f>
        <v>0</v>
      </c>
      <c r="AN261" s="40">
        <f ca="1">'000112278'!H104</f>
        <v>4</v>
      </c>
      <c r="AO261" s="40">
        <f ca="1">'000115281'!H104</f>
        <v>3</v>
      </c>
      <c r="AP261" s="40">
        <f ca="1">'000118284'!H104</f>
        <v>0</v>
      </c>
      <c r="AQ261" s="40">
        <f ca="1">'000121287'!H104</f>
        <v>4</v>
      </c>
      <c r="AR261" s="40">
        <f ca="1">'000124290'!H104</f>
        <v>1</v>
      </c>
      <c r="AS261" s="40">
        <f ca="1">'000127293'!H104</f>
        <v>0</v>
      </c>
      <c r="AT261" s="40">
        <f ca="1">'000130296'!H104</f>
        <v>5</v>
      </c>
      <c r="AU261" s="40">
        <f ca="1">'000133299'!H104</f>
        <v>0</v>
      </c>
      <c r="AV261" s="40">
        <f ca="1">'000136302'!H104</f>
        <v>0</v>
      </c>
      <c r="AW261" s="40">
        <f ca="1">'000139305'!H104</f>
        <v>0</v>
      </c>
      <c r="AX261" s="40">
        <f ca="1">'000142308'!H104</f>
        <v>0</v>
      </c>
      <c r="AY261" s="40">
        <f ca="1">'000145311'!H104</f>
        <v>0</v>
      </c>
      <c r="AZ261" s="40">
        <f ca="1">'000148314'!H104</f>
        <v>1</v>
      </c>
      <c r="BA261" s="40">
        <f ca="1">'000151317'!H104</f>
        <v>0</v>
      </c>
      <c r="BB261" s="40">
        <f ca="1">'000154320'!H104</f>
        <v>0</v>
      </c>
      <c r="BC261" s="40">
        <f ca="1">'000157323'!H104</f>
        <v>0</v>
      </c>
      <c r="BD261" s="40">
        <f ca="1">'000160326'!H104</f>
        <v>1</v>
      </c>
      <c r="BE261" s="40">
        <f ca="1">'000163329'!H104</f>
        <v>0</v>
      </c>
      <c r="BF261" s="40">
        <f ca="1">'000166332'!H104</f>
        <v>0</v>
      </c>
      <c r="BG261" s="40">
        <f ca="1">'000169335'!H104</f>
        <v>0</v>
      </c>
      <c r="BH261" s="40">
        <f ca="1">'000172338'!H104</f>
        <v>0</v>
      </c>
      <c r="BI261" s="40">
        <f ca="1">'000175341'!H104</f>
        <v>1</v>
      </c>
      <c r="BJ261" s="40">
        <f ca="1">'000178344'!H104</f>
        <v>0</v>
      </c>
      <c r="BK261" s="40">
        <f ca="1">'000181347'!H104</f>
        <v>1</v>
      </c>
      <c r="BL261" s="40">
        <f ca="1">'000184350'!H104</f>
        <v>0</v>
      </c>
      <c r="BM261" s="40">
        <f ca="1">'000187353'!H104</f>
        <v>0</v>
      </c>
      <c r="BN261" s="40">
        <f ca="1">'000190356'!H104</f>
        <v>0</v>
      </c>
      <c r="BO261" s="40">
        <f ca="1">'000193359'!H104</f>
        <v>0</v>
      </c>
      <c r="BP261" s="40">
        <f ca="1">'000196362'!H104</f>
        <v>1</v>
      </c>
      <c r="BQ261" s="40">
        <f ca="1">'000199365'!H104</f>
        <v>0</v>
      </c>
      <c r="BR261" s="40">
        <f ca="1">'000202368'!H104</f>
        <v>4</v>
      </c>
      <c r="BS261" s="40">
        <f ca="1">'000205371'!H104</f>
        <v>0</v>
      </c>
      <c r="BT261" s="40">
        <f ca="1">'000208374'!H104</f>
        <v>1</v>
      </c>
      <c r="BU261" s="40">
        <f ca="1">SUM(B261:BT261)</f>
        <v>30</v>
      </c>
      <c r="BV261" s="37">
        <f ca="1">AVERAGE(B261:BT261)</f>
        <v>0.42253521126760563</v>
      </c>
      <c r="BW261" s="37">
        <f ca="1">STDEV(B261:BT261)</f>
        <v>1.0778546394307789</v>
      </c>
      <c r="BX261" s="37">
        <f ca="1">BW261/SQRT(71)</f>
        <v>0.12791781162755975</v>
      </c>
      <c r="BY261" s="37">
        <f ca="1">IF(BU261=0,0,-1*((BU261/BU162)*(LN(BU261/BU162))))</f>
        <v>0</v>
      </c>
      <c r="BZ261" s="64">
        <f ca="1">IF(BU261=0,0,(BU261/BU162)^2)</f>
        <v>1</v>
      </c>
    </row>
    <row r="262" spans="1:78" x14ac:dyDescent="0.25">
      <c r="A262" s="55" t="s">
        <v>176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  <c r="BB262" s="38"/>
      <c r="BC262" s="38"/>
      <c r="BD262" s="38"/>
      <c r="BE262" s="38"/>
      <c r="BF262" s="38"/>
      <c r="BG262" s="38"/>
      <c r="BH262" s="38"/>
      <c r="BI262" s="38"/>
      <c r="BJ262" s="38"/>
      <c r="BK262" s="38"/>
      <c r="BL262" s="38"/>
      <c r="BM262" s="38"/>
      <c r="BN262" s="38"/>
      <c r="BO262" s="38"/>
      <c r="BP262" s="38"/>
      <c r="BQ262" s="38"/>
      <c r="BR262" s="38"/>
      <c r="BS262" s="38"/>
      <c r="BT262" s="38"/>
      <c r="BU262" s="38"/>
      <c r="BV262" s="38"/>
      <c r="BW262" s="38"/>
      <c r="BX262" s="38"/>
      <c r="BY262" s="39">
        <f ca="1">SUM(BY263:BY264)</f>
        <v>0</v>
      </c>
      <c r="BZ262" s="65">
        <f ca="1">1-SUM(BZ263:BZ264)</f>
        <v>1</v>
      </c>
    </row>
    <row r="263" spans="1:78" x14ac:dyDescent="0.25">
      <c r="A263" s="54" t="s">
        <v>113</v>
      </c>
      <c r="B263" s="40">
        <f ca="1">'000000500'!H106</f>
        <v>0</v>
      </c>
      <c r="C263" s="40">
        <f ca="1">'000001167'!H106</f>
        <v>0</v>
      </c>
      <c r="D263" s="40">
        <f ca="1">'000004170'!H106</f>
        <v>0</v>
      </c>
      <c r="E263" s="40">
        <f ca="1">'000007173'!H106</f>
        <v>0</v>
      </c>
      <c r="F263" s="40">
        <f ca="1">'000010176'!H106</f>
        <v>0</v>
      </c>
      <c r="G263" s="40">
        <f ca="1">'000013179'!H106</f>
        <v>0</v>
      </c>
      <c r="H263" s="40">
        <f ca="1">'000016182'!H106</f>
        <v>0</v>
      </c>
      <c r="I263" s="40">
        <f ca="1">'000019185'!H106</f>
        <v>0</v>
      </c>
      <c r="J263" s="40">
        <f ca="1">'000022188'!H106</f>
        <v>0</v>
      </c>
      <c r="K263" s="40">
        <f ca="1">'000025191'!H106</f>
        <v>0</v>
      </c>
      <c r="L263" s="40">
        <f ca="1">'000028194'!H106</f>
        <v>0</v>
      </c>
      <c r="M263" s="40">
        <f ca="1">'000031197'!H106</f>
        <v>0</v>
      </c>
      <c r="N263" s="40">
        <f ca="1">'000034200'!H106</f>
        <v>0</v>
      </c>
      <c r="O263" s="40">
        <f ca="1">'000037203'!H106</f>
        <v>0</v>
      </c>
      <c r="P263" s="40">
        <f ca="1">'000040206'!H106</f>
        <v>0</v>
      </c>
      <c r="Q263" s="40">
        <f ca="1">'000043209'!H106</f>
        <v>0</v>
      </c>
      <c r="R263" s="40">
        <f ca="1">'000046212'!H106</f>
        <v>0</v>
      </c>
      <c r="S263" s="40">
        <f ca="1">'000049215'!H106</f>
        <v>0</v>
      </c>
      <c r="T263" s="40">
        <f ca="1">'000052218'!H106</f>
        <v>0</v>
      </c>
      <c r="U263" s="40">
        <f ca="1">'000055221'!H106</f>
        <v>0</v>
      </c>
      <c r="V263" s="40">
        <f ca="1">'000058224'!H106</f>
        <v>0</v>
      </c>
      <c r="W263" s="40">
        <f ca="1">'000061227'!H106</f>
        <v>0</v>
      </c>
      <c r="X263" s="40">
        <f ca="1">'000064230'!H106</f>
        <v>0</v>
      </c>
      <c r="Y263" s="40">
        <f ca="1">'000067233'!H106</f>
        <v>0</v>
      </c>
      <c r="Z263" s="40">
        <f ca="1">'000070236'!H106</f>
        <v>0</v>
      </c>
      <c r="AA263" s="40">
        <f ca="1">'000073239'!H106</f>
        <v>0</v>
      </c>
      <c r="AB263" s="40">
        <f ca="1">'000076242'!H106</f>
        <v>0</v>
      </c>
      <c r="AC263" s="40">
        <f ca="1">'000079245'!H106</f>
        <v>0</v>
      </c>
      <c r="AD263" s="40">
        <f ca="1">'000082248'!H106</f>
        <v>0</v>
      </c>
      <c r="AE263" s="40">
        <f ca="1">'000085251'!H106</f>
        <v>0</v>
      </c>
      <c r="AF263" s="40">
        <f ca="1">'000088254'!H106</f>
        <v>0</v>
      </c>
      <c r="AG263" s="40">
        <f ca="1">'000091257'!H106</f>
        <v>0</v>
      </c>
      <c r="AH263" s="40">
        <f ca="1">'000094260'!H106</f>
        <v>0</v>
      </c>
      <c r="AI263" s="40">
        <f ca="1">'000097263'!H106</f>
        <v>0</v>
      </c>
      <c r="AJ263" s="40">
        <f ca="1">'000100266'!H106</f>
        <v>0</v>
      </c>
      <c r="AK263" s="40">
        <f ca="1">'000103269'!H106</f>
        <v>0</v>
      </c>
      <c r="AL263" s="40">
        <f ca="1">'000106272'!H106</f>
        <v>0</v>
      </c>
      <c r="AM263" s="40">
        <f ca="1">'000109275'!H106</f>
        <v>0</v>
      </c>
      <c r="AN263" s="40">
        <f ca="1">'000112278'!H106</f>
        <v>0</v>
      </c>
      <c r="AO263" s="40">
        <f ca="1">'000115281'!H106</f>
        <v>0</v>
      </c>
      <c r="AP263" s="40">
        <f ca="1">'000118284'!H106</f>
        <v>0</v>
      </c>
      <c r="AQ263" s="40">
        <f ca="1">'000121287'!H106</f>
        <v>0</v>
      </c>
      <c r="AR263" s="40">
        <f ca="1">'000124290'!H106</f>
        <v>0</v>
      </c>
      <c r="AS263" s="40">
        <f ca="1">'000127293'!H106</f>
        <v>0</v>
      </c>
      <c r="AT263" s="40">
        <f ca="1">'000130296'!H106</f>
        <v>0</v>
      </c>
      <c r="AU263" s="40">
        <f ca="1">'000133299'!H106</f>
        <v>0</v>
      </c>
      <c r="AV263" s="40">
        <f ca="1">'000136302'!H106</f>
        <v>0</v>
      </c>
      <c r="AW263" s="40">
        <f ca="1">'000139305'!H106</f>
        <v>0</v>
      </c>
      <c r="AX263" s="40">
        <f ca="1">'000142308'!H106</f>
        <v>0</v>
      </c>
      <c r="AY263" s="40">
        <f ca="1">'000145311'!H106</f>
        <v>0</v>
      </c>
      <c r="AZ263" s="40">
        <f ca="1">'000148314'!H106</f>
        <v>0</v>
      </c>
      <c r="BA263" s="40">
        <f ca="1">'000151317'!H106</f>
        <v>0</v>
      </c>
      <c r="BB263" s="40">
        <f ca="1">'000154320'!H106</f>
        <v>0</v>
      </c>
      <c r="BC263" s="40">
        <f ca="1">'000157323'!H106</f>
        <v>0</v>
      </c>
      <c r="BD263" s="40">
        <f ca="1">'000160326'!H106</f>
        <v>0</v>
      </c>
      <c r="BE263" s="40">
        <f ca="1">'000163329'!H106</f>
        <v>0</v>
      </c>
      <c r="BF263" s="40">
        <f ca="1">'000166332'!H106</f>
        <v>0</v>
      </c>
      <c r="BG263" s="40">
        <f ca="1">'000169335'!H106</f>
        <v>0</v>
      </c>
      <c r="BH263" s="40">
        <f ca="1">'000172338'!H106</f>
        <v>0</v>
      </c>
      <c r="BI263" s="40">
        <f ca="1">'000175341'!H106</f>
        <v>0</v>
      </c>
      <c r="BJ263" s="40">
        <f ca="1">'000178344'!H106</f>
        <v>0</v>
      </c>
      <c r="BK263" s="40">
        <f ca="1">'000181347'!H106</f>
        <v>0</v>
      </c>
      <c r="BL263" s="40">
        <f ca="1">'000184350'!H106</f>
        <v>0</v>
      </c>
      <c r="BM263" s="40">
        <f ca="1">'000187353'!H106</f>
        <v>0</v>
      </c>
      <c r="BN263" s="40">
        <f ca="1">'000190356'!H106</f>
        <v>0</v>
      </c>
      <c r="BO263" s="40">
        <f ca="1">'000193359'!H106</f>
        <v>0</v>
      </c>
      <c r="BP263" s="40">
        <f ca="1">'000196362'!H106</f>
        <v>0</v>
      </c>
      <c r="BQ263" s="40">
        <f ca="1">'000199365'!H106</f>
        <v>0</v>
      </c>
      <c r="BR263" s="40">
        <f ca="1">'000202368'!H106</f>
        <v>0</v>
      </c>
      <c r="BS263" s="40">
        <f ca="1">'000205371'!H106</f>
        <v>0</v>
      </c>
      <c r="BT263" s="40">
        <f ca="1">'000208374'!H106</f>
        <v>0</v>
      </c>
      <c r="BU263" s="40">
        <f ca="1">SUM(B263:BT263)</f>
        <v>0</v>
      </c>
      <c r="BV263" s="37">
        <f ca="1">AVERAGE(B263:BT263)</f>
        <v>0</v>
      </c>
      <c r="BW263" s="37">
        <f ca="1">STDEV(B263:BT263)</f>
        <v>0</v>
      </c>
      <c r="BX263" s="37">
        <f ca="1">BW263/SQRT(71)</f>
        <v>0</v>
      </c>
      <c r="BY263" s="37">
        <f ca="1">IF(BU263=0,0,-1*((BU263/BU163)*(LN(BU263/BU163))))</f>
        <v>0</v>
      </c>
      <c r="BZ263" s="64">
        <f ca="1">IF(BU263=0,0,(BU263/BU163)^2)</f>
        <v>0</v>
      </c>
    </row>
    <row r="264" spans="1:78" x14ac:dyDescent="0.25">
      <c r="A264" s="54" t="s">
        <v>114</v>
      </c>
      <c r="B264" s="40">
        <f ca="1">'000000500'!H107</f>
        <v>0</v>
      </c>
      <c r="C264" s="40">
        <f ca="1">'000001167'!H107</f>
        <v>0</v>
      </c>
      <c r="D264" s="40">
        <f ca="1">'000004170'!H107</f>
        <v>0</v>
      </c>
      <c r="E264" s="40">
        <f ca="1">'000007173'!H107</f>
        <v>0</v>
      </c>
      <c r="F264" s="40">
        <f ca="1">'000010176'!H107</f>
        <v>0</v>
      </c>
      <c r="G264" s="40">
        <f ca="1">'000013179'!H107</f>
        <v>0</v>
      </c>
      <c r="H264" s="40">
        <f ca="1">'000016182'!H107</f>
        <v>0</v>
      </c>
      <c r="I264" s="40">
        <f ca="1">'000019185'!H107</f>
        <v>0</v>
      </c>
      <c r="J264" s="40">
        <f ca="1">'000022188'!H107</f>
        <v>0</v>
      </c>
      <c r="K264" s="40">
        <f ca="1">'000025191'!H107</f>
        <v>0</v>
      </c>
      <c r="L264" s="40">
        <f ca="1">'000028194'!H107</f>
        <v>0</v>
      </c>
      <c r="M264" s="40">
        <f ca="1">'000031197'!H107</f>
        <v>0</v>
      </c>
      <c r="N264" s="40">
        <f ca="1">'000034200'!H107</f>
        <v>0</v>
      </c>
      <c r="O264" s="40">
        <f ca="1">'000037203'!H107</f>
        <v>0</v>
      </c>
      <c r="P264" s="40">
        <f ca="1">'000040206'!H107</f>
        <v>0</v>
      </c>
      <c r="Q264" s="40">
        <f ca="1">'000043209'!H107</f>
        <v>0</v>
      </c>
      <c r="R264" s="40">
        <f ca="1">'000046212'!H107</f>
        <v>0</v>
      </c>
      <c r="S264" s="40">
        <f ca="1">'000049215'!H107</f>
        <v>0</v>
      </c>
      <c r="T264" s="40">
        <f ca="1">'000052218'!H107</f>
        <v>0</v>
      </c>
      <c r="U264" s="40">
        <f ca="1">'000055221'!H107</f>
        <v>0</v>
      </c>
      <c r="V264" s="40">
        <f ca="1">'000058224'!H107</f>
        <v>0</v>
      </c>
      <c r="W264" s="40">
        <f ca="1">'000061227'!H107</f>
        <v>0</v>
      </c>
      <c r="X264" s="40">
        <f ca="1">'000064230'!H107</f>
        <v>0</v>
      </c>
      <c r="Y264" s="40">
        <f ca="1">'000067233'!H107</f>
        <v>0</v>
      </c>
      <c r="Z264" s="40">
        <f ca="1">'000070236'!H107</f>
        <v>0</v>
      </c>
      <c r="AA264" s="40">
        <f ca="1">'000073239'!H107</f>
        <v>0</v>
      </c>
      <c r="AB264" s="40">
        <f ca="1">'000076242'!H107</f>
        <v>0</v>
      </c>
      <c r="AC264" s="40">
        <f ca="1">'000079245'!H107</f>
        <v>0</v>
      </c>
      <c r="AD264" s="40">
        <f ca="1">'000082248'!H107</f>
        <v>0</v>
      </c>
      <c r="AE264" s="40">
        <f ca="1">'000085251'!H107</f>
        <v>0</v>
      </c>
      <c r="AF264" s="40">
        <f ca="1">'000088254'!H107</f>
        <v>0</v>
      </c>
      <c r="AG264" s="40">
        <f ca="1">'000091257'!H107</f>
        <v>0</v>
      </c>
      <c r="AH264" s="40">
        <f ca="1">'000094260'!H107</f>
        <v>0</v>
      </c>
      <c r="AI264" s="40">
        <f ca="1">'000097263'!H107</f>
        <v>0</v>
      </c>
      <c r="AJ264" s="40">
        <f ca="1">'000100266'!H107</f>
        <v>0</v>
      </c>
      <c r="AK264" s="40">
        <f ca="1">'000103269'!H107</f>
        <v>0</v>
      </c>
      <c r="AL264" s="40">
        <f ca="1">'000106272'!H107</f>
        <v>0</v>
      </c>
      <c r="AM264" s="40">
        <f ca="1">'000109275'!H107</f>
        <v>0</v>
      </c>
      <c r="AN264" s="40">
        <f ca="1">'000112278'!H107</f>
        <v>0</v>
      </c>
      <c r="AO264" s="40">
        <f ca="1">'000115281'!H107</f>
        <v>0</v>
      </c>
      <c r="AP264" s="40">
        <f ca="1">'000118284'!H107</f>
        <v>0</v>
      </c>
      <c r="AQ264" s="40">
        <f ca="1">'000121287'!H107</f>
        <v>0</v>
      </c>
      <c r="AR264" s="40">
        <f ca="1">'000124290'!H107</f>
        <v>0</v>
      </c>
      <c r="AS264" s="40">
        <f ca="1">'000127293'!H107</f>
        <v>0</v>
      </c>
      <c r="AT264" s="40">
        <f ca="1">'000130296'!H107</f>
        <v>0</v>
      </c>
      <c r="AU264" s="40">
        <f ca="1">'000133299'!H107</f>
        <v>0</v>
      </c>
      <c r="AV264" s="40">
        <f ca="1">'000136302'!H107</f>
        <v>0</v>
      </c>
      <c r="AW264" s="40">
        <f ca="1">'000139305'!H107</f>
        <v>0</v>
      </c>
      <c r="AX264" s="40">
        <f ca="1">'000142308'!H107</f>
        <v>0</v>
      </c>
      <c r="AY264" s="40">
        <f ca="1">'000145311'!H107</f>
        <v>0</v>
      </c>
      <c r="AZ264" s="40">
        <f ca="1">'000148314'!H107</f>
        <v>0</v>
      </c>
      <c r="BA264" s="40">
        <f ca="1">'000151317'!H107</f>
        <v>0</v>
      </c>
      <c r="BB264" s="40">
        <f ca="1">'000154320'!H107</f>
        <v>0</v>
      </c>
      <c r="BC264" s="40">
        <f ca="1">'000157323'!H107</f>
        <v>0</v>
      </c>
      <c r="BD264" s="40">
        <f ca="1">'000160326'!H107</f>
        <v>0</v>
      </c>
      <c r="BE264" s="40">
        <f ca="1">'000163329'!H107</f>
        <v>0</v>
      </c>
      <c r="BF264" s="40">
        <f ca="1">'000166332'!H107</f>
        <v>0</v>
      </c>
      <c r="BG264" s="40">
        <f ca="1">'000169335'!H107</f>
        <v>0</v>
      </c>
      <c r="BH264" s="40">
        <f ca="1">'000172338'!H107</f>
        <v>0</v>
      </c>
      <c r="BI264" s="40">
        <f ca="1">'000175341'!H107</f>
        <v>0</v>
      </c>
      <c r="BJ264" s="40">
        <f ca="1">'000178344'!H107</f>
        <v>0</v>
      </c>
      <c r="BK264" s="40">
        <f ca="1">'000181347'!H107</f>
        <v>0</v>
      </c>
      <c r="BL264" s="40">
        <f ca="1">'000184350'!H107</f>
        <v>0</v>
      </c>
      <c r="BM264" s="40">
        <f ca="1">'000187353'!H107</f>
        <v>0</v>
      </c>
      <c r="BN264" s="40">
        <f ca="1">'000190356'!H107</f>
        <v>0</v>
      </c>
      <c r="BO264" s="40">
        <f ca="1">'000193359'!H107</f>
        <v>0</v>
      </c>
      <c r="BP264" s="40">
        <f ca="1">'000196362'!H107</f>
        <v>0</v>
      </c>
      <c r="BQ264" s="40">
        <f ca="1">'000199365'!H107</f>
        <v>0</v>
      </c>
      <c r="BR264" s="40">
        <f ca="1">'000202368'!H107</f>
        <v>0</v>
      </c>
      <c r="BS264" s="40">
        <f ca="1">'000205371'!H107</f>
        <v>0</v>
      </c>
      <c r="BT264" s="40">
        <f ca="1">'000208374'!H107</f>
        <v>0</v>
      </c>
      <c r="BU264" s="40">
        <f ca="1">SUM(B264:BT264)</f>
        <v>0</v>
      </c>
      <c r="BV264" s="37">
        <f ca="1">AVERAGE(B264:BT264)</f>
        <v>0</v>
      </c>
      <c r="BW264" s="37">
        <f ca="1">STDEV(B264:BT264)</f>
        <v>0</v>
      </c>
      <c r="BX264" s="37">
        <f ca="1">BW264/SQRT(71)</f>
        <v>0</v>
      </c>
      <c r="BY264" s="37">
        <f ca="1">IF(BU264=0,0,-1*((BU264/BU163)*(LN(BU264/BU163))))</f>
        <v>0</v>
      </c>
      <c r="BZ264" s="64">
        <f ca="1">IF(BU264=0,0,(BU264/BU163)^2)</f>
        <v>0</v>
      </c>
    </row>
    <row r="265" spans="1:78" x14ac:dyDescent="0.25">
      <c r="A265" s="55" t="s">
        <v>177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  <c r="BB265" s="38"/>
      <c r="BC265" s="38"/>
      <c r="BD265" s="38"/>
      <c r="BE265" s="38"/>
      <c r="BF265" s="38"/>
      <c r="BG265" s="38"/>
      <c r="BH265" s="38"/>
      <c r="BI265" s="38"/>
      <c r="BJ265" s="38"/>
      <c r="BK265" s="38"/>
      <c r="BL265" s="38"/>
      <c r="BM265" s="38"/>
      <c r="BN265" s="38"/>
      <c r="BO265" s="38"/>
      <c r="BP265" s="38"/>
      <c r="BQ265" s="38"/>
      <c r="BR265" s="38"/>
      <c r="BS265" s="38"/>
      <c r="BT265" s="38"/>
      <c r="BU265" s="38"/>
      <c r="BV265" s="38"/>
      <c r="BW265" s="38"/>
      <c r="BX265" s="38"/>
      <c r="BY265" s="39">
        <f ca="1">SUM(BY266:BY269)</f>
        <v>0</v>
      </c>
      <c r="BZ265" s="65">
        <f ca="1">1-SUM(BZ266:BZ269)</f>
        <v>1</v>
      </c>
    </row>
    <row r="266" spans="1:78" x14ac:dyDescent="0.25">
      <c r="A266" s="54" t="s">
        <v>116</v>
      </c>
      <c r="B266" s="40">
        <f ca="1">'000000500'!H109</f>
        <v>0</v>
      </c>
      <c r="C266" s="40">
        <f ca="1">'000001167'!H109</f>
        <v>0</v>
      </c>
      <c r="D266" s="40">
        <f ca="1">'000004170'!H109</f>
        <v>0</v>
      </c>
      <c r="E266" s="40">
        <f ca="1">'000007173'!H109</f>
        <v>0</v>
      </c>
      <c r="F266" s="40">
        <f ca="1">'000010176'!H109</f>
        <v>0</v>
      </c>
      <c r="G266" s="40">
        <f ca="1">'000013179'!H109</f>
        <v>0</v>
      </c>
      <c r="H266" s="40">
        <f ca="1">'000016182'!H109</f>
        <v>0</v>
      </c>
      <c r="I266" s="40">
        <f ca="1">'000019185'!H109</f>
        <v>0</v>
      </c>
      <c r="J266" s="40">
        <f ca="1">'000022188'!H109</f>
        <v>0</v>
      </c>
      <c r="K266" s="40">
        <f ca="1">'000025191'!H109</f>
        <v>0</v>
      </c>
      <c r="L266" s="40">
        <f ca="1">'000028194'!H109</f>
        <v>0</v>
      </c>
      <c r="M266" s="40">
        <f ca="1">'000031197'!H109</f>
        <v>0</v>
      </c>
      <c r="N266" s="40">
        <f ca="1">'000034200'!H109</f>
        <v>0</v>
      </c>
      <c r="O266" s="40">
        <f ca="1">'000037203'!H109</f>
        <v>0</v>
      </c>
      <c r="P266" s="40">
        <f ca="1">'000040206'!H109</f>
        <v>0</v>
      </c>
      <c r="Q266" s="40">
        <f ca="1">'000043209'!H109</f>
        <v>0</v>
      </c>
      <c r="R266" s="40">
        <f ca="1">'000046212'!H109</f>
        <v>0</v>
      </c>
      <c r="S266" s="40">
        <f ca="1">'000049215'!H109</f>
        <v>0</v>
      </c>
      <c r="T266" s="40">
        <f ca="1">'000052218'!H109</f>
        <v>0</v>
      </c>
      <c r="U266" s="40">
        <f ca="1">'000055221'!H109</f>
        <v>0</v>
      </c>
      <c r="V266" s="40">
        <f ca="1">'000058224'!H109</f>
        <v>0</v>
      </c>
      <c r="W266" s="40">
        <f ca="1">'000061227'!H109</f>
        <v>0</v>
      </c>
      <c r="X266" s="40">
        <f ca="1">'000064230'!H109</f>
        <v>0</v>
      </c>
      <c r="Y266" s="40">
        <f ca="1">'000067233'!H109</f>
        <v>0</v>
      </c>
      <c r="Z266" s="40">
        <f ca="1">'000070236'!H109</f>
        <v>0</v>
      </c>
      <c r="AA266" s="40">
        <f ca="1">'000073239'!H109</f>
        <v>0</v>
      </c>
      <c r="AB266" s="40">
        <f ca="1">'000076242'!H109</f>
        <v>0</v>
      </c>
      <c r="AC266" s="40">
        <f ca="1">'000079245'!H109</f>
        <v>0</v>
      </c>
      <c r="AD266" s="40">
        <f ca="1">'000082248'!H109</f>
        <v>0</v>
      </c>
      <c r="AE266" s="40">
        <f ca="1">'000085251'!H109</f>
        <v>0</v>
      </c>
      <c r="AF266" s="40">
        <f ca="1">'000088254'!H109</f>
        <v>0</v>
      </c>
      <c r="AG266" s="40">
        <f ca="1">'000091257'!H109</f>
        <v>0</v>
      </c>
      <c r="AH266" s="40">
        <f ca="1">'000094260'!H109</f>
        <v>0</v>
      </c>
      <c r="AI266" s="40">
        <f ca="1">'000097263'!H109</f>
        <v>0</v>
      </c>
      <c r="AJ266" s="40">
        <f ca="1">'000100266'!H109</f>
        <v>0</v>
      </c>
      <c r="AK266" s="40">
        <f ca="1">'000103269'!H109</f>
        <v>0</v>
      </c>
      <c r="AL266" s="40">
        <f ca="1">'000106272'!H109</f>
        <v>0</v>
      </c>
      <c r="AM266" s="40">
        <f ca="1">'000109275'!H109</f>
        <v>0</v>
      </c>
      <c r="AN266" s="40">
        <f ca="1">'000112278'!H109</f>
        <v>0</v>
      </c>
      <c r="AO266" s="40">
        <f ca="1">'000115281'!H109</f>
        <v>0</v>
      </c>
      <c r="AP266" s="40">
        <f ca="1">'000118284'!H109</f>
        <v>0</v>
      </c>
      <c r="AQ266" s="40">
        <f ca="1">'000121287'!H109</f>
        <v>0</v>
      </c>
      <c r="AR266" s="40">
        <f ca="1">'000124290'!H109</f>
        <v>0</v>
      </c>
      <c r="AS266" s="40">
        <f ca="1">'000127293'!H109</f>
        <v>0</v>
      </c>
      <c r="AT266" s="40">
        <f ca="1">'000130296'!H109</f>
        <v>0</v>
      </c>
      <c r="AU266" s="40">
        <f ca="1">'000133299'!H109</f>
        <v>0</v>
      </c>
      <c r="AV266" s="40">
        <f ca="1">'000136302'!H109</f>
        <v>0</v>
      </c>
      <c r="AW266" s="40">
        <f ca="1">'000139305'!H109</f>
        <v>0</v>
      </c>
      <c r="AX266" s="40">
        <f ca="1">'000142308'!H109</f>
        <v>0</v>
      </c>
      <c r="AY266" s="40">
        <f ca="1">'000145311'!H109</f>
        <v>0</v>
      </c>
      <c r="AZ266" s="40">
        <f ca="1">'000148314'!H109</f>
        <v>0</v>
      </c>
      <c r="BA266" s="40">
        <f ca="1">'000151317'!H109</f>
        <v>0</v>
      </c>
      <c r="BB266" s="40">
        <f ca="1">'000154320'!H109</f>
        <v>0</v>
      </c>
      <c r="BC266" s="40">
        <f ca="1">'000157323'!H109</f>
        <v>0</v>
      </c>
      <c r="BD266" s="40">
        <f ca="1">'000160326'!H109</f>
        <v>0</v>
      </c>
      <c r="BE266" s="40">
        <f ca="1">'000163329'!H109</f>
        <v>0</v>
      </c>
      <c r="BF266" s="40">
        <f ca="1">'000166332'!H109</f>
        <v>0</v>
      </c>
      <c r="BG266" s="40">
        <f ca="1">'000169335'!H109</f>
        <v>0</v>
      </c>
      <c r="BH266" s="40">
        <f ca="1">'000172338'!H109</f>
        <v>0</v>
      </c>
      <c r="BI266" s="40">
        <f ca="1">'000175341'!H109</f>
        <v>0</v>
      </c>
      <c r="BJ266" s="40">
        <f ca="1">'000178344'!H109</f>
        <v>0</v>
      </c>
      <c r="BK266" s="40">
        <f ca="1">'000181347'!H109</f>
        <v>0</v>
      </c>
      <c r="BL266" s="40">
        <f ca="1">'000184350'!H109</f>
        <v>0</v>
      </c>
      <c r="BM266" s="40">
        <f ca="1">'000187353'!H109</f>
        <v>0</v>
      </c>
      <c r="BN266" s="40">
        <f ca="1">'000190356'!H109</f>
        <v>0</v>
      </c>
      <c r="BO266" s="40">
        <f ca="1">'000193359'!H109</f>
        <v>0</v>
      </c>
      <c r="BP266" s="40">
        <f ca="1">'000196362'!H109</f>
        <v>0</v>
      </c>
      <c r="BQ266" s="40">
        <f ca="1">'000199365'!H109</f>
        <v>0</v>
      </c>
      <c r="BR266" s="40">
        <f ca="1">'000202368'!H109</f>
        <v>0</v>
      </c>
      <c r="BS266" s="40">
        <f ca="1">'000205371'!H109</f>
        <v>0</v>
      </c>
      <c r="BT266" s="40">
        <f ca="1">'000208374'!H109</f>
        <v>0</v>
      </c>
      <c r="BU266" s="40">
        <f ca="1">SUM(B266:BT266)</f>
        <v>0</v>
      </c>
      <c r="BV266" s="37">
        <f ca="1">AVERAGE(B266:BT266)</f>
        <v>0</v>
      </c>
      <c r="BW266" s="37">
        <f ca="1">STDEV(B266:BT266)</f>
        <v>0</v>
      </c>
      <c r="BX266" s="37">
        <f ca="1">BW266/SQRT(71)</f>
        <v>0</v>
      </c>
      <c r="BY266" s="37">
        <f ca="1">IF(BU266=0,0,-1*((BU266/BU164)*(LN(BU266/BU164))))</f>
        <v>0</v>
      </c>
      <c r="BZ266" s="64">
        <f ca="1">IF(BU266=0,0,(BU266/BU164)^2)</f>
        <v>0</v>
      </c>
    </row>
    <row r="267" spans="1:78" x14ac:dyDescent="0.25">
      <c r="A267" s="54" t="s">
        <v>117</v>
      </c>
      <c r="B267" s="40">
        <f ca="1">'000000500'!H110</f>
        <v>0</v>
      </c>
      <c r="C267" s="40">
        <f ca="1">'000001167'!H110</f>
        <v>0</v>
      </c>
      <c r="D267" s="40">
        <f ca="1">'000004170'!H110</f>
        <v>0</v>
      </c>
      <c r="E267" s="40">
        <f ca="1">'000007173'!H110</f>
        <v>0</v>
      </c>
      <c r="F267" s="40">
        <f ca="1">'000010176'!H110</f>
        <v>0</v>
      </c>
      <c r="G267" s="40">
        <f ca="1">'000013179'!H110</f>
        <v>0</v>
      </c>
      <c r="H267" s="40">
        <f ca="1">'000016182'!H110</f>
        <v>0</v>
      </c>
      <c r="I267" s="40">
        <f ca="1">'000019185'!H110</f>
        <v>0</v>
      </c>
      <c r="J267" s="40">
        <f ca="1">'000022188'!H110</f>
        <v>0</v>
      </c>
      <c r="K267" s="40">
        <f ca="1">'000025191'!H110</f>
        <v>0</v>
      </c>
      <c r="L267" s="40">
        <f ca="1">'000028194'!H110</f>
        <v>0</v>
      </c>
      <c r="M267" s="40">
        <f ca="1">'000031197'!H110</f>
        <v>0</v>
      </c>
      <c r="N267" s="40">
        <f ca="1">'000034200'!H110</f>
        <v>0</v>
      </c>
      <c r="O267" s="40">
        <f ca="1">'000037203'!H110</f>
        <v>0</v>
      </c>
      <c r="P267" s="40">
        <f ca="1">'000040206'!H110</f>
        <v>0</v>
      </c>
      <c r="Q267" s="40">
        <f ca="1">'000043209'!H110</f>
        <v>0</v>
      </c>
      <c r="R267" s="40">
        <f ca="1">'000046212'!H110</f>
        <v>0</v>
      </c>
      <c r="S267" s="40">
        <f ca="1">'000049215'!H110</f>
        <v>0</v>
      </c>
      <c r="T267" s="40">
        <f ca="1">'000052218'!H110</f>
        <v>0</v>
      </c>
      <c r="U267" s="40">
        <f ca="1">'000055221'!H110</f>
        <v>0</v>
      </c>
      <c r="V267" s="40">
        <f ca="1">'000058224'!H110</f>
        <v>0</v>
      </c>
      <c r="W267" s="40">
        <f ca="1">'000061227'!H110</f>
        <v>0</v>
      </c>
      <c r="X267" s="40">
        <f ca="1">'000064230'!H110</f>
        <v>0</v>
      </c>
      <c r="Y267" s="40">
        <f ca="1">'000067233'!H110</f>
        <v>0</v>
      </c>
      <c r="Z267" s="40">
        <f ca="1">'000070236'!H110</f>
        <v>0</v>
      </c>
      <c r="AA267" s="40">
        <f ca="1">'000073239'!H110</f>
        <v>0</v>
      </c>
      <c r="AB267" s="40">
        <f ca="1">'000076242'!H110</f>
        <v>0</v>
      </c>
      <c r="AC267" s="40">
        <f ca="1">'000079245'!H110</f>
        <v>0</v>
      </c>
      <c r="AD267" s="40">
        <f ca="1">'000082248'!H110</f>
        <v>0</v>
      </c>
      <c r="AE267" s="40">
        <f ca="1">'000085251'!H110</f>
        <v>0</v>
      </c>
      <c r="AF267" s="40">
        <f ca="1">'000088254'!H110</f>
        <v>0</v>
      </c>
      <c r="AG267" s="40">
        <f ca="1">'000091257'!H110</f>
        <v>0</v>
      </c>
      <c r="AH267" s="40">
        <f ca="1">'000094260'!H110</f>
        <v>0</v>
      </c>
      <c r="AI267" s="40">
        <f ca="1">'000097263'!H110</f>
        <v>0</v>
      </c>
      <c r="AJ267" s="40">
        <f ca="1">'000100266'!H110</f>
        <v>0</v>
      </c>
      <c r="AK267" s="40">
        <f ca="1">'000103269'!H110</f>
        <v>0</v>
      </c>
      <c r="AL267" s="40">
        <f ca="1">'000106272'!H110</f>
        <v>0</v>
      </c>
      <c r="AM267" s="40">
        <f ca="1">'000109275'!H110</f>
        <v>0</v>
      </c>
      <c r="AN267" s="40">
        <f ca="1">'000112278'!H110</f>
        <v>0</v>
      </c>
      <c r="AO267" s="40">
        <f ca="1">'000115281'!H110</f>
        <v>0</v>
      </c>
      <c r="AP267" s="40">
        <f ca="1">'000118284'!H110</f>
        <v>0</v>
      </c>
      <c r="AQ267" s="40">
        <f ca="1">'000121287'!H110</f>
        <v>0</v>
      </c>
      <c r="AR267" s="40">
        <f ca="1">'000124290'!H110</f>
        <v>0</v>
      </c>
      <c r="AS267" s="40">
        <f ca="1">'000127293'!H110</f>
        <v>0</v>
      </c>
      <c r="AT267" s="40">
        <f ca="1">'000130296'!H110</f>
        <v>0</v>
      </c>
      <c r="AU267" s="40">
        <f ca="1">'000133299'!H110</f>
        <v>0</v>
      </c>
      <c r="AV267" s="40">
        <f ca="1">'000136302'!H110</f>
        <v>0</v>
      </c>
      <c r="AW267" s="40">
        <f ca="1">'000139305'!H110</f>
        <v>0</v>
      </c>
      <c r="AX267" s="40">
        <f ca="1">'000142308'!H110</f>
        <v>0</v>
      </c>
      <c r="AY267" s="40">
        <f ca="1">'000145311'!H110</f>
        <v>0</v>
      </c>
      <c r="AZ267" s="40">
        <f ca="1">'000148314'!H110</f>
        <v>0</v>
      </c>
      <c r="BA267" s="40">
        <f ca="1">'000151317'!H110</f>
        <v>0</v>
      </c>
      <c r="BB267" s="40">
        <f ca="1">'000154320'!H110</f>
        <v>0</v>
      </c>
      <c r="BC267" s="40">
        <f ca="1">'000157323'!H110</f>
        <v>0</v>
      </c>
      <c r="BD267" s="40">
        <f ca="1">'000160326'!H110</f>
        <v>0</v>
      </c>
      <c r="BE267" s="40">
        <f ca="1">'000163329'!H110</f>
        <v>0</v>
      </c>
      <c r="BF267" s="40">
        <f ca="1">'000166332'!H110</f>
        <v>0</v>
      </c>
      <c r="BG267" s="40">
        <f ca="1">'000169335'!H110</f>
        <v>0</v>
      </c>
      <c r="BH267" s="40">
        <f ca="1">'000172338'!H110</f>
        <v>0</v>
      </c>
      <c r="BI267" s="40">
        <f ca="1">'000175341'!H110</f>
        <v>0</v>
      </c>
      <c r="BJ267" s="40">
        <f ca="1">'000178344'!H110</f>
        <v>0</v>
      </c>
      <c r="BK267" s="40">
        <f ca="1">'000181347'!H110</f>
        <v>0</v>
      </c>
      <c r="BL267" s="40">
        <f ca="1">'000184350'!H110</f>
        <v>0</v>
      </c>
      <c r="BM267" s="40">
        <f ca="1">'000187353'!H110</f>
        <v>0</v>
      </c>
      <c r="BN267" s="40">
        <f ca="1">'000190356'!H110</f>
        <v>0</v>
      </c>
      <c r="BO267" s="40">
        <f ca="1">'000193359'!H110</f>
        <v>0</v>
      </c>
      <c r="BP267" s="40">
        <f ca="1">'000196362'!H110</f>
        <v>0</v>
      </c>
      <c r="BQ267" s="40">
        <f ca="1">'000199365'!H110</f>
        <v>0</v>
      </c>
      <c r="BR267" s="40">
        <f ca="1">'000202368'!H110</f>
        <v>0</v>
      </c>
      <c r="BS267" s="40">
        <f ca="1">'000205371'!H110</f>
        <v>0</v>
      </c>
      <c r="BT267" s="40">
        <f ca="1">'000208374'!H110</f>
        <v>0</v>
      </c>
      <c r="BU267" s="40">
        <f ca="1">SUM(B267:BT267)</f>
        <v>0</v>
      </c>
      <c r="BV267" s="37">
        <f ca="1">AVERAGE(B267:BT267)</f>
        <v>0</v>
      </c>
      <c r="BW267" s="37">
        <f ca="1">STDEV(B267:BT267)</f>
        <v>0</v>
      </c>
      <c r="BX267" s="37">
        <f ca="1">BW267/SQRT(71)</f>
        <v>0</v>
      </c>
      <c r="BY267" s="37">
        <f ca="1">IF(BU267=0,0,-1*((BU267/BU164)*(LN(BU267/BU164))))</f>
        <v>0</v>
      </c>
      <c r="BZ267" s="64">
        <f ca="1">IF(BU267=0,0,(BU267/BU164)^2)</f>
        <v>0</v>
      </c>
    </row>
    <row r="268" spans="1:78" x14ac:dyDescent="0.25">
      <c r="A268" s="54" t="s">
        <v>118</v>
      </c>
      <c r="B268" s="40">
        <f ca="1">'000000500'!H111</f>
        <v>0</v>
      </c>
      <c r="C268" s="40">
        <f ca="1">'000001167'!H111</f>
        <v>0</v>
      </c>
      <c r="D268" s="40">
        <f ca="1">'000004170'!H111</f>
        <v>0</v>
      </c>
      <c r="E268" s="40">
        <f ca="1">'000007173'!H111</f>
        <v>0</v>
      </c>
      <c r="F268" s="40">
        <f ca="1">'000010176'!H111</f>
        <v>0</v>
      </c>
      <c r="G268" s="40">
        <f ca="1">'000013179'!H111</f>
        <v>0</v>
      </c>
      <c r="H268" s="40">
        <f ca="1">'000016182'!H111</f>
        <v>0</v>
      </c>
      <c r="I268" s="40">
        <f ca="1">'000019185'!H111</f>
        <v>0</v>
      </c>
      <c r="J268" s="40">
        <f ca="1">'000022188'!H111</f>
        <v>0</v>
      </c>
      <c r="K268" s="40">
        <f ca="1">'000025191'!H111</f>
        <v>0</v>
      </c>
      <c r="L268" s="40">
        <f ca="1">'000028194'!H111</f>
        <v>0</v>
      </c>
      <c r="M268" s="40">
        <f ca="1">'000031197'!H111</f>
        <v>0</v>
      </c>
      <c r="N268" s="40">
        <f ca="1">'000034200'!H111</f>
        <v>0</v>
      </c>
      <c r="O268" s="40">
        <f ca="1">'000037203'!H111</f>
        <v>0</v>
      </c>
      <c r="P268" s="40">
        <f ca="1">'000040206'!H111</f>
        <v>0</v>
      </c>
      <c r="Q268" s="40">
        <f ca="1">'000043209'!H111</f>
        <v>0</v>
      </c>
      <c r="R268" s="40">
        <f ca="1">'000046212'!H111</f>
        <v>0</v>
      </c>
      <c r="S268" s="40">
        <f ca="1">'000049215'!H111</f>
        <v>0</v>
      </c>
      <c r="T268" s="40">
        <f ca="1">'000052218'!H111</f>
        <v>0</v>
      </c>
      <c r="U268" s="40">
        <f ca="1">'000055221'!H111</f>
        <v>0</v>
      </c>
      <c r="V268" s="40">
        <f ca="1">'000058224'!H111</f>
        <v>0</v>
      </c>
      <c r="W268" s="40">
        <f ca="1">'000061227'!H111</f>
        <v>0</v>
      </c>
      <c r="X268" s="40">
        <f ca="1">'000064230'!H111</f>
        <v>0</v>
      </c>
      <c r="Y268" s="40">
        <f ca="1">'000067233'!H111</f>
        <v>0</v>
      </c>
      <c r="Z268" s="40">
        <f ca="1">'000070236'!H111</f>
        <v>0</v>
      </c>
      <c r="AA268" s="40">
        <f ca="1">'000073239'!H111</f>
        <v>0</v>
      </c>
      <c r="AB268" s="40">
        <f ca="1">'000076242'!H111</f>
        <v>0</v>
      </c>
      <c r="AC268" s="40">
        <f ca="1">'000079245'!H111</f>
        <v>0</v>
      </c>
      <c r="AD268" s="40">
        <f ca="1">'000082248'!H111</f>
        <v>0</v>
      </c>
      <c r="AE268" s="40">
        <f ca="1">'000085251'!H111</f>
        <v>0</v>
      </c>
      <c r="AF268" s="40">
        <f ca="1">'000088254'!H111</f>
        <v>0</v>
      </c>
      <c r="AG268" s="40">
        <f ca="1">'000091257'!H111</f>
        <v>0</v>
      </c>
      <c r="AH268" s="40">
        <f ca="1">'000094260'!H111</f>
        <v>0</v>
      </c>
      <c r="AI268" s="40">
        <f ca="1">'000097263'!H111</f>
        <v>0</v>
      </c>
      <c r="AJ268" s="40">
        <f ca="1">'000100266'!H111</f>
        <v>0</v>
      </c>
      <c r="AK268" s="40">
        <f ca="1">'000103269'!H111</f>
        <v>0</v>
      </c>
      <c r="AL268" s="40">
        <f ca="1">'000106272'!H111</f>
        <v>0</v>
      </c>
      <c r="AM268" s="40">
        <f ca="1">'000109275'!H111</f>
        <v>0</v>
      </c>
      <c r="AN268" s="40">
        <f ca="1">'000112278'!H111</f>
        <v>0</v>
      </c>
      <c r="AO268" s="40">
        <f ca="1">'000115281'!H111</f>
        <v>0</v>
      </c>
      <c r="AP268" s="40">
        <f ca="1">'000118284'!H111</f>
        <v>0</v>
      </c>
      <c r="AQ268" s="40">
        <f ca="1">'000121287'!H111</f>
        <v>0</v>
      </c>
      <c r="AR268" s="40">
        <f ca="1">'000124290'!H111</f>
        <v>0</v>
      </c>
      <c r="AS268" s="40">
        <f ca="1">'000127293'!H111</f>
        <v>0</v>
      </c>
      <c r="AT268" s="40">
        <f ca="1">'000130296'!H111</f>
        <v>0</v>
      </c>
      <c r="AU268" s="40">
        <f ca="1">'000133299'!H111</f>
        <v>0</v>
      </c>
      <c r="AV268" s="40">
        <f ca="1">'000136302'!H111</f>
        <v>0</v>
      </c>
      <c r="AW268" s="40">
        <f ca="1">'000139305'!H111</f>
        <v>0</v>
      </c>
      <c r="AX268" s="40">
        <f ca="1">'000142308'!H111</f>
        <v>0</v>
      </c>
      <c r="AY268" s="40">
        <f ca="1">'000145311'!H111</f>
        <v>0</v>
      </c>
      <c r="AZ268" s="40">
        <f ca="1">'000148314'!H111</f>
        <v>0</v>
      </c>
      <c r="BA268" s="40">
        <f ca="1">'000151317'!H111</f>
        <v>0</v>
      </c>
      <c r="BB268" s="40">
        <f ca="1">'000154320'!H111</f>
        <v>0</v>
      </c>
      <c r="BC268" s="40">
        <f ca="1">'000157323'!H111</f>
        <v>0</v>
      </c>
      <c r="BD268" s="40">
        <f ca="1">'000160326'!H111</f>
        <v>0</v>
      </c>
      <c r="BE268" s="40">
        <f ca="1">'000163329'!H111</f>
        <v>0</v>
      </c>
      <c r="BF268" s="40">
        <f ca="1">'000166332'!H111</f>
        <v>0</v>
      </c>
      <c r="BG268" s="40">
        <f ca="1">'000169335'!H111</f>
        <v>0</v>
      </c>
      <c r="BH268" s="40">
        <f ca="1">'000172338'!H111</f>
        <v>0</v>
      </c>
      <c r="BI268" s="40">
        <f ca="1">'000175341'!H111</f>
        <v>0</v>
      </c>
      <c r="BJ268" s="40">
        <f ca="1">'000178344'!H111</f>
        <v>0</v>
      </c>
      <c r="BK268" s="40">
        <f ca="1">'000181347'!H111</f>
        <v>0</v>
      </c>
      <c r="BL268" s="40">
        <f ca="1">'000184350'!H111</f>
        <v>0</v>
      </c>
      <c r="BM268" s="40">
        <f ca="1">'000187353'!H111</f>
        <v>0</v>
      </c>
      <c r="BN268" s="40">
        <f ca="1">'000190356'!H111</f>
        <v>0</v>
      </c>
      <c r="BO268" s="40">
        <f ca="1">'000193359'!H111</f>
        <v>0</v>
      </c>
      <c r="BP268" s="40">
        <f ca="1">'000196362'!H111</f>
        <v>0</v>
      </c>
      <c r="BQ268" s="40">
        <f ca="1">'000199365'!H111</f>
        <v>0</v>
      </c>
      <c r="BR268" s="40">
        <f ca="1">'000202368'!H111</f>
        <v>0</v>
      </c>
      <c r="BS268" s="40">
        <f ca="1">'000205371'!H111</f>
        <v>0</v>
      </c>
      <c r="BT268" s="40">
        <f ca="1">'000208374'!H111</f>
        <v>0</v>
      </c>
      <c r="BU268" s="40">
        <f ca="1">SUM(B268:BT268)</f>
        <v>0</v>
      </c>
      <c r="BV268" s="37">
        <f ca="1">AVERAGE(B268:BT268)</f>
        <v>0</v>
      </c>
      <c r="BW268" s="37">
        <f ca="1">STDEV(B268:BT268)</f>
        <v>0</v>
      </c>
      <c r="BX268" s="37">
        <f ca="1">BW268/SQRT(71)</f>
        <v>0</v>
      </c>
      <c r="BY268" s="37">
        <f ca="1">IF(BU268=0,0,-1*((BU268/BU164)*(LN(BU268/BU164))))</f>
        <v>0</v>
      </c>
      <c r="BZ268" s="64">
        <f ca="1">IF(BU268=0,0,(BU268/BU164)^2)</f>
        <v>0</v>
      </c>
    </row>
    <row r="269" spans="1:78" x14ac:dyDescent="0.25">
      <c r="A269" s="54" t="s">
        <v>119</v>
      </c>
      <c r="B269" s="40">
        <f ca="1">'000000500'!H112</f>
        <v>0</v>
      </c>
      <c r="C269" s="40">
        <f ca="1">'000001167'!H112</f>
        <v>0</v>
      </c>
      <c r="D269" s="40">
        <f ca="1">'000004170'!H112</f>
        <v>0</v>
      </c>
      <c r="E269" s="40">
        <f ca="1">'000007173'!H112</f>
        <v>0</v>
      </c>
      <c r="F269" s="40">
        <f ca="1">'000010176'!H112</f>
        <v>0</v>
      </c>
      <c r="G269" s="40">
        <f ca="1">'000013179'!H112</f>
        <v>0</v>
      </c>
      <c r="H269" s="40">
        <f ca="1">'000016182'!H112</f>
        <v>0</v>
      </c>
      <c r="I269" s="40">
        <f ca="1">'000019185'!H112</f>
        <v>0</v>
      </c>
      <c r="J269" s="40">
        <f ca="1">'000022188'!H112</f>
        <v>0</v>
      </c>
      <c r="K269" s="40">
        <f ca="1">'000025191'!H112</f>
        <v>0</v>
      </c>
      <c r="L269" s="40">
        <f ca="1">'000028194'!H112</f>
        <v>0</v>
      </c>
      <c r="M269" s="40">
        <f ca="1">'000031197'!H112</f>
        <v>0</v>
      </c>
      <c r="N269" s="40">
        <f ca="1">'000034200'!H112</f>
        <v>0</v>
      </c>
      <c r="O269" s="40">
        <f ca="1">'000037203'!H112</f>
        <v>0</v>
      </c>
      <c r="P269" s="40">
        <f ca="1">'000040206'!H112</f>
        <v>0</v>
      </c>
      <c r="Q269" s="40">
        <f ca="1">'000043209'!H112</f>
        <v>0</v>
      </c>
      <c r="R269" s="40">
        <f ca="1">'000046212'!H112</f>
        <v>0</v>
      </c>
      <c r="S269" s="40">
        <f ca="1">'000049215'!H112</f>
        <v>0</v>
      </c>
      <c r="T269" s="40">
        <f ca="1">'000052218'!H112</f>
        <v>0</v>
      </c>
      <c r="U269" s="40">
        <f ca="1">'000055221'!H112</f>
        <v>0</v>
      </c>
      <c r="V269" s="40">
        <f ca="1">'000058224'!H112</f>
        <v>0</v>
      </c>
      <c r="W269" s="40">
        <f ca="1">'000061227'!H112</f>
        <v>0</v>
      </c>
      <c r="X269" s="40">
        <f ca="1">'000064230'!H112</f>
        <v>0</v>
      </c>
      <c r="Y269" s="40">
        <f ca="1">'000067233'!H112</f>
        <v>0</v>
      </c>
      <c r="Z269" s="40">
        <f ca="1">'000070236'!H112</f>
        <v>0</v>
      </c>
      <c r="AA269" s="40">
        <f ca="1">'000073239'!H112</f>
        <v>0</v>
      </c>
      <c r="AB269" s="40">
        <f ca="1">'000076242'!H112</f>
        <v>0</v>
      </c>
      <c r="AC269" s="40">
        <f ca="1">'000079245'!H112</f>
        <v>0</v>
      </c>
      <c r="AD269" s="40">
        <f ca="1">'000082248'!H112</f>
        <v>0</v>
      </c>
      <c r="AE269" s="40">
        <f ca="1">'000085251'!H112</f>
        <v>0</v>
      </c>
      <c r="AF269" s="40">
        <f ca="1">'000088254'!H112</f>
        <v>0</v>
      </c>
      <c r="AG269" s="40">
        <f ca="1">'000091257'!H112</f>
        <v>0</v>
      </c>
      <c r="AH269" s="40">
        <f ca="1">'000094260'!H112</f>
        <v>0</v>
      </c>
      <c r="AI269" s="40">
        <f ca="1">'000097263'!H112</f>
        <v>0</v>
      </c>
      <c r="AJ269" s="40">
        <f ca="1">'000100266'!H112</f>
        <v>0</v>
      </c>
      <c r="AK269" s="40">
        <f ca="1">'000103269'!H112</f>
        <v>0</v>
      </c>
      <c r="AL269" s="40">
        <f ca="1">'000106272'!H112</f>
        <v>0</v>
      </c>
      <c r="AM269" s="40">
        <f ca="1">'000109275'!H112</f>
        <v>0</v>
      </c>
      <c r="AN269" s="40">
        <f ca="1">'000112278'!H112</f>
        <v>0</v>
      </c>
      <c r="AO269" s="40">
        <f ca="1">'000115281'!H112</f>
        <v>0</v>
      </c>
      <c r="AP269" s="40">
        <f ca="1">'000118284'!H112</f>
        <v>0</v>
      </c>
      <c r="AQ269" s="40">
        <f ca="1">'000121287'!H112</f>
        <v>0</v>
      </c>
      <c r="AR269" s="40">
        <f ca="1">'000124290'!H112</f>
        <v>0</v>
      </c>
      <c r="AS269" s="40">
        <f ca="1">'000127293'!H112</f>
        <v>0</v>
      </c>
      <c r="AT269" s="40">
        <f ca="1">'000130296'!H112</f>
        <v>0</v>
      </c>
      <c r="AU269" s="40">
        <f ca="1">'000133299'!H112</f>
        <v>0</v>
      </c>
      <c r="AV269" s="40">
        <f ca="1">'000136302'!H112</f>
        <v>0</v>
      </c>
      <c r="AW269" s="40">
        <f ca="1">'000139305'!H112</f>
        <v>0</v>
      </c>
      <c r="AX269" s="40">
        <f ca="1">'000142308'!H112</f>
        <v>0</v>
      </c>
      <c r="AY269" s="40">
        <f ca="1">'000145311'!H112</f>
        <v>0</v>
      </c>
      <c r="AZ269" s="40">
        <f ca="1">'000148314'!H112</f>
        <v>0</v>
      </c>
      <c r="BA269" s="40">
        <f ca="1">'000151317'!H112</f>
        <v>0</v>
      </c>
      <c r="BB269" s="40">
        <f ca="1">'000154320'!H112</f>
        <v>0</v>
      </c>
      <c r="BC269" s="40">
        <f ca="1">'000157323'!H112</f>
        <v>0</v>
      </c>
      <c r="BD269" s="40">
        <f ca="1">'000160326'!H112</f>
        <v>0</v>
      </c>
      <c r="BE269" s="40">
        <f ca="1">'000163329'!H112</f>
        <v>0</v>
      </c>
      <c r="BF269" s="40">
        <f ca="1">'000166332'!H112</f>
        <v>0</v>
      </c>
      <c r="BG269" s="40">
        <f ca="1">'000169335'!H112</f>
        <v>0</v>
      </c>
      <c r="BH269" s="40">
        <f ca="1">'000172338'!H112</f>
        <v>0</v>
      </c>
      <c r="BI269" s="40">
        <f ca="1">'000175341'!H112</f>
        <v>0</v>
      </c>
      <c r="BJ269" s="40">
        <f ca="1">'000178344'!H112</f>
        <v>0</v>
      </c>
      <c r="BK269" s="40">
        <f ca="1">'000181347'!H112</f>
        <v>0</v>
      </c>
      <c r="BL269" s="40">
        <f ca="1">'000184350'!H112</f>
        <v>0</v>
      </c>
      <c r="BM269" s="40">
        <f ca="1">'000187353'!H112</f>
        <v>0</v>
      </c>
      <c r="BN269" s="40">
        <f ca="1">'000190356'!H112</f>
        <v>0</v>
      </c>
      <c r="BO269" s="40">
        <f ca="1">'000193359'!H112</f>
        <v>0</v>
      </c>
      <c r="BP269" s="40">
        <f ca="1">'000196362'!H112</f>
        <v>0</v>
      </c>
      <c r="BQ269" s="40">
        <f ca="1">'000199365'!H112</f>
        <v>0</v>
      </c>
      <c r="BR269" s="40">
        <f ca="1">'000202368'!H112</f>
        <v>0</v>
      </c>
      <c r="BS269" s="40">
        <f ca="1">'000205371'!H112</f>
        <v>0</v>
      </c>
      <c r="BT269" s="40">
        <f ca="1">'000208374'!H112</f>
        <v>0</v>
      </c>
      <c r="BU269" s="40">
        <f ca="1">SUM(B269:BT269)</f>
        <v>0</v>
      </c>
      <c r="BV269" s="37">
        <f ca="1">AVERAGE(B269:BT269)</f>
        <v>0</v>
      </c>
      <c r="BW269" s="37">
        <f ca="1">STDEV(B269:BT269)</f>
        <v>0</v>
      </c>
      <c r="BX269" s="37">
        <f ca="1">BW269/SQRT(71)</f>
        <v>0</v>
      </c>
      <c r="BY269" s="37">
        <f ca="1">IF(BU269=0,0,-1*((BU269/BU164)*(LN(BU269/BU164))))</f>
        <v>0</v>
      </c>
      <c r="BZ269" s="64">
        <f ca="1">IF(BU269=0,0,(BU269/BU164)^2)</f>
        <v>0</v>
      </c>
    </row>
    <row r="270" spans="1:78" x14ac:dyDescent="0.25">
      <c r="A270" s="55" t="s">
        <v>178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  <c r="BB270" s="38"/>
      <c r="BC270" s="38"/>
      <c r="BD270" s="38"/>
      <c r="BE270" s="38"/>
      <c r="BF270" s="38"/>
      <c r="BG270" s="38"/>
      <c r="BH270" s="38"/>
      <c r="BI270" s="38"/>
      <c r="BJ270" s="38"/>
      <c r="BK270" s="38"/>
      <c r="BL270" s="38"/>
      <c r="BM270" s="38"/>
      <c r="BN270" s="38"/>
      <c r="BO270" s="38"/>
      <c r="BP270" s="38"/>
      <c r="BQ270" s="38"/>
      <c r="BR270" s="38"/>
      <c r="BS270" s="38"/>
      <c r="BT270" s="38"/>
      <c r="BU270" s="38"/>
      <c r="BV270" s="38"/>
      <c r="BW270" s="38"/>
      <c r="BX270" s="38"/>
      <c r="BY270" s="39">
        <f ca="1">SUM(BY271:BY271)</f>
        <v>0</v>
      </c>
      <c r="BZ270" s="65">
        <f ca="1">1-SUM(BZ271:BZ271)</f>
        <v>1</v>
      </c>
    </row>
    <row r="271" spans="1:78" x14ac:dyDescent="0.25">
      <c r="A271" s="54" t="s">
        <v>121</v>
      </c>
      <c r="B271" s="40">
        <f ca="1">'000000500'!H114</f>
        <v>0</v>
      </c>
      <c r="C271" s="40">
        <f ca="1">'000001167'!H114</f>
        <v>0</v>
      </c>
      <c r="D271" s="40">
        <f ca="1">'000004170'!H114</f>
        <v>0</v>
      </c>
      <c r="E271" s="40">
        <f ca="1">'000007173'!H114</f>
        <v>0</v>
      </c>
      <c r="F271" s="40">
        <f ca="1">'000010176'!H114</f>
        <v>0</v>
      </c>
      <c r="G271" s="40">
        <f ca="1">'000013179'!H114</f>
        <v>0</v>
      </c>
      <c r="H271" s="40">
        <f ca="1">'000016182'!H114</f>
        <v>0</v>
      </c>
      <c r="I271" s="40">
        <f ca="1">'000019185'!H114</f>
        <v>0</v>
      </c>
      <c r="J271" s="40">
        <f ca="1">'000022188'!H114</f>
        <v>0</v>
      </c>
      <c r="K271" s="40">
        <f ca="1">'000025191'!H114</f>
        <v>0</v>
      </c>
      <c r="L271" s="40">
        <f ca="1">'000028194'!H114</f>
        <v>0</v>
      </c>
      <c r="M271" s="40">
        <f ca="1">'000031197'!H114</f>
        <v>0</v>
      </c>
      <c r="N271" s="40">
        <f ca="1">'000034200'!H114</f>
        <v>0</v>
      </c>
      <c r="O271" s="40">
        <f ca="1">'000037203'!H114</f>
        <v>0</v>
      </c>
      <c r="P271" s="40">
        <f ca="1">'000040206'!H114</f>
        <v>0</v>
      </c>
      <c r="Q271" s="40">
        <f ca="1">'000043209'!H114</f>
        <v>0</v>
      </c>
      <c r="R271" s="40">
        <f ca="1">'000046212'!H114</f>
        <v>0</v>
      </c>
      <c r="S271" s="40">
        <f ca="1">'000049215'!H114</f>
        <v>0</v>
      </c>
      <c r="T271" s="40">
        <f ca="1">'000052218'!H114</f>
        <v>0</v>
      </c>
      <c r="U271" s="40">
        <f ca="1">'000055221'!H114</f>
        <v>0</v>
      </c>
      <c r="V271" s="40">
        <f ca="1">'000058224'!H114</f>
        <v>0</v>
      </c>
      <c r="W271" s="40">
        <f ca="1">'000061227'!H114</f>
        <v>0</v>
      </c>
      <c r="X271" s="40">
        <f ca="1">'000064230'!H114</f>
        <v>0</v>
      </c>
      <c r="Y271" s="40">
        <f ca="1">'000067233'!H114</f>
        <v>0</v>
      </c>
      <c r="Z271" s="40">
        <f ca="1">'000070236'!H114</f>
        <v>0</v>
      </c>
      <c r="AA271" s="40">
        <f ca="1">'000073239'!H114</f>
        <v>0</v>
      </c>
      <c r="AB271" s="40">
        <f ca="1">'000076242'!H114</f>
        <v>0</v>
      </c>
      <c r="AC271" s="40">
        <f ca="1">'000079245'!H114</f>
        <v>0</v>
      </c>
      <c r="AD271" s="40">
        <f ca="1">'000082248'!H114</f>
        <v>0</v>
      </c>
      <c r="AE271" s="40">
        <f ca="1">'000085251'!H114</f>
        <v>0</v>
      </c>
      <c r="AF271" s="40">
        <f ca="1">'000088254'!H114</f>
        <v>0</v>
      </c>
      <c r="AG271" s="40">
        <f ca="1">'000091257'!H114</f>
        <v>0</v>
      </c>
      <c r="AH271" s="40">
        <f ca="1">'000094260'!H114</f>
        <v>0</v>
      </c>
      <c r="AI271" s="40">
        <f ca="1">'000097263'!H114</f>
        <v>0</v>
      </c>
      <c r="AJ271" s="40">
        <f ca="1">'000100266'!H114</f>
        <v>0</v>
      </c>
      <c r="AK271" s="40">
        <f ca="1">'000103269'!H114</f>
        <v>0</v>
      </c>
      <c r="AL271" s="40">
        <f ca="1">'000106272'!H114</f>
        <v>0</v>
      </c>
      <c r="AM271" s="40">
        <f ca="1">'000109275'!H114</f>
        <v>0</v>
      </c>
      <c r="AN271" s="40">
        <f ca="1">'000112278'!H114</f>
        <v>0</v>
      </c>
      <c r="AO271" s="40">
        <f ca="1">'000115281'!H114</f>
        <v>0</v>
      </c>
      <c r="AP271" s="40">
        <f ca="1">'000118284'!H114</f>
        <v>0</v>
      </c>
      <c r="AQ271" s="40">
        <f ca="1">'000121287'!H114</f>
        <v>0</v>
      </c>
      <c r="AR271" s="40">
        <f ca="1">'000124290'!H114</f>
        <v>0</v>
      </c>
      <c r="AS271" s="40">
        <f ca="1">'000127293'!H114</f>
        <v>0</v>
      </c>
      <c r="AT271" s="40">
        <f ca="1">'000130296'!H114</f>
        <v>0</v>
      </c>
      <c r="AU271" s="40">
        <f ca="1">'000133299'!H114</f>
        <v>0</v>
      </c>
      <c r="AV271" s="40">
        <f ca="1">'000136302'!H114</f>
        <v>0</v>
      </c>
      <c r="AW271" s="40">
        <f ca="1">'000139305'!H114</f>
        <v>0</v>
      </c>
      <c r="AX271" s="40">
        <f ca="1">'000142308'!H114</f>
        <v>0</v>
      </c>
      <c r="AY271" s="40">
        <f ca="1">'000145311'!H114</f>
        <v>0</v>
      </c>
      <c r="AZ271" s="40">
        <f ca="1">'000148314'!H114</f>
        <v>0</v>
      </c>
      <c r="BA271" s="40">
        <f ca="1">'000151317'!H114</f>
        <v>0</v>
      </c>
      <c r="BB271" s="40">
        <f ca="1">'000154320'!H114</f>
        <v>0</v>
      </c>
      <c r="BC271" s="40">
        <f ca="1">'000157323'!H114</f>
        <v>0</v>
      </c>
      <c r="BD271" s="40">
        <f ca="1">'000160326'!H114</f>
        <v>0</v>
      </c>
      <c r="BE271" s="40">
        <f ca="1">'000163329'!H114</f>
        <v>0</v>
      </c>
      <c r="BF271" s="40">
        <f ca="1">'000166332'!H114</f>
        <v>0</v>
      </c>
      <c r="BG271" s="40">
        <f ca="1">'000169335'!H114</f>
        <v>0</v>
      </c>
      <c r="BH271" s="40">
        <f ca="1">'000172338'!H114</f>
        <v>0</v>
      </c>
      <c r="BI271" s="40">
        <f ca="1">'000175341'!H114</f>
        <v>0</v>
      </c>
      <c r="BJ271" s="40">
        <f ca="1">'000178344'!H114</f>
        <v>0</v>
      </c>
      <c r="BK271" s="40">
        <f ca="1">'000181347'!H114</f>
        <v>0</v>
      </c>
      <c r="BL271" s="40">
        <f ca="1">'000184350'!H114</f>
        <v>0</v>
      </c>
      <c r="BM271" s="40">
        <f ca="1">'000187353'!H114</f>
        <v>0</v>
      </c>
      <c r="BN271" s="40">
        <f ca="1">'000190356'!H114</f>
        <v>0</v>
      </c>
      <c r="BO271" s="40">
        <f ca="1">'000193359'!H114</f>
        <v>0</v>
      </c>
      <c r="BP271" s="40">
        <f ca="1">'000196362'!H114</f>
        <v>0</v>
      </c>
      <c r="BQ271" s="40">
        <f ca="1">'000199365'!H114</f>
        <v>0</v>
      </c>
      <c r="BR271" s="40">
        <f ca="1">'000202368'!H114</f>
        <v>0</v>
      </c>
      <c r="BS271" s="40">
        <f ca="1">'000205371'!H114</f>
        <v>0</v>
      </c>
      <c r="BT271" s="40">
        <f ca="1">'000208374'!H114</f>
        <v>0</v>
      </c>
      <c r="BU271" s="40">
        <f ca="1">SUM(B271:BT271)</f>
        <v>0</v>
      </c>
      <c r="BV271" s="37">
        <f ca="1">AVERAGE(B271:BT271)</f>
        <v>0</v>
      </c>
      <c r="BW271" s="37">
        <f ca="1">STDEV(B271:BT271)</f>
        <v>0</v>
      </c>
      <c r="BX271" s="37">
        <f ca="1">BW271/SQRT(71)</f>
        <v>0</v>
      </c>
      <c r="BY271" s="37">
        <f ca="1">IF(BU271=0,0,-1*((BU271/BU165)*(LN(BU271/BU165))))</f>
        <v>0</v>
      </c>
      <c r="BZ271" s="64">
        <f ca="1">IF(BU271=0,0,(BU271/BU165)^2)</f>
        <v>0</v>
      </c>
    </row>
    <row r="272" spans="1:78" x14ac:dyDescent="0.25">
      <c r="A272" s="55" t="s">
        <v>179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  <c r="BB272" s="38"/>
      <c r="BC272" s="38"/>
      <c r="BD272" s="38"/>
      <c r="BE272" s="38"/>
      <c r="BF272" s="38"/>
      <c r="BG272" s="38"/>
      <c r="BH272" s="38"/>
      <c r="BI272" s="38"/>
      <c r="BJ272" s="38"/>
      <c r="BK272" s="38"/>
      <c r="BL272" s="38"/>
      <c r="BM272" s="38"/>
      <c r="BN272" s="38"/>
      <c r="BO272" s="38"/>
      <c r="BP272" s="38"/>
      <c r="BQ272" s="38"/>
      <c r="BR272" s="38"/>
      <c r="BS272" s="38"/>
      <c r="BT272" s="38"/>
      <c r="BU272" s="38"/>
      <c r="BV272" s="38"/>
      <c r="BW272" s="38"/>
      <c r="BX272" s="38"/>
      <c r="BY272" s="39">
        <f ca="1">SUM(BY273:BY273)</f>
        <v>0</v>
      </c>
      <c r="BZ272" s="65">
        <f ca="1">1-SUM(BZ273:BZ273)</f>
        <v>1</v>
      </c>
    </row>
    <row r="273" spans="1:78" x14ac:dyDescent="0.25">
      <c r="A273" s="54" t="s">
        <v>123</v>
      </c>
      <c r="B273" s="40">
        <f ca="1">'000000500'!H116</f>
        <v>0</v>
      </c>
      <c r="C273" s="40">
        <f ca="1">'000001167'!H116</f>
        <v>0</v>
      </c>
      <c r="D273" s="40">
        <f ca="1">'000004170'!H116</f>
        <v>0</v>
      </c>
      <c r="E273" s="40">
        <f ca="1">'000007173'!H116</f>
        <v>0</v>
      </c>
      <c r="F273" s="40">
        <f ca="1">'000010176'!H116</f>
        <v>0</v>
      </c>
      <c r="G273" s="40">
        <f ca="1">'000013179'!H116</f>
        <v>0</v>
      </c>
      <c r="H273" s="40">
        <f ca="1">'000016182'!H116</f>
        <v>0</v>
      </c>
      <c r="I273" s="40">
        <f ca="1">'000019185'!H116</f>
        <v>0</v>
      </c>
      <c r="J273" s="40">
        <f ca="1">'000022188'!H116</f>
        <v>0</v>
      </c>
      <c r="K273" s="40">
        <f ca="1">'000025191'!H116</f>
        <v>0</v>
      </c>
      <c r="L273" s="40">
        <f ca="1">'000028194'!H116</f>
        <v>0</v>
      </c>
      <c r="M273" s="40">
        <f ca="1">'000031197'!H116</f>
        <v>0</v>
      </c>
      <c r="N273" s="40">
        <f ca="1">'000034200'!H116</f>
        <v>0</v>
      </c>
      <c r="O273" s="40">
        <f ca="1">'000037203'!H116</f>
        <v>0</v>
      </c>
      <c r="P273" s="40">
        <f ca="1">'000040206'!H116</f>
        <v>0</v>
      </c>
      <c r="Q273" s="40">
        <f ca="1">'000043209'!H116</f>
        <v>0</v>
      </c>
      <c r="R273" s="40">
        <f ca="1">'000046212'!H116</f>
        <v>0</v>
      </c>
      <c r="S273" s="40">
        <f ca="1">'000049215'!H116</f>
        <v>0</v>
      </c>
      <c r="T273" s="40">
        <f ca="1">'000052218'!H116</f>
        <v>0</v>
      </c>
      <c r="U273" s="40">
        <f ca="1">'000055221'!H116</f>
        <v>0</v>
      </c>
      <c r="V273" s="40">
        <f ca="1">'000058224'!H116</f>
        <v>0</v>
      </c>
      <c r="W273" s="40">
        <f ca="1">'000061227'!H116</f>
        <v>0</v>
      </c>
      <c r="X273" s="40">
        <f ca="1">'000064230'!H116</f>
        <v>0</v>
      </c>
      <c r="Y273" s="40">
        <f ca="1">'000067233'!H116</f>
        <v>0</v>
      </c>
      <c r="Z273" s="40">
        <f ca="1">'000070236'!H116</f>
        <v>0</v>
      </c>
      <c r="AA273" s="40">
        <f ca="1">'000073239'!H116</f>
        <v>0</v>
      </c>
      <c r="AB273" s="40">
        <f ca="1">'000076242'!H116</f>
        <v>0</v>
      </c>
      <c r="AC273" s="40">
        <f ca="1">'000079245'!H116</f>
        <v>0</v>
      </c>
      <c r="AD273" s="40">
        <f ca="1">'000082248'!H116</f>
        <v>0</v>
      </c>
      <c r="AE273" s="40">
        <f ca="1">'000085251'!H116</f>
        <v>0</v>
      </c>
      <c r="AF273" s="40">
        <f ca="1">'000088254'!H116</f>
        <v>0</v>
      </c>
      <c r="AG273" s="40">
        <f ca="1">'000091257'!H116</f>
        <v>0</v>
      </c>
      <c r="AH273" s="40">
        <f ca="1">'000094260'!H116</f>
        <v>0</v>
      </c>
      <c r="AI273" s="40">
        <f ca="1">'000097263'!H116</f>
        <v>0</v>
      </c>
      <c r="AJ273" s="40">
        <f ca="1">'000100266'!H116</f>
        <v>0</v>
      </c>
      <c r="AK273" s="40">
        <f ca="1">'000103269'!H116</f>
        <v>0</v>
      </c>
      <c r="AL273" s="40">
        <f ca="1">'000106272'!H116</f>
        <v>0</v>
      </c>
      <c r="AM273" s="40">
        <f ca="1">'000109275'!H116</f>
        <v>0</v>
      </c>
      <c r="AN273" s="40">
        <f ca="1">'000112278'!H116</f>
        <v>0</v>
      </c>
      <c r="AO273" s="40">
        <f ca="1">'000115281'!H116</f>
        <v>0</v>
      </c>
      <c r="AP273" s="40">
        <f ca="1">'000118284'!H116</f>
        <v>0</v>
      </c>
      <c r="AQ273" s="40">
        <f ca="1">'000121287'!H116</f>
        <v>0</v>
      </c>
      <c r="AR273" s="40">
        <f ca="1">'000124290'!H116</f>
        <v>0</v>
      </c>
      <c r="AS273" s="40">
        <f ca="1">'000127293'!H116</f>
        <v>0</v>
      </c>
      <c r="AT273" s="40">
        <f ca="1">'000130296'!H116</f>
        <v>0</v>
      </c>
      <c r="AU273" s="40">
        <f ca="1">'000133299'!H116</f>
        <v>0</v>
      </c>
      <c r="AV273" s="40">
        <f ca="1">'000136302'!H116</f>
        <v>0</v>
      </c>
      <c r="AW273" s="40">
        <f ca="1">'000139305'!H116</f>
        <v>0</v>
      </c>
      <c r="AX273" s="40">
        <f ca="1">'000142308'!H116</f>
        <v>0</v>
      </c>
      <c r="AY273" s="40">
        <f ca="1">'000145311'!H116</f>
        <v>0</v>
      </c>
      <c r="AZ273" s="40">
        <f ca="1">'000148314'!H116</f>
        <v>0</v>
      </c>
      <c r="BA273" s="40">
        <f ca="1">'000151317'!H116</f>
        <v>0</v>
      </c>
      <c r="BB273" s="40">
        <f ca="1">'000154320'!H116</f>
        <v>0</v>
      </c>
      <c r="BC273" s="40">
        <f ca="1">'000157323'!H116</f>
        <v>0</v>
      </c>
      <c r="BD273" s="40">
        <f ca="1">'000160326'!H116</f>
        <v>0</v>
      </c>
      <c r="BE273" s="40">
        <f ca="1">'000163329'!H116</f>
        <v>0</v>
      </c>
      <c r="BF273" s="40">
        <f ca="1">'000166332'!H116</f>
        <v>0</v>
      </c>
      <c r="BG273" s="40">
        <f ca="1">'000169335'!H116</f>
        <v>0</v>
      </c>
      <c r="BH273" s="40">
        <f ca="1">'000172338'!H116</f>
        <v>0</v>
      </c>
      <c r="BI273" s="40">
        <f ca="1">'000175341'!H116</f>
        <v>0</v>
      </c>
      <c r="BJ273" s="40">
        <f ca="1">'000178344'!H116</f>
        <v>0</v>
      </c>
      <c r="BK273" s="40">
        <f ca="1">'000181347'!H116</f>
        <v>0</v>
      </c>
      <c r="BL273" s="40">
        <f ca="1">'000184350'!H116</f>
        <v>0</v>
      </c>
      <c r="BM273" s="40">
        <f ca="1">'000187353'!H116</f>
        <v>0</v>
      </c>
      <c r="BN273" s="40">
        <f ca="1">'000190356'!H116</f>
        <v>0</v>
      </c>
      <c r="BO273" s="40">
        <f ca="1">'000193359'!H116</f>
        <v>0</v>
      </c>
      <c r="BP273" s="40">
        <f ca="1">'000196362'!H116</f>
        <v>0</v>
      </c>
      <c r="BQ273" s="40">
        <f ca="1">'000199365'!H116</f>
        <v>0</v>
      </c>
      <c r="BR273" s="40">
        <f ca="1">'000202368'!H116</f>
        <v>0</v>
      </c>
      <c r="BS273" s="40">
        <f ca="1">'000205371'!H116</f>
        <v>0</v>
      </c>
      <c r="BT273" s="40">
        <f ca="1">'000208374'!H116</f>
        <v>0</v>
      </c>
      <c r="BU273" s="40">
        <f ca="1">SUM(B273:BT273)</f>
        <v>0</v>
      </c>
      <c r="BV273" s="37">
        <f ca="1">AVERAGE(B273:BT273)</f>
        <v>0</v>
      </c>
      <c r="BW273" s="37">
        <f ca="1">STDEV(B273:BT273)</f>
        <v>0</v>
      </c>
      <c r="BX273" s="37">
        <f ca="1">BW273/SQRT(71)</f>
        <v>0</v>
      </c>
      <c r="BY273" s="37">
        <f ca="1">IF(BU273=0,0,-1*((BU273/BU166)*(LN(BU273/BU166))))</f>
        <v>0</v>
      </c>
      <c r="BZ273" s="64">
        <f ca="1">IF(BU273=0,0,(BU273/BU166)^2)</f>
        <v>0</v>
      </c>
    </row>
    <row r="274" spans="1:78" x14ac:dyDescent="0.25">
      <c r="A274" s="55" t="s">
        <v>180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  <c r="BB274" s="38"/>
      <c r="BC274" s="38"/>
      <c r="BD274" s="38"/>
      <c r="BE274" s="38"/>
      <c r="BF274" s="38"/>
      <c r="BG274" s="38"/>
      <c r="BH274" s="38"/>
      <c r="BI274" s="38"/>
      <c r="BJ274" s="38"/>
      <c r="BK274" s="38"/>
      <c r="BL274" s="38"/>
      <c r="BM274" s="38"/>
      <c r="BN274" s="38"/>
      <c r="BO274" s="38"/>
      <c r="BP274" s="38"/>
      <c r="BQ274" s="38"/>
      <c r="BR274" s="38"/>
      <c r="BS274" s="38"/>
      <c r="BT274" s="38"/>
      <c r="BU274" s="38"/>
      <c r="BV274" s="38"/>
      <c r="BW274" s="38"/>
      <c r="BX274" s="38"/>
      <c r="BY274" s="39">
        <f ca="1">SUM(BY275:BY277)</f>
        <v>2.4166256804818678E-2</v>
      </c>
      <c r="BZ274" s="65">
        <f ca="1">1-SUM(BZ275:BZ277)</f>
        <v>7.2858770959429719E-3</v>
      </c>
    </row>
    <row r="275" spans="1:78" x14ac:dyDescent="0.25">
      <c r="A275" s="54" t="s">
        <v>125</v>
      </c>
      <c r="B275" s="40">
        <f ca="1">'000000500'!H118</f>
        <v>0</v>
      </c>
      <c r="C275" s="40">
        <f ca="1">'000001167'!H118</f>
        <v>0</v>
      </c>
      <c r="D275" s="40">
        <f ca="1">'000004170'!H118</f>
        <v>0</v>
      </c>
      <c r="E275" s="40">
        <f ca="1">'000007173'!H118</f>
        <v>0</v>
      </c>
      <c r="F275" s="40">
        <f ca="1">'000010176'!H118</f>
        <v>0</v>
      </c>
      <c r="G275" s="40">
        <f ca="1">'000013179'!H118</f>
        <v>0</v>
      </c>
      <c r="H275" s="40">
        <f ca="1">'000016182'!H118</f>
        <v>0</v>
      </c>
      <c r="I275" s="40">
        <f ca="1">'000019185'!H118</f>
        <v>0</v>
      </c>
      <c r="J275" s="40">
        <f ca="1">'000022188'!H118</f>
        <v>0</v>
      </c>
      <c r="K275" s="40">
        <f ca="1">'000025191'!H118</f>
        <v>0</v>
      </c>
      <c r="L275" s="40">
        <f ca="1">'000028194'!H118</f>
        <v>0</v>
      </c>
      <c r="M275" s="40">
        <f ca="1">'000031197'!H118</f>
        <v>0</v>
      </c>
      <c r="N275" s="40">
        <f ca="1">'000034200'!H118</f>
        <v>0</v>
      </c>
      <c r="O275" s="40">
        <f ca="1">'000037203'!H118</f>
        <v>0</v>
      </c>
      <c r="P275" s="40">
        <f ca="1">'000040206'!H118</f>
        <v>0</v>
      </c>
      <c r="Q275" s="40">
        <f ca="1">'000043209'!H118</f>
        <v>0</v>
      </c>
      <c r="R275" s="40">
        <f ca="1">'000046212'!H118</f>
        <v>0</v>
      </c>
      <c r="S275" s="40">
        <f ca="1">'000049215'!H118</f>
        <v>0</v>
      </c>
      <c r="T275" s="40">
        <f ca="1">'000052218'!H118</f>
        <v>0</v>
      </c>
      <c r="U275" s="40">
        <f ca="1">'000055221'!H118</f>
        <v>0</v>
      </c>
      <c r="V275" s="40">
        <f ca="1">'000058224'!H118</f>
        <v>0</v>
      </c>
      <c r="W275" s="40">
        <f ca="1">'000061227'!H118</f>
        <v>0</v>
      </c>
      <c r="X275" s="40">
        <f ca="1">'000064230'!H118</f>
        <v>0</v>
      </c>
      <c r="Y275" s="40">
        <f ca="1">'000067233'!H118</f>
        <v>0</v>
      </c>
      <c r="Z275" s="40">
        <f ca="1">'000070236'!H118</f>
        <v>0</v>
      </c>
      <c r="AA275" s="40">
        <f ca="1">'000073239'!H118</f>
        <v>0</v>
      </c>
      <c r="AB275" s="40">
        <f ca="1">'000076242'!H118</f>
        <v>0</v>
      </c>
      <c r="AC275" s="40">
        <f ca="1">'000079245'!H118</f>
        <v>0</v>
      </c>
      <c r="AD275" s="40">
        <f ca="1">'000082248'!H118</f>
        <v>0</v>
      </c>
      <c r="AE275" s="40">
        <f ca="1">'000085251'!H118</f>
        <v>0</v>
      </c>
      <c r="AF275" s="40">
        <f ca="1">'000088254'!H118</f>
        <v>0</v>
      </c>
      <c r="AG275" s="40">
        <f ca="1">'000091257'!H118</f>
        <v>0</v>
      </c>
      <c r="AH275" s="40">
        <f ca="1">'000094260'!H118</f>
        <v>0</v>
      </c>
      <c r="AI275" s="40">
        <f ca="1">'000097263'!H118</f>
        <v>0</v>
      </c>
      <c r="AJ275" s="40">
        <f ca="1">'000100266'!H118</f>
        <v>0</v>
      </c>
      <c r="AK275" s="40">
        <f ca="1">'000103269'!H118</f>
        <v>0</v>
      </c>
      <c r="AL275" s="40">
        <f ca="1">'000106272'!H118</f>
        <v>0</v>
      </c>
      <c r="AM275" s="40">
        <f ca="1">'000109275'!H118</f>
        <v>0</v>
      </c>
      <c r="AN275" s="40">
        <f ca="1">'000112278'!H118</f>
        <v>0</v>
      </c>
      <c r="AO275" s="40">
        <f ca="1">'000115281'!H118</f>
        <v>0</v>
      </c>
      <c r="AP275" s="40">
        <f ca="1">'000118284'!H118</f>
        <v>0</v>
      </c>
      <c r="AQ275" s="40">
        <f ca="1">'000121287'!H118</f>
        <v>0</v>
      </c>
      <c r="AR275" s="40">
        <f ca="1">'000124290'!H118</f>
        <v>0</v>
      </c>
      <c r="AS275" s="40">
        <f ca="1">'000127293'!H118</f>
        <v>0</v>
      </c>
      <c r="AT275" s="40">
        <f ca="1">'000130296'!H118</f>
        <v>0</v>
      </c>
      <c r="AU275" s="40">
        <f ca="1">'000133299'!H118</f>
        <v>0</v>
      </c>
      <c r="AV275" s="40">
        <f ca="1">'000136302'!H118</f>
        <v>0</v>
      </c>
      <c r="AW275" s="40">
        <f ca="1">'000139305'!H118</f>
        <v>0</v>
      </c>
      <c r="AX275" s="40">
        <f ca="1">'000142308'!H118</f>
        <v>0</v>
      </c>
      <c r="AY275" s="40">
        <f ca="1">'000145311'!H118</f>
        <v>0</v>
      </c>
      <c r="AZ275" s="40">
        <f ca="1">'000148314'!H118</f>
        <v>0</v>
      </c>
      <c r="BA275" s="40">
        <f ca="1">'000151317'!H118</f>
        <v>0</v>
      </c>
      <c r="BB275" s="40">
        <f ca="1">'000154320'!H118</f>
        <v>0</v>
      </c>
      <c r="BC275" s="40">
        <f ca="1">'000157323'!H118</f>
        <v>0</v>
      </c>
      <c r="BD275" s="40">
        <f ca="1">'000160326'!H118</f>
        <v>0</v>
      </c>
      <c r="BE275" s="40">
        <f ca="1">'000163329'!H118</f>
        <v>0</v>
      </c>
      <c r="BF275" s="40">
        <f ca="1">'000166332'!H118</f>
        <v>0</v>
      </c>
      <c r="BG275" s="40">
        <f ca="1">'000169335'!H118</f>
        <v>0</v>
      </c>
      <c r="BH275" s="40">
        <f ca="1">'000172338'!H118</f>
        <v>0</v>
      </c>
      <c r="BI275" s="40">
        <f ca="1">'000175341'!H118</f>
        <v>0</v>
      </c>
      <c r="BJ275" s="40">
        <f ca="1">'000178344'!H118</f>
        <v>0</v>
      </c>
      <c r="BK275" s="40">
        <f ca="1">'000181347'!H118</f>
        <v>0</v>
      </c>
      <c r="BL275" s="40">
        <f ca="1">'000184350'!H118</f>
        <v>0</v>
      </c>
      <c r="BM275" s="40">
        <f ca="1">'000187353'!H118</f>
        <v>0</v>
      </c>
      <c r="BN275" s="40">
        <f ca="1">'000190356'!H118</f>
        <v>0</v>
      </c>
      <c r="BO275" s="40">
        <f ca="1">'000193359'!H118</f>
        <v>0</v>
      </c>
      <c r="BP275" s="40">
        <f ca="1">'000196362'!H118</f>
        <v>0</v>
      </c>
      <c r="BQ275" s="40">
        <f ca="1">'000199365'!H118</f>
        <v>0</v>
      </c>
      <c r="BR275" s="40">
        <f ca="1">'000202368'!H118</f>
        <v>0</v>
      </c>
      <c r="BS275" s="40">
        <f ca="1">'000205371'!H118</f>
        <v>0</v>
      </c>
      <c r="BT275" s="40">
        <f ca="1">'000208374'!H118</f>
        <v>0</v>
      </c>
      <c r="BU275" s="40">
        <f ca="1">SUM(B275:BT275)</f>
        <v>0</v>
      </c>
      <c r="BV275" s="37">
        <f ca="1">AVERAGE(B275:BT275)</f>
        <v>0</v>
      </c>
      <c r="BW275" s="37">
        <f ca="1">STDEV(B275:BT275)</f>
        <v>0</v>
      </c>
      <c r="BX275" s="37">
        <f ca="1">BW275/SQRT(71)</f>
        <v>0</v>
      </c>
      <c r="BY275" s="37">
        <f ca="1">IF(BU275=0,0,-1*((BU275/BU167)*(LN(BU275/BU167))))</f>
        <v>0</v>
      </c>
      <c r="BZ275" s="64">
        <f ca="1">IF(BU275=0,0,(BU275/BU167)^2)</f>
        <v>0</v>
      </c>
    </row>
    <row r="276" spans="1:78" x14ac:dyDescent="0.25">
      <c r="A276" s="54" t="s">
        <v>126</v>
      </c>
      <c r="B276" s="40">
        <f ca="1">'000000500'!H119</f>
        <v>0</v>
      </c>
      <c r="C276" s="40">
        <f ca="1">'000001167'!H119</f>
        <v>0</v>
      </c>
      <c r="D276" s="40">
        <f ca="1">'000004170'!H119</f>
        <v>0</v>
      </c>
      <c r="E276" s="40">
        <f ca="1">'000007173'!H119</f>
        <v>0</v>
      </c>
      <c r="F276" s="40">
        <f ca="1">'000010176'!H119</f>
        <v>0</v>
      </c>
      <c r="G276" s="40">
        <f ca="1">'000013179'!H119</f>
        <v>0</v>
      </c>
      <c r="H276" s="40">
        <f ca="1">'000016182'!H119</f>
        <v>0</v>
      </c>
      <c r="I276" s="40">
        <f ca="1">'000019185'!H119</f>
        <v>0</v>
      </c>
      <c r="J276" s="40">
        <f ca="1">'000022188'!H119</f>
        <v>0</v>
      </c>
      <c r="K276" s="40">
        <f ca="1">'000025191'!H119</f>
        <v>0</v>
      </c>
      <c r="L276" s="40">
        <f ca="1">'000028194'!H119</f>
        <v>0</v>
      </c>
      <c r="M276" s="40">
        <f ca="1">'000031197'!H119</f>
        <v>0</v>
      </c>
      <c r="N276" s="40">
        <f ca="1">'000034200'!H119</f>
        <v>0</v>
      </c>
      <c r="O276" s="40">
        <f ca="1">'000037203'!H119</f>
        <v>0</v>
      </c>
      <c r="P276" s="40">
        <f ca="1">'000040206'!H119</f>
        <v>0</v>
      </c>
      <c r="Q276" s="40">
        <f ca="1">'000043209'!H119</f>
        <v>0</v>
      </c>
      <c r="R276" s="40">
        <f ca="1">'000046212'!H119</f>
        <v>0</v>
      </c>
      <c r="S276" s="40">
        <f ca="1">'000049215'!H119</f>
        <v>0</v>
      </c>
      <c r="T276" s="40">
        <f ca="1">'000052218'!H119</f>
        <v>0</v>
      </c>
      <c r="U276" s="40">
        <f ca="1">'000055221'!H119</f>
        <v>0</v>
      </c>
      <c r="V276" s="40">
        <f ca="1">'000058224'!H119</f>
        <v>0</v>
      </c>
      <c r="W276" s="40">
        <f ca="1">'000061227'!H119</f>
        <v>0</v>
      </c>
      <c r="X276" s="40">
        <f ca="1">'000064230'!H119</f>
        <v>0</v>
      </c>
      <c r="Y276" s="40">
        <f ca="1">'000067233'!H119</f>
        <v>0</v>
      </c>
      <c r="Z276" s="40">
        <f ca="1">'000070236'!H119</f>
        <v>0</v>
      </c>
      <c r="AA276" s="40">
        <f ca="1">'000073239'!H119</f>
        <v>0</v>
      </c>
      <c r="AB276" s="40">
        <f ca="1">'000076242'!H119</f>
        <v>0</v>
      </c>
      <c r="AC276" s="40">
        <f ca="1">'000079245'!H119</f>
        <v>0</v>
      </c>
      <c r="AD276" s="40">
        <f ca="1">'000082248'!H119</f>
        <v>0</v>
      </c>
      <c r="AE276" s="40">
        <f ca="1">'000085251'!H119</f>
        <v>0</v>
      </c>
      <c r="AF276" s="40">
        <f ca="1">'000088254'!H119</f>
        <v>0</v>
      </c>
      <c r="AG276" s="40">
        <f ca="1">'000091257'!H119</f>
        <v>0</v>
      </c>
      <c r="AH276" s="40">
        <f ca="1">'000094260'!H119</f>
        <v>0</v>
      </c>
      <c r="AI276" s="40">
        <f ca="1">'000097263'!H119</f>
        <v>2</v>
      </c>
      <c r="AJ276" s="40">
        <f ca="1">'000100266'!H119</f>
        <v>0</v>
      </c>
      <c r="AK276" s="40">
        <f ca="1">'000103269'!H119</f>
        <v>0</v>
      </c>
      <c r="AL276" s="40">
        <f ca="1">'000106272'!H119</f>
        <v>0</v>
      </c>
      <c r="AM276" s="40">
        <f ca="1">'000109275'!H119</f>
        <v>0</v>
      </c>
      <c r="AN276" s="40">
        <f ca="1">'000112278'!H119</f>
        <v>0</v>
      </c>
      <c r="AO276" s="40">
        <f ca="1">'000115281'!H119</f>
        <v>0</v>
      </c>
      <c r="AP276" s="40">
        <f ca="1">'000118284'!H119</f>
        <v>0</v>
      </c>
      <c r="AQ276" s="40">
        <f ca="1">'000121287'!H119</f>
        <v>0</v>
      </c>
      <c r="AR276" s="40">
        <f ca="1">'000124290'!H119</f>
        <v>0</v>
      </c>
      <c r="AS276" s="40">
        <f ca="1">'000127293'!H119</f>
        <v>0</v>
      </c>
      <c r="AT276" s="40">
        <f ca="1">'000130296'!H119</f>
        <v>0</v>
      </c>
      <c r="AU276" s="40">
        <f ca="1">'000133299'!H119</f>
        <v>0</v>
      </c>
      <c r="AV276" s="40">
        <f ca="1">'000136302'!H119</f>
        <v>0</v>
      </c>
      <c r="AW276" s="40">
        <f ca="1">'000139305'!H119</f>
        <v>0</v>
      </c>
      <c r="AX276" s="40">
        <f ca="1">'000142308'!H119</f>
        <v>0</v>
      </c>
      <c r="AY276" s="40">
        <f ca="1">'000145311'!H119</f>
        <v>0</v>
      </c>
      <c r="AZ276" s="40">
        <f ca="1">'000148314'!H119</f>
        <v>0</v>
      </c>
      <c r="BA276" s="40">
        <f ca="1">'000151317'!H119</f>
        <v>0</v>
      </c>
      <c r="BB276" s="40">
        <f ca="1">'000154320'!H119</f>
        <v>0</v>
      </c>
      <c r="BC276" s="40">
        <f ca="1">'000157323'!H119</f>
        <v>0</v>
      </c>
      <c r="BD276" s="40">
        <f ca="1">'000160326'!H119</f>
        <v>0</v>
      </c>
      <c r="BE276" s="40">
        <f ca="1">'000163329'!H119</f>
        <v>0</v>
      </c>
      <c r="BF276" s="40">
        <f ca="1">'000166332'!H119</f>
        <v>0</v>
      </c>
      <c r="BG276" s="40">
        <f ca="1">'000169335'!H119</f>
        <v>0</v>
      </c>
      <c r="BH276" s="40">
        <f ca="1">'000172338'!H119</f>
        <v>0</v>
      </c>
      <c r="BI276" s="40">
        <f ca="1">'000175341'!H119</f>
        <v>0</v>
      </c>
      <c r="BJ276" s="40">
        <f ca="1">'000178344'!H119</f>
        <v>0</v>
      </c>
      <c r="BK276" s="40">
        <f ca="1">'000181347'!H119</f>
        <v>0</v>
      </c>
      <c r="BL276" s="40">
        <f ca="1">'000184350'!H119</f>
        <v>0</v>
      </c>
      <c r="BM276" s="40">
        <f ca="1">'000187353'!H119</f>
        <v>0</v>
      </c>
      <c r="BN276" s="40">
        <f ca="1">'000190356'!H119</f>
        <v>0</v>
      </c>
      <c r="BO276" s="40">
        <f ca="1">'000193359'!H119</f>
        <v>0</v>
      </c>
      <c r="BP276" s="40">
        <f ca="1">'000196362'!H119</f>
        <v>0</v>
      </c>
      <c r="BQ276" s="40">
        <f ca="1">'000199365'!H119</f>
        <v>0</v>
      </c>
      <c r="BR276" s="40">
        <f ca="1">'000202368'!H119</f>
        <v>0</v>
      </c>
      <c r="BS276" s="40">
        <f ca="1">'000205371'!H119</f>
        <v>0</v>
      </c>
      <c r="BT276" s="40">
        <f ca="1">'000208374'!H119</f>
        <v>0</v>
      </c>
      <c r="BU276" s="40">
        <f ca="1">SUM(B276:BT276)</f>
        <v>2</v>
      </c>
      <c r="BV276" s="37">
        <f ca="1">AVERAGE(B276:BT276)</f>
        <v>2.8169014084507043E-2</v>
      </c>
      <c r="BW276" s="37">
        <f ca="1">STDEV(B276:BT276)</f>
        <v>0.23735633163877068</v>
      </c>
      <c r="BX276" s="37">
        <f ca="1">BW276/SQRT(71)</f>
        <v>2.8169014084507043E-2</v>
      </c>
      <c r="BY276" s="37">
        <f ca="1">IF(BU276=0,0,-1*((BU276/BU167)*(LN(BU276/BU167))))</f>
        <v>2.051664212746631E-2</v>
      </c>
      <c r="BZ276" s="64">
        <f ca="1">IF(BU276=0,0,(BU276/BU167)^2)</f>
        <v>1.3368581827418292E-5</v>
      </c>
    </row>
    <row r="277" spans="1:78" x14ac:dyDescent="0.25">
      <c r="A277" s="54" t="s">
        <v>127</v>
      </c>
      <c r="B277" s="40">
        <f ca="1">'000000500'!H120</f>
        <v>5</v>
      </c>
      <c r="C277" s="40">
        <f ca="1">'000001167'!H120</f>
        <v>8</v>
      </c>
      <c r="D277" s="40">
        <f ca="1">'000004170'!H120</f>
        <v>7</v>
      </c>
      <c r="E277" s="40">
        <f ca="1">'000007173'!H120</f>
        <v>7</v>
      </c>
      <c r="F277" s="40">
        <f ca="1">'000010176'!H120</f>
        <v>9</v>
      </c>
      <c r="G277" s="40">
        <f ca="1">'000013179'!H120</f>
        <v>9</v>
      </c>
      <c r="H277" s="40">
        <f ca="1">'000016182'!H120</f>
        <v>7</v>
      </c>
      <c r="I277" s="40">
        <f ca="1">'000019185'!H120</f>
        <v>8</v>
      </c>
      <c r="J277" s="40">
        <f ca="1">'000022188'!H120</f>
        <v>6</v>
      </c>
      <c r="K277" s="40">
        <f ca="1">'000025191'!H120</f>
        <v>9</v>
      </c>
      <c r="L277" s="40">
        <f ca="1">'000028194'!H120</f>
        <v>9</v>
      </c>
      <c r="M277" s="40">
        <f ca="1">'000031197'!H120</f>
        <v>5</v>
      </c>
      <c r="N277" s="40">
        <f ca="1">'000034200'!H120</f>
        <v>10</v>
      </c>
      <c r="O277" s="40">
        <f ca="1">'000037203'!H120</f>
        <v>8</v>
      </c>
      <c r="P277" s="40">
        <f ca="1">'000040206'!H120</f>
        <v>10</v>
      </c>
      <c r="Q277" s="40">
        <f ca="1">'000043209'!H120</f>
        <v>9</v>
      </c>
      <c r="R277" s="40">
        <f ca="1">'000046212'!H120</f>
        <v>10</v>
      </c>
      <c r="S277" s="40">
        <f ca="1">'000049215'!H120</f>
        <v>9</v>
      </c>
      <c r="T277" s="40">
        <f ca="1">'000052218'!H120</f>
        <v>7</v>
      </c>
      <c r="U277" s="40">
        <f ca="1">'000055221'!H120</f>
        <v>8</v>
      </c>
      <c r="V277" s="40">
        <f ca="1">'000058224'!H120</f>
        <v>9</v>
      </c>
      <c r="W277" s="40">
        <f ca="1">'000061227'!H120</f>
        <v>7</v>
      </c>
      <c r="X277" s="40">
        <f ca="1">'000064230'!H120</f>
        <v>8</v>
      </c>
      <c r="Y277" s="40">
        <f ca="1">'000067233'!H120</f>
        <v>8</v>
      </c>
      <c r="Z277" s="40">
        <f ca="1">'000070236'!H120</f>
        <v>7</v>
      </c>
      <c r="AA277" s="40">
        <f ca="1">'000073239'!H120</f>
        <v>7</v>
      </c>
      <c r="AB277" s="40">
        <f ca="1">'000076242'!H120</f>
        <v>7</v>
      </c>
      <c r="AC277" s="40">
        <f ca="1">'000079245'!H120</f>
        <v>8</v>
      </c>
      <c r="AD277" s="40">
        <f ca="1">'000082248'!H120</f>
        <v>9</v>
      </c>
      <c r="AE277" s="40">
        <f ca="1">'000085251'!H120</f>
        <v>8</v>
      </c>
      <c r="AF277" s="40">
        <f ca="1">'000088254'!H120</f>
        <v>10</v>
      </c>
      <c r="AG277" s="40">
        <f ca="1">'000091257'!H120</f>
        <v>8</v>
      </c>
      <c r="AH277" s="40">
        <f ca="1">'000094260'!H120</f>
        <v>6</v>
      </c>
      <c r="AI277" s="40">
        <f ca="1">'000097263'!H120</f>
        <v>7</v>
      </c>
      <c r="AJ277" s="40">
        <f ca="1">'000100266'!H120</f>
        <v>9</v>
      </c>
      <c r="AK277" s="40">
        <f ca="1">'000103269'!H120</f>
        <v>8</v>
      </c>
      <c r="AL277" s="40">
        <f ca="1">'000106272'!H120</f>
        <v>9</v>
      </c>
      <c r="AM277" s="40">
        <f ca="1">'000109275'!H120</f>
        <v>10</v>
      </c>
      <c r="AN277" s="40">
        <f ca="1">'000112278'!H120</f>
        <v>5</v>
      </c>
      <c r="AO277" s="40">
        <f ca="1">'000115281'!H120</f>
        <v>1</v>
      </c>
      <c r="AP277" s="40">
        <f ca="1">'000118284'!H120</f>
        <v>10</v>
      </c>
      <c r="AQ277" s="40">
        <f ca="1">'000121287'!H120</f>
        <v>5</v>
      </c>
      <c r="AR277" s="40">
        <f ca="1">'000124290'!H120</f>
        <v>6</v>
      </c>
      <c r="AS277" s="40">
        <f ca="1">'000127293'!H120</f>
        <v>6</v>
      </c>
      <c r="AT277" s="40">
        <f ca="1">'000130296'!H120</f>
        <v>4</v>
      </c>
      <c r="AU277" s="40">
        <f ca="1">'000133299'!H120</f>
        <v>8</v>
      </c>
      <c r="AV277" s="40">
        <f ca="1">'000136302'!H120</f>
        <v>10</v>
      </c>
      <c r="AW277" s="40">
        <f ca="1">'000139305'!H120</f>
        <v>10</v>
      </c>
      <c r="AX277" s="40">
        <f ca="1">'000142308'!H120</f>
        <v>10</v>
      </c>
      <c r="AY277" s="40">
        <f ca="1">'000145311'!H120</f>
        <v>7</v>
      </c>
      <c r="AZ277" s="40">
        <f ca="1">'000148314'!H120</f>
        <v>9</v>
      </c>
      <c r="BA277" s="40">
        <f ca="1">'000151317'!H120</f>
        <v>8</v>
      </c>
      <c r="BB277" s="40">
        <f ca="1">'000154320'!H120</f>
        <v>10</v>
      </c>
      <c r="BC277" s="40">
        <f ca="1">'000157323'!H120</f>
        <v>8</v>
      </c>
      <c r="BD277" s="40">
        <f ca="1">'000160326'!H120</f>
        <v>6</v>
      </c>
      <c r="BE277" s="40">
        <f ca="1">'000163329'!H120</f>
        <v>6</v>
      </c>
      <c r="BF277" s="40">
        <f ca="1">'000166332'!H120</f>
        <v>10</v>
      </c>
      <c r="BG277" s="40">
        <f ca="1">'000169335'!H120</f>
        <v>7</v>
      </c>
      <c r="BH277" s="40">
        <f ca="1">'000172338'!H120</f>
        <v>8</v>
      </c>
      <c r="BI277" s="40">
        <f ca="1">'000175341'!H120</f>
        <v>7</v>
      </c>
      <c r="BJ277" s="40">
        <f ca="1">'000178344'!H120</f>
        <v>7</v>
      </c>
      <c r="BK277" s="40">
        <f ca="1">'000181347'!H120</f>
        <v>7</v>
      </c>
      <c r="BL277" s="40">
        <f ca="1">'000184350'!H120</f>
        <v>6</v>
      </c>
      <c r="BM277" s="40">
        <f ca="1">'000187353'!H120</f>
        <v>9</v>
      </c>
      <c r="BN277" s="40">
        <f ca="1">'000190356'!H120</f>
        <v>8</v>
      </c>
      <c r="BO277" s="40">
        <f ca="1">'000193359'!H120</f>
        <v>7</v>
      </c>
      <c r="BP277" s="40">
        <f ca="1">'000196362'!H120</f>
        <v>6</v>
      </c>
      <c r="BQ277" s="40">
        <f ca="1">'000199365'!H120</f>
        <v>6</v>
      </c>
      <c r="BR277" s="40">
        <f ca="1">'000202368'!H120</f>
        <v>5</v>
      </c>
      <c r="BS277" s="40">
        <f ca="1">'000205371'!H120</f>
        <v>10</v>
      </c>
      <c r="BT277" s="40">
        <f ca="1">'000208374'!H120</f>
        <v>8</v>
      </c>
      <c r="BU277" s="40">
        <f ca="1">SUM(B277:BT277)</f>
        <v>545</v>
      </c>
      <c r="BV277" s="37">
        <f ca="1">AVERAGE(B277:BT277)</f>
        <v>7.676056338028169</v>
      </c>
      <c r="BW277" s="37">
        <f ca="1">STDEV(B277:BT277)</f>
        <v>1.746626527152304</v>
      </c>
      <c r="BX277" s="37">
        <f ca="1">BW277/SQRT(71)</f>
        <v>0.20728643261391827</v>
      </c>
      <c r="BY277" s="37">
        <f ca="1">IF(BU277=0,0,-1*((BU277/BU167)*(LN(BU277/BU167))))</f>
        <v>3.6496146773523671E-3</v>
      </c>
      <c r="BZ277" s="64">
        <f ca="1">IF(BU277=0,0,(BU277/BU167)^2)</f>
        <v>0.99270075432222959</v>
      </c>
    </row>
    <row r="278" spans="1:78" x14ac:dyDescent="0.25">
      <c r="A278" s="55" t="s">
        <v>181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  <c r="BB278" s="38"/>
      <c r="BC278" s="38"/>
      <c r="BD278" s="38"/>
      <c r="BE278" s="38"/>
      <c r="BF278" s="38"/>
      <c r="BG278" s="38"/>
      <c r="BH278" s="38"/>
      <c r="BI278" s="38"/>
      <c r="BJ278" s="38"/>
      <c r="BK278" s="38"/>
      <c r="BL278" s="38"/>
      <c r="BM278" s="38"/>
      <c r="BN278" s="38"/>
      <c r="BO278" s="38"/>
      <c r="BP278" s="38"/>
      <c r="BQ278" s="38"/>
      <c r="BR278" s="38"/>
      <c r="BS278" s="38"/>
      <c r="BT278" s="38"/>
      <c r="BU278" s="38"/>
      <c r="BV278" s="38"/>
      <c r="BW278" s="38"/>
      <c r="BX278" s="38"/>
      <c r="BY278" s="39">
        <f ca="1">SUM(BY279:BY279)</f>
        <v>0</v>
      </c>
      <c r="BZ278" s="65">
        <f ca="1">1-SUM(BZ279:BZ279)</f>
        <v>1</v>
      </c>
    </row>
    <row r="279" spans="1:78" x14ac:dyDescent="0.25">
      <c r="A279" s="54" t="s">
        <v>129</v>
      </c>
      <c r="B279" s="40">
        <f ca="1">'000000500'!H122</f>
        <v>0</v>
      </c>
      <c r="C279" s="40">
        <f ca="1">'000001167'!H122</f>
        <v>0</v>
      </c>
      <c r="D279" s="40">
        <f ca="1">'000004170'!H122</f>
        <v>0</v>
      </c>
      <c r="E279" s="40">
        <f ca="1">'000007173'!H122</f>
        <v>0</v>
      </c>
      <c r="F279" s="40">
        <f ca="1">'000010176'!H122</f>
        <v>0</v>
      </c>
      <c r="G279" s="40">
        <f ca="1">'000013179'!H122</f>
        <v>0</v>
      </c>
      <c r="H279" s="40">
        <f ca="1">'000016182'!H122</f>
        <v>0</v>
      </c>
      <c r="I279" s="40">
        <f ca="1">'000019185'!H122</f>
        <v>0</v>
      </c>
      <c r="J279" s="40">
        <f ca="1">'000022188'!H122</f>
        <v>0</v>
      </c>
      <c r="K279" s="40">
        <f ca="1">'000025191'!H122</f>
        <v>0</v>
      </c>
      <c r="L279" s="40">
        <f ca="1">'000028194'!H122</f>
        <v>0</v>
      </c>
      <c r="M279" s="40">
        <f ca="1">'000031197'!H122</f>
        <v>0</v>
      </c>
      <c r="N279" s="40">
        <f ca="1">'000034200'!H122</f>
        <v>0</v>
      </c>
      <c r="O279" s="40">
        <f ca="1">'000037203'!H122</f>
        <v>0</v>
      </c>
      <c r="P279" s="40">
        <f ca="1">'000040206'!H122</f>
        <v>0</v>
      </c>
      <c r="Q279" s="40">
        <f ca="1">'000043209'!H122</f>
        <v>0</v>
      </c>
      <c r="R279" s="40">
        <f ca="1">'000046212'!H122</f>
        <v>0</v>
      </c>
      <c r="S279" s="40">
        <f ca="1">'000049215'!H122</f>
        <v>0</v>
      </c>
      <c r="T279" s="40">
        <f ca="1">'000052218'!H122</f>
        <v>0</v>
      </c>
      <c r="U279" s="40">
        <f ca="1">'000055221'!H122</f>
        <v>0</v>
      </c>
      <c r="V279" s="40">
        <f ca="1">'000058224'!H122</f>
        <v>0</v>
      </c>
      <c r="W279" s="40">
        <f ca="1">'000061227'!H122</f>
        <v>0</v>
      </c>
      <c r="X279" s="40">
        <f ca="1">'000064230'!H122</f>
        <v>0</v>
      </c>
      <c r="Y279" s="40">
        <f ca="1">'000067233'!H122</f>
        <v>0</v>
      </c>
      <c r="Z279" s="40">
        <f ca="1">'000070236'!H122</f>
        <v>0</v>
      </c>
      <c r="AA279" s="40">
        <f ca="1">'000073239'!H122</f>
        <v>0</v>
      </c>
      <c r="AB279" s="40">
        <f ca="1">'000076242'!H122</f>
        <v>0</v>
      </c>
      <c r="AC279" s="40">
        <f ca="1">'000079245'!H122</f>
        <v>0</v>
      </c>
      <c r="AD279" s="40">
        <f ca="1">'000082248'!H122</f>
        <v>0</v>
      </c>
      <c r="AE279" s="40">
        <f ca="1">'000085251'!H122</f>
        <v>0</v>
      </c>
      <c r="AF279" s="40">
        <f ca="1">'000088254'!H122</f>
        <v>0</v>
      </c>
      <c r="AG279" s="40">
        <f ca="1">'000091257'!H122</f>
        <v>0</v>
      </c>
      <c r="AH279" s="40">
        <f ca="1">'000094260'!H122</f>
        <v>0</v>
      </c>
      <c r="AI279" s="40">
        <f ca="1">'000097263'!H122</f>
        <v>0</v>
      </c>
      <c r="AJ279" s="40">
        <f ca="1">'000100266'!H122</f>
        <v>0</v>
      </c>
      <c r="AK279" s="40">
        <f ca="1">'000103269'!H122</f>
        <v>0</v>
      </c>
      <c r="AL279" s="40">
        <f ca="1">'000106272'!H122</f>
        <v>0</v>
      </c>
      <c r="AM279" s="40">
        <f ca="1">'000109275'!H122</f>
        <v>0</v>
      </c>
      <c r="AN279" s="40">
        <f ca="1">'000112278'!H122</f>
        <v>0</v>
      </c>
      <c r="AO279" s="40">
        <f ca="1">'000115281'!H122</f>
        <v>0</v>
      </c>
      <c r="AP279" s="40">
        <f ca="1">'000118284'!H122</f>
        <v>0</v>
      </c>
      <c r="AQ279" s="40">
        <f ca="1">'000121287'!H122</f>
        <v>0</v>
      </c>
      <c r="AR279" s="40">
        <f ca="1">'000124290'!H122</f>
        <v>0</v>
      </c>
      <c r="AS279" s="40">
        <f ca="1">'000127293'!H122</f>
        <v>0</v>
      </c>
      <c r="AT279" s="40">
        <f ca="1">'000130296'!H122</f>
        <v>0</v>
      </c>
      <c r="AU279" s="40">
        <f ca="1">'000133299'!H122</f>
        <v>0</v>
      </c>
      <c r="AV279" s="40">
        <f ca="1">'000136302'!H122</f>
        <v>0</v>
      </c>
      <c r="AW279" s="40">
        <f ca="1">'000139305'!H122</f>
        <v>0</v>
      </c>
      <c r="AX279" s="40">
        <f ca="1">'000142308'!H122</f>
        <v>0</v>
      </c>
      <c r="AY279" s="40">
        <f ca="1">'000145311'!H122</f>
        <v>0</v>
      </c>
      <c r="AZ279" s="40">
        <f ca="1">'000148314'!H122</f>
        <v>0</v>
      </c>
      <c r="BA279" s="40">
        <f ca="1">'000151317'!H122</f>
        <v>0</v>
      </c>
      <c r="BB279" s="40">
        <f ca="1">'000154320'!H122</f>
        <v>0</v>
      </c>
      <c r="BC279" s="40">
        <f ca="1">'000157323'!H122</f>
        <v>0</v>
      </c>
      <c r="BD279" s="40">
        <f ca="1">'000160326'!H122</f>
        <v>0</v>
      </c>
      <c r="BE279" s="40">
        <f ca="1">'000163329'!H122</f>
        <v>0</v>
      </c>
      <c r="BF279" s="40">
        <f ca="1">'000166332'!H122</f>
        <v>0</v>
      </c>
      <c r="BG279" s="40">
        <f ca="1">'000169335'!H122</f>
        <v>0</v>
      </c>
      <c r="BH279" s="40">
        <f ca="1">'000172338'!H122</f>
        <v>0</v>
      </c>
      <c r="BI279" s="40">
        <f ca="1">'000175341'!H122</f>
        <v>0</v>
      </c>
      <c r="BJ279" s="40">
        <f ca="1">'000178344'!H122</f>
        <v>0</v>
      </c>
      <c r="BK279" s="40">
        <f ca="1">'000181347'!H122</f>
        <v>0</v>
      </c>
      <c r="BL279" s="40">
        <f ca="1">'000184350'!H122</f>
        <v>0</v>
      </c>
      <c r="BM279" s="40">
        <f ca="1">'000187353'!H122</f>
        <v>0</v>
      </c>
      <c r="BN279" s="40">
        <f ca="1">'000190356'!H122</f>
        <v>0</v>
      </c>
      <c r="BO279" s="40">
        <f ca="1">'000193359'!H122</f>
        <v>0</v>
      </c>
      <c r="BP279" s="40">
        <f ca="1">'000196362'!H122</f>
        <v>0</v>
      </c>
      <c r="BQ279" s="40">
        <f ca="1">'000199365'!H122</f>
        <v>0</v>
      </c>
      <c r="BR279" s="40">
        <f ca="1">'000202368'!H122</f>
        <v>0</v>
      </c>
      <c r="BS279" s="40">
        <f ca="1">'000205371'!H122</f>
        <v>0</v>
      </c>
      <c r="BT279" s="40">
        <f ca="1">'000208374'!H122</f>
        <v>0</v>
      </c>
      <c r="BU279" s="40">
        <f ca="1">SUM(B279:BT279)</f>
        <v>0</v>
      </c>
      <c r="BV279" s="37">
        <f ca="1">AVERAGE(B279:BT279)</f>
        <v>0</v>
      </c>
      <c r="BW279" s="37">
        <f ca="1">STDEV(B279:BT279)</f>
        <v>0</v>
      </c>
      <c r="BX279" s="37">
        <f ca="1">BW279/SQRT(71)</f>
        <v>0</v>
      </c>
      <c r="BY279" s="37">
        <f ca="1">IF(BU279=0,0,-1*((BU279/BU168)*(LN(BU279/BU168))))</f>
        <v>0</v>
      </c>
      <c r="BZ279" s="64">
        <f ca="1">IF(BU279=0,0,(BU279/BU168)^2)</f>
        <v>0</v>
      </c>
    </row>
    <row r="280" spans="1:78" x14ac:dyDescent="0.25">
      <c r="A280" s="55" t="s">
        <v>182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  <c r="BB280" s="38"/>
      <c r="BC280" s="38"/>
      <c r="BD280" s="38"/>
      <c r="BE280" s="38"/>
      <c r="BF280" s="38"/>
      <c r="BG280" s="38"/>
      <c r="BH280" s="38"/>
      <c r="BI280" s="38"/>
      <c r="BJ280" s="38"/>
      <c r="BK280" s="38"/>
      <c r="BL280" s="38"/>
      <c r="BM280" s="38"/>
      <c r="BN280" s="38"/>
      <c r="BO280" s="38"/>
      <c r="BP280" s="38"/>
      <c r="BQ280" s="38"/>
      <c r="BR280" s="38"/>
      <c r="BS280" s="38"/>
      <c r="BT280" s="38"/>
      <c r="BU280" s="38"/>
      <c r="BV280" s="38"/>
      <c r="BW280" s="38"/>
      <c r="BX280" s="38"/>
      <c r="BY280" s="38"/>
      <c r="BZ280" s="61"/>
    </row>
    <row r="281" spans="1:78" x14ac:dyDescent="0.25">
      <c r="A281" s="54" t="s">
        <v>131</v>
      </c>
      <c r="B281" s="40">
        <f ca="1">'000000500'!H124</f>
        <v>0</v>
      </c>
      <c r="C281" s="40">
        <f ca="1">'000001167'!H124</f>
        <v>0</v>
      </c>
      <c r="D281" s="40">
        <f ca="1">'000004170'!H124</f>
        <v>0</v>
      </c>
      <c r="E281" s="40">
        <f ca="1">'000007173'!H124</f>
        <v>0</v>
      </c>
      <c r="F281" s="40">
        <f ca="1">'000010176'!H124</f>
        <v>0</v>
      </c>
      <c r="G281" s="40">
        <f ca="1">'000013179'!H124</f>
        <v>0</v>
      </c>
      <c r="H281" s="40">
        <f ca="1">'000016182'!H124</f>
        <v>0</v>
      </c>
      <c r="I281" s="40">
        <f ca="1">'000019185'!H124</f>
        <v>0</v>
      </c>
      <c r="J281" s="40">
        <f ca="1">'000022188'!H124</f>
        <v>0</v>
      </c>
      <c r="K281" s="40">
        <f ca="1">'000025191'!H124</f>
        <v>0</v>
      </c>
      <c r="L281" s="40">
        <f ca="1">'000028194'!H124</f>
        <v>0</v>
      </c>
      <c r="M281" s="40">
        <f ca="1">'000031197'!H124</f>
        <v>0</v>
      </c>
      <c r="N281" s="40">
        <f ca="1">'000034200'!H124</f>
        <v>0</v>
      </c>
      <c r="O281" s="40">
        <f ca="1">'000037203'!H124</f>
        <v>0</v>
      </c>
      <c r="P281" s="40">
        <f ca="1">'000040206'!H124</f>
        <v>0</v>
      </c>
      <c r="Q281" s="40">
        <f ca="1">'000043209'!H124</f>
        <v>0</v>
      </c>
      <c r="R281" s="40">
        <f ca="1">'000046212'!H124</f>
        <v>0</v>
      </c>
      <c r="S281" s="40">
        <f ca="1">'000049215'!H124</f>
        <v>0</v>
      </c>
      <c r="T281" s="40">
        <f ca="1">'000052218'!H124</f>
        <v>0</v>
      </c>
      <c r="U281" s="40">
        <f ca="1">'000055221'!H124</f>
        <v>0</v>
      </c>
      <c r="V281" s="40">
        <f ca="1">'000058224'!H124</f>
        <v>0</v>
      </c>
      <c r="W281" s="40">
        <f ca="1">'000061227'!H124</f>
        <v>0</v>
      </c>
      <c r="X281" s="40">
        <f ca="1">'000064230'!H124</f>
        <v>0</v>
      </c>
      <c r="Y281" s="40">
        <f ca="1">'000067233'!H124</f>
        <v>0</v>
      </c>
      <c r="Z281" s="40">
        <f ca="1">'000070236'!H124</f>
        <v>0</v>
      </c>
      <c r="AA281" s="40">
        <f ca="1">'000073239'!H124</f>
        <v>0</v>
      </c>
      <c r="AB281" s="40">
        <f ca="1">'000076242'!H124</f>
        <v>0</v>
      </c>
      <c r="AC281" s="40">
        <f ca="1">'000079245'!H124</f>
        <v>0</v>
      </c>
      <c r="AD281" s="40">
        <f ca="1">'000082248'!H124</f>
        <v>0</v>
      </c>
      <c r="AE281" s="40">
        <f ca="1">'000085251'!H124</f>
        <v>0</v>
      </c>
      <c r="AF281" s="40">
        <f ca="1">'000088254'!H124</f>
        <v>0</v>
      </c>
      <c r="AG281" s="40">
        <f ca="1">'000091257'!H124</f>
        <v>0</v>
      </c>
      <c r="AH281" s="40">
        <f ca="1">'000094260'!H124</f>
        <v>0</v>
      </c>
      <c r="AI281" s="40">
        <f ca="1">'000097263'!H124</f>
        <v>0</v>
      </c>
      <c r="AJ281" s="40">
        <f ca="1">'000100266'!H124</f>
        <v>0</v>
      </c>
      <c r="AK281" s="40">
        <f ca="1">'000103269'!H124</f>
        <v>0</v>
      </c>
      <c r="AL281" s="40">
        <f ca="1">'000106272'!H124</f>
        <v>0</v>
      </c>
      <c r="AM281" s="40">
        <f ca="1">'000109275'!H124</f>
        <v>0</v>
      </c>
      <c r="AN281" s="40">
        <f ca="1">'000112278'!H124</f>
        <v>0</v>
      </c>
      <c r="AO281" s="40">
        <f ca="1">'000115281'!H124</f>
        <v>4</v>
      </c>
      <c r="AP281" s="40">
        <f ca="1">'000118284'!H124</f>
        <v>0</v>
      </c>
      <c r="AQ281" s="40">
        <f ca="1">'000121287'!H124</f>
        <v>0</v>
      </c>
      <c r="AR281" s="40">
        <f ca="1">'000124290'!H124</f>
        <v>0</v>
      </c>
      <c r="AS281" s="40">
        <f ca="1">'000127293'!H124</f>
        <v>0</v>
      </c>
      <c r="AT281" s="40">
        <f ca="1">'000130296'!H124</f>
        <v>0</v>
      </c>
      <c r="AU281" s="40">
        <f ca="1">'000133299'!H124</f>
        <v>0</v>
      </c>
      <c r="AV281" s="40">
        <f ca="1">'000136302'!H124</f>
        <v>0</v>
      </c>
      <c r="AW281" s="40">
        <f ca="1">'000139305'!H124</f>
        <v>0</v>
      </c>
      <c r="AX281" s="40">
        <f ca="1">'000142308'!H124</f>
        <v>0</v>
      </c>
      <c r="AY281" s="40">
        <f ca="1">'000145311'!H124</f>
        <v>0</v>
      </c>
      <c r="AZ281" s="40">
        <f ca="1">'000148314'!H124</f>
        <v>0</v>
      </c>
      <c r="BA281" s="40">
        <f ca="1">'000151317'!H124</f>
        <v>0</v>
      </c>
      <c r="BB281" s="40">
        <f ca="1">'000154320'!H124</f>
        <v>0</v>
      </c>
      <c r="BC281" s="40">
        <f ca="1">'000157323'!H124</f>
        <v>0</v>
      </c>
      <c r="BD281" s="40">
        <f ca="1">'000160326'!H124</f>
        <v>0</v>
      </c>
      <c r="BE281" s="40">
        <f ca="1">'000163329'!H124</f>
        <v>0</v>
      </c>
      <c r="BF281" s="40">
        <f ca="1">'000166332'!H124</f>
        <v>0</v>
      </c>
      <c r="BG281" s="40">
        <f ca="1">'000169335'!H124</f>
        <v>0</v>
      </c>
      <c r="BH281" s="40">
        <f ca="1">'000172338'!H124</f>
        <v>0</v>
      </c>
      <c r="BI281" s="40">
        <f ca="1">'000175341'!H124</f>
        <v>0</v>
      </c>
      <c r="BJ281" s="40">
        <f ca="1">'000178344'!H124</f>
        <v>0</v>
      </c>
      <c r="BK281" s="40">
        <f ca="1">'000181347'!H124</f>
        <v>0</v>
      </c>
      <c r="BL281" s="40">
        <f ca="1">'000184350'!H124</f>
        <v>0</v>
      </c>
      <c r="BM281" s="40">
        <f ca="1">'000187353'!H124</f>
        <v>0</v>
      </c>
      <c r="BN281" s="40">
        <f ca="1">'000190356'!H124</f>
        <v>0</v>
      </c>
      <c r="BO281" s="40">
        <f ca="1">'000193359'!H124</f>
        <v>0</v>
      </c>
      <c r="BP281" s="40">
        <f ca="1">'000196362'!H124</f>
        <v>0</v>
      </c>
      <c r="BQ281" s="40">
        <f ca="1">'000199365'!H124</f>
        <v>1</v>
      </c>
      <c r="BR281" s="40">
        <f ca="1">'000202368'!H124</f>
        <v>0</v>
      </c>
      <c r="BS281" s="40">
        <f ca="1">'000205371'!H124</f>
        <v>0</v>
      </c>
      <c r="BT281" s="40">
        <f ca="1">'000208374'!H124</f>
        <v>0</v>
      </c>
      <c r="BU281" s="40">
        <f ca="1">SUM(B281:BT281)</f>
        <v>5</v>
      </c>
      <c r="BV281" s="37">
        <f ca="1">AVERAGE(B281:BT281)</f>
        <v>7.0422535211267609E-2</v>
      </c>
      <c r="BW281" s="37">
        <f ca="1">STDEV(B281:BT281)</f>
        <v>0.48767505756458751</v>
      </c>
      <c r="BX281" s="37">
        <f ca="1">BW281/SQRT(71)</f>
        <v>5.7876381347628403E-2</v>
      </c>
      <c r="BY281" s="37"/>
      <c r="BZ281" s="64">
        <f ca="1">IF(BU281=0,0,(BU281/BU169)^2)</f>
        <v>1.4567915622632716E-3</v>
      </c>
    </row>
    <row r="282" spans="1:78" x14ac:dyDescent="0.25">
      <c r="A282" s="54" t="s">
        <v>132</v>
      </c>
      <c r="B282" s="40">
        <f ca="1">'000000500'!H125</f>
        <v>2</v>
      </c>
      <c r="C282" s="40">
        <f ca="1">'000001167'!H125</f>
        <v>1</v>
      </c>
      <c r="D282" s="40">
        <f ca="1">'000004170'!H125</f>
        <v>1</v>
      </c>
      <c r="E282" s="40">
        <f ca="1">'000007173'!H125</f>
        <v>0</v>
      </c>
      <c r="F282" s="40">
        <f ca="1">'000010176'!H125</f>
        <v>1</v>
      </c>
      <c r="G282" s="40">
        <f ca="1">'000013179'!H125</f>
        <v>0</v>
      </c>
      <c r="H282" s="40">
        <f ca="1">'000016182'!H125</f>
        <v>0</v>
      </c>
      <c r="I282" s="40">
        <f ca="1">'000019185'!H125</f>
        <v>0</v>
      </c>
      <c r="J282" s="40">
        <f ca="1">'000022188'!H125</f>
        <v>0</v>
      </c>
      <c r="K282" s="40">
        <f ca="1">'000025191'!H125</f>
        <v>1</v>
      </c>
      <c r="L282" s="40">
        <f ca="1">'000028194'!H125</f>
        <v>1</v>
      </c>
      <c r="M282" s="40">
        <f ca="1">'000031197'!H125</f>
        <v>0</v>
      </c>
      <c r="N282" s="40">
        <f ca="1">'000034200'!H125</f>
        <v>0</v>
      </c>
      <c r="O282" s="40">
        <f ca="1">'000037203'!H125</f>
        <v>1</v>
      </c>
      <c r="P282" s="40">
        <f ca="1">'000040206'!H125</f>
        <v>0</v>
      </c>
      <c r="Q282" s="40">
        <f ca="1">'000043209'!H125</f>
        <v>1</v>
      </c>
      <c r="R282" s="40">
        <f ca="1">'000046212'!H125</f>
        <v>0</v>
      </c>
      <c r="S282" s="40">
        <f ca="1">'000049215'!H125</f>
        <v>0</v>
      </c>
      <c r="T282" s="40">
        <f ca="1">'000052218'!H125</f>
        <v>0</v>
      </c>
      <c r="U282" s="40">
        <f ca="1">'000055221'!H125</f>
        <v>1</v>
      </c>
      <c r="V282" s="40">
        <f ca="1">'000058224'!H125</f>
        <v>0</v>
      </c>
      <c r="W282" s="40">
        <f ca="1">'000061227'!H125</f>
        <v>1</v>
      </c>
      <c r="X282" s="40">
        <f ca="1">'000064230'!H125</f>
        <v>0</v>
      </c>
      <c r="Y282" s="40">
        <f ca="1">'000067233'!H125</f>
        <v>0</v>
      </c>
      <c r="Z282" s="40">
        <f ca="1">'000070236'!H125</f>
        <v>0</v>
      </c>
      <c r="AA282" s="40">
        <f ca="1">'000073239'!H125</f>
        <v>0</v>
      </c>
      <c r="AB282" s="40">
        <f ca="1">'000076242'!H125</f>
        <v>1</v>
      </c>
      <c r="AC282" s="40">
        <f ca="1">'000079245'!H125</f>
        <v>0</v>
      </c>
      <c r="AD282" s="40">
        <f ca="1">'000082248'!H125</f>
        <v>0</v>
      </c>
      <c r="AE282" s="40">
        <f ca="1">'000085251'!H125</f>
        <v>1</v>
      </c>
      <c r="AF282" s="40">
        <f ca="1">'000088254'!H125</f>
        <v>0</v>
      </c>
      <c r="AG282" s="40">
        <f ca="1">'000091257'!H125</f>
        <v>0</v>
      </c>
      <c r="AH282" s="40">
        <f ca="1">'000094260'!H125</f>
        <v>1</v>
      </c>
      <c r="AI282" s="40">
        <f ca="1">'000097263'!H125</f>
        <v>1</v>
      </c>
      <c r="AJ282" s="40">
        <f ca="1">'000100266'!H125</f>
        <v>0</v>
      </c>
      <c r="AK282" s="40">
        <f ca="1">'000103269'!H125</f>
        <v>0</v>
      </c>
      <c r="AL282" s="40">
        <f ca="1">'000106272'!H125</f>
        <v>0</v>
      </c>
      <c r="AM282" s="40">
        <f ca="1">'000109275'!H125</f>
        <v>0</v>
      </c>
      <c r="AN282" s="40">
        <f ca="1">'000112278'!H125</f>
        <v>0</v>
      </c>
      <c r="AO282" s="40">
        <f ca="1">'000115281'!H125</f>
        <v>0</v>
      </c>
      <c r="AP282" s="40">
        <f ca="1">'000118284'!H125</f>
        <v>0</v>
      </c>
      <c r="AQ282" s="40">
        <f ca="1">'000121287'!H125</f>
        <v>0</v>
      </c>
      <c r="AR282" s="40">
        <f ca="1">'000124290'!H125</f>
        <v>0</v>
      </c>
      <c r="AS282" s="40">
        <f ca="1">'000127293'!H125</f>
        <v>0</v>
      </c>
      <c r="AT282" s="40">
        <f ca="1">'000130296'!H125</f>
        <v>0</v>
      </c>
      <c r="AU282" s="40">
        <f ca="1">'000133299'!H125</f>
        <v>1</v>
      </c>
      <c r="AV282" s="40">
        <f ca="1">'000136302'!H125</f>
        <v>0</v>
      </c>
      <c r="AW282" s="40">
        <f ca="1">'000139305'!H125</f>
        <v>0</v>
      </c>
      <c r="AX282" s="40">
        <f ca="1">'000142308'!H125</f>
        <v>0</v>
      </c>
      <c r="AY282" s="40">
        <f ca="1">'000145311'!H125</f>
        <v>1</v>
      </c>
      <c r="AZ282" s="40">
        <f ca="1">'000148314'!H125</f>
        <v>0</v>
      </c>
      <c r="BA282" s="40">
        <f ca="1">'000151317'!H125</f>
        <v>0</v>
      </c>
      <c r="BB282" s="40">
        <f ca="1">'000154320'!H125</f>
        <v>0</v>
      </c>
      <c r="BC282" s="40">
        <f ca="1">'000157323'!H125</f>
        <v>0</v>
      </c>
      <c r="BD282" s="40">
        <f ca="1">'000160326'!H125</f>
        <v>0</v>
      </c>
      <c r="BE282" s="40">
        <f ca="1">'000163329'!H125</f>
        <v>1</v>
      </c>
      <c r="BF282" s="40">
        <f ca="1">'000166332'!H125</f>
        <v>0</v>
      </c>
      <c r="BG282" s="40">
        <f ca="1">'000169335'!H125</f>
        <v>0</v>
      </c>
      <c r="BH282" s="40">
        <f ca="1">'000172338'!H125</f>
        <v>0</v>
      </c>
      <c r="BI282" s="40">
        <f ca="1">'000175341'!H125</f>
        <v>0</v>
      </c>
      <c r="BJ282" s="40">
        <f ca="1">'000178344'!H125</f>
        <v>0</v>
      </c>
      <c r="BK282" s="40">
        <f ca="1">'000181347'!H125</f>
        <v>1</v>
      </c>
      <c r="BL282" s="40">
        <f ca="1">'000184350'!H125</f>
        <v>1</v>
      </c>
      <c r="BM282" s="40">
        <f ca="1">'000187353'!H125</f>
        <v>0</v>
      </c>
      <c r="BN282" s="40">
        <f ca="1">'000190356'!H125</f>
        <v>0</v>
      </c>
      <c r="BO282" s="40">
        <f ca="1">'000193359'!H125</f>
        <v>0</v>
      </c>
      <c r="BP282" s="40">
        <f ca="1">'000196362'!H125</f>
        <v>3</v>
      </c>
      <c r="BQ282" s="40">
        <f ca="1">'000199365'!H125</f>
        <v>1</v>
      </c>
      <c r="BR282" s="40">
        <f ca="1">'000202368'!H125</f>
        <v>0</v>
      </c>
      <c r="BS282" s="40">
        <f ca="1">'000205371'!H125</f>
        <v>0</v>
      </c>
      <c r="BT282" s="40">
        <f ca="1">'000208374'!H125</f>
        <v>0</v>
      </c>
      <c r="BU282" s="40">
        <f ca="1">SUM(B282:BT282)</f>
        <v>24</v>
      </c>
      <c r="BV282" s="37">
        <f ca="1">AVERAGE(B282:BT282)</f>
        <v>0.3380281690140845</v>
      </c>
      <c r="BW282" s="37">
        <f ca="1">STDEV(B282:BT282)</f>
        <v>0.58416391955465441</v>
      </c>
      <c r="BX282" s="37">
        <f ca="1">BW282/SQRT(71)</f>
        <v>6.9327502510609346E-2</v>
      </c>
      <c r="BY282" s="37"/>
      <c r="BZ282" s="64">
        <f ca="1">IF(BU282=0,0,(BU282/BU169)^2)</f>
        <v>3.3564477594545769E-2</v>
      </c>
    </row>
    <row r="283" spans="1:78" x14ac:dyDescent="0.25">
      <c r="A283" s="54" t="s">
        <v>133</v>
      </c>
      <c r="B283" s="40">
        <f ca="1">'000000500'!H126</f>
        <v>1</v>
      </c>
      <c r="C283" s="40">
        <f ca="1">'000001167'!H126</f>
        <v>1</v>
      </c>
      <c r="D283" s="40">
        <f ca="1">'000004170'!H126</f>
        <v>2</v>
      </c>
      <c r="E283" s="40">
        <f ca="1">'000007173'!H126</f>
        <v>3</v>
      </c>
      <c r="F283" s="40">
        <f ca="1">'000010176'!H126</f>
        <v>0</v>
      </c>
      <c r="G283" s="40">
        <f ca="1">'000013179'!H126</f>
        <v>1</v>
      </c>
      <c r="H283" s="40">
        <f ca="1">'000016182'!H126</f>
        <v>3</v>
      </c>
      <c r="I283" s="40">
        <f ca="1">'000019185'!H126</f>
        <v>2</v>
      </c>
      <c r="J283" s="40">
        <f ca="1">'000022188'!H126</f>
        <v>4</v>
      </c>
      <c r="K283" s="40">
        <f ca="1">'000025191'!H126</f>
        <v>0</v>
      </c>
      <c r="L283" s="40">
        <f ca="1">'000028194'!H126</f>
        <v>0</v>
      </c>
      <c r="M283" s="40">
        <f ca="1">'000031197'!H126</f>
        <v>5</v>
      </c>
      <c r="N283" s="40">
        <f ca="1">'000034200'!H126</f>
        <v>0</v>
      </c>
      <c r="O283" s="40">
        <f ca="1">'000037203'!H126</f>
        <v>1</v>
      </c>
      <c r="P283" s="40">
        <f ca="1">'000040206'!H126</f>
        <v>0</v>
      </c>
      <c r="Q283" s="40">
        <f ca="1">'000043209'!H126</f>
        <v>0</v>
      </c>
      <c r="R283" s="40">
        <f ca="1">'000046212'!H126</f>
        <v>0</v>
      </c>
      <c r="S283" s="40">
        <f ca="1">'000049215'!H126</f>
        <v>1</v>
      </c>
      <c r="T283" s="40">
        <f ca="1">'000052218'!H126</f>
        <v>3</v>
      </c>
      <c r="U283" s="40">
        <f ca="1">'000055221'!H126</f>
        <v>1</v>
      </c>
      <c r="V283" s="40">
        <f ca="1">'000058224'!H126</f>
        <v>1</v>
      </c>
      <c r="W283" s="40">
        <f ca="1">'000061227'!H126</f>
        <v>2</v>
      </c>
      <c r="X283" s="40">
        <f ca="1">'000064230'!H126</f>
        <v>2</v>
      </c>
      <c r="Y283" s="40">
        <f ca="1">'000067233'!H126</f>
        <v>2</v>
      </c>
      <c r="Z283" s="40">
        <f ca="1">'000070236'!H126</f>
        <v>3</v>
      </c>
      <c r="AA283" s="40">
        <f ca="1">'000073239'!H126</f>
        <v>2</v>
      </c>
      <c r="AB283" s="40">
        <f ca="1">'000076242'!H126</f>
        <v>2</v>
      </c>
      <c r="AC283" s="40">
        <f ca="1">'000079245'!H126</f>
        <v>2</v>
      </c>
      <c r="AD283" s="40">
        <f ca="1">'000082248'!H126</f>
        <v>1</v>
      </c>
      <c r="AE283" s="40">
        <f ca="1">'000085251'!H126</f>
        <v>1</v>
      </c>
      <c r="AF283" s="40">
        <f ca="1">'000088254'!H126</f>
        <v>0</v>
      </c>
      <c r="AG283" s="40">
        <f ca="1">'000091257'!H126</f>
        <v>2</v>
      </c>
      <c r="AH283" s="40">
        <f ca="1">'000094260'!H126</f>
        <v>3</v>
      </c>
      <c r="AI283" s="40">
        <f ca="1">'000097263'!H126</f>
        <v>0</v>
      </c>
      <c r="AJ283" s="40">
        <f ca="1">'000100266'!H126</f>
        <v>1</v>
      </c>
      <c r="AK283" s="40">
        <f ca="1">'000103269'!H126</f>
        <v>2</v>
      </c>
      <c r="AL283" s="40">
        <f ca="1">'000106272'!H126</f>
        <v>1</v>
      </c>
      <c r="AM283" s="40">
        <f ca="1">'000109275'!H126</f>
        <v>0</v>
      </c>
      <c r="AN283" s="40">
        <f ca="1">'000112278'!H126</f>
        <v>1</v>
      </c>
      <c r="AO283" s="40">
        <f ca="1">'000115281'!H126</f>
        <v>2</v>
      </c>
      <c r="AP283" s="40">
        <f ca="1">'000118284'!H126</f>
        <v>0</v>
      </c>
      <c r="AQ283" s="40">
        <f ca="1">'000121287'!H126</f>
        <v>1</v>
      </c>
      <c r="AR283" s="40">
        <f ca="1">'000124290'!H126</f>
        <v>2</v>
      </c>
      <c r="AS283" s="40">
        <f ca="1">'000127293'!H126</f>
        <v>4</v>
      </c>
      <c r="AT283" s="40">
        <f ca="1">'000130296'!H126</f>
        <v>1</v>
      </c>
      <c r="AU283" s="40">
        <f ca="1">'000133299'!H126</f>
        <v>1</v>
      </c>
      <c r="AV283" s="40">
        <f ca="1">'000136302'!H126</f>
        <v>0</v>
      </c>
      <c r="AW283" s="40">
        <f ca="1">'000139305'!H126</f>
        <v>0</v>
      </c>
      <c r="AX283" s="40">
        <f ca="1">'000142308'!H126</f>
        <v>0</v>
      </c>
      <c r="AY283" s="40">
        <f ca="1">'000145311'!H126</f>
        <v>2</v>
      </c>
      <c r="AZ283" s="40">
        <f ca="1">'000148314'!H126</f>
        <v>0</v>
      </c>
      <c r="BA283" s="40">
        <f ca="1">'000151317'!H126</f>
        <v>2</v>
      </c>
      <c r="BB283" s="40">
        <f ca="1">'000154320'!H126</f>
        <v>0</v>
      </c>
      <c r="BC283" s="40">
        <f ca="1">'000157323'!H126</f>
        <v>2</v>
      </c>
      <c r="BD283" s="40">
        <f ca="1">'000160326'!H126</f>
        <v>3</v>
      </c>
      <c r="BE283" s="40">
        <f ca="1">'000163329'!H126</f>
        <v>3</v>
      </c>
      <c r="BF283" s="40">
        <f ca="1">'000166332'!H126</f>
        <v>0</v>
      </c>
      <c r="BG283" s="40">
        <f ca="1">'000169335'!H126</f>
        <v>3</v>
      </c>
      <c r="BH283" s="40">
        <f ca="1">'000172338'!H126</f>
        <v>2</v>
      </c>
      <c r="BI283" s="40">
        <f ca="1">'000175341'!H126</f>
        <v>2</v>
      </c>
      <c r="BJ283" s="40">
        <f ca="1">'000178344'!H126</f>
        <v>3</v>
      </c>
      <c r="BK283" s="40">
        <f ca="1">'000181347'!H126</f>
        <v>1</v>
      </c>
      <c r="BL283" s="40">
        <f ca="1">'000184350'!H126</f>
        <v>3</v>
      </c>
      <c r="BM283" s="40">
        <f ca="1">'000187353'!H126</f>
        <v>1</v>
      </c>
      <c r="BN283" s="40">
        <f ca="1">'000190356'!H126</f>
        <v>2</v>
      </c>
      <c r="BO283" s="40">
        <f ca="1">'000193359'!H126</f>
        <v>3</v>
      </c>
      <c r="BP283" s="40">
        <f ca="1">'000196362'!H126</f>
        <v>0</v>
      </c>
      <c r="BQ283" s="40">
        <f ca="1">'000199365'!H126</f>
        <v>2</v>
      </c>
      <c r="BR283" s="40">
        <f ca="1">'000202368'!H126</f>
        <v>0</v>
      </c>
      <c r="BS283" s="40">
        <f ca="1">'000205371'!H126</f>
        <v>0</v>
      </c>
      <c r="BT283" s="40">
        <f ca="1">'000208374'!H126</f>
        <v>1</v>
      </c>
      <c r="BU283" s="40">
        <f ca="1">SUM(B283:BT283)</f>
        <v>102</v>
      </c>
      <c r="BV283" s="37">
        <f ca="1">AVERAGE(B283:BT283)</f>
        <v>1.4366197183098592</v>
      </c>
      <c r="BW283" s="37">
        <f ca="1">STDEV(B283:BT283)</f>
        <v>1.2157583684527022</v>
      </c>
      <c r="BX283" s="37">
        <f ca="1">BW283/SQRT(71)</f>
        <v>0.14428397324753517</v>
      </c>
      <c r="BY283" s="37"/>
      <c r="BZ283" s="64">
        <f ca="1">IF(BU283=0,0,(BU283/BU169)^2)</f>
        <v>0.60625837655148296</v>
      </c>
    </row>
    <row r="284" spans="1:78" x14ac:dyDescent="0.25">
      <c r="A284" s="54"/>
      <c r="BZ284" s="59"/>
    </row>
    <row r="285" spans="1:78" x14ac:dyDescent="0.25">
      <c r="A285" s="51" t="s">
        <v>390</v>
      </c>
      <c r="BU285" s="34" t="s">
        <v>387</v>
      </c>
      <c r="BV285" s="34" t="s">
        <v>379</v>
      </c>
      <c r="BW285" s="34" t="s">
        <v>380</v>
      </c>
      <c r="BX285" s="34" t="s">
        <v>381</v>
      </c>
      <c r="BZ285" s="59"/>
    </row>
    <row r="286" spans="1:78" x14ac:dyDescent="0.25">
      <c r="A286" s="53" t="s">
        <v>185</v>
      </c>
      <c r="B286" s="41">
        <f ca="1">'000000500'!B32</f>
        <v>0</v>
      </c>
      <c r="C286" s="41">
        <f ca="1">'000001167'!B32</f>
        <v>0</v>
      </c>
      <c r="D286" s="41">
        <f ca="1">'000004170'!B32</f>
        <v>0</v>
      </c>
      <c r="E286" s="41">
        <f ca="1">'000007173'!B32</f>
        <v>0</v>
      </c>
      <c r="F286" s="41">
        <f ca="1">'000010176'!B32</f>
        <v>0</v>
      </c>
      <c r="G286" s="41">
        <f ca="1">'000013179'!B32</f>
        <v>0</v>
      </c>
      <c r="H286" s="41">
        <f ca="1">'000016182'!B32</f>
        <v>0</v>
      </c>
      <c r="I286" s="41">
        <f ca="1">'000019185'!B32</f>
        <v>0</v>
      </c>
      <c r="J286" s="41">
        <f ca="1">'000022188'!B32</f>
        <v>0</v>
      </c>
      <c r="K286" s="41">
        <f ca="1">'000025191'!B32</f>
        <v>0</v>
      </c>
      <c r="L286" s="41">
        <f ca="1">'000028194'!B32</f>
        <v>0</v>
      </c>
      <c r="M286" s="41">
        <f ca="1">'000031197'!B32</f>
        <v>0</v>
      </c>
      <c r="N286" s="41">
        <f ca="1">'000034200'!B32</f>
        <v>0</v>
      </c>
      <c r="O286" s="41">
        <f ca="1">'000037203'!B32</f>
        <v>0</v>
      </c>
      <c r="P286" s="41">
        <f ca="1">'000040206'!B32</f>
        <v>0</v>
      </c>
      <c r="Q286" s="41">
        <f ca="1">'000043209'!B32</f>
        <v>0</v>
      </c>
      <c r="R286" s="41">
        <f ca="1">'000046212'!B32</f>
        <v>0</v>
      </c>
      <c r="S286" s="41">
        <f ca="1">'000049215'!B32</f>
        <v>0</v>
      </c>
      <c r="T286" s="41">
        <f ca="1">'000052218'!B32</f>
        <v>0</v>
      </c>
      <c r="U286" s="41">
        <f ca="1">'000055221'!B32</f>
        <v>0</v>
      </c>
      <c r="V286" s="41">
        <f ca="1">'000058224'!B32</f>
        <v>0</v>
      </c>
      <c r="W286" s="41">
        <f ca="1">'000061227'!B32</f>
        <v>0</v>
      </c>
      <c r="X286" s="41">
        <f ca="1">'000064230'!B32</f>
        <v>0</v>
      </c>
      <c r="Y286" s="41">
        <f ca="1">'000067233'!B32</f>
        <v>0</v>
      </c>
      <c r="Z286" s="41">
        <f ca="1">'000070236'!B32</f>
        <v>0</v>
      </c>
      <c r="AA286" s="41">
        <f ca="1">'000073239'!B32</f>
        <v>0</v>
      </c>
      <c r="AB286" s="41">
        <f ca="1">'000076242'!B32</f>
        <v>0</v>
      </c>
      <c r="AC286" s="41">
        <f ca="1">'000079245'!B32</f>
        <v>0</v>
      </c>
      <c r="AD286" s="41">
        <f ca="1">'000082248'!B32</f>
        <v>0</v>
      </c>
      <c r="AE286" s="41">
        <f ca="1">'000085251'!B32</f>
        <v>0</v>
      </c>
      <c r="AF286" s="41">
        <f ca="1">'000088254'!B32</f>
        <v>0</v>
      </c>
      <c r="AG286" s="41">
        <f ca="1">'000091257'!B32</f>
        <v>0</v>
      </c>
      <c r="AH286" s="41">
        <f ca="1">'000094260'!B32</f>
        <v>0</v>
      </c>
      <c r="AI286" s="41">
        <f ca="1">'000097263'!B32</f>
        <v>0</v>
      </c>
      <c r="AJ286" s="41">
        <f ca="1">'000100266'!B32</f>
        <v>0</v>
      </c>
      <c r="AK286" s="41">
        <f ca="1">'000103269'!B32</f>
        <v>0</v>
      </c>
      <c r="AL286" s="41">
        <f ca="1">'000106272'!B32</f>
        <v>0</v>
      </c>
      <c r="AM286" s="41">
        <f ca="1">'000109275'!B32</f>
        <v>0</v>
      </c>
      <c r="AN286" s="41">
        <f ca="1">'000112278'!B32</f>
        <v>0</v>
      </c>
      <c r="AO286" s="41">
        <f ca="1">'000115281'!B32</f>
        <v>0</v>
      </c>
      <c r="AP286" s="41">
        <f ca="1">'000118284'!B32</f>
        <v>0</v>
      </c>
      <c r="AQ286" s="41">
        <f ca="1">'000121287'!B32</f>
        <v>0</v>
      </c>
      <c r="AR286" s="41">
        <f ca="1">'000124290'!B32</f>
        <v>0</v>
      </c>
      <c r="AS286" s="41">
        <f ca="1">'000127293'!B32</f>
        <v>0</v>
      </c>
      <c r="AT286" s="41">
        <f ca="1">'000130296'!B32</f>
        <v>0</v>
      </c>
      <c r="AU286" s="41">
        <f ca="1">'000133299'!B32</f>
        <v>0</v>
      </c>
      <c r="AV286" s="41">
        <f ca="1">'000136302'!B32</f>
        <v>0</v>
      </c>
      <c r="AW286" s="41">
        <f ca="1">'000139305'!B32</f>
        <v>0</v>
      </c>
      <c r="AX286" s="41">
        <f ca="1">'000142308'!B32</f>
        <v>0</v>
      </c>
      <c r="AY286" s="41">
        <f ca="1">'000145311'!B32</f>
        <v>0</v>
      </c>
      <c r="AZ286" s="41">
        <f ca="1">'000148314'!B32</f>
        <v>0</v>
      </c>
      <c r="BA286" s="41">
        <f ca="1">'000151317'!B32</f>
        <v>0</v>
      </c>
      <c r="BB286" s="41">
        <f ca="1">'000154320'!B32</f>
        <v>0</v>
      </c>
      <c r="BC286" s="41">
        <f ca="1">'000157323'!B32</f>
        <v>0</v>
      </c>
      <c r="BD286" s="41">
        <f ca="1">'000160326'!B32</f>
        <v>0</v>
      </c>
      <c r="BE286" s="41">
        <f ca="1">'000163329'!B32</f>
        <v>0</v>
      </c>
      <c r="BF286" s="41">
        <f ca="1">'000166332'!B32</f>
        <v>0</v>
      </c>
      <c r="BG286" s="41">
        <f ca="1">'000169335'!B32</f>
        <v>0</v>
      </c>
      <c r="BH286" s="41">
        <f ca="1">'000172338'!B32</f>
        <v>0</v>
      </c>
      <c r="BI286" s="41">
        <f ca="1">'000175341'!B32</f>
        <v>0</v>
      </c>
      <c r="BJ286" s="41">
        <f ca="1">'000178344'!B32</f>
        <v>0</v>
      </c>
      <c r="BK286" s="41">
        <f ca="1">'000181347'!B32</f>
        <v>0</v>
      </c>
      <c r="BL286" s="41">
        <f ca="1">'000184350'!B32</f>
        <v>0</v>
      </c>
      <c r="BM286" s="41">
        <f ca="1">'000187353'!B32</f>
        <v>0</v>
      </c>
      <c r="BN286" s="41">
        <f ca="1">'000190356'!B32</f>
        <v>0</v>
      </c>
      <c r="BO286" s="41">
        <f ca="1">'000193359'!B32</f>
        <v>0</v>
      </c>
      <c r="BP286" s="41">
        <f ca="1">'000196362'!B32</f>
        <v>0</v>
      </c>
      <c r="BQ286" s="41">
        <f ca="1">'000199365'!B32</f>
        <v>0</v>
      </c>
      <c r="BR286" s="41">
        <f ca="1">'000202368'!B32</f>
        <v>0</v>
      </c>
      <c r="BS286" s="41">
        <f ca="1">'000205371'!B32</f>
        <v>0</v>
      </c>
      <c r="BT286" s="41">
        <f ca="1">'000208374'!B32</f>
        <v>0</v>
      </c>
      <c r="BU286" s="41">
        <f t="shared" ref="BU286:BU292" ca="1" si="47">SUM(B286:BT286)</f>
        <v>0</v>
      </c>
      <c r="BV286" s="39">
        <f t="shared" ref="BV286:BV292" ca="1" si="48">AVERAGE(B286:BT286)</f>
        <v>0</v>
      </c>
      <c r="BW286" s="39">
        <f t="shared" ref="BW286:BW292" ca="1" si="49">STDEV(B286:BT286)</f>
        <v>0</v>
      </c>
      <c r="BX286" s="39">
        <f t="shared" ref="BX286:BX292" ca="1" si="50">BW286/SQRT(71)</f>
        <v>0</v>
      </c>
      <c r="BY286" s="38"/>
      <c r="BZ286" s="61"/>
    </row>
    <row r="287" spans="1:78" x14ac:dyDescent="0.25">
      <c r="A287" s="54" t="s">
        <v>186</v>
      </c>
      <c r="B287" s="40">
        <f ca="1">'000000500'!B33</f>
        <v>0</v>
      </c>
      <c r="C287" s="40">
        <f ca="1">'000001167'!B33</f>
        <v>0</v>
      </c>
      <c r="D287" s="40">
        <f ca="1">'000004170'!B33</f>
        <v>0</v>
      </c>
      <c r="E287" s="40">
        <f ca="1">'000007173'!B33</f>
        <v>0</v>
      </c>
      <c r="F287" s="40">
        <f ca="1">'000010176'!B33</f>
        <v>0</v>
      </c>
      <c r="G287" s="40">
        <f ca="1">'000013179'!B33</f>
        <v>0</v>
      </c>
      <c r="H287" s="40">
        <f ca="1">'000016182'!B33</f>
        <v>0</v>
      </c>
      <c r="I287" s="40">
        <f ca="1">'000019185'!B33</f>
        <v>0</v>
      </c>
      <c r="J287" s="40">
        <f ca="1">'000022188'!B33</f>
        <v>0</v>
      </c>
      <c r="K287" s="40">
        <f ca="1">'000025191'!B33</f>
        <v>0</v>
      </c>
      <c r="L287" s="40">
        <f ca="1">'000028194'!B33</f>
        <v>0</v>
      </c>
      <c r="M287" s="40">
        <f ca="1">'000031197'!B33</f>
        <v>0</v>
      </c>
      <c r="N287" s="40">
        <f ca="1">'000034200'!B33</f>
        <v>0</v>
      </c>
      <c r="O287" s="40">
        <f ca="1">'000037203'!B33</f>
        <v>0</v>
      </c>
      <c r="P287" s="40">
        <f ca="1">'000040206'!B33</f>
        <v>0</v>
      </c>
      <c r="Q287" s="40">
        <f ca="1">'000043209'!B33</f>
        <v>0</v>
      </c>
      <c r="R287" s="40">
        <f ca="1">'000046212'!B33</f>
        <v>0</v>
      </c>
      <c r="S287" s="40">
        <f ca="1">'000049215'!B33</f>
        <v>0</v>
      </c>
      <c r="T287" s="40">
        <f ca="1">'000052218'!B33</f>
        <v>0</v>
      </c>
      <c r="U287" s="40">
        <f ca="1">'000055221'!B33</f>
        <v>0</v>
      </c>
      <c r="V287" s="40">
        <f ca="1">'000058224'!B33</f>
        <v>0</v>
      </c>
      <c r="W287" s="40">
        <f ca="1">'000061227'!B33</f>
        <v>0</v>
      </c>
      <c r="X287" s="40">
        <f ca="1">'000064230'!B33</f>
        <v>0</v>
      </c>
      <c r="Y287" s="40">
        <f ca="1">'000067233'!B33</f>
        <v>0</v>
      </c>
      <c r="Z287" s="40">
        <f ca="1">'000070236'!B33</f>
        <v>0</v>
      </c>
      <c r="AA287" s="40">
        <f ca="1">'000073239'!B33</f>
        <v>0</v>
      </c>
      <c r="AB287" s="40">
        <f ca="1">'000076242'!B33</f>
        <v>0</v>
      </c>
      <c r="AC287" s="40">
        <f ca="1">'000079245'!B33</f>
        <v>0</v>
      </c>
      <c r="AD287" s="40">
        <f ca="1">'000082248'!B33</f>
        <v>0</v>
      </c>
      <c r="AE287" s="40">
        <f ca="1">'000085251'!B33</f>
        <v>0</v>
      </c>
      <c r="AF287" s="40">
        <f ca="1">'000088254'!B33</f>
        <v>0</v>
      </c>
      <c r="AG287" s="40">
        <f ca="1">'000091257'!B33</f>
        <v>0</v>
      </c>
      <c r="AH287" s="40">
        <f ca="1">'000094260'!B33</f>
        <v>0</v>
      </c>
      <c r="AI287" s="40">
        <f ca="1">'000097263'!B33</f>
        <v>0</v>
      </c>
      <c r="AJ287" s="40">
        <f ca="1">'000100266'!B33</f>
        <v>0</v>
      </c>
      <c r="AK287" s="40">
        <f ca="1">'000103269'!B33</f>
        <v>0</v>
      </c>
      <c r="AL287" s="40">
        <f ca="1">'000106272'!B33</f>
        <v>0</v>
      </c>
      <c r="AM287" s="40">
        <f ca="1">'000109275'!B33</f>
        <v>0</v>
      </c>
      <c r="AN287" s="40">
        <f ca="1">'000112278'!B33</f>
        <v>0</v>
      </c>
      <c r="AO287" s="40">
        <f ca="1">'000115281'!B33</f>
        <v>0</v>
      </c>
      <c r="AP287" s="40">
        <f ca="1">'000118284'!B33</f>
        <v>0</v>
      </c>
      <c r="AQ287" s="40">
        <f ca="1">'000121287'!B33</f>
        <v>0</v>
      </c>
      <c r="AR287" s="40">
        <f ca="1">'000124290'!B33</f>
        <v>0</v>
      </c>
      <c r="AS287" s="40">
        <f ca="1">'000127293'!B33</f>
        <v>0</v>
      </c>
      <c r="AT287" s="40">
        <f ca="1">'000130296'!B33</f>
        <v>0</v>
      </c>
      <c r="AU287" s="40">
        <f ca="1">'000133299'!B33</f>
        <v>0</v>
      </c>
      <c r="AV287" s="40">
        <f ca="1">'000136302'!B33</f>
        <v>0</v>
      </c>
      <c r="AW287" s="40">
        <f ca="1">'000139305'!B33</f>
        <v>0</v>
      </c>
      <c r="AX287" s="40">
        <f ca="1">'000142308'!B33</f>
        <v>0</v>
      </c>
      <c r="AY287" s="40">
        <f ca="1">'000145311'!B33</f>
        <v>0</v>
      </c>
      <c r="AZ287" s="40">
        <f ca="1">'000148314'!B33</f>
        <v>0</v>
      </c>
      <c r="BA287" s="40">
        <f ca="1">'000151317'!B33</f>
        <v>0</v>
      </c>
      <c r="BB287" s="40">
        <f ca="1">'000154320'!B33</f>
        <v>0</v>
      </c>
      <c r="BC287" s="40">
        <f ca="1">'000157323'!B33</f>
        <v>0</v>
      </c>
      <c r="BD287" s="40">
        <f ca="1">'000160326'!B33</f>
        <v>0</v>
      </c>
      <c r="BE287" s="40">
        <f ca="1">'000163329'!B33</f>
        <v>0</v>
      </c>
      <c r="BF287" s="40">
        <f ca="1">'000166332'!B33</f>
        <v>0</v>
      </c>
      <c r="BG287" s="40">
        <f ca="1">'000169335'!B33</f>
        <v>0</v>
      </c>
      <c r="BH287" s="40">
        <f ca="1">'000172338'!B33</f>
        <v>0</v>
      </c>
      <c r="BI287" s="40">
        <f ca="1">'000175341'!B33</f>
        <v>0</v>
      </c>
      <c r="BJ287" s="40">
        <f ca="1">'000178344'!B33</f>
        <v>0</v>
      </c>
      <c r="BK287" s="40">
        <f ca="1">'000181347'!B33</f>
        <v>0</v>
      </c>
      <c r="BL287" s="40">
        <f ca="1">'000184350'!B33</f>
        <v>0</v>
      </c>
      <c r="BM287" s="40">
        <f ca="1">'000187353'!B33</f>
        <v>0</v>
      </c>
      <c r="BN287" s="40">
        <f ca="1">'000190356'!B33</f>
        <v>0</v>
      </c>
      <c r="BO287" s="40">
        <f ca="1">'000193359'!B33</f>
        <v>0</v>
      </c>
      <c r="BP287" s="40">
        <f ca="1">'000196362'!B33</f>
        <v>0</v>
      </c>
      <c r="BQ287" s="40">
        <f ca="1">'000199365'!B33</f>
        <v>0</v>
      </c>
      <c r="BR287" s="40">
        <f ca="1">'000202368'!B33</f>
        <v>0</v>
      </c>
      <c r="BS287" s="40">
        <f ca="1">'000205371'!B33</f>
        <v>0</v>
      </c>
      <c r="BT287" s="40">
        <f ca="1">'000208374'!B33</f>
        <v>0</v>
      </c>
      <c r="BU287" s="40">
        <f t="shared" ca="1" si="47"/>
        <v>0</v>
      </c>
      <c r="BV287" s="37">
        <f t="shared" ca="1" si="48"/>
        <v>0</v>
      </c>
      <c r="BW287" s="37">
        <f t="shared" ca="1" si="49"/>
        <v>0</v>
      </c>
      <c r="BX287" s="37">
        <f t="shared" ca="1" si="50"/>
        <v>0</v>
      </c>
      <c r="BZ287" s="59"/>
    </row>
    <row r="288" spans="1:78" x14ac:dyDescent="0.25">
      <c r="A288" s="53" t="s">
        <v>187</v>
      </c>
      <c r="B288" s="41">
        <f ca="1">'000000500'!B34</f>
        <v>0</v>
      </c>
      <c r="C288" s="41">
        <f ca="1">'000001167'!B34</f>
        <v>0</v>
      </c>
      <c r="D288" s="41">
        <f ca="1">'000004170'!B34</f>
        <v>0</v>
      </c>
      <c r="E288" s="41">
        <f ca="1">'000007173'!B34</f>
        <v>0</v>
      </c>
      <c r="F288" s="41">
        <f ca="1">'000010176'!B34</f>
        <v>0</v>
      </c>
      <c r="G288" s="41">
        <f ca="1">'000013179'!B34</f>
        <v>0</v>
      </c>
      <c r="H288" s="41">
        <f ca="1">'000016182'!B34</f>
        <v>0</v>
      </c>
      <c r="I288" s="41">
        <f ca="1">'000019185'!B34</f>
        <v>0</v>
      </c>
      <c r="J288" s="41">
        <f ca="1">'000022188'!B34</f>
        <v>0</v>
      </c>
      <c r="K288" s="41">
        <f ca="1">'000025191'!B34</f>
        <v>0</v>
      </c>
      <c r="L288" s="41">
        <f ca="1">'000028194'!B34</f>
        <v>0</v>
      </c>
      <c r="M288" s="41">
        <f ca="1">'000031197'!B34</f>
        <v>0</v>
      </c>
      <c r="N288" s="41">
        <f ca="1">'000034200'!B34</f>
        <v>0</v>
      </c>
      <c r="O288" s="41">
        <f ca="1">'000037203'!B34</f>
        <v>0</v>
      </c>
      <c r="P288" s="41">
        <f ca="1">'000040206'!B34</f>
        <v>0</v>
      </c>
      <c r="Q288" s="41">
        <f ca="1">'000043209'!B34</f>
        <v>0</v>
      </c>
      <c r="R288" s="41">
        <f ca="1">'000046212'!B34</f>
        <v>0</v>
      </c>
      <c r="S288" s="41">
        <f ca="1">'000049215'!B34</f>
        <v>0</v>
      </c>
      <c r="T288" s="41">
        <f ca="1">'000052218'!B34</f>
        <v>0</v>
      </c>
      <c r="U288" s="41">
        <f ca="1">'000055221'!B34</f>
        <v>0</v>
      </c>
      <c r="V288" s="41">
        <f ca="1">'000058224'!B34</f>
        <v>0</v>
      </c>
      <c r="W288" s="41">
        <f ca="1">'000061227'!B34</f>
        <v>0</v>
      </c>
      <c r="X288" s="41">
        <f ca="1">'000064230'!B34</f>
        <v>0</v>
      </c>
      <c r="Y288" s="41">
        <f ca="1">'000067233'!B34</f>
        <v>0</v>
      </c>
      <c r="Z288" s="41">
        <f ca="1">'000070236'!B34</f>
        <v>0</v>
      </c>
      <c r="AA288" s="41">
        <f ca="1">'000073239'!B34</f>
        <v>0</v>
      </c>
      <c r="AB288" s="41">
        <f ca="1">'000076242'!B34</f>
        <v>0</v>
      </c>
      <c r="AC288" s="41">
        <f ca="1">'000079245'!B34</f>
        <v>0</v>
      </c>
      <c r="AD288" s="41">
        <f ca="1">'000082248'!B34</f>
        <v>0</v>
      </c>
      <c r="AE288" s="41">
        <f ca="1">'000085251'!B34</f>
        <v>0</v>
      </c>
      <c r="AF288" s="41">
        <f ca="1">'000088254'!B34</f>
        <v>0</v>
      </c>
      <c r="AG288" s="41">
        <f ca="1">'000091257'!B34</f>
        <v>0</v>
      </c>
      <c r="AH288" s="41">
        <f ca="1">'000094260'!B34</f>
        <v>0</v>
      </c>
      <c r="AI288" s="41">
        <f ca="1">'000097263'!B34</f>
        <v>0</v>
      </c>
      <c r="AJ288" s="41">
        <f ca="1">'000100266'!B34</f>
        <v>0</v>
      </c>
      <c r="AK288" s="41">
        <f ca="1">'000103269'!B34</f>
        <v>0</v>
      </c>
      <c r="AL288" s="41">
        <f ca="1">'000106272'!B34</f>
        <v>0</v>
      </c>
      <c r="AM288" s="41">
        <f ca="1">'000109275'!B34</f>
        <v>0</v>
      </c>
      <c r="AN288" s="41">
        <f ca="1">'000112278'!B34</f>
        <v>0</v>
      </c>
      <c r="AO288" s="41">
        <f ca="1">'000115281'!B34</f>
        <v>0</v>
      </c>
      <c r="AP288" s="41">
        <f ca="1">'000118284'!B34</f>
        <v>0</v>
      </c>
      <c r="AQ288" s="41">
        <f ca="1">'000121287'!B34</f>
        <v>0</v>
      </c>
      <c r="AR288" s="41">
        <f ca="1">'000124290'!B34</f>
        <v>0</v>
      </c>
      <c r="AS288" s="41">
        <f ca="1">'000127293'!B34</f>
        <v>0</v>
      </c>
      <c r="AT288" s="41">
        <f ca="1">'000130296'!B34</f>
        <v>0</v>
      </c>
      <c r="AU288" s="41">
        <f ca="1">'000133299'!B34</f>
        <v>0</v>
      </c>
      <c r="AV288" s="41">
        <f ca="1">'000136302'!B34</f>
        <v>0</v>
      </c>
      <c r="AW288" s="41">
        <f ca="1">'000139305'!B34</f>
        <v>0</v>
      </c>
      <c r="AX288" s="41">
        <f ca="1">'000142308'!B34</f>
        <v>0</v>
      </c>
      <c r="AY288" s="41">
        <f ca="1">'000145311'!B34</f>
        <v>0</v>
      </c>
      <c r="AZ288" s="41">
        <f ca="1">'000148314'!B34</f>
        <v>0</v>
      </c>
      <c r="BA288" s="41">
        <f ca="1">'000151317'!B34</f>
        <v>0</v>
      </c>
      <c r="BB288" s="41">
        <f ca="1">'000154320'!B34</f>
        <v>0</v>
      </c>
      <c r="BC288" s="41">
        <f ca="1">'000157323'!B34</f>
        <v>0</v>
      </c>
      <c r="BD288" s="41">
        <f ca="1">'000160326'!B34</f>
        <v>0</v>
      </c>
      <c r="BE288" s="41">
        <f ca="1">'000163329'!B34</f>
        <v>0</v>
      </c>
      <c r="BF288" s="41">
        <f ca="1">'000166332'!B34</f>
        <v>0</v>
      </c>
      <c r="BG288" s="41">
        <f ca="1">'000169335'!B34</f>
        <v>0</v>
      </c>
      <c r="BH288" s="41">
        <f ca="1">'000172338'!B34</f>
        <v>0</v>
      </c>
      <c r="BI288" s="41">
        <f ca="1">'000175341'!B34</f>
        <v>0</v>
      </c>
      <c r="BJ288" s="41">
        <f ca="1">'000178344'!B34</f>
        <v>0</v>
      </c>
      <c r="BK288" s="41">
        <f ca="1">'000181347'!B34</f>
        <v>0</v>
      </c>
      <c r="BL288" s="41">
        <f ca="1">'000184350'!B34</f>
        <v>0</v>
      </c>
      <c r="BM288" s="41">
        <f ca="1">'000187353'!B34</f>
        <v>0</v>
      </c>
      <c r="BN288" s="41">
        <f ca="1">'000190356'!B34</f>
        <v>0</v>
      </c>
      <c r="BO288" s="41">
        <f ca="1">'000193359'!B34</f>
        <v>0</v>
      </c>
      <c r="BP288" s="41">
        <f ca="1">'000196362'!B34</f>
        <v>0</v>
      </c>
      <c r="BQ288" s="41">
        <f ca="1">'000199365'!B34</f>
        <v>0</v>
      </c>
      <c r="BR288" s="41">
        <f ca="1">'000202368'!B34</f>
        <v>0</v>
      </c>
      <c r="BS288" s="41">
        <f ca="1">'000205371'!B34</f>
        <v>0</v>
      </c>
      <c r="BT288" s="41">
        <f ca="1">'000208374'!B34</f>
        <v>0</v>
      </c>
      <c r="BU288" s="41">
        <f t="shared" ca="1" si="47"/>
        <v>0</v>
      </c>
      <c r="BV288" s="39">
        <f t="shared" ca="1" si="48"/>
        <v>0</v>
      </c>
      <c r="BW288" s="39">
        <f t="shared" ca="1" si="49"/>
        <v>0</v>
      </c>
      <c r="BX288" s="39">
        <f t="shared" ca="1" si="50"/>
        <v>0</v>
      </c>
      <c r="BY288" s="38"/>
      <c r="BZ288" s="61"/>
    </row>
    <row r="289" spans="1:78" x14ac:dyDescent="0.25">
      <c r="A289" s="54" t="s">
        <v>188</v>
      </c>
      <c r="B289" s="40">
        <f ca="1">'000000500'!B35</f>
        <v>0</v>
      </c>
      <c r="C289" s="40">
        <f ca="1">'000001167'!B35</f>
        <v>0</v>
      </c>
      <c r="D289" s="40">
        <f ca="1">'000004170'!B35</f>
        <v>0</v>
      </c>
      <c r="E289" s="40">
        <f ca="1">'000007173'!B35</f>
        <v>0</v>
      </c>
      <c r="F289" s="40">
        <f ca="1">'000010176'!B35</f>
        <v>0</v>
      </c>
      <c r="G289" s="40">
        <f ca="1">'000013179'!B35</f>
        <v>0</v>
      </c>
      <c r="H289" s="40">
        <f ca="1">'000016182'!B35</f>
        <v>0</v>
      </c>
      <c r="I289" s="40">
        <f ca="1">'000019185'!B35</f>
        <v>0</v>
      </c>
      <c r="J289" s="40">
        <f ca="1">'000022188'!B35</f>
        <v>0</v>
      </c>
      <c r="K289" s="40">
        <f ca="1">'000025191'!B35</f>
        <v>0</v>
      </c>
      <c r="L289" s="40">
        <f ca="1">'000028194'!B35</f>
        <v>0</v>
      </c>
      <c r="M289" s="40">
        <f ca="1">'000031197'!B35</f>
        <v>0</v>
      </c>
      <c r="N289" s="40">
        <f ca="1">'000034200'!B35</f>
        <v>0</v>
      </c>
      <c r="O289" s="40">
        <f ca="1">'000037203'!B35</f>
        <v>0</v>
      </c>
      <c r="P289" s="40">
        <f ca="1">'000040206'!B35</f>
        <v>0</v>
      </c>
      <c r="Q289" s="40">
        <f ca="1">'000043209'!B35</f>
        <v>0</v>
      </c>
      <c r="R289" s="40">
        <f ca="1">'000046212'!B35</f>
        <v>0</v>
      </c>
      <c r="S289" s="40">
        <f ca="1">'000049215'!B35</f>
        <v>0</v>
      </c>
      <c r="T289" s="40">
        <f ca="1">'000052218'!B35</f>
        <v>0</v>
      </c>
      <c r="U289" s="40">
        <f ca="1">'000055221'!B35</f>
        <v>0</v>
      </c>
      <c r="V289" s="40">
        <f ca="1">'000058224'!B35</f>
        <v>0</v>
      </c>
      <c r="W289" s="40">
        <f ca="1">'000061227'!B35</f>
        <v>0</v>
      </c>
      <c r="X289" s="40">
        <f ca="1">'000064230'!B35</f>
        <v>0</v>
      </c>
      <c r="Y289" s="40">
        <f ca="1">'000067233'!B35</f>
        <v>0</v>
      </c>
      <c r="Z289" s="40">
        <f ca="1">'000070236'!B35</f>
        <v>0</v>
      </c>
      <c r="AA289" s="40">
        <f ca="1">'000073239'!B35</f>
        <v>0</v>
      </c>
      <c r="AB289" s="40">
        <f ca="1">'000076242'!B35</f>
        <v>0</v>
      </c>
      <c r="AC289" s="40">
        <f ca="1">'000079245'!B35</f>
        <v>0</v>
      </c>
      <c r="AD289" s="40">
        <f ca="1">'000082248'!B35</f>
        <v>0</v>
      </c>
      <c r="AE289" s="40">
        <f ca="1">'000085251'!B35</f>
        <v>0</v>
      </c>
      <c r="AF289" s="40">
        <f ca="1">'000088254'!B35</f>
        <v>0</v>
      </c>
      <c r="AG289" s="40">
        <f ca="1">'000091257'!B35</f>
        <v>0</v>
      </c>
      <c r="AH289" s="40">
        <f ca="1">'000094260'!B35</f>
        <v>0</v>
      </c>
      <c r="AI289" s="40">
        <f ca="1">'000097263'!B35</f>
        <v>0</v>
      </c>
      <c r="AJ289" s="40">
        <f ca="1">'000100266'!B35</f>
        <v>0</v>
      </c>
      <c r="AK289" s="40">
        <f ca="1">'000103269'!B35</f>
        <v>0</v>
      </c>
      <c r="AL289" s="40">
        <f ca="1">'000106272'!B35</f>
        <v>0</v>
      </c>
      <c r="AM289" s="40">
        <f ca="1">'000109275'!B35</f>
        <v>0</v>
      </c>
      <c r="AN289" s="40">
        <f ca="1">'000112278'!B35</f>
        <v>0</v>
      </c>
      <c r="AO289" s="40">
        <f ca="1">'000115281'!B35</f>
        <v>0</v>
      </c>
      <c r="AP289" s="40">
        <f ca="1">'000118284'!B35</f>
        <v>0</v>
      </c>
      <c r="AQ289" s="40">
        <f ca="1">'000121287'!B35</f>
        <v>0</v>
      </c>
      <c r="AR289" s="40">
        <f ca="1">'000124290'!B35</f>
        <v>0</v>
      </c>
      <c r="AS289" s="40">
        <f ca="1">'000127293'!B35</f>
        <v>0</v>
      </c>
      <c r="AT289" s="40">
        <f ca="1">'000130296'!B35</f>
        <v>0</v>
      </c>
      <c r="AU289" s="40">
        <f ca="1">'000133299'!B35</f>
        <v>0</v>
      </c>
      <c r="AV289" s="40">
        <f ca="1">'000136302'!B35</f>
        <v>0</v>
      </c>
      <c r="AW289" s="40">
        <f ca="1">'000139305'!B35</f>
        <v>0</v>
      </c>
      <c r="AX289" s="40">
        <f ca="1">'000142308'!B35</f>
        <v>0</v>
      </c>
      <c r="AY289" s="40">
        <f ca="1">'000145311'!B35</f>
        <v>0</v>
      </c>
      <c r="AZ289" s="40">
        <f ca="1">'000148314'!B35</f>
        <v>0</v>
      </c>
      <c r="BA289" s="40">
        <f ca="1">'000151317'!B35</f>
        <v>0</v>
      </c>
      <c r="BB289" s="40">
        <f ca="1">'000154320'!B35</f>
        <v>0</v>
      </c>
      <c r="BC289" s="40">
        <f ca="1">'000157323'!B35</f>
        <v>0</v>
      </c>
      <c r="BD289" s="40">
        <f ca="1">'000160326'!B35</f>
        <v>0</v>
      </c>
      <c r="BE289" s="40">
        <f ca="1">'000163329'!B35</f>
        <v>0</v>
      </c>
      <c r="BF289" s="40">
        <f ca="1">'000166332'!B35</f>
        <v>0</v>
      </c>
      <c r="BG289" s="40">
        <f ca="1">'000169335'!B35</f>
        <v>0</v>
      </c>
      <c r="BH289" s="40">
        <f ca="1">'000172338'!B35</f>
        <v>0</v>
      </c>
      <c r="BI289" s="40">
        <f ca="1">'000175341'!B35</f>
        <v>0</v>
      </c>
      <c r="BJ289" s="40">
        <f ca="1">'000178344'!B35</f>
        <v>0</v>
      </c>
      <c r="BK289" s="40">
        <f ca="1">'000181347'!B35</f>
        <v>0</v>
      </c>
      <c r="BL289" s="40">
        <f ca="1">'000184350'!B35</f>
        <v>0</v>
      </c>
      <c r="BM289" s="40">
        <f ca="1">'000187353'!B35</f>
        <v>0</v>
      </c>
      <c r="BN289" s="40">
        <f ca="1">'000190356'!B35</f>
        <v>0</v>
      </c>
      <c r="BO289" s="40">
        <f ca="1">'000193359'!B35</f>
        <v>0</v>
      </c>
      <c r="BP289" s="40">
        <f ca="1">'000196362'!B35</f>
        <v>0</v>
      </c>
      <c r="BQ289" s="40">
        <f ca="1">'000199365'!B35</f>
        <v>0</v>
      </c>
      <c r="BR289" s="40">
        <f ca="1">'000202368'!B35</f>
        <v>0</v>
      </c>
      <c r="BS289" s="40">
        <f ca="1">'000205371'!B35</f>
        <v>0</v>
      </c>
      <c r="BT289" s="40">
        <f ca="1">'000208374'!B35</f>
        <v>0</v>
      </c>
      <c r="BU289" s="40">
        <f t="shared" ca="1" si="47"/>
        <v>0</v>
      </c>
      <c r="BV289" s="37">
        <f t="shared" ca="1" si="48"/>
        <v>0</v>
      </c>
      <c r="BW289" s="37">
        <f t="shared" ca="1" si="49"/>
        <v>0</v>
      </c>
      <c r="BX289" s="37">
        <f t="shared" ca="1" si="50"/>
        <v>0</v>
      </c>
      <c r="BZ289" s="59"/>
    </row>
    <row r="290" spans="1:78" x14ac:dyDescent="0.25">
      <c r="A290" s="53" t="s">
        <v>189</v>
      </c>
      <c r="B290" s="41">
        <f ca="1">'000000500'!B36</f>
        <v>0</v>
      </c>
      <c r="C290" s="41">
        <f ca="1">'000001167'!B36</f>
        <v>0</v>
      </c>
      <c r="D290" s="41">
        <f ca="1">'000004170'!B36</f>
        <v>0</v>
      </c>
      <c r="E290" s="41">
        <f ca="1">'000007173'!B36</f>
        <v>0</v>
      </c>
      <c r="F290" s="41">
        <f ca="1">'000010176'!B36</f>
        <v>0</v>
      </c>
      <c r="G290" s="41">
        <f ca="1">'000013179'!B36</f>
        <v>0</v>
      </c>
      <c r="H290" s="41">
        <f ca="1">'000016182'!B36</f>
        <v>0</v>
      </c>
      <c r="I290" s="41">
        <f ca="1">'000019185'!B36</f>
        <v>0</v>
      </c>
      <c r="J290" s="41">
        <f ca="1">'000022188'!B36</f>
        <v>0</v>
      </c>
      <c r="K290" s="41">
        <f ca="1">'000025191'!B36</f>
        <v>0</v>
      </c>
      <c r="L290" s="41">
        <f ca="1">'000028194'!B36</f>
        <v>0</v>
      </c>
      <c r="M290" s="41">
        <f ca="1">'000031197'!B36</f>
        <v>0</v>
      </c>
      <c r="N290" s="41">
        <f ca="1">'000034200'!B36</f>
        <v>0</v>
      </c>
      <c r="O290" s="41">
        <f ca="1">'000037203'!B36</f>
        <v>0</v>
      </c>
      <c r="P290" s="41">
        <f ca="1">'000040206'!B36</f>
        <v>0</v>
      </c>
      <c r="Q290" s="41">
        <f ca="1">'000043209'!B36</f>
        <v>0</v>
      </c>
      <c r="R290" s="41">
        <f ca="1">'000046212'!B36</f>
        <v>0</v>
      </c>
      <c r="S290" s="41">
        <f ca="1">'000049215'!B36</f>
        <v>0</v>
      </c>
      <c r="T290" s="41">
        <f ca="1">'000052218'!B36</f>
        <v>0</v>
      </c>
      <c r="U290" s="41">
        <f ca="1">'000055221'!B36</f>
        <v>0</v>
      </c>
      <c r="V290" s="41">
        <f ca="1">'000058224'!B36</f>
        <v>0</v>
      </c>
      <c r="W290" s="41">
        <f ca="1">'000061227'!B36</f>
        <v>0</v>
      </c>
      <c r="X290" s="41">
        <f ca="1">'000064230'!B36</f>
        <v>0</v>
      </c>
      <c r="Y290" s="41">
        <f ca="1">'000067233'!B36</f>
        <v>0</v>
      </c>
      <c r="Z290" s="41">
        <f ca="1">'000070236'!B36</f>
        <v>0</v>
      </c>
      <c r="AA290" s="41">
        <f ca="1">'000073239'!B36</f>
        <v>0</v>
      </c>
      <c r="AB290" s="41">
        <f ca="1">'000076242'!B36</f>
        <v>0</v>
      </c>
      <c r="AC290" s="41">
        <f ca="1">'000079245'!B36</f>
        <v>0</v>
      </c>
      <c r="AD290" s="41">
        <f ca="1">'000082248'!B36</f>
        <v>0</v>
      </c>
      <c r="AE290" s="41">
        <f ca="1">'000085251'!B36</f>
        <v>0</v>
      </c>
      <c r="AF290" s="41">
        <f ca="1">'000088254'!B36</f>
        <v>0</v>
      </c>
      <c r="AG290" s="41">
        <f ca="1">'000091257'!B36</f>
        <v>0</v>
      </c>
      <c r="AH290" s="41">
        <f ca="1">'000094260'!B36</f>
        <v>0</v>
      </c>
      <c r="AI290" s="41">
        <f ca="1">'000097263'!B36</f>
        <v>0</v>
      </c>
      <c r="AJ290" s="41">
        <f ca="1">'000100266'!B36</f>
        <v>0</v>
      </c>
      <c r="AK290" s="41">
        <f ca="1">'000103269'!B36</f>
        <v>0</v>
      </c>
      <c r="AL290" s="41">
        <f ca="1">'000106272'!B36</f>
        <v>0</v>
      </c>
      <c r="AM290" s="41">
        <f ca="1">'000109275'!B36</f>
        <v>0</v>
      </c>
      <c r="AN290" s="41">
        <f ca="1">'000112278'!B36</f>
        <v>0</v>
      </c>
      <c r="AO290" s="41">
        <f ca="1">'000115281'!B36</f>
        <v>0</v>
      </c>
      <c r="AP290" s="41">
        <f ca="1">'000118284'!B36</f>
        <v>0</v>
      </c>
      <c r="AQ290" s="41">
        <f ca="1">'000121287'!B36</f>
        <v>0</v>
      </c>
      <c r="AR290" s="41">
        <f ca="1">'000124290'!B36</f>
        <v>0</v>
      </c>
      <c r="AS290" s="41">
        <f ca="1">'000127293'!B36</f>
        <v>0</v>
      </c>
      <c r="AT290" s="41">
        <f ca="1">'000130296'!B36</f>
        <v>0</v>
      </c>
      <c r="AU290" s="41">
        <f ca="1">'000133299'!B36</f>
        <v>0</v>
      </c>
      <c r="AV290" s="41">
        <f ca="1">'000136302'!B36</f>
        <v>0</v>
      </c>
      <c r="AW290" s="41">
        <f ca="1">'000139305'!B36</f>
        <v>0</v>
      </c>
      <c r="AX290" s="41">
        <f ca="1">'000142308'!B36</f>
        <v>0</v>
      </c>
      <c r="AY290" s="41">
        <f ca="1">'000145311'!B36</f>
        <v>0</v>
      </c>
      <c r="AZ290" s="41">
        <f ca="1">'000148314'!B36</f>
        <v>0</v>
      </c>
      <c r="BA290" s="41">
        <f ca="1">'000151317'!B36</f>
        <v>0</v>
      </c>
      <c r="BB290" s="41">
        <f ca="1">'000154320'!B36</f>
        <v>0</v>
      </c>
      <c r="BC290" s="41">
        <f ca="1">'000157323'!B36</f>
        <v>0</v>
      </c>
      <c r="BD290" s="41">
        <f ca="1">'000160326'!B36</f>
        <v>0</v>
      </c>
      <c r="BE290" s="41">
        <f ca="1">'000163329'!B36</f>
        <v>0</v>
      </c>
      <c r="BF290" s="41">
        <f ca="1">'000166332'!B36</f>
        <v>0</v>
      </c>
      <c r="BG290" s="41">
        <f ca="1">'000169335'!B36</f>
        <v>0</v>
      </c>
      <c r="BH290" s="41">
        <f ca="1">'000172338'!B36</f>
        <v>0</v>
      </c>
      <c r="BI290" s="41">
        <f ca="1">'000175341'!B36</f>
        <v>0</v>
      </c>
      <c r="BJ290" s="41">
        <f ca="1">'000178344'!B36</f>
        <v>0</v>
      </c>
      <c r="BK290" s="41">
        <f ca="1">'000181347'!B36</f>
        <v>0</v>
      </c>
      <c r="BL290" s="41">
        <f ca="1">'000184350'!B36</f>
        <v>0</v>
      </c>
      <c r="BM290" s="41">
        <f ca="1">'000187353'!B36</f>
        <v>0</v>
      </c>
      <c r="BN290" s="41">
        <f ca="1">'000190356'!B36</f>
        <v>0</v>
      </c>
      <c r="BO290" s="41">
        <f ca="1">'000193359'!B36</f>
        <v>0</v>
      </c>
      <c r="BP290" s="41">
        <f ca="1">'000196362'!B36</f>
        <v>0</v>
      </c>
      <c r="BQ290" s="41">
        <f ca="1">'000199365'!B36</f>
        <v>0</v>
      </c>
      <c r="BR290" s="41">
        <f ca="1">'000202368'!B36</f>
        <v>0</v>
      </c>
      <c r="BS290" s="41">
        <f ca="1">'000205371'!B36</f>
        <v>0</v>
      </c>
      <c r="BT290" s="41">
        <f ca="1">'000208374'!B36</f>
        <v>0</v>
      </c>
      <c r="BU290" s="41">
        <f t="shared" ca="1" si="47"/>
        <v>0</v>
      </c>
      <c r="BV290" s="39">
        <f t="shared" ca="1" si="48"/>
        <v>0</v>
      </c>
      <c r="BW290" s="39">
        <f t="shared" ca="1" si="49"/>
        <v>0</v>
      </c>
      <c r="BX290" s="39">
        <f t="shared" ca="1" si="50"/>
        <v>0</v>
      </c>
      <c r="BY290" s="38"/>
      <c r="BZ290" s="61"/>
    </row>
    <row r="291" spans="1:78" x14ac:dyDescent="0.25">
      <c r="A291" s="54" t="s">
        <v>190</v>
      </c>
      <c r="B291" s="40">
        <f ca="1">'000000500'!B37</f>
        <v>0</v>
      </c>
      <c r="C291" s="40">
        <f ca="1">'000001167'!B37</f>
        <v>0</v>
      </c>
      <c r="D291" s="40">
        <f ca="1">'000004170'!B37</f>
        <v>0</v>
      </c>
      <c r="E291" s="40">
        <f ca="1">'000007173'!B37</f>
        <v>0</v>
      </c>
      <c r="F291" s="40">
        <f ca="1">'000010176'!B37</f>
        <v>0</v>
      </c>
      <c r="G291" s="40">
        <f ca="1">'000013179'!B37</f>
        <v>0</v>
      </c>
      <c r="H291" s="40">
        <f ca="1">'000016182'!B37</f>
        <v>0</v>
      </c>
      <c r="I291" s="40">
        <f ca="1">'000019185'!B37</f>
        <v>0</v>
      </c>
      <c r="J291" s="40">
        <f ca="1">'000022188'!B37</f>
        <v>0</v>
      </c>
      <c r="K291" s="40">
        <f ca="1">'000025191'!B37</f>
        <v>0</v>
      </c>
      <c r="L291" s="40">
        <f ca="1">'000028194'!B37</f>
        <v>0</v>
      </c>
      <c r="M291" s="40">
        <f ca="1">'000031197'!B37</f>
        <v>0</v>
      </c>
      <c r="N291" s="40">
        <f ca="1">'000034200'!B37</f>
        <v>0</v>
      </c>
      <c r="O291" s="40">
        <f ca="1">'000037203'!B37</f>
        <v>0</v>
      </c>
      <c r="P291" s="40">
        <f ca="1">'000040206'!B37</f>
        <v>0</v>
      </c>
      <c r="Q291" s="40">
        <f ca="1">'000043209'!B37</f>
        <v>0</v>
      </c>
      <c r="R291" s="40">
        <f ca="1">'000046212'!B37</f>
        <v>0</v>
      </c>
      <c r="S291" s="40">
        <f ca="1">'000049215'!B37</f>
        <v>0</v>
      </c>
      <c r="T291" s="40">
        <f ca="1">'000052218'!B37</f>
        <v>0</v>
      </c>
      <c r="U291" s="40">
        <f ca="1">'000055221'!B37</f>
        <v>0</v>
      </c>
      <c r="V291" s="40">
        <f ca="1">'000058224'!B37</f>
        <v>0</v>
      </c>
      <c r="W291" s="40">
        <f ca="1">'000061227'!B37</f>
        <v>0</v>
      </c>
      <c r="X291" s="40">
        <f ca="1">'000064230'!B37</f>
        <v>0</v>
      </c>
      <c r="Y291" s="40">
        <f ca="1">'000067233'!B37</f>
        <v>0</v>
      </c>
      <c r="Z291" s="40">
        <f ca="1">'000070236'!B37</f>
        <v>0</v>
      </c>
      <c r="AA291" s="40">
        <f ca="1">'000073239'!B37</f>
        <v>0</v>
      </c>
      <c r="AB291" s="40">
        <f ca="1">'000076242'!B37</f>
        <v>0</v>
      </c>
      <c r="AC291" s="40">
        <f ca="1">'000079245'!B37</f>
        <v>0</v>
      </c>
      <c r="AD291" s="40">
        <f ca="1">'000082248'!B37</f>
        <v>0</v>
      </c>
      <c r="AE291" s="40">
        <f ca="1">'000085251'!B37</f>
        <v>0</v>
      </c>
      <c r="AF291" s="40">
        <f ca="1">'000088254'!B37</f>
        <v>0</v>
      </c>
      <c r="AG291" s="40">
        <f ca="1">'000091257'!B37</f>
        <v>0</v>
      </c>
      <c r="AH291" s="40">
        <f ca="1">'000094260'!B37</f>
        <v>0</v>
      </c>
      <c r="AI291" s="40">
        <f ca="1">'000097263'!B37</f>
        <v>0</v>
      </c>
      <c r="AJ291" s="40">
        <f ca="1">'000100266'!B37</f>
        <v>0</v>
      </c>
      <c r="AK291" s="40">
        <f ca="1">'000103269'!B37</f>
        <v>0</v>
      </c>
      <c r="AL291" s="40">
        <f ca="1">'000106272'!B37</f>
        <v>0</v>
      </c>
      <c r="AM291" s="40">
        <f ca="1">'000109275'!B37</f>
        <v>0</v>
      </c>
      <c r="AN291" s="40">
        <f ca="1">'000112278'!B37</f>
        <v>0</v>
      </c>
      <c r="AO291" s="40">
        <f ca="1">'000115281'!B37</f>
        <v>0</v>
      </c>
      <c r="AP291" s="40">
        <f ca="1">'000118284'!B37</f>
        <v>0</v>
      </c>
      <c r="AQ291" s="40">
        <f ca="1">'000121287'!B37</f>
        <v>0</v>
      </c>
      <c r="AR291" s="40">
        <f ca="1">'000124290'!B37</f>
        <v>0</v>
      </c>
      <c r="AS291" s="40">
        <f ca="1">'000127293'!B37</f>
        <v>0</v>
      </c>
      <c r="AT291" s="40">
        <f ca="1">'000130296'!B37</f>
        <v>0</v>
      </c>
      <c r="AU291" s="40">
        <f ca="1">'000133299'!B37</f>
        <v>0</v>
      </c>
      <c r="AV291" s="40">
        <f ca="1">'000136302'!B37</f>
        <v>0</v>
      </c>
      <c r="AW291" s="40">
        <f ca="1">'000139305'!B37</f>
        <v>0</v>
      </c>
      <c r="AX291" s="40">
        <f ca="1">'000142308'!B37</f>
        <v>0</v>
      </c>
      <c r="AY291" s="40">
        <f ca="1">'000145311'!B37</f>
        <v>0</v>
      </c>
      <c r="AZ291" s="40">
        <f ca="1">'000148314'!B37</f>
        <v>0</v>
      </c>
      <c r="BA291" s="40">
        <f ca="1">'000151317'!B37</f>
        <v>0</v>
      </c>
      <c r="BB291" s="40">
        <f ca="1">'000154320'!B37</f>
        <v>0</v>
      </c>
      <c r="BC291" s="40">
        <f ca="1">'000157323'!B37</f>
        <v>0</v>
      </c>
      <c r="BD291" s="40">
        <f ca="1">'000160326'!B37</f>
        <v>0</v>
      </c>
      <c r="BE291" s="40">
        <f ca="1">'000163329'!B37</f>
        <v>0</v>
      </c>
      <c r="BF291" s="40">
        <f ca="1">'000166332'!B37</f>
        <v>0</v>
      </c>
      <c r="BG291" s="40">
        <f ca="1">'000169335'!B37</f>
        <v>0</v>
      </c>
      <c r="BH291" s="40">
        <f ca="1">'000172338'!B37</f>
        <v>0</v>
      </c>
      <c r="BI291" s="40">
        <f ca="1">'000175341'!B37</f>
        <v>0</v>
      </c>
      <c r="BJ291" s="40">
        <f ca="1">'000178344'!B37</f>
        <v>0</v>
      </c>
      <c r="BK291" s="40">
        <f ca="1">'000181347'!B37</f>
        <v>0</v>
      </c>
      <c r="BL291" s="40">
        <f ca="1">'000184350'!B37</f>
        <v>0</v>
      </c>
      <c r="BM291" s="40">
        <f ca="1">'000187353'!B37</f>
        <v>0</v>
      </c>
      <c r="BN291" s="40">
        <f ca="1">'000190356'!B37</f>
        <v>0</v>
      </c>
      <c r="BO291" s="40">
        <f ca="1">'000193359'!B37</f>
        <v>0</v>
      </c>
      <c r="BP291" s="40">
        <f ca="1">'000196362'!B37</f>
        <v>0</v>
      </c>
      <c r="BQ291" s="40">
        <f ca="1">'000199365'!B37</f>
        <v>0</v>
      </c>
      <c r="BR291" s="40">
        <f ca="1">'000202368'!B37</f>
        <v>0</v>
      </c>
      <c r="BS291" s="40">
        <f ca="1">'000205371'!B37</f>
        <v>0</v>
      </c>
      <c r="BT291" s="40">
        <f ca="1">'000208374'!B37</f>
        <v>0</v>
      </c>
      <c r="BU291" s="40">
        <f t="shared" ca="1" si="47"/>
        <v>0</v>
      </c>
      <c r="BV291" s="37">
        <f t="shared" ca="1" si="48"/>
        <v>0</v>
      </c>
      <c r="BW291" s="37">
        <f t="shared" ca="1" si="49"/>
        <v>0</v>
      </c>
      <c r="BX291" s="37">
        <f t="shared" ca="1" si="50"/>
        <v>0</v>
      </c>
      <c r="BZ291" s="59"/>
    </row>
    <row r="292" spans="1:78" x14ac:dyDescent="0.25">
      <c r="A292" s="53" t="s">
        <v>191</v>
      </c>
      <c r="B292" s="41">
        <f ca="1">'000000500'!B38</f>
        <v>0</v>
      </c>
      <c r="C292" s="41">
        <f ca="1">'000001167'!B38</f>
        <v>0</v>
      </c>
      <c r="D292" s="41">
        <f ca="1">'000004170'!B38</f>
        <v>0</v>
      </c>
      <c r="E292" s="41">
        <f ca="1">'000007173'!B38</f>
        <v>0</v>
      </c>
      <c r="F292" s="41">
        <f ca="1">'000010176'!B38</f>
        <v>0</v>
      </c>
      <c r="G292" s="41">
        <f ca="1">'000013179'!B38</f>
        <v>0</v>
      </c>
      <c r="H292" s="41">
        <f ca="1">'000016182'!B38</f>
        <v>0</v>
      </c>
      <c r="I292" s="41">
        <f ca="1">'000019185'!B38</f>
        <v>0</v>
      </c>
      <c r="J292" s="41">
        <f ca="1">'000022188'!B38</f>
        <v>0</v>
      </c>
      <c r="K292" s="41">
        <f ca="1">'000025191'!B38</f>
        <v>0</v>
      </c>
      <c r="L292" s="41">
        <f ca="1">'000028194'!B38</f>
        <v>0</v>
      </c>
      <c r="M292" s="41">
        <f ca="1">'000031197'!B38</f>
        <v>0</v>
      </c>
      <c r="N292" s="41">
        <f ca="1">'000034200'!B38</f>
        <v>0</v>
      </c>
      <c r="O292" s="41">
        <f ca="1">'000037203'!B38</f>
        <v>0</v>
      </c>
      <c r="P292" s="41">
        <f ca="1">'000040206'!B38</f>
        <v>0</v>
      </c>
      <c r="Q292" s="41">
        <f ca="1">'000043209'!B38</f>
        <v>0</v>
      </c>
      <c r="R292" s="41">
        <f ca="1">'000046212'!B38</f>
        <v>0</v>
      </c>
      <c r="S292" s="41">
        <f ca="1">'000049215'!B38</f>
        <v>0</v>
      </c>
      <c r="T292" s="41">
        <f ca="1">'000052218'!B38</f>
        <v>0</v>
      </c>
      <c r="U292" s="41">
        <f ca="1">'000055221'!B38</f>
        <v>0</v>
      </c>
      <c r="V292" s="41">
        <f ca="1">'000058224'!B38</f>
        <v>0</v>
      </c>
      <c r="W292" s="41">
        <f ca="1">'000061227'!B38</f>
        <v>0</v>
      </c>
      <c r="X292" s="41">
        <f ca="1">'000064230'!B38</f>
        <v>0</v>
      </c>
      <c r="Y292" s="41">
        <f ca="1">'000067233'!B38</f>
        <v>0</v>
      </c>
      <c r="Z292" s="41">
        <f ca="1">'000070236'!B38</f>
        <v>0</v>
      </c>
      <c r="AA292" s="41">
        <f ca="1">'000073239'!B38</f>
        <v>0</v>
      </c>
      <c r="AB292" s="41">
        <f ca="1">'000076242'!B38</f>
        <v>0</v>
      </c>
      <c r="AC292" s="41">
        <f ca="1">'000079245'!B38</f>
        <v>0</v>
      </c>
      <c r="AD292" s="41">
        <f ca="1">'000082248'!B38</f>
        <v>0</v>
      </c>
      <c r="AE292" s="41">
        <f ca="1">'000085251'!B38</f>
        <v>0</v>
      </c>
      <c r="AF292" s="41">
        <f ca="1">'000088254'!B38</f>
        <v>0</v>
      </c>
      <c r="AG292" s="41">
        <f ca="1">'000091257'!B38</f>
        <v>0</v>
      </c>
      <c r="AH292" s="41">
        <f ca="1">'000094260'!B38</f>
        <v>0</v>
      </c>
      <c r="AI292" s="41">
        <f ca="1">'000097263'!B38</f>
        <v>0</v>
      </c>
      <c r="AJ292" s="41">
        <f ca="1">'000100266'!B38</f>
        <v>0</v>
      </c>
      <c r="AK292" s="41">
        <f ca="1">'000103269'!B38</f>
        <v>0</v>
      </c>
      <c r="AL292" s="41">
        <f ca="1">'000106272'!B38</f>
        <v>0</v>
      </c>
      <c r="AM292" s="41">
        <f ca="1">'000109275'!B38</f>
        <v>0</v>
      </c>
      <c r="AN292" s="41">
        <f ca="1">'000112278'!B38</f>
        <v>0</v>
      </c>
      <c r="AO292" s="41">
        <f ca="1">'000115281'!B38</f>
        <v>0</v>
      </c>
      <c r="AP292" s="41">
        <f ca="1">'000118284'!B38</f>
        <v>0</v>
      </c>
      <c r="AQ292" s="41">
        <f ca="1">'000121287'!B38</f>
        <v>0</v>
      </c>
      <c r="AR292" s="41">
        <f ca="1">'000124290'!B38</f>
        <v>0</v>
      </c>
      <c r="AS292" s="41">
        <f ca="1">'000127293'!B38</f>
        <v>0</v>
      </c>
      <c r="AT292" s="41">
        <f ca="1">'000130296'!B38</f>
        <v>0</v>
      </c>
      <c r="AU292" s="41">
        <f ca="1">'000133299'!B38</f>
        <v>0</v>
      </c>
      <c r="AV292" s="41">
        <f ca="1">'000136302'!B38</f>
        <v>0</v>
      </c>
      <c r="AW292" s="41">
        <f ca="1">'000139305'!B38</f>
        <v>0</v>
      </c>
      <c r="AX292" s="41">
        <f ca="1">'000142308'!B38</f>
        <v>0</v>
      </c>
      <c r="AY292" s="41">
        <f ca="1">'000145311'!B38</f>
        <v>0</v>
      </c>
      <c r="AZ292" s="41">
        <f ca="1">'000148314'!B38</f>
        <v>0</v>
      </c>
      <c r="BA292" s="41">
        <f ca="1">'000151317'!B38</f>
        <v>0</v>
      </c>
      <c r="BB292" s="41">
        <f ca="1">'000154320'!B38</f>
        <v>0</v>
      </c>
      <c r="BC292" s="41">
        <f ca="1">'000157323'!B38</f>
        <v>0</v>
      </c>
      <c r="BD292" s="41">
        <f ca="1">'000160326'!B38</f>
        <v>0</v>
      </c>
      <c r="BE292" s="41">
        <f ca="1">'000163329'!B38</f>
        <v>0</v>
      </c>
      <c r="BF292" s="41">
        <f ca="1">'000166332'!B38</f>
        <v>0</v>
      </c>
      <c r="BG292" s="41">
        <f ca="1">'000169335'!B38</f>
        <v>0</v>
      </c>
      <c r="BH292" s="41">
        <f ca="1">'000172338'!B38</f>
        <v>0</v>
      </c>
      <c r="BI292" s="41">
        <f ca="1">'000175341'!B38</f>
        <v>0</v>
      </c>
      <c r="BJ292" s="41">
        <f ca="1">'000178344'!B38</f>
        <v>0</v>
      </c>
      <c r="BK292" s="41">
        <f ca="1">'000181347'!B38</f>
        <v>0</v>
      </c>
      <c r="BL292" s="41">
        <f ca="1">'000184350'!B38</f>
        <v>0</v>
      </c>
      <c r="BM292" s="41">
        <f ca="1">'000187353'!B38</f>
        <v>0</v>
      </c>
      <c r="BN292" s="41">
        <f ca="1">'000190356'!B38</f>
        <v>0</v>
      </c>
      <c r="BO292" s="41">
        <f ca="1">'000193359'!B38</f>
        <v>0</v>
      </c>
      <c r="BP292" s="41">
        <f ca="1">'000196362'!B38</f>
        <v>0</v>
      </c>
      <c r="BQ292" s="41">
        <f ca="1">'000199365'!B38</f>
        <v>0</v>
      </c>
      <c r="BR292" s="41">
        <f ca="1">'000202368'!B38</f>
        <v>0</v>
      </c>
      <c r="BS292" s="41">
        <f ca="1">'000205371'!B38</f>
        <v>0</v>
      </c>
      <c r="BT292" s="41">
        <f ca="1">'000208374'!B38</f>
        <v>0</v>
      </c>
      <c r="BU292" s="41">
        <f t="shared" ca="1" si="47"/>
        <v>0</v>
      </c>
      <c r="BV292" s="39">
        <f t="shared" ca="1" si="48"/>
        <v>0</v>
      </c>
      <c r="BW292" s="39">
        <f t="shared" ca="1" si="49"/>
        <v>0</v>
      </c>
      <c r="BX292" s="39">
        <f t="shared" ca="1" si="50"/>
        <v>0</v>
      </c>
      <c r="BY292" s="38"/>
      <c r="BZ292" s="61"/>
    </row>
    <row r="293" spans="1:78" x14ac:dyDescent="0.25">
      <c r="A293" s="51" t="s">
        <v>391</v>
      </c>
      <c r="BZ293" s="59"/>
    </row>
    <row r="294" spans="1:78" x14ac:dyDescent="0.25">
      <c r="A294" s="53" t="s">
        <v>185</v>
      </c>
      <c r="B294" s="41">
        <f ca="1">'000000500'!B40</f>
        <v>0</v>
      </c>
      <c r="C294" s="41">
        <f ca="1">'000001167'!B40</f>
        <v>0</v>
      </c>
      <c r="D294" s="41">
        <f ca="1">'000004170'!B40</f>
        <v>0</v>
      </c>
      <c r="E294" s="41">
        <f ca="1">'000007173'!B40</f>
        <v>0</v>
      </c>
      <c r="F294" s="41">
        <f ca="1">'000010176'!B40</f>
        <v>0</v>
      </c>
      <c r="G294" s="41">
        <f ca="1">'000013179'!B40</f>
        <v>0</v>
      </c>
      <c r="H294" s="41">
        <f ca="1">'000016182'!B40</f>
        <v>0</v>
      </c>
      <c r="I294" s="41">
        <f ca="1">'000019185'!B40</f>
        <v>0</v>
      </c>
      <c r="J294" s="41">
        <f ca="1">'000022188'!B40</f>
        <v>0</v>
      </c>
      <c r="K294" s="41">
        <f ca="1">'000025191'!B40</f>
        <v>0</v>
      </c>
      <c r="L294" s="41">
        <f ca="1">'000028194'!B40</f>
        <v>0</v>
      </c>
      <c r="M294" s="41">
        <f ca="1">'000031197'!B40</f>
        <v>0</v>
      </c>
      <c r="N294" s="41">
        <f ca="1">'000034200'!B40</f>
        <v>0</v>
      </c>
      <c r="O294" s="41">
        <f ca="1">'000037203'!B40</f>
        <v>0</v>
      </c>
      <c r="P294" s="41">
        <f ca="1">'000040206'!B40</f>
        <v>0</v>
      </c>
      <c r="Q294" s="41">
        <f ca="1">'000043209'!B40</f>
        <v>0</v>
      </c>
      <c r="R294" s="41">
        <f ca="1">'000046212'!B40</f>
        <v>0</v>
      </c>
      <c r="S294" s="41">
        <f ca="1">'000049215'!B40</f>
        <v>0</v>
      </c>
      <c r="T294" s="41">
        <f ca="1">'000052218'!B40</f>
        <v>0</v>
      </c>
      <c r="U294" s="41">
        <f ca="1">'000055221'!B40</f>
        <v>0</v>
      </c>
      <c r="V294" s="41">
        <f ca="1">'000058224'!B40</f>
        <v>0</v>
      </c>
      <c r="W294" s="41">
        <f ca="1">'000061227'!B40</f>
        <v>0</v>
      </c>
      <c r="X294" s="41">
        <f ca="1">'000064230'!B40</f>
        <v>0</v>
      </c>
      <c r="Y294" s="41">
        <f ca="1">'000067233'!B40</f>
        <v>0</v>
      </c>
      <c r="Z294" s="41">
        <f ca="1">'000070236'!B40</f>
        <v>0</v>
      </c>
      <c r="AA294" s="41">
        <f ca="1">'000073239'!B40</f>
        <v>0</v>
      </c>
      <c r="AB294" s="41">
        <f ca="1">'000076242'!B40</f>
        <v>0</v>
      </c>
      <c r="AC294" s="41">
        <f ca="1">'000079245'!B40</f>
        <v>0</v>
      </c>
      <c r="AD294" s="41">
        <f ca="1">'000082248'!B40</f>
        <v>0</v>
      </c>
      <c r="AE294" s="41">
        <f ca="1">'000085251'!B40</f>
        <v>0</v>
      </c>
      <c r="AF294" s="41">
        <f ca="1">'000088254'!B40</f>
        <v>0</v>
      </c>
      <c r="AG294" s="41">
        <f ca="1">'000091257'!B40</f>
        <v>0</v>
      </c>
      <c r="AH294" s="41">
        <f ca="1">'000094260'!B40</f>
        <v>0</v>
      </c>
      <c r="AI294" s="41">
        <f ca="1">'000097263'!B40</f>
        <v>0</v>
      </c>
      <c r="AJ294" s="41">
        <f ca="1">'000100266'!B40</f>
        <v>0</v>
      </c>
      <c r="AK294" s="41">
        <f ca="1">'000103269'!B40</f>
        <v>0</v>
      </c>
      <c r="AL294" s="41">
        <f ca="1">'000106272'!B40</f>
        <v>0</v>
      </c>
      <c r="AM294" s="41">
        <f ca="1">'000109275'!B40</f>
        <v>0</v>
      </c>
      <c r="AN294" s="41">
        <f ca="1">'000112278'!B40</f>
        <v>0</v>
      </c>
      <c r="AO294" s="41">
        <f ca="1">'000115281'!B40</f>
        <v>0</v>
      </c>
      <c r="AP294" s="41">
        <f ca="1">'000118284'!B40</f>
        <v>0</v>
      </c>
      <c r="AQ294" s="41">
        <f ca="1">'000121287'!B40</f>
        <v>0</v>
      </c>
      <c r="AR294" s="41">
        <f ca="1">'000124290'!B40</f>
        <v>0</v>
      </c>
      <c r="AS294" s="41">
        <f ca="1">'000127293'!B40</f>
        <v>0</v>
      </c>
      <c r="AT294" s="41">
        <f ca="1">'000130296'!B40</f>
        <v>0</v>
      </c>
      <c r="AU294" s="41">
        <f ca="1">'000133299'!B40</f>
        <v>0</v>
      </c>
      <c r="AV294" s="41">
        <f ca="1">'000136302'!B40</f>
        <v>0</v>
      </c>
      <c r="AW294" s="41">
        <f ca="1">'000139305'!B40</f>
        <v>0</v>
      </c>
      <c r="AX294" s="41">
        <f ca="1">'000142308'!B40</f>
        <v>0</v>
      </c>
      <c r="AY294" s="41">
        <f ca="1">'000145311'!B40</f>
        <v>0</v>
      </c>
      <c r="AZ294" s="41">
        <f ca="1">'000148314'!B40</f>
        <v>0</v>
      </c>
      <c r="BA294" s="41">
        <f ca="1">'000151317'!B40</f>
        <v>0</v>
      </c>
      <c r="BB294" s="41">
        <f ca="1">'000154320'!B40</f>
        <v>0</v>
      </c>
      <c r="BC294" s="41">
        <f ca="1">'000157323'!B40</f>
        <v>0</v>
      </c>
      <c r="BD294" s="41">
        <f ca="1">'000160326'!B40</f>
        <v>0</v>
      </c>
      <c r="BE294" s="41">
        <f ca="1">'000163329'!B40</f>
        <v>0</v>
      </c>
      <c r="BF294" s="41">
        <f ca="1">'000166332'!B40</f>
        <v>0</v>
      </c>
      <c r="BG294" s="41">
        <f ca="1">'000169335'!B40</f>
        <v>0</v>
      </c>
      <c r="BH294" s="41">
        <f ca="1">'000172338'!B40</f>
        <v>0</v>
      </c>
      <c r="BI294" s="41">
        <f ca="1">'000175341'!B40</f>
        <v>0</v>
      </c>
      <c r="BJ294" s="41">
        <f ca="1">'000178344'!B40</f>
        <v>0</v>
      </c>
      <c r="BK294" s="41">
        <f ca="1">'000181347'!B40</f>
        <v>0</v>
      </c>
      <c r="BL294" s="41">
        <f ca="1">'000184350'!B40</f>
        <v>0</v>
      </c>
      <c r="BM294" s="41">
        <f ca="1">'000187353'!B40</f>
        <v>0</v>
      </c>
      <c r="BN294" s="41">
        <f ca="1">'000190356'!B40</f>
        <v>0</v>
      </c>
      <c r="BO294" s="41">
        <f ca="1">'000193359'!B40</f>
        <v>0</v>
      </c>
      <c r="BP294" s="41">
        <f ca="1">'000196362'!B40</f>
        <v>0</v>
      </c>
      <c r="BQ294" s="41">
        <f ca="1">'000199365'!B40</f>
        <v>0</v>
      </c>
      <c r="BR294" s="41">
        <f ca="1">'000202368'!B40</f>
        <v>0</v>
      </c>
      <c r="BS294" s="41">
        <f ca="1">'000205371'!B40</f>
        <v>0</v>
      </c>
      <c r="BT294" s="41">
        <f ca="1">'000208374'!B40</f>
        <v>0</v>
      </c>
      <c r="BU294" s="41">
        <f t="shared" ref="BU294:BU300" ca="1" si="51">SUM(B294:BT294)</f>
        <v>0</v>
      </c>
      <c r="BV294" s="39">
        <f t="shared" ref="BV294:BV300" ca="1" si="52">AVERAGE(B294:BT294)</f>
        <v>0</v>
      </c>
      <c r="BW294" s="39">
        <f t="shared" ref="BW294:BW300" ca="1" si="53">STDEV(B294:BT294)</f>
        <v>0</v>
      </c>
      <c r="BX294" s="39">
        <f t="shared" ref="BX294:BX300" ca="1" si="54">BW294/SQRT(71)</f>
        <v>0</v>
      </c>
      <c r="BY294" s="38"/>
      <c r="BZ294" s="61"/>
    </row>
    <row r="295" spans="1:78" x14ac:dyDescent="0.25">
      <c r="A295" s="54" t="s">
        <v>186</v>
      </c>
      <c r="B295" s="40">
        <f ca="1">'000000500'!B41</f>
        <v>0</v>
      </c>
      <c r="C295" s="40">
        <f ca="1">'000001167'!B41</f>
        <v>0</v>
      </c>
      <c r="D295" s="40">
        <f ca="1">'000004170'!B41</f>
        <v>0</v>
      </c>
      <c r="E295" s="40">
        <f ca="1">'000007173'!B41</f>
        <v>0</v>
      </c>
      <c r="F295" s="40">
        <f ca="1">'000010176'!B41</f>
        <v>0</v>
      </c>
      <c r="G295" s="40">
        <f ca="1">'000013179'!B41</f>
        <v>0</v>
      </c>
      <c r="H295" s="40">
        <f ca="1">'000016182'!B41</f>
        <v>0</v>
      </c>
      <c r="I295" s="40">
        <f ca="1">'000019185'!B41</f>
        <v>0</v>
      </c>
      <c r="J295" s="40">
        <f ca="1">'000022188'!B41</f>
        <v>0</v>
      </c>
      <c r="K295" s="40">
        <f ca="1">'000025191'!B41</f>
        <v>0</v>
      </c>
      <c r="L295" s="40">
        <f ca="1">'000028194'!B41</f>
        <v>0</v>
      </c>
      <c r="M295" s="40">
        <f ca="1">'000031197'!B41</f>
        <v>0</v>
      </c>
      <c r="N295" s="40">
        <f ca="1">'000034200'!B41</f>
        <v>0</v>
      </c>
      <c r="O295" s="40">
        <f ca="1">'000037203'!B41</f>
        <v>0</v>
      </c>
      <c r="P295" s="40">
        <f ca="1">'000040206'!B41</f>
        <v>0</v>
      </c>
      <c r="Q295" s="40">
        <f ca="1">'000043209'!B41</f>
        <v>0</v>
      </c>
      <c r="R295" s="40">
        <f ca="1">'000046212'!B41</f>
        <v>0</v>
      </c>
      <c r="S295" s="40">
        <f ca="1">'000049215'!B41</f>
        <v>0</v>
      </c>
      <c r="T295" s="40">
        <f ca="1">'000052218'!B41</f>
        <v>0</v>
      </c>
      <c r="U295" s="40">
        <f ca="1">'000055221'!B41</f>
        <v>0</v>
      </c>
      <c r="V295" s="40">
        <f ca="1">'000058224'!B41</f>
        <v>0</v>
      </c>
      <c r="W295" s="40">
        <f ca="1">'000061227'!B41</f>
        <v>0</v>
      </c>
      <c r="X295" s="40">
        <f ca="1">'000064230'!B41</f>
        <v>0</v>
      </c>
      <c r="Y295" s="40">
        <f ca="1">'000067233'!B41</f>
        <v>0</v>
      </c>
      <c r="Z295" s="40">
        <f ca="1">'000070236'!B41</f>
        <v>0</v>
      </c>
      <c r="AA295" s="40">
        <f ca="1">'000073239'!B41</f>
        <v>0</v>
      </c>
      <c r="AB295" s="40">
        <f ca="1">'000076242'!B41</f>
        <v>0</v>
      </c>
      <c r="AC295" s="40">
        <f ca="1">'000079245'!B41</f>
        <v>0</v>
      </c>
      <c r="AD295" s="40">
        <f ca="1">'000082248'!B41</f>
        <v>0</v>
      </c>
      <c r="AE295" s="40">
        <f ca="1">'000085251'!B41</f>
        <v>0</v>
      </c>
      <c r="AF295" s="40">
        <f ca="1">'000088254'!B41</f>
        <v>0</v>
      </c>
      <c r="AG295" s="40">
        <f ca="1">'000091257'!B41</f>
        <v>0</v>
      </c>
      <c r="AH295" s="40">
        <f ca="1">'000094260'!B41</f>
        <v>0</v>
      </c>
      <c r="AI295" s="40">
        <f ca="1">'000097263'!B41</f>
        <v>0</v>
      </c>
      <c r="AJ295" s="40">
        <f ca="1">'000100266'!B41</f>
        <v>0</v>
      </c>
      <c r="AK295" s="40">
        <f ca="1">'000103269'!B41</f>
        <v>0</v>
      </c>
      <c r="AL295" s="40">
        <f ca="1">'000106272'!B41</f>
        <v>0</v>
      </c>
      <c r="AM295" s="40">
        <f ca="1">'000109275'!B41</f>
        <v>0</v>
      </c>
      <c r="AN295" s="40">
        <f ca="1">'000112278'!B41</f>
        <v>0</v>
      </c>
      <c r="AO295" s="40">
        <f ca="1">'000115281'!B41</f>
        <v>0</v>
      </c>
      <c r="AP295" s="40">
        <f ca="1">'000118284'!B41</f>
        <v>0</v>
      </c>
      <c r="AQ295" s="40">
        <f ca="1">'000121287'!B41</f>
        <v>0</v>
      </c>
      <c r="AR295" s="40">
        <f ca="1">'000124290'!B41</f>
        <v>0</v>
      </c>
      <c r="AS295" s="40">
        <f ca="1">'000127293'!B41</f>
        <v>0</v>
      </c>
      <c r="AT295" s="40">
        <f ca="1">'000130296'!B41</f>
        <v>0</v>
      </c>
      <c r="AU295" s="40">
        <f ca="1">'000133299'!B41</f>
        <v>0</v>
      </c>
      <c r="AV295" s="40">
        <f ca="1">'000136302'!B41</f>
        <v>0</v>
      </c>
      <c r="AW295" s="40">
        <f ca="1">'000139305'!B41</f>
        <v>0</v>
      </c>
      <c r="AX295" s="40">
        <f ca="1">'000142308'!B41</f>
        <v>0</v>
      </c>
      <c r="AY295" s="40">
        <f ca="1">'000145311'!B41</f>
        <v>0</v>
      </c>
      <c r="AZ295" s="40">
        <f ca="1">'000148314'!B41</f>
        <v>0</v>
      </c>
      <c r="BA295" s="40">
        <f ca="1">'000151317'!B41</f>
        <v>0</v>
      </c>
      <c r="BB295" s="40">
        <f ca="1">'000154320'!B41</f>
        <v>0</v>
      </c>
      <c r="BC295" s="40">
        <f ca="1">'000157323'!B41</f>
        <v>0</v>
      </c>
      <c r="BD295" s="40">
        <f ca="1">'000160326'!B41</f>
        <v>0</v>
      </c>
      <c r="BE295" s="40">
        <f ca="1">'000163329'!B41</f>
        <v>0</v>
      </c>
      <c r="BF295" s="40">
        <f ca="1">'000166332'!B41</f>
        <v>0</v>
      </c>
      <c r="BG295" s="40">
        <f ca="1">'000169335'!B41</f>
        <v>0</v>
      </c>
      <c r="BH295" s="40">
        <f ca="1">'000172338'!B41</f>
        <v>0</v>
      </c>
      <c r="BI295" s="40">
        <f ca="1">'000175341'!B41</f>
        <v>0</v>
      </c>
      <c r="BJ295" s="40">
        <f ca="1">'000178344'!B41</f>
        <v>0</v>
      </c>
      <c r="BK295" s="40">
        <f ca="1">'000181347'!B41</f>
        <v>0</v>
      </c>
      <c r="BL295" s="40">
        <f ca="1">'000184350'!B41</f>
        <v>0</v>
      </c>
      <c r="BM295" s="40">
        <f ca="1">'000187353'!B41</f>
        <v>0</v>
      </c>
      <c r="BN295" s="40">
        <f ca="1">'000190356'!B41</f>
        <v>0</v>
      </c>
      <c r="BO295" s="40">
        <f ca="1">'000193359'!B41</f>
        <v>0</v>
      </c>
      <c r="BP295" s="40">
        <f ca="1">'000196362'!B41</f>
        <v>0</v>
      </c>
      <c r="BQ295" s="40">
        <f ca="1">'000199365'!B41</f>
        <v>0</v>
      </c>
      <c r="BR295" s="40">
        <f ca="1">'000202368'!B41</f>
        <v>0</v>
      </c>
      <c r="BS295" s="40">
        <f ca="1">'000205371'!B41</f>
        <v>0</v>
      </c>
      <c r="BT295" s="40">
        <f ca="1">'000208374'!B41</f>
        <v>0</v>
      </c>
      <c r="BU295" s="40">
        <f t="shared" ca="1" si="51"/>
        <v>0</v>
      </c>
      <c r="BV295" s="37">
        <f t="shared" ca="1" si="52"/>
        <v>0</v>
      </c>
      <c r="BW295" s="37">
        <f t="shared" ca="1" si="53"/>
        <v>0</v>
      </c>
      <c r="BX295" s="37">
        <f t="shared" ca="1" si="54"/>
        <v>0</v>
      </c>
      <c r="BZ295" s="59"/>
    </row>
    <row r="296" spans="1:78" x14ac:dyDescent="0.25">
      <c r="A296" s="53" t="s">
        <v>187</v>
      </c>
      <c r="B296" s="41">
        <f ca="1">'000000500'!B42</f>
        <v>0</v>
      </c>
      <c r="C296" s="41">
        <f ca="1">'000001167'!B42</f>
        <v>0</v>
      </c>
      <c r="D296" s="41">
        <f ca="1">'000004170'!B42</f>
        <v>0</v>
      </c>
      <c r="E296" s="41">
        <f ca="1">'000007173'!B42</f>
        <v>0</v>
      </c>
      <c r="F296" s="41">
        <f ca="1">'000010176'!B42</f>
        <v>0</v>
      </c>
      <c r="G296" s="41">
        <f ca="1">'000013179'!B42</f>
        <v>0</v>
      </c>
      <c r="H296" s="41">
        <f ca="1">'000016182'!B42</f>
        <v>0</v>
      </c>
      <c r="I296" s="41">
        <f ca="1">'000019185'!B42</f>
        <v>0</v>
      </c>
      <c r="J296" s="41">
        <f ca="1">'000022188'!B42</f>
        <v>0</v>
      </c>
      <c r="K296" s="41">
        <f ca="1">'000025191'!B42</f>
        <v>0</v>
      </c>
      <c r="L296" s="41">
        <f ca="1">'000028194'!B42</f>
        <v>0</v>
      </c>
      <c r="M296" s="41">
        <f ca="1">'000031197'!B42</f>
        <v>0</v>
      </c>
      <c r="N296" s="41">
        <f ca="1">'000034200'!B42</f>
        <v>0</v>
      </c>
      <c r="O296" s="41">
        <f ca="1">'000037203'!B42</f>
        <v>0</v>
      </c>
      <c r="P296" s="41">
        <f ca="1">'000040206'!B42</f>
        <v>0</v>
      </c>
      <c r="Q296" s="41">
        <f ca="1">'000043209'!B42</f>
        <v>0</v>
      </c>
      <c r="R296" s="41">
        <f ca="1">'000046212'!B42</f>
        <v>0</v>
      </c>
      <c r="S296" s="41">
        <f ca="1">'000049215'!B42</f>
        <v>0</v>
      </c>
      <c r="T296" s="41">
        <f ca="1">'000052218'!B42</f>
        <v>0</v>
      </c>
      <c r="U296" s="41">
        <f ca="1">'000055221'!B42</f>
        <v>0</v>
      </c>
      <c r="V296" s="41">
        <f ca="1">'000058224'!B42</f>
        <v>0</v>
      </c>
      <c r="W296" s="41">
        <f ca="1">'000061227'!B42</f>
        <v>0</v>
      </c>
      <c r="X296" s="41">
        <f ca="1">'000064230'!B42</f>
        <v>0</v>
      </c>
      <c r="Y296" s="41">
        <f ca="1">'000067233'!B42</f>
        <v>0</v>
      </c>
      <c r="Z296" s="41">
        <f ca="1">'000070236'!B42</f>
        <v>0</v>
      </c>
      <c r="AA296" s="41">
        <f ca="1">'000073239'!B42</f>
        <v>0</v>
      </c>
      <c r="AB296" s="41">
        <f ca="1">'000076242'!B42</f>
        <v>0</v>
      </c>
      <c r="AC296" s="41">
        <f ca="1">'000079245'!B42</f>
        <v>0</v>
      </c>
      <c r="AD296" s="41">
        <f ca="1">'000082248'!B42</f>
        <v>0</v>
      </c>
      <c r="AE296" s="41">
        <f ca="1">'000085251'!B42</f>
        <v>0</v>
      </c>
      <c r="AF296" s="41">
        <f ca="1">'000088254'!B42</f>
        <v>0</v>
      </c>
      <c r="AG296" s="41">
        <f ca="1">'000091257'!B42</f>
        <v>0</v>
      </c>
      <c r="AH296" s="41">
        <f ca="1">'000094260'!B42</f>
        <v>0</v>
      </c>
      <c r="AI296" s="41">
        <f ca="1">'000097263'!B42</f>
        <v>0</v>
      </c>
      <c r="AJ296" s="41">
        <f ca="1">'000100266'!B42</f>
        <v>0</v>
      </c>
      <c r="AK296" s="41">
        <f ca="1">'000103269'!B42</f>
        <v>0</v>
      </c>
      <c r="AL296" s="41">
        <f ca="1">'000106272'!B42</f>
        <v>0</v>
      </c>
      <c r="AM296" s="41">
        <f ca="1">'000109275'!B42</f>
        <v>0</v>
      </c>
      <c r="AN296" s="41">
        <f ca="1">'000112278'!B42</f>
        <v>0</v>
      </c>
      <c r="AO296" s="41">
        <f ca="1">'000115281'!B42</f>
        <v>0</v>
      </c>
      <c r="AP296" s="41">
        <f ca="1">'000118284'!B42</f>
        <v>0</v>
      </c>
      <c r="AQ296" s="41">
        <f ca="1">'000121287'!B42</f>
        <v>0</v>
      </c>
      <c r="AR296" s="41">
        <f ca="1">'000124290'!B42</f>
        <v>0</v>
      </c>
      <c r="AS296" s="41">
        <f ca="1">'000127293'!B42</f>
        <v>0</v>
      </c>
      <c r="AT296" s="41">
        <f ca="1">'000130296'!B42</f>
        <v>0</v>
      </c>
      <c r="AU296" s="41">
        <f ca="1">'000133299'!B42</f>
        <v>0</v>
      </c>
      <c r="AV296" s="41">
        <f ca="1">'000136302'!B42</f>
        <v>0</v>
      </c>
      <c r="AW296" s="41">
        <f ca="1">'000139305'!B42</f>
        <v>0</v>
      </c>
      <c r="AX296" s="41">
        <f ca="1">'000142308'!B42</f>
        <v>0</v>
      </c>
      <c r="AY296" s="41">
        <f ca="1">'000145311'!B42</f>
        <v>0</v>
      </c>
      <c r="AZ296" s="41">
        <f ca="1">'000148314'!B42</f>
        <v>0</v>
      </c>
      <c r="BA296" s="41">
        <f ca="1">'000151317'!B42</f>
        <v>0</v>
      </c>
      <c r="BB296" s="41">
        <f ca="1">'000154320'!B42</f>
        <v>0</v>
      </c>
      <c r="BC296" s="41">
        <f ca="1">'000157323'!B42</f>
        <v>0</v>
      </c>
      <c r="BD296" s="41">
        <f ca="1">'000160326'!B42</f>
        <v>0</v>
      </c>
      <c r="BE296" s="41">
        <f ca="1">'000163329'!B42</f>
        <v>0</v>
      </c>
      <c r="BF296" s="41">
        <f ca="1">'000166332'!B42</f>
        <v>0</v>
      </c>
      <c r="BG296" s="41">
        <f ca="1">'000169335'!B42</f>
        <v>0</v>
      </c>
      <c r="BH296" s="41">
        <f ca="1">'000172338'!B42</f>
        <v>0</v>
      </c>
      <c r="BI296" s="41">
        <f ca="1">'000175341'!B42</f>
        <v>0</v>
      </c>
      <c r="BJ296" s="41">
        <f ca="1">'000178344'!B42</f>
        <v>0</v>
      </c>
      <c r="BK296" s="41">
        <f ca="1">'000181347'!B42</f>
        <v>0</v>
      </c>
      <c r="BL296" s="41">
        <f ca="1">'000184350'!B42</f>
        <v>0</v>
      </c>
      <c r="BM296" s="41">
        <f ca="1">'000187353'!B42</f>
        <v>0</v>
      </c>
      <c r="BN296" s="41">
        <f ca="1">'000190356'!B42</f>
        <v>0</v>
      </c>
      <c r="BO296" s="41">
        <f ca="1">'000193359'!B42</f>
        <v>0</v>
      </c>
      <c r="BP296" s="41">
        <f ca="1">'000196362'!B42</f>
        <v>0</v>
      </c>
      <c r="BQ296" s="41">
        <f ca="1">'000199365'!B42</f>
        <v>0</v>
      </c>
      <c r="BR296" s="41">
        <f ca="1">'000202368'!B42</f>
        <v>0</v>
      </c>
      <c r="BS296" s="41">
        <f ca="1">'000205371'!B42</f>
        <v>0</v>
      </c>
      <c r="BT296" s="41">
        <f ca="1">'000208374'!B42</f>
        <v>0</v>
      </c>
      <c r="BU296" s="41">
        <f t="shared" ca="1" si="51"/>
        <v>0</v>
      </c>
      <c r="BV296" s="39">
        <f t="shared" ca="1" si="52"/>
        <v>0</v>
      </c>
      <c r="BW296" s="39">
        <f t="shared" ca="1" si="53"/>
        <v>0</v>
      </c>
      <c r="BX296" s="39">
        <f t="shared" ca="1" si="54"/>
        <v>0</v>
      </c>
      <c r="BY296" s="38"/>
      <c r="BZ296" s="61"/>
    </row>
    <row r="297" spans="1:78" x14ac:dyDescent="0.25">
      <c r="A297" s="54" t="s">
        <v>188</v>
      </c>
      <c r="B297" s="40">
        <f ca="1">'000000500'!B43</f>
        <v>0</v>
      </c>
      <c r="C297" s="40">
        <f ca="1">'000001167'!B43</f>
        <v>0</v>
      </c>
      <c r="D297" s="40">
        <f ca="1">'000004170'!B43</f>
        <v>0</v>
      </c>
      <c r="E297" s="40">
        <f ca="1">'000007173'!B43</f>
        <v>0</v>
      </c>
      <c r="F297" s="40">
        <f ca="1">'000010176'!B43</f>
        <v>0</v>
      </c>
      <c r="G297" s="40">
        <f ca="1">'000013179'!B43</f>
        <v>0</v>
      </c>
      <c r="H297" s="40">
        <f ca="1">'000016182'!B43</f>
        <v>0</v>
      </c>
      <c r="I297" s="40">
        <f ca="1">'000019185'!B43</f>
        <v>0</v>
      </c>
      <c r="J297" s="40">
        <f ca="1">'000022188'!B43</f>
        <v>0</v>
      </c>
      <c r="K297" s="40">
        <f ca="1">'000025191'!B43</f>
        <v>0</v>
      </c>
      <c r="L297" s="40">
        <f ca="1">'000028194'!B43</f>
        <v>0</v>
      </c>
      <c r="M297" s="40">
        <f ca="1">'000031197'!B43</f>
        <v>0</v>
      </c>
      <c r="N297" s="40">
        <f ca="1">'000034200'!B43</f>
        <v>0</v>
      </c>
      <c r="O297" s="40">
        <f ca="1">'000037203'!B43</f>
        <v>0</v>
      </c>
      <c r="P297" s="40">
        <f ca="1">'000040206'!B43</f>
        <v>0</v>
      </c>
      <c r="Q297" s="40">
        <f ca="1">'000043209'!B43</f>
        <v>0</v>
      </c>
      <c r="R297" s="40">
        <f ca="1">'000046212'!B43</f>
        <v>0</v>
      </c>
      <c r="S297" s="40">
        <f ca="1">'000049215'!B43</f>
        <v>0</v>
      </c>
      <c r="T297" s="40">
        <f ca="1">'000052218'!B43</f>
        <v>0</v>
      </c>
      <c r="U297" s="40">
        <f ca="1">'000055221'!B43</f>
        <v>0</v>
      </c>
      <c r="V297" s="40">
        <f ca="1">'000058224'!B43</f>
        <v>0</v>
      </c>
      <c r="W297" s="40">
        <f ca="1">'000061227'!B43</f>
        <v>0</v>
      </c>
      <c r="X297" s="40">
        <f ca="1">'000064230'!B43</f>
        <v>0</v>
      </c>
      <c r="Y297" s="40">
        <f ca="1">'000067233'!B43</f>
        <v>0</v>
      </c>
      <c r="Z297" s="40">
        <f ca="1">'000070236'!B43</f>
        <v>0</v>
      </c>
      <c r="AA297" s="40">
        <f ca="1">'000073239'!B43</f>
        <v>0</v>
      </c>
      <c r="AB297" s="40">
        <f ca="1">'000076242'!B43</f>
        <v>0</v>
      </c>
      <c r="AC297" s="40">
        <f ca="1">'000079245'!B43</f>
        <v>0</v>
      </c>
      <c r="AD297" s="40">
        <f ca="1">'000082248'!B43</f>
        <v>0</v>
      </c>
      <c r="AE297" s="40">
        <f ca="1">'000085251'!B43</f>
        <v>0</v>
      </c>
      <c r="AF297" s="40">
        <f ca="1">'000088254'!B43</f>
        <v>0</v>
      </c>
      <c r="AG297" s="40">
        <f ca="1">'000091257'!B43</f>
        <v>0</v>
      </c>
      <c r="AH297" s="40">
        <f ca="1">'000094260'!B43</f>
        <v>0</v>
      </c>
      <c r="AI297" s="40">
        <f ca="1">'000097263'!B43</f>
        <v>0</v>
      </c>
      <c r="AJ297" s="40">
        <f ca="1">'000100266'!B43</f>
        <v>0</v>
      </c>
      <c r="AK297" s="40">
        <f ca="1">'000103269'!B43</f>
        <v>0</v>
      </c>
      <c r="AL297" s="40">
        <f ca="1">'000106272'!B43</f>
        <v>0</v>
      </c>
      <c r="AM297" s="40">
        <f ca="1">'000109275'!B43</f>
        <v>0</v>
      </c>
      <c r="AN297" s="40">
        <f ca="1">'000112278'!B43</f>
        <v>0</v>
      </c>
      <c r="AO297" s="40">
        <f ca="1">'000115281'!B43</f>
        <v>0</v>
      </c>
      <c r="AP297" s="40">
        <f ca="1">'000118284'!B43</f>
        <v>0</v>
      </c>
      <c r="AQ297" s="40">
        <f ca="1">'000121287'!B43</f>
        <v>0</v>
      </c>
      <c r="AR297" s="40">
        <f ca="1">'000124290'!B43</f>
        <v>0</v>
      </c>
      <c r="AS297" s="40">
        <f ca="1">'000127293'!B43</f>
        <v>0</v>
      </c>
      <c r="AT297" s="40">
        <f ca="1">'000130296'!B43</f>
        <v>0</v>
      </c>
      <c r="AU297" s="40">
        <f ca="1">'000133299'!B43</f>
        <v>0</v>
      </c>
      <c r="AV297" s="40">
        <f ca="1">'000136302'!B43</f>
        <v>0</v>
      </c>
      <c r="AW297" s="40">
        <f ca="1">'000139305'!B43</f>
        <v>0</v>
      </c>
      <c r="AX297" s="40">
        <f ca="1">'000142308'!B43</f>
        <v>0</v>
      </c>
      <c r="AY297" s="40">
        <f ca="1">'000145311'!B43</f>
        <v>0</v>
      </c>
      <c r="AZ297" s="40">
        <f ca="1">'000148314'!B43</f>
        <v>0</v>
      </c>
      <c r="BA297" s="40">
        <f ca="1">'000151317'!B43</f>
        <v>0</v>
      </c>
      <c r="BB297" s="40">
        <f ca="1">'000154320'!B43</f>
        <v>0</v>
      </c>
      <c r="BC297" s="40">
        <f ca="1">'000157323'!B43</f>
        <v>0</v>
      </c>
      <c r="BD297" s="40">
        <f ca="1">'000160326'!B43</f>
        <v>0</v>
      </c>
      <c r="BE297" s="40">
        <f ca="1">'000163329'!B43</f>
        <v>0</v>
      </c>
      <c r="BF297" s="40">
        <f ca="1">'000166332'!B43</f>
        <v>0</v>
      </c>
      <c r="BG297" s="40">
        <f ca="1">'000169335'!B43</f>
        <v>0</v>
      </c>
      <c r="BH297" s="40">
        <f ca="1">'000172338'!B43</f>
        <v>0</v>
      </c>
      <c r="BI297" s="40">
        <f ca="1">'000175341'!B43</f>
        <v>0</v>
      </c>
      <c r="BJ297" s="40">
        <f ca="1">'000178344'!B43</f>
        <v>0</v>
      </c>
      <c r="BK297" s="40">
        <f ca="1">'000181347'!B43</f>
        <v>0</v>
      </c>
      <c r="BL297" s="40">
        <f ca="1">'000184350'!B43</f>
        <v>0</v>
      </c>
      <c r="BM297" s="40">
        <f ca="1">'000187353'!B43</f>
        <v>0</v>
      </c>
      <c r="BN297" s="40">
        <f ca="1">'000190356'!B43</f>
        <v>0</v>
      </c>
      <c r="BO297" s="40">
        <f ca="1">'000193359'!B43</f>
        <v>0</v>
      </c>
      <c r="BP297" s="40">
        <f ca="1">'000196362'!B43</f>
        <v>0</v>
      </c>
      <c r="BQ297" s="40">
        <f ca="1">'000199365'!B43</f>
        <v>0</v>
      </c>
      <c r="BR297" s="40">
        <f ca="1">'000202368'!B43</f>
        <v>0</v>
      </c>
      <c r="BS297" s="40">
        <f ca="1">'000205371'!B43</f>
        <v>0</v>
      </c>
      <c r="BT297" s="40">
        <f ca="1">'000208374'!B43</f>
        <v>0</v>
      </c>
      <c r="BU297" s="40">
        <f t="shared" ca="1" si="51"/>
        <v>0</v>
      </c>
      <c r="BV297" s="37">
        <f t="shared" ca="1" si="52"/>
        <v>0</v>
      </c>
      <c r="BW297" s="37">
        <f t="shared" ca="1" si="53"/>
        <v>0</v>
      </c>
      <c r="BX297" s="37">
        <f t="shared" ca="1" si="54"/>
        <v>0</v>
      </c>
      <c r="BZ297" s="59"/>
    </row>
    <row r="298" spans="1:78" x14ac:dyDescent="0.25">
      <c r="A298" s="53" t="s">
        <v>189</v>
      </c>
      <c r="B298" s="41">
        <f ca="1">'000000500'!B44</f>
        <v>0</v>
      </c>
      <c r="C298" s="41">
        <f ca="1">'000001167'!B44</f>
        <v>0</v>
      </c>
      <c r="D298" s="41">
        <f ca="1">'000004170'!B44</f>
        <v>0</v>
      </c>
      <c r="E298" s="41">
        <f ca="1">'000007173'!B44</f>
        <v>0</v>
      </c>
      <c r="F298" s="41">
        <f ca="1">'000010176'!B44</f>
        <v>0</v>
      </c>
      <c r="G298" s="41">
        <f ca="1">'000013179'!B44</f>
        <v>0</v>
      </c>
      <c r="H298" s="41">
        <f ca="1">'000016182'!B44</f>
        <v>0</v>
      </c>
      <c r="I298" s="41">
        <f ca="1">'000019185'!B44</f>
        <v>0</v>
      </c>
      <c r="J298" s="41">
        <f ca="1">'000022188'!B44</f>
        <v>0</v>
      </c>
      <c r="K298" s="41">
        <f ca="1">'000025191'!B44</f>
        <v>0</v>
      </c>
      <c r="L298" s="41">
        <f ca="1">'000028194'!B44</f>
        <v>0</v>
      </c>
      <c r="M298" s="41">
        <f ca="1">'000031197'!B44</f>
        <v>0</v>
      </c>
      <c r="N298" s="41">
        <f ca="1">'000034200'!B44</f>
        <v>0</v>
      </c>
      <c r="O298" s="41">
        <f ca="1">'000037203'!B44</f>
        <v>0</v>
      </c>
      <c r="P298" s="41">
        <f ca="1">'000040206'!B44</f>
        <v>0</v>
      </c>
      <c r="Q298" s="41">
        <f ca="1">'000043209'!B44</f>
        <v>0</v>
      </c>
      <c r="R298" s="41">
        <f ca="1">'000046212'!B44</f>
        <v>0</v>
      </c>
      <c r="S298" s="41">
        <f ca="1">'000049215'!B44</f>
        <v>0</v>
      </c>
      <c r="T298" s="41">
        <f ca="1">'000052218'!B44</f>
        <v>0</v>
      </c>
      <c r="U298" s="41">
        <f ca="1">'000055221'!B44</f>
        <v>0</v>
      </c>
      <c r="V298" s="41">
        <f ca="1">'000058224'!B44</f>
        <v>0</v>
      </c>
      <c r="W298" s="41">
        <f ca="1">'000061227'!B44</f>
        <v>0</v>
      </c>
      <c r="X298" s="41">
        <f ca="1">'000064230'!B44</f>
        <v>0</v>
      </c>
      <c r="Y298" s="41">
        <f ca="1">'000067233'!B44</f>
        <v>0</v>
      </c>
      <c r="Z298" s="41">
        <f ca="1">'000070236'!B44</f>
        <v>0</v>
      </c>
      <c r="AA298" s="41">
        <f ca="1">'000073239'!B44</f>
        <v>0</v>
      </c>
      <c r="AB298" s="41">
        <f ca="1">'000076242'!B44</f>
        <v>0</v>
      </c>
      <c r="AC298" s="41">
        <f ca="1">'000079245'!B44</f>
        <v>0</v>
      </c>
      <c r="AD298" s="41">
        <f ca="1">'000082248'!B44</f>
        <v>0</v>
      </c>
      <c r="AE298" s="41">
        <f ca="1">'000085251'!B44</f>
        <v>0</v>
      </c>
      <c r="AF298" s="41">
        <f ca="1">'000088254'!B44</f>
        <v>0</v>
      </c>
      <c r="AG298" s="41">
        <f ca="1">'000091257'!B44</f>
        <v>0</v>
      </c>
      <c r="AH298" s="41">
        <f ca="1">'000094260'!B44</f>
        <v>0</v>
      </c>
      <c r="AI298" s="41">
        <f ca="1">'000097263'!B44</f>
        <v>0</v>
      </c>
      <c r="AJ298" s="41">
        <f ca="1">'000100266'!B44</f>
        <v>0</v>
      </c>
      <c r="AK298" s="41">
        <f ca="1">'000103269'!B44</f>
        <v>0</v>
      </c>
      <c r="AL298" s="41">
        <f ca="1">'000106272'!B44</f>
        <v>0</v>
      </c>
      <c r="AM298" s="41">
        <f ca="1">'000109275'!B44</f>
        <v>0</v>
      </c>
      <c r="AN298" s="41">
        <f ca="1">'000112278'!B44</f>
        <v>0</v>
      </c>
      <c r="AO298" s="41">
        <f ca="1">'000115281'!B44</f>
        <v>0</v>
      </c>
      <c r="AP298" s="41">
        <f ca="1">'000118284'!B44</f>
        <v>0</v>
      </c>
      <c r="AQ298" s="41">
        <f ca="1">'000121287'!B44</f>
        <v>0</v>
      </c>
      <c r="AR298" s="41">
        <f ca="1">'000124290'!B44</f>
        <v>0</v>
      </c>
      <c r="AS298" s="41">
        <f ca="1">'000127293'!B44</f>
        <v>0</v>
      </c>
      <c r="AT298" s="41">
        <f ca="1">'000130296'!B44</f>
        <v>0</v>
      </c>
      <c r="AU298" s="41">
        <f ca="1">'000133299'!B44</f>
        <v>0</v>
      </c>
      <c r="AV298" s="41">
        <f ca="1">'000136302'!B44</f>
        <v>0</v>
      </c>
      <c r="AW298" s="41">
        <f ca="1">'000139305'!B44</f>
        <v>0</v>
      </c>
      <c r="AX298" s="41">
        <f ca="1">'000142308'!B44</f>
        <v>0</v>
      </c>
      <c r="AY298" s="41">
        <f ca="1">'000145311'!B44</f>
        <v>0</v>
      </c>
      <c r="AZ298" s="41">
        <f ca="1">'000148314'!B44</f>
        <v>0</v>
      </c>
      <c r="BA298" s="41">
        <f ca="1">'000151317'!B44</f>
        <v>0</v>
      </c>
      <c r="BB298" s="41">
        <f ca="1">'000154320'!B44</f>
        <v>0</v>
      </c>
      <c r="BC298" s="41">
        <f ca="1">'000157323'!B44</f>
        <v>0</v>
      </c>
      <c r="BD298" s="41">
        <f ca="1">'000160326'!B44</f>
        <v>0</v>
      </c>
      <c r="BE298" s="41">
        <f ca="1">'000163329'!B44</f>
        <v>0</v>
      </c>
      <c r="BF298" s="41">
        <f ca="1">'000166332'!B44</f>
        <v>0</v>
      </c>
      <c r="BG298" s="41">
        <f ca="1">'000169335'!B44</f>
        <v>0</v>
      </c>
      <c r="BH298" s="41">
        <f ca="1">'000172338'!B44</f>
        <v>0</v>
      </c>
      <c r="BI298" s="41">
        <f ca="1">'000175341'!B44</f>
        <v>0</v>
      </c>
      <c r="BJ298" s="41">
        <f ca="1">'000178344'!B44</f>
        <v>0</v>
      </c>
      <c r="BK298" s="41">
        <f ca="1">'000181347'!B44</f>
        <v>0</v>
      </c>
      <c r="BL298" s="41">
        <f ca="1">'000184350'!B44</f>
        <v>0</v>
      </c>
      <c r="BM298" s="41">
        <f ca="1">'000187353'!B44</f>
        <v>0</v>
      </c>
      <c r="BN298" s="41">
        <f ca="1">'000190356'!B44</f>
        <v>0</v>
      </c>
      <c r="BO298" s="41">
        <f ca="1">'000193359'!B44</f>
        <v>0</v>
      </c>
      <c r="BP298" s="41">
        <f ca="1">'000196362'!B44</f>
        <v>0</v>
      </c>
      <c r="BQ298" s="41">
        <f ca="1">'000199365'!B44</f>
        <v>0</v>
      </c>
      <c r="BR298" s="41">
        <f ca="1">'000202368'!B44</f>
        <v>0</v>
      </c>
      <c r="BS298" s="41">
        <f ca="1">'000205371'!B44</f>
        <v>0</v>
      </c>
      <c r="BT298" s="41">
        <f ca="1">'000208374'!B44</f>
        <v>0</v>
      </c>
      <c r="BU298" s="41">
        <f t="shared" ca="1" si="51"/>
        <v>0</v>
      </c>
      <c r="BV298" s="39">
        <f t="shared" ca="1" si="52"/>
        <v>0</v>
      </c>
      <c r="BW298" s="39">
        <f t="shared" ca="1" si="53"/>
        <v>0</v>
      </c>
      <c r="BX298" s="39">
        <f t="shared" ca="1" si="54"/>
        <v>0</v>
      </c>
      <c r="BY298" s="38"/>
      <c r="BZ298" s="61"/>
    </row>
    <row r="299" spans="1:78" x14ac:dyDescent="0.25">
      <c r="A299" s="54" t="s">
        <v>190</v>
      </c>
      <c r="B299" s="40">
        <f ca="1">'000000500'!B45</f>
        <v>0</v>
      </c>
      <c r="C299" s="40">
        <f ca="1">'000001167'!B45</f>
        <v>0</v>
      </c>
      <c r="D299" s="40">
        <f ca="1">'000004170'!B45</f>
        <v>0</v>
      </c>
      <c r="E299" s="40">
        <f ca="1">'000007173'!B45</f>
        <v>0</v>
      </c>
      <c r="F299" s="40">
        <f ca="1">'000010176'!B45</f>
        <v>0</v>
      </c>
      <c r="G299" s="40">
        <f ca="1">'000013179'!B45</f>
        <v>0</v>
      </c>
      <c r="H299" s="40">
        <f ca="1">'000016182'!B45</f>
        <v>0</v>
      </c>
      <c r="I299" s="40">
        <f ca="1">'000019185'!B45</f>
        <v>0</v>
      </c>
      <c r="J299" s="40">
        <f ca="1">'000022188'!B45</f>
        <v>0</v>
      </c>
      <c r="K299" s="40">
        <f ca="1">'000025191'!B45</f>
        <v>0</v>
      </c>
      <c r="L299" s="40">
        <f ca="1">'000028194'!B45</f>
        <v>0</v>
      </c>
      <c r="M299" s="40">
        <f ca="1">'000031197'!B45</f>
        <v>0</v>
      </c>
      <c r="N299" s="40">
        <f ca="1">'000034200'!B45</f>
        <v>0</v>
      </c>
      <c r="O299" s="40">
        <f ca="1">'000037203'!B45</f>
        <v>0</v>
      </c>
      <c r="P299" s="40">
        <f ca="1">'000040206'!B45</f>
        <v>0</v>
      </c>
      <c r="Q299" s="40">
        <f ca="1">'000043209'!B45</f>
        <v>0</v>
      </c>
      <c r="R299" s="40">
        <f ca="1">'000046212'!B45</f>
        <v>0</v>
      </c>
      <c r="S299" s="40">
        <f ca="1">'000049215'!B45</f>
        <v>0</v>
      </c>
      <c r="T299" s="40">
        <f ca="1">'000052218'!B45</f>
        <v>0</v>
      </c>
      <c r="U299" s="40">
        <f ca="1">'000055221'!B45</f>
        <v>0</v>
      </c>
      <c r="V299" s="40">
        <f ca="1">'000058224'!B45</f>
        <v>0</v>
      </c>
      <c r="W299" s="40">
        <f ca="1">'000061227'!B45</f>
        <v>0</v>
      </c>
      <c r="X299" s="40">
        <f ca="1">'000064230'!B45</f>
        <v>0</v>
      </c>
      <c r="Y299" s="40">
        <f ca="1">'000067233'!B45</f>
        <v>0</v>
      </c>
      <c r="Z299" s="40">
        <f ca="1">'000070236'!B45</f>
        <v>0</v>
      </c>
      <c r="AA299" s="40">
        <f ca="1">'000073239'!B45</f>
        <v>0</v>
      </c>
      <c r="AB299" s="40">
        <f ca="1">'000076242'!B45</f>
        <v>0</v>
      </c>
      <c r="AC299" s="40">
        <f ca="1">'000079245'!B45</f>
        <v>0</v>
      </c>
      <c r="AD299" s="40">
        <f ca="1">'000082248'!B45</f>
        <v>0</v>
      </c>
      <c r="AE299" s="40">
        <f ca="1">'000085251'!B45</f>
        <v>0</v>
      </c>
      <c r="AF299" s="40">
        <f ca="1">'000088254'!B45</f>
        <v>0</v>
      </c>
      <c r="AG299" s="40">
        <f ca="1">'000091257'!B45</f>
        <v>0</v>
      </c>
      <c r="AH299" s="40">
        <f ca="1">'000094260'!B45</f>
        <v>0</v>
      </c>
      <c r="AI299" s="40">
        <f ca="1">'000097263'!B45</f>
        <v>0</v>
      </c>
      <c r="AJ299" s="40">
        <f ca="1">'000100266'!B45</f>
        <v>0</v>
      </c>
      <c r="AK299" s="40">
        <f ca="1">'000103269'!B45</f>
        <v>0</v>
      </c>
      <c r="AL299" s="40">
        <f ca="1">'000106272'!B45</f>
        <v>0</v>
      </c>
      <c r="AM299" s="40">
        <f ca="1">'000109275'!B45</f>
        <v>0</v>
      </c>
      <c r="AN299" s="40">
        <f ca="1">'000112278'!B45</f>
        <v>0</v>
      </c>
      <c r="AO299" s="40">
        <f ca="1">'000115281'!B45</f>
        <v>0</v>
      </c>
      <c r="AP299" s="40">
        <f ca="1">'000118284'!B45</f>
        <v>0</v>
      </c>
      <c r="AQ299" s="40">
        <f ca="1">'000121287'!B45</f>
        <v>0</v>
      </c>
      <c r="AR299" s="40">
        <f ca="1">'000124290'!B45</f>
        <v>0</v>
      </c>
      <c r="AS299" s="40">
        <f ca="1">'000127293'!B45</f>
        <v>0</v>
      </c>
      <c r="AT299" s="40">
        <f ca="1">'000130296'!B45</f>
        <v>0</v>
      </c>
      <c r="AU299" s="40">
        <f ca="1">'000133299'!B45</f>
        <v>0</v>
      </c>
      <c r="AV299" s="40">
        <f ca="1">'000136302'!B45</f>
        <v>0</v>
      </c>
      <c r="AW299" s="40">
        <f ca="1">'000139305'!B45</f>
        <v>0</v>
      </c>
      <c r="AX299" s="40">
        <f ca="1">'000142308'!B45</f>
        <v>0</v>
      </c>
      <c r="AY299" s="40">
        <f ca="1">'000145311'!B45</f>
        <v>0</v>
      </c>
      <c r="AZ299" s="40">
        <f ca="1">'000148314'!B45</f>
        <v>0</v>
      </c>
      <c r="BA299" s="40">
        <f ca="1">'000151317'!B45</f>
        <v>0</v>
      </c>
      <c r="BB299" s="40">
        <f ca="1">'000154320'!B45</f>
        <v>0</v>
      </c>
      <c r="BC299" s="40">
        <f ca="1">'000157323'!B45</f>
        <v>0</v>
      </c>
      <c r="BD299" s="40">
        <f ca="1">'000160326'!B45</f>
        <v>0</v>
      </c>
      <c r="BE299" s="40">
        <f ca="1">'000163329'!B45</f>
        <v>0</v>
      </c>
      <c r="BF299" s="40">
        <f ca="1">'000166332'!B45</f>
        <v>0</v>
      </c>
      <c r="BG299" s="40">
        <f ca="1">'000169335'!B45</f>
        <v>0</v>
      </c>
      <c r="BH299" s="40">
        <f ca="1">'000172338'!B45</f>
        <v>0</v>
      </c>
      <c r="BI299" s="40">
        <f ca="1">'000175341'!B45</f>
        <v>0</v>
      </c>
      <c r="BJ299" s="40">
        <f ca="1">'000178344'!B45</f>
        <v>0</v>
      </c>
      <c r="BK299" s="40">
        <f ca="1">'000181347'!B45</f>
        <v>0</v>
      </c>
      <c r="BL299" s="40">
        <f ca="1">'000184350'!B45</f>
        <v>0</v>
      </c>
      <c r="BM299" s="40">
        <f ca="1">'000187353'!B45</f>
        <v>0</v>
      </c>
      <c r="BN299" s="40">
        <f ca="1">'000190356'!B45</f>
        <v>0</v>
      </c>
      <c r="BO299" s="40">
        <f ca="1">'000193359'!B45</f>
        <v>0</v>
      </c>
      <c r="BP299" s="40">
        <f ca="1">'000196362'!B45</f>
        <v>0</v>
      </c>
      <c r="BQ299" s="40">
        <f ca="1">'000199365'!B45</f>
        <v>0</v>
      </c>
      <c r="BR299" s="40">
        <f ca="1">'000202368'!B45</f>
        <v>0</v>
      </c>
      <c r="BS299" s="40">
        <f ca="1">'000205371'!B45</f>
        <v>0</v>
      </c>
      <c r="BT299" s="40">
        <f ca="1">'000208374'!B45</f>
        <v>0</v>
      </c>
      <c r="BU299" s="40">
        <f t="shared" ca="1" si="51"/>
        <v>0</v>
      </c>
      <c r="BV299" s="37">
        <f t="shared" ca="1" si="52"/>
        <v>0</v>
      </c>
      <c r="BW299" s="37">
        <f t="shared" ca="1" si="53"/>
        <v>0</v>
      </c>
      <c r="BX299" s="37">
        <f t="shared" ca="1" si="54"/>
        <v>0</v>
      </c>
      <c r="BZ299" s="59"/>
    </row>
    <row r="300" spans="1:78" x14ac:dyDescent="0.25">
      <c r="A300" s="53" t="s">
        <v>191</v>
      </c>
      <c r="B300" s="41">
        <f ca="1">'000000500'!B46</f>
        <v>0</v>
      </c>
      <c r="C300" s="41">
        <f ca="1">'000001167'!B46</f>
        <v>0</v>
      </c>
      <c r="D300" s="41">
        <f ca="1">'000004170'!B46</f>
        <v>0</v>
      </c>
      <c r="E300" s="41">
        <f ca="1">'000007173'!B46</f>
        <v>0</v>
      </c>
      <c r="F300" s="41">
        <f ca="1">'000010176'!B46</f>
        <v>0</v>
      </c>
      <c r="G300" s="41">
        <f ca="1">'000013179'!B46</f>
        <v>0</v>
      </c>
      <c r="H300" s="41">
        <f ca="1">'000016182'!B46</f>
        <v>0</v>
      </c>
      <c r="I300" s="41">
        <f ca="1">'000019185'!B46</f>
        <v>0</v>
      </c>
      <c r="J300" s="41">
        <f ca="1">'000022188'!B46</f>
        <v>0</v>
      </c>
      <c r="K300" s="41">
        <f ca="1">'000025191'!B46</f>
        <v>0</v>
      </c>
      <c r="L300" s="41">
        <f ca="1">'000028194'!B46</f>
        <v>0</v>
      </c>
      <c r="M300" s="41">
        <f ca="1">'000031197'!B46</f>
        <v>0</v>
      </c>
      <c r="N300" s="41">
        <f ca="1">'000034200'!B46</f>
        <v>0</v>
      </c>
      <c r="O300" s="41">
        <f ca="1">'000037203'!B46</f>
        <v>0</v>
      </c>
      <c r="P300" s="41">
        <f ca="1">'000040206'!B46</f>
        <v>0</v>
      </c>
      <c r="Q300" s="41">
        <f ca="1">'000043209'!B46</f>
        <v>0</v>
      </c>
      <c r="R300" s="41">
        <f ca="1">'000046212'!B46</f>
        <v>0</v>
      </c>
      <c r="S300" s="41">
        <f ca="1">'000049215'!B46</f>
        <v>0</v>
      </c>
      <c r="T300" s="41">
        <f ca="1">'000052218'!B46</f>
        <v>0</v>
      </c>
      <c r="U300" s="41">
        <f ca="1">'000055221'!B46</f>
        <v>0</v>
      </c>
      <c r="V300" s="41">
        <f ca="1">'000058224'!B46</f>
        <v>0</v>
      </c>
      <c r="W300" s="41">
        <f ca="1">'000061227'!B46</f>
        <v>0</v>
      </c>
      <c r="X300" s="41">
        <f ca="1">'000064230'!B46</f>
        <v>0</v>
      </c>
      <c r="Y300" s="41">
        <f ca="1">'000067233'!B46</f>
        <v>0</v>
      </c>
      <c r="Z300" s="41">
        <f ca="1">'000070236'!B46</f>
        <v>0</v>
      </c>
      <c r="AA300" s="41">
        <f ca="1">'000073239'!B46</f>
        <v>0</v>
      </c>
      <c r="AB300" s="41">
        <f ca="1">'000076242'!B46</f>
        <v>0</v>
      </c>
      <c r="AC300" s="41">
        <f ca="1">'000079245'!B46</f>
        <v>0</v>
      </c>
      <c r="AD300" s="41">
        <f ca="1">'000082248'!B46</f>
        <v>0</v>
      </c>
      <c r="AE300" s="41">
        <f ca="1">'000085251'!B46</f>
        <v>0</v>
      </c>
      <c r="AF300" s="41">
        <f ca="1">'000088254'!B46</f>
        <v>0</v>
      </c>
      <c r="AG300" s="41">
        <f ca="1">'000091257'!B46</f>
        <v>0</v>
      </c>
      <c r="AH300" s="41">
        <f ca="1">'000094260'!B46</f>
        <v>0</v>
      </c>
      <c r="AI300" s="41">
        <f ca="1">'000097263'!B46</f>
        <v>0</v>
      </c>
      <c r="AJ300" s="41">
        <f ca="1">'000100266'!B46</f>
        <v>0</v>
      </c>
      <c r="AK300" s="41">
        <f ca="1">'000103269'!B46</f>
        <v>0</v>
      </c>
      <c r="AL300" s="41">
        <f ca="1">'000106272'!B46</f>
        <v>0</v>
      </c>
      <c r="AM300" s="41">
        <f ca="1">'000109275'!B46</f>
        <v>0</v>
      </c>
      <c r="AN300" s="41">
        <f ca="1">'000112278'!B46</f>
        <v>0</v>
      </c>
      <c r="AO300" s="41">
        <f ca="1">'000115281'!B46</f>
        <v>0</v>
      </c>
      <c r="AP300" s="41">
        <f ca="1">'000118284'!B46</f>
        <v>0</v>
      </c>
      <c r="AQ300" s="41">
        <f ca="1">'000121287'!B46</f>
        <v>0</v>
      </c>
      <c r="AR300" s="41">
        <f ca="1">'000124290'!B46</f>
        <v>0</v>
      </c>
      <c r="AS300" s="41">
        <f ca="1">'000127293'!B46</f>
        <v>0</v>
      </c>
      <c r="AT300" s="41">
        <f ca="1">'000130296'!B46</f>
        <v>0</v>
      </c>
      <c r="AU300" s="41">
        <f ca="1">'000133299'!B46</f>
        <v>0</v>
      </c>
      <c r="AV300" s="41">
        <f ca="1">'000136302'!B46</f>
        <v>0</v>
      </c>
      <c r="AW300" s="41">
        <f ca="1">'000139305'!B46</f>
        <v>0</v>
      </c>
      <c r="AX300" s="41">
        <f ca="1">'000142308'!B46</f>
        <v>0</v>
      </c>
      <c r="AY300" s="41">
        <f ca="1">'000145311'!B46</f>
        <v>0</v>
      </c>
      <c r="AZ300" s="41">
        <f ca="1">'000148314'!B46</f>
        <v>0</v>
      </c>
      <c r="BA300" s="41">
        <f ca="1">'000151317'!B46</f>
        <v>0</v>
      </c>
      <c r="BB300" s="41">
        <f ca="1">'000154320'!B46</f>
        <v>0</v>
      </c>
      <c r="BC300" s="41">
        <f ca="1">'000157323'!B46</f>
        <v>0</v>
      </c>
      <c r="BD300" s="41">
        <f ca="1">'000160326'!B46</f>
        <v>0</v>
      </c>
      <c r="BE300" s="41">
        <f ca="1">'000163329'!B46</f>
        <v>0</v>
      </c>
      <c r="BF300" s="41">
        <f ca="1">'000166332'!B46</f>
        <v>0</v>
      </c>
      <c r="BG300" s="41">
        <f ca="1">'000169335'!B46</f>
        <v>0</v>
      </c>
      <c r="BH300" s="41">
        <f ca="1">'000172338'!B46</f>
        <v>0</v>
      </c>
      <c r="BI300" s="41">
        <f ca="1">'000175341'!B46</f>
        <v>0</v>
      </c>
      <c r="BJ300" s="41">
        <f ca="1">'000178344'!B46</f>
        <v>0</v>
      </c>
      <c r="BK300" s="41">
        <f ca="1">'000181347'!B46</f>
        <v>0</v>
      </c>
      <c r="BL300" s="41">
        <f ca="1">'000184350'!B46</f>
        <v>0</v>
      </c>
      <c r="BM300" s="41">
        <f ca="1">'000187353'!B46</f>
        <v>0</v>
      </c>
      <c r="BN300" s="41">
        <f ca="1">'000190356'!B46</f>
        <v>0</v>
      </c>
      <c r="BO300" s="41">
        <f ca="1">'000193359'!B46</f>
        <v>0</v>
      </c>
      <c r="BP300" s="41">
        <f ca="1">'000196362'!B46</f>
        <v>0</v>
      </c>
      <c r="BQ300" s="41">
        <f ca="1">'000199365'!B46</f>
        <v>0</v>
      </c>
      <c r="BR300" s="41">
        <f ca="1">'000202368'!B46</f>
        <v>0</v>
      </c>
      <c r="BS300" s="41">
        <f ca="1">'000205371'!B46</f>
        <v>0</v>
      </c>
      <c r="BT300" s="41">
        <f ca="1">'000208374'!B46</f>
        <v>0</v>
      </c>
      <c r="BU300" s="41">
        <f t="shared" ca="1" si="51"/>
        <v>0</v>
      </c>
      <c r="BV300" s="39">
        <f t="shared" ca="1" si="52"/>
        <v>0</v>
      </c>
      <c r="BW300" s="39">
        <f t="shared" ca="1" si="53"/>
        <v>0</v>
      </c>
      <c r="BX300" s="39">
        <f t="shared" ca="1" si="54"/>
        <v>0</v>
      </c>
      <c r="BY300" s="38"/>
      <c r="BZ300" s="61"/>
    </row>
    <row r="301" spans="1:78" ht="15.75" thickBot="1" x14ac:dyDescent="0.3">
      <c r="A301" s="54"/>
      <c r="BZ301" s="59"/>
    </row>
    <row r="302" spans="1:78" ht="15.75" thickTop="1" x14ac:dyDescent="0.25">
      <c r="A302" s="50" t="s">
        <v>392</v>
      </c>
      <c r="B302" s="47">
        <f t="shared" ref="B302:AG302" ca="1" si="55">SUM(B303:B314)</f>
        <v>0.59826958858525725</v>
      </c>
      <c r="C302" s="47">
        <f t="shared" ca="1" si="55"/>
        <v>0</v>
      </c>
      <c r="D302" s="47">
        <f t="shared" ca="1" si="55"/>
        <v>0</v>
      </c>
      <c r="E302" s="47">
        <f t="shared" ca="1" si="55"/>
        <v>0</v>
      </c>
      <c r="F302" s="47">
        <f t="shared" ca="1" si="55"/>
        <v>0</v>
      </c>
      <c r="G302" s="47">
        <f t="shared" ca="1" si="55"/>
        <v>0</v>
      </c>
      <c r="H302" s="47">
        <f t="shared" ca="1" si="55"/>
        <v>0</v>
      </c>
      <c r="I302" s="47">
        <f t="shared" ca="1" si="55"/>
        <v>0</v>
      </c>
      <c r="J302" s="47">
        <f t="shared" ca="1" si="55"/>
        <v>0</v>
      </c>
      <c r="K302" s="47">
        <f t="shared" ca="1" si="55"/>
        <v>0</v>
      </c>
      <c r="L302" s="47">
        <f t="shared" ca="1" si="55"/>
        <v>0</v>
      </c>
      <c r="M302" s="47">
        <f t="shared" ca="1" si="55"/>
        <v>0</v>
      </c>
      <c r="N302" s="47">
        <f t="shared" ca="1" si="55"/>
        <v>0</v>
      </c>
      <c r="O302" s="47">
        <f t="shared" ca="1" si="55"/>
        <v>0</v>
      </c>
      <c r="P302" s="47">
        <f t="shared" ca="1" si="55"/>
        <v>0</v>
      </c>
      <c r="Q302" s="47">
        <f t="shared" ca="1" si="55"/>
        <v>0</v>
      </c>
      <c r="R302" s="47">
        <f t="shared" ca="1" si="55"/>
        <v>0</v>
      </c>
      <c r="S302" s="47">
        <f t="shared" ca="1" si="55"/>
        <v>0</v>
      </c>
      <c r="T302" s="47">
        <f t="shared" ca="1" si="55"/>
        <v>0</v>
      </c>
      <c r="U302" s="47">
        <f t="shared" ca="1" si="55"/>
        <v>0</v>
      </c>
      <c r="V302" s="47">
        <f t="shared" ca="1" si="55"/>
        <v>0</v>
      </c>
      <c r="W302" s="47">
        <f t="shared" ca="1" si="55"/>
        <v>0</v>
      </c>
      <c r="X302" s="47">
        <f t="shared" ca="1" si="55"/>
        <v>0</v>
      </c>
      <c r="Y302" s="47">
        <f t="shared" ca="1" si="55"/>
        <v>0</v>
      </c>
      <c r="Z302" s="47">
        <f t="shared" ca="1" si="55"/>
        <v>0</v>
      </c>
      <c r="AA302" s="47">
        <f t="shared" ca="1" si="55"/>
        <v>0.37677016125643675</v>
      </c>
      <c r="AB302" s="47">
        <f t="shared" ca="1" si="55"/>
        <v>0</v>
      </c>
      <c r="AC302" s="47">
        <f t="shared" ca="1" si="55"/>
        <v>0</v>
      </c>
      <c r="AD302" s="47">
        <f t="shared" ca="1" si="55"/>
        <v>0</v>
      </c>
      <c r="AE302" s="47">
        <f t="shared" ca="1" si="55"/>
        <v>0</v>
      </c>
      <c r="AF302" s="47">
        <f t="shared" ca="1" si="55"/>
        <v>0</v>
      </c>
      <c r="AG302" s="47">
        <f t="shared" ca="1" si="55"/>
        <v>0</v>
      </c>
      <c r="AH302" s="47">
        <f t="shared" ref="AH302:BM302" ca="1" si="56">SUM(AH303:AH314)</f>
        <v>0</v>
      </c>
      <c r="AI302" s="47">
        <f t="shared" ca="1" si="56"/>
        <v>0</v>
      </c>
      <c r="AJ302" s="47">
        <f t="shared" ca="1" si="56"/>
        <v>0</v>
      </c>
      <c r="AK302" s="47">
        <f t="shared" ca="1" si="56"/>
        <v>0</v>
      </c>
      <c r="AL302" s="47">
        <f t="shared" ca="1" si="56"/>
        <v>0</v>
      </c>
      <c r="AM302" s="47">
        <f t="shared" ca="1" si="56"/>
        <v>0</v>
      </c>
      <c r="AN302" s="47">
        <f t="shared" ca="1" si="56"/>
        <v>0.68696157659732338</v>
      </c>
      <c r="AO302" s="47">
        <f t="shared" ca="1" si="56"/>
        <v>0.56233514461880829</v>
      </c>
      <c r="AP302" s="47">
        <f t="shared" ca="1" si="56"/>
        <v>0</v>
      </c>
      <c r="AQ302" s="47">
        <f t="shared" ca="1" si="56"/>
        <v>0.68696157659732338</v>
      </c>
      <c r="AR302" s="47">
        <f t="shared" ca="1" si="56"/>
        <v>0.73562193975879464</v>
      </c>
      <c r="AS302" s="47">
        <f t="shared" ca="1" si="56"/>
        <v>0</v>
      </c>
      <c r="AT302" s="47">
        <f t="shared" ca="1" si="56"/>
        <v>0.68696157659732338</v>
      </c>
      <c r="AU302" s="47">
        <f t="shared" ca="1" si="56"/>
        <v>0</v>
      </c>
      <c r="AV302" s="47">
        <f t="shared" ca="1" si="56"/>
        <v>0</v>
      </c>
      <c r="AW302" s="47">
        <f t="shared" ca="1" si="56"/>
        <v>0</v>
      </c>
      <c r="AX302" s="47">
        <f t="shared" ca="1" si="56"/>
        <v>0</v>
      </c>
      <c r="AY302" s="47">
        <f t="shared" ca="1" si="56"/>
        <v>0</v>
      </c>
      <c r="AZ302" s="47">
        <f t="shared" ca="1" si="56"/>
        <v>0.3250829733914482</v>
      </c>
      <c r="BA302" s="47">
        <f t="shared" ca="1" si="56"/>
        <v>0</v>
      </c>
      <c r="BB302" s="47">
        <f t="shared" ca="1" si="56"/>
        <v>0</v>
      </c>
      <c r="BC302" s="47">
        <f t="shared" ca="1" si="56"/>
        <v>0</v>
      </c>
      <c r="BD302" s="47">
        <f t="shared" ca="1" si="56"/>
        <v>0.410116318288409</v>
      </c>
      <c r="BE302" s="47">
        <f t="shared" ca="1" si="56"/>
        <v>0</v>
      </c>
      <c r="BF302" s="47">
        <f t="shared" ca="1" si="56"/>
        <v>0</v>
      </c>
      <c r="BG302" s="47">
        <f t="shared" ca="1" si="56"/>
        <v>0</v>
      </c>
      <c r="BH302" s="47">
        <f t="shared" ca="1" si="56"/>
        <v>0</v>
      </c>
      <c r="BI302" s="47">
        <f t="shared" ca="1" si="56"/>
        <v>0.37677016125643675</v>
      </c>
      <c r="BJ302" s="47">
        <f t="shared" ca="1" si="56"/>
        <v>0</v>
      </c>
      <c r="BK302" s="47">
        <f t="shared" ca="1" si="56"/>
        <v>0.37677016125643675</v>
      </c>
      <c r="BL302" s="47">
        <f t="shared" ca="1" si="56"/>
        <v>0</v>
      </c>
      <c r="BM302" s="47">
        <f t="shared" ca="1" si="56"/>
        <v>0</v>
      </c>
      <c r="BN302" s="47">
        <f t="shared" ref="BN302:CS302" ca="1" si="57">SUM(BN303:BN314)</f>
        <v>0</v>
      </c>
      <c r="BO302" s="47">
        <f t="shared" ca="1" si="57"/>
        <v>0</v>
      </c>
      <c r="BP302" s="47">
        <f t="shared" ca="1" si="57"/>
        <v>0.410116318288409</v>
      </c>
      <c r="BQ302" s="47">
        <f t="shared" ca="1" si="57"/>
        <v>0</v>
      </c>
      <c r="BR302" s="47">
        <f t="shared" ca="1" si="57"/>
        <v>0.94334839232903933</v>
      </c>
      <c r="BS302" s="47">
        <f t="shared" ca="1" si="57"/>
        <v>0</v>
      </c>
      <c r="BT302" s="47">
        <f t="shared" ca="1" si="57"/>
        <v>0.34883209584303193</v>
      </c>
      <c r="BU302" s="48"/>
      <c r="BV302" s="48"/>
      <c r="BW302" s="48"/>
      <c r="BX302" s="48"/>
      <c r="BY302" s="48"/>
      <c r="BZ302" s="58"/>
    </row>
    <row r="303" spans="1:78" x14ac:dyDescent="0.25">
      <c r="A303" s="54" t="s">
        <v>170</v>
      </c>
      <c r="B303" s="37">
        <f t="shared" ref="B303:AG303" ca="1" si="58">IF(B157=0,0,-1*((B157/B9)*(LN(B157/B9))))</f>
        <v>0</v>
      </c>
      <c r="C303" s="37">
        <f t="shared" ca="1" si="58"/>
        <v>0</v>
      </c>
      <c r="D303" s="37">
        <f t="shared" ca="1" si="58"/>
        <v>0</v>
      </c>
      <c r="E303" s="37">
        <f t="shared" ca="1" si="58"/>
        <v>0</v>
      </c>
      <c r="F303" s="37">
        <f t="shared" ca="1" si="58"/>
        <v>0</v>
      </c>
      <c r="G303" s="37">
        <f t="shared" ca="1" si="58"/>
        <v>0</v>
      </c>
      <c r="H303" s="37">
        <f t="shared" ca="1" si="58"/>
        <v>0</v>
      </c>
      <c r="I303" s="37">
        <f t="shared" ca="1" si="58"/>
        <v>0</v>
      </c>
      <c r="J303" s="37">
        <f t="shared" ca="1" si="58"/>
        <v>0</v>
      </c>
      <c r="K303" s="37">
        <f t="shared" ca="1" si="58"/>
        <v>0</v>
      </c>
      <c r="L303" s="37">
        <f t="shared" ca="1" si="58"/>
        <v>0</v>
      </c>
      <c r="M303" s="37">
        <f t="shared" ca="1" si="58"/>
        <v>0</v>
      </c>
      <c r="N303" s="37">
        <f t="shared" ca="1" si="58"/>
        <v>0</v>
      </c>
      <c r="O303" s="37">
        <f t="shared" ca="1" si="58"/>
        <v>0</v>
      </c>
      <c r="P303" s="37">
        <f t="shared" ca="1" si="58"/>
        <v>0</v>
      </c>
      <c r="Q303" s="37">
        <f t="shared" ca="1" si="58"/>
        <v>0</v>
      </c>
      <c r="R303" s="37">
        <f t="shared" ca="1" si="58"/>
        <v>0</v>
      </c>
      <c r="S303" s="37">
        <f t="shared" ca="1" si="58"/>
        <v>0</v>
      </c>
      <c r="T303" s="37">
        <f t="shared" ca="1" si="58"/>
        <v>0</v>
      </c>
      <c r="U303" s="37">
        <f t="shared" ca="1" si="58"/>
        <v>0</v>
      </c>
      <c r="V303" s="37">
        <f t="shared" ca="1" si="58"/>
        <v>0</v>
      </c>
      <c r="W303" s="37">
        <f t="shared" ca="1" si="58"/>
        <v>0</v>
      </c>
      <c r="X303" s="37">
        <f t="shared" ca="1" si="58"/>
        <v>0</v>
      </c>
      <c r="Y303" s="37">
        <f t="shared" ca="1" si="58"/>
        <v>0</v>
      </c>
      <c r="Z303" s="37">
        <f t="shared" ca="1" si="58"/>
        <v>0</v>
      </c>
      <c r="AA303" s="37">
        <f t="shared" ca="1" si="58"/>
        <v>0</v>
      </c>
      <c r="AB303" s="37">
        <f t="shared" ca="1" si="58"/>
        <v>0</v>
      </c>
      <c r="AC303" s="37">
        <f t="shared" ca="1" si="58"/>
        <v>0</v>
      </c>
      <c r="AD303" s="37">
        <f t="shared" ca="1" si="58"/>
        <v>0</v>
      </c>
      <c r="AE303" s="37">
        <f t="shared" ca="1" si="58"/>
        <v>0</v>
      </c>
      <c r="AF303" s="37">
        <f t="shared" ca="1" si="58"/>
        <v>0</v>
      </c>
      <c r="AG303" s="37">
        <f t="shared" ca="1" si="58"/>
        <v>0</v>
      </c>
      <c r="AH303" s="37">
        <f t="shared" ref="AH303:BM303" ca="1" si="59">IF(AH157=0,0,-1*((AH157/AH9)*(LN(AH157/AH9))))</f>
        <v>0</v>
      </c>
      <c r="AI303" s="37">
        <f t="shared" ca="1" si="59"/>
        <v>0</v>
      </c>
      <c r="AJ303" s="37">
        <f t="shared" ca="1" si="59"/>
        <v>0</v>
      </c>
      <c r="AK303" s="37">
        <f t="shared" ca="1" si="59"/>
        <v>0</v>
      </c>
      <c r="AL303" s="37">
        <f t="shared" ca="1" si="59"/>
        <v>0</v>
      </c>
      <c r="AM303" s="37">
        <f t="shared" ca="1" si="59"/>
        <v>0</v>
      </c>
      <c r="AN303" s="37">
        <f t="shared" ca="1" si="59"/>
        <v>0</v>
      </c>
      <c r="AO303" s="37">
        <f t="shared" ca="1" si="59"/>
        <v>0</v>
      </c>
      <c r="AP303" s="37">
        <f t="shared" ca="1" si="59"/>
        <v>0</v>
      </c>
      <c r="AQ303" s="37">
        <f t="shared" ca="1" si="59"/>
        <v>0</v>
      </c>
      <c r="AR303" s="37">
        <f t="shared" ca="1" si="59"/>
        <v>0</v>
      </c>
      <c r="AS303" s="37">
        <f t="shared" ca="1" si="59"/>
        <v>0</v>
      </c>
      <c r="AT303" s="37">
        <f t="shared" ca="1" si="59"/>
        <v>0</v>
      </c>
      <c r="AU303" s="37">
        <f t="shared" ca="1" si="59"/>
        <v>0</v>
      </c>
      <c r="AV303" s="37">
        <f t="shared" ca="1" si="59"/>
        <v>0</v>
      </c>
      <c r="AW303" s="37">
        <f t="shared" ca="1" si="59"/>
        <v>0</v>
      </c>
      <c r="AX303" s="37">
        <f t="shared" ca="1" si="59"/>
        <v>0</v>
      </c>
      <c r="AY303" s="37">
        <f t="shared" ca="1" si="59"/>
        <v>0</v>
      </c>
      <c r="AZ303" s="37">
        <f t="shared" ca="1" si="59"/>
        <v>0</v>
      </c>
      <c r="BA303" s="37">
        <f t="shared" ca="1" si="59"/>
        <v>0</v>
      </c>
      <c r="BB303" s="37">
        <f t="shared" ca="1" si="59"/>
        <v>0</v>
      </c>
      <c r="BC303" s="37">
        <f t="shared" ca="1" si="59"/>
        <v>0</v>
      </c>
      <c r="BD303" s="37">
        <f t="shared" ca="1" si="59"/>
        <v>0</v>
      </c>
      <c r="BE303" s="37">
        <f t="shared" ca="1" si="59"/>
        <v>0</v>
      </c>
      <c r="BF303" s="37">
        <f t="shared" ca="1" si="59"/>
        <v>0</v>
      </c>
      <c r="BG303" s="37">
        <f t="shared" ca="1" si="59"/>
        <v>0</v>
      </c>
      <c r="BH303" s="37">
        <f t="shared" ca="1" si="59"/>
        <v>0</v>
      </c>
      <c r="BI303" s="37">
        <f t="shared" ca="1" si="59"/>
        <v>0</v>
      </c>
      <c r="BJ303" s="37">
        <f t="shared" ca="1" si="59"/>
        <v>0</v>
      </c>
      <c r="BK303" s="37">
        <f t="shared" ca="1" si="59"/>
        <v>0</v>
      </c>
      <c r="BL303" s="37">
        <f t="shared" ca="1" si="59"/>
        <v>0</v>
      </c>
      <c r="BM303" s="37">
        <f t="shared" ca="1" si="59"/>
        <v>0</v>
      </c>
      <c r="BN303" s="37">
        <f t="shared" ref="BN303:BT303" ca="1" si="60">IF(BN157=0,0,-1*((BN157/BN9)*(LN(BN157/BN9))))</f>
        <v>0</v>
      </c>
      <c r="BO303" s="37">
        <f t="shared" ca="1" si="60"/>
        <v>0</v>
      </c>
      <c r="BP303" s="37">
        <f t="shared" ca="1" si="60"/>
        <v>0</v>
      </c>
      <c r="BQ303" s="37">
        <f t="shared" ca="1" si="60"/>
        <v>0</v>
      </c>
      <c r="BR303" s="37">
        <f t="shared" ca="1" si="60"/>
        <v>0</v>
      </c>
      <c r="BS303" s="37">
        <f t="shared" ca="1" si="60"/>
        <v>0</v>
      </c>
      <c r="BT303" s="37">
        <f t="shared" ca="1" si="60"/>
        <v>0</v>
      </c>
      <c r="BZ303" s="59"/>
    </row>
    <row r="304" spans="1:78" x14ac:dyDescent="0.25">
      <c r="A304" s="54" t="s">
        <v>171</v>
      </c>
      <c r="B304" s="37">
        <f t="shared" ref="B304:AG304" ca="1" si="61">IF(B158=0,0,-1*((B158/B9)*(LN(B158/B9))))</f>
        <v>0</v>
      </c>
      <c r="C304" s="37">
        <f t="shared" ca="1" si="61"/>
        <v>0</v>
      </c>
      <c r="D304" s="37">
        <f t="shared" ca="1" si="61"/>
        <v>0</v>
      </c>
      <c r="E304" s="37">
        <f t="shared" ca="1" si="61"/>
        <v>0</v>
      </c>
      <c r="F304" s="37">
        <f t="shared" ca="1" si="61"/>
        <v>0</v>
      </c>
      <c r="G304" s="37">
        <f t="shared" ca="1" si="61"/>
        <v>0</v>
      </c>
      <c r="H304" s="37">
        <f t="shared" ca="1" si="61"/>
        <v>0</v>
      </c>
      <c r="I304" s="37">
        <f t="shared" ca="1" si="61"/>
        <v>0</v>
      </c>
      <c r="J304" s="37">
        <f t="shared" ca="1" si="61"/>
        <v>0</v>
      </c>
      <c r="K304" s="37">
        <f t="shared" ca="1" si="61"/>
        <v>0</v>
      </c>
      <c r="L304" s="37">
        <f t="shared" ca="1" si="61"/>
        <v>0</v>
      </c>
      <c r="M304" s="37">
        <f t="shared" ca="1" si="61"/>
        <v>0</v>
      </c>
      <c r="N304" s="37">
        <f t="shared" ca="1" si="61"/>
        <v>0</v>
      </c>
      <c r="O304" s="37">
        <f t="shared" ca="1" si="61"/>
        <v>0</v>
      </c>
      <c r="P304" s="37">
        <f t="shared" ca="1" si="61"/>
        <v>0</v>
      </c>
      <c r="Q304" s="37">
        <f t="shared" ca="1" si="61"/>
        <v>0</v>
      </c>
      <c r="R304" s="37">
        <f t="shared" ca="1" si="61"/>
        <v>0</v>
      </c>
      <c r="S304" s="37">
        <f t="shared" ca="1" si="61"/>
        <v>0</v>
      </c>
      <c r="T304" s="37">
        <f t="shared" ca="1" si="61"/>
        <v>0</v>
      </c>
      <c r="U304" s="37">
        <f t="shared" ca="1" si="61"/>
        <v>0</v>
      </c>
      <c r="V304" s="37">
        <f t="shared" ca="1" si="61"/>
        <v>0</v>
      </c>
      <c r="W304" s="37">
        <f t="shared" ca="1" si="61"/>
        <v>0</v>
      </c>
      <c r="X304" s="37">
        <f t="shared" ca="1" si="61"/>
        <v>0</v>
      </c>
      <c r="Y304" s="37">
        <f t="shared" ca="1" si="61"/>
        <v>0</v>
      </c>
      <c r="Z304" s="37">
        <f t="shared" ca="1" si="61"/>
        <v>0</v>
      </c>
      <c r="AA304" s="37">
        <f t="shared" ca="1" si="61"/>
        <v>0</v>
      </c>
      <c r="AB304" s="37">
        <f t="shared" ca="1" si="61"/>
        <v>0</v>
      </c>
      <c r="AC304" s="37">
        <f t="shared" ca="1" si="61"/>
        <v>0</v>
      </c>
      <c r="AD304" s="37">
        <f t="shared" ca="1" si="61"/>
        <v>0</v>
      </c>
      <c r="AE304" s="37">
        <f t="shared" ca="1" si="61"/>
        <v>0</v>
      </c>
      <c r="AF304" s="37">
        <f t="shared" ca="1" si="61"/>
        <v>0</v>
      </c>
      <c r="AG304" s="37">
        <f t="shared" ca="1" si="61"/>
        <v>0</v>
      </c>
      <c r="AH304" s="37">
        <f t="shared" ref="AH304:BM304" ca="1" si="62">IF(AH158=0,0,-1*((AH158/AH9)*(LN(AH158/AH9))))</f>
        <v>0</v>
      </c>
      <c r="AI304" s="37">
        <f t="shared" ca="1" si="62"/>
        <v>0</v>
      </c>
      <c r="AJ304" s="37">
        <f t="shared" ca="1" si="62"/>
        <v>0</v>
      </c>
      <c r="AK304" s="37">
        <f t="shared" ca="1" si="62"/>
        <v>0</v>
      </c>
      <c r="AL304" s="37">
        <f t="shared" ca="1" si="62"/>
        <v>0</v>
      </c>
      <c r="AM304" s="37">
        <f t="shared" ca="1" si="62"/>
        <v>0</v>
      </c>
      <c r="AN304" s="37">
        <f t="shared" ca="1" si="62"/>
        <v>0</v>
      </c>
      <c r="AO304" s="37">
        <f t="shared" ca="1" si="62"/>
        <v>0</v>
      </c>
      <c r="AP304" s="37">
        <f t="shared" ca="1" si="62"/>
        <v>0</v>
      </c>
      <c r="AQ304" s="37">
        <f t="shared" ca="1" si="62"/>
        <v>0</v>
      </c>
      <c r="AR304" s="37">
        <f t="shared" ca="1" si="62"/>
        <v>0</v>
      </c>
      <c r="AS304" s="37">
        <f t="shared" ca="1" si="62"/>
        <v>0</v>
      </c>
      <c r="AT304" s="37">
        <f t="shared" ca="1" si="62"/>
        <v>0</v>
      </c>
      <c r="AU304" s="37">
        <f t="shared" ca="1" si="62"/>
        <v>0</v>
      </c>
      <c r="AV304" s="37">
        <f t="shared" ca="1" si="62"/>
        <v>0</v>
      </c>
      <c r="AW304" s="37">
        <f t="shared" ca="1" si="62"/>
        <v>0</v>
      </c>
      <c r="AX304" s="37">
        <f t="shared" ca="1" si="62"/>
        <v>0</v>
      </c>
      <c r="AY304" s="37">
        <f t="shared" ca="1" si="62"/>
        <v>0</v>
      </c>
      <c r="AZ304" s="37">
        <f t="shared" ca="1" si="62"/>
        <v>0</v>
      </c>
      <c r="BA304" s="37">
        <f t="shared" ca="1" si="62"/>
        <v>0</v>
      </c>
      <c r="BB304" s="37">
        <f t="shared" ca="1" si="62"/>
        <v>0</v>
      </c>
      <c r="BC304" s="37">
        <f t="shared" ca="1" si="62"/>
        <v>0</v>
      </c>
      <c r="BD304" s="37">
        <f t="shared" ca="1" si="62"/>
        <v>0</v>
      </c>
      <c r="BE304" s="37">
        <f t="shared" ca="1" si="62"/>
        <v>0</v>
      </c>
      <c r="BF304" s="37">
        <f t="shared" ca="1" si="62"/>
        <v>0</v>
      </c>
      <c r="BG304" s="37">
        <f t="shared" ca="1" si="62"/>
        <v>0</v>
      </c>
      <c r="BH304" s="37">
        <f t="shared" ca="1" si="62"/>
        <v>0</v>
      </c>
      <c r="BI304" s="37">
        <f t="shared" ca="1" si="62"/>
        <v>0</v>
      </c>
      <c r="BJ304" s="37">
        <f t="shared" ca="1" si="62"/>
        <v>0</v>
      </c>
      <c r="BK304" s="37">
        <f t="shared" ca="1" si="62"/>
        <v>0</v>
      </c>
      <c r="BL304" s="37">
        <f t="shared" ca="1" si="62"/>
        <v>0</v>
      </c>
      <c r="BM304" s="37">
        <f t="shared" ca="1" si="62"/>
        <v>0</v>
      </c>
      <c r="BN304" s="37">
        <f t="shared" ref="BN304:BT304" ca="1" si="63">IF(BN158=0,0,-1*((BN158/BN9)*(LN(BN158/BN9))))</f>
        <v>0</v>
      </c>
      <c r="BO304" s="37">
        <f t="shared" ca="1" si="63"/>
        <v>0</v>
      </c>
      <c r="BP304" s="37">
        <f t="shared" ca="1" si="63"/>
        <v>0</v>
      </c>
      <c r="BQ304" s="37">
        <f t="shared" ca="1" si="63"/>
        <v>0</v>
      </c>
      <c r="BR304" s="37">
        <f t="shared" ca="1" si="63"/>
        <v>0</v>
      </c>
      <c r="BS304" s="37">
        <f t="shared" ca="1" si="63"/>
        <v>0</v>
      </c>
      <c r="BT304" s="37">
        <f t="shared" ca="1" si="63"/>
        <v>0</v>
      </c>
      <c r="BZ304" s="59"/>
    </row>
    <row r="305" spans="1:78" x14ac:dyDescent="0.25">
      <c r="A305" s="54" t="s">
        <v>172</v>
      </c>
      <c r="B305" s="37">
        <f t="shared" ref="B305:AG305" ca="1" si="64">IF(B159=0,0,-1*((B159/B9)*(LN(B159/B9))))</f>
        <v>0</v>
      </c>
      <c r="C305" s="37">
        <f t="shared" ca="1" si="64"/>
        <v>0</v>
      </c>
      <c r="D305" s="37">
        <f t="shared" ca="1" si="64"/>
        <v>0</v>
      </c>
      <c r="E305" s="37">
        <f t="shared" ca="1" si="64"/>
        <v>0</v>
      </c>
      <c r="F305" s="37">
        <f t="shared" ca="1" si="64"/>
        <v>0</v>
      </c>
      <c r="G305" s="37">
        <f t="shared" ca="1" si="64"/>
        <v>0</v>
      </c>
      <c r="H305" s="37">
        <f t="shared" ca="1" si="64"/>
        <v>0</v>
      </c>
      <c r="I305" s="37">
        <f t="shared" ca="1" si="64"/>
        <v>0</v>
      </c>
      <c r="J305" s="37">
        <f t="shared" ca="1" si="64"/>
        <v>0</v>
      </c>
      <c r="K305" s="37">
        <f t="shared" ca="1" si="64"/>
        <v>0</v>
      </c>
      <c r="L305" s="37">
        <f t="shared" ca="1" si="64"/>
        <v>0</v>
      </c>
      <c r="M305" s="37">
        <f t="shared" ca="1" si="64"/>
        <v>0</v>
      </c>
      <c r="N305" s="37">
        <f t="shared" ca="1" si="64"/>
        <v>0</v>
      </c>
      <c r="O305" s="37">
        <f t="shared" ca="1" si="64"/>
        <v>0</v>
      </c>
      <c r="P305" s="37">
        <f t="shared" ca="1" si="64"/>
        <v>0</v>
      </c>
      <c r="Q305" s="37">
        <f t="shared" ca="1" si="64"/>
        <v>0</v>
      </c>
      <c r="R305" s="37">
        <f t="shared" ca="1" si="64"/>
        <v>0</v>
      </c>
      <c r="S305" s="37">
        <f t="shared" ca="1" si="64"/>
        <v>0</v>
      </c>
      <c r="T305" s="37">
        <f t="shared" ca="1" si="64"/>
        <v>0</v>
      </c>
      <c r="U305" s="37">
        <f t="shared" ca="1" si="64"/>
        <v>0</v>
      </c>
      <c r="V305" s="37">
        <f t="shared" ca="1" si="64"/>
        <v>0</v>
      </c>
      <c r="W305" s="37">
        <f t="shared" ca="1" si="64"/>
        <v>0</v>
      </c>
      <c r="X305" s="37">
        <f t="shared" ca="1" si="64"/>
        <v>0</v>
      </c>
      <c r="Y305" s="37">
        <f t="shared" ca="1" si="64"/>
        <v>0</v>
      </c>
      <c r="Z305" s="37">
        <f t="shared" ca="1" si="64"/>
        <v>0</v>
      </c>
      <c r="AA305" s="37">
        <f t="shared" ca="1" si="64"/>
        <v>0</v>
      </c>
      <c r="AB305" s="37">
        <f t="shared" ca="1" si="64"/>
        <v>0</v>
      </c>
      <c r="AC305" s="37">
        <f t="shared" ca="1" si="64"/>
        <v>0</v>
      </c>
      <c r="AD305" s="37">
        <f t="shared" ca="1" si="64"/>
        <v>0</v>
      </c>
      <c r="AE305" s="37">
        <f t="shared" ca="1" si="64"/>
        <v>0</v>
      </c>
      <c r="AF305" s="37">
        <f t="shared" ca="1" si="64"/>
        <v>0</v>
      </c>
      <c r="AG305" s="37">
        <f t="shared" ca="1" si="64"/>
        <v>0</v>
      </c>
      <c r="AH305" s="37">
        <f t="shared" ref="AH305:BM305" ca="1" si="65">IF(AH159=0,0,-1*((AH159/AH9)*(LN(AH159/AH9))))</f>
        <v>0</v>
      </c>
      <c r="AI305" s="37">
        <f t="shared" ca="1" si="65"/>
        <v>0</v>
      </c>
      <c r="AJ305" s="37">
        <f t="shared" ca="1" si="65"/>
        <v>0</v>
      </c>
      <c r="AK305" s="37">
        <f t="shared" ca="1" si="65"/>
        <v>0</v>
      </c>
      <c r="AL305" s="37">
        <f t="shared" ca="1" si="65"/>
        <v>0</v>
      </c>
      <c r="AM305" s="37">
        <f t="shared" ca="1" si="65"/>
        <v>0</v>
      </c>
      <c r="AN305" s="37">
        <f t="shared" ca="1" si="65"/>
        <v>0</v>
      </c>
      <c r="AO305" s="37">
        <f t="shared" ca="1" si="65"/>
        <v>0</v>
      </c>
      <c r="AP305" s="37">
        <f t="shared" ca="1" si="65"/>
        <v>0</v>
      </c>
      <c r="AQ305" s="37">
        <f t="shared" ca="1" si="65"/>
        <v>0</v>
      </c>
      <c r="AR305" s="37">
        <f t="shared" ca="1" si="65"/>
        <v>0.25993019270997947</v>
      </c>
      <c r="AS305" s="37">
        <f t="shared" ca="1" si="65"/>
        <v>0</v>
      </c>
      <c r="AT305" s="37">
        <f t="shared" ca="1" si="65"/>
        <v>0</v>
      </c>
      <c r="AU305" s="37">
        <f t="shared" ca="1" si="65"/>
        <v>0</v>
      </c>
      <c r="AV305" s="37">
        <f t="shared" ca="1" si="65"/>
        <v>0</v>
      </c>
      <c r="AW305" s="37">
        <f t="shared" ca="1" si="65"/>
        <v>0</v>
      </c>
      <c r="AX305" s="37">
        <f t="shared" ca="1" si="65"/>
        <v>0</v>
      </c>
      <c r="AY305" s="37">
        <f t="shared" ca="1" si="65"/>
        <v>0</v>
      </c>
      <c r="AZ305" s="37">
        <f t="shared" ca="1" si="65"/>
        <v>0</v>
      </c>
      <c r="BA305" s="37">
        <f t="shared" ca="1" si="65"/>
        <v>0</v>
      </c>
      <c r="BB305" s="37">
        <f t="shared" ca="1" si="65"/>
        <v>0</v>
      </c>
      <c r="BC305" s="37">
        <f t="shared" ca="1" si="65"/>
        <v>0</v>
      </c>
      <c r="BD305" s="37">
        <f t="shared" ca="1" si="65"/>
        <v>0</v>
      </c>
      <c r="BE305" s="37">
        <f t="shared" ca="1" si="65"/>
        <v>0</v>
      </c>
      <c r="BF305" s="37">
        <f t="shared" ca="1" si="65"/>
        <v>0</v>
      </c>
      <c r="BG305" s="37">
        <f t="shared" ca="1" si="65"/>
        <v>0</v>
      </c>
      <c r="BH305" s="37">
        <f t="shared" ca="1" si="65"/>
        <v>0</v>
      </c>
      <c r="BI305" s="37">
        <f t="shared" ca="1" si="65"/>
        <v>0</v>
      </c>
      <c r="BJ305" s="37">
        <f t="shared" ca="1" si="65"/>
        <v>0</v>
      </c>
      <c r="BK305" s="37">
        <f t="shared" ca="1" si="65"/>
        <v>0</v>
      </c>
      <c r="BL305" s="37">
        <f t="shared" ca="1" si="65"/>
        <v>0</v>
      </c>
      <c r="BM305" s="37">
        <f t="shared" ca="1" si="65"/>
        <v>0</v>
      </c>
      <c r="BN305" s="37">
        <f t="shared" ref="BN305:BT305" ca="1" si="66">IF(BN159=0,0,-1*((BN159/BN9)*(LN(BN159/BN9))))</f>
        <v>0</v>
      </c>
      <c r="BO305" s="37">
        <f t="shared" ca="1" si="66"/>
        <v>0</v>
      </c>
      <c r="BP305" s="37">
        <f t="shared" ca="1" si="66"/>
        <v>0</v>
      </c>
      <c r="BQ305" s="37">
        <f t="shared" ca="1" si="66"/>
        <v>0</v>
      </c>
      <c r="BR305" s="37">
        <f t="shared" ca="1" si="66"/>
        <v>0.23025850929940456</v>
      </c>
      <c r="BS305" s="37">
        <f t="shared" ca="1" si="66"/>
        <v>0</v>
      </c>
      <c r="BT305" s="37">
        <f t="shared" ca="1" si="66"/>
        <v>0</v>
      </c>
      <c r="BZ305" s="59"/>
    </row>
    <row r="306" spans="1:78" x14ac:dyDescent="0.25">
      <c r="A306" s="54" t="s">
        <v>173</v>
      </c>
      <c r="B306" s="37">
        <f t="shared" ref="B306:AG306" ca="1" si="67">IF(B160=0,0,-1*((B160/B9)*(LN(B160/B9))))</f>
        <v>0</v>
      </c>
      <c r="C306" s="37">
        <f t="shared" ca="1" si="67"/>
        <v>0</v>
      </c>
      <c r="D306" s="37">
        <f t="shared" ca="1" si="67"/>
        <v>0</v>
      </c>
      <c r="E306" s="37">
        <f t="shared" ca="1" si="67"/>
        <v>0</v>
      </c>
      <c r="F306" s="37">
        <f t="shared" ca="1" si="67"/>
        <v>0</v>
      </c>
      <c r="G306" s="37">
        <f t="shared" ca="1" si="67"/>
        <v>0</v>
      </c>
      <c r="H306" s="37">
        <f t="shared" ca="1" si="67"/>
        <v>0</v>
      </c>
      <c r="I306" s="37">
        <f t="shared" ca="1" si="67"/>
        <v>0</v>
      </c>
      <c r="J306" s="37">
        <f t="shared" ca="1" si="67"/>
        <v>0</v>
      </c>
      <c r="K306" s="37">
        <f t="shared" ca="1" si="67"/>
        <v>0</v>
      </c>
      <c r="L306" s="37">
        <f t="shared" ca="1" si="67"/>
        <v>0</v>
      </c>
      <c r="M306" s="37">
        <f t="shared" ca="1" si="67"/>
        <v>0</v>
      </c>
      <c r="N306" s="37">
        <f t="shared" ca="1" si="67"/>
        <v>0</v>
      </c>
      <c r="O306" s="37">
        <f t="shared" ca="1" si="67"/>
        <v>0</v>
      </c>
      <c r="P306" s="37">
        <f t="shared" ca="1" si="67"/>
        <v>0</v>
      </c>
      <c r="Q306" s="37">
        <f t="shared" ca="1" si="67"/>
        <v>0</v>
      </c>
      <c r="R306" s="37">
        <f t="shared" ca="1" si="67"/>
        <v>0</v>
      </c>
      <c r="S306" s="37">
        <f t="shared" ca="1" si="67"/>
        <v>0</v>
      </c>
      <c r="T306" s="37">
        <f t="shared" ca="1" si="67"/>
        <v>0</v>
      </c>
      <c r="U306" s="37">
        <f t="shared" ca="1" si="67"/>
        <v>0</v>
      </c>
      <c r="V306" s="37">
        <f t="shared" ca="1" si="67"/>
        <v>0</v>
      </c>
      <c r="W306" s="37">
        <f t="shared" ca="1" si="67"/>
        <v>0</v>
      </c>
      <c r="X306" s="37">
        <f t="shared" ca="1" si="67"/>
        <v>0</v>
      </c>
      <c r="Y306" s="37">
        <f t="shared" ca="1" si="67"/>
        <v>0</v>
      </c>
      <c r="Z306" s="37">
        <f t="shared" ca="1" si="67"/>
        <v>0</v>
      </c>
      <c r="AA306" s="37">
        <f t="shared" ca="1" si="67"/>
        <v>0</v>
      </c>
      <c r="AB306" s="37">
        <f t="shared" ca="1" si="67"/>
        <v>0</v>
      </c>
      <c r="AC306" s="37">
        <f t="shared" ca="1" si="67"/>
        <v>0</v>
      </c>
      <c r="AD306" s="37">
        <f t="shared" ca="1" si="67"/>
        <v>0</v>
      </c>
      <c r="AE306" s="37">
        <f t="shared" ca="1" si="67"/>
        <v>0</v>
      </c>
      <c r="AF306" s="37">
        <f t="shared" ca="1" si="67"/>
        <v>0</v>
      </c>
      <c r="AG306" s="37">
        <f t="shared" ca="1" si="67"/>
        <v>0</v>
      </c>
      <c r="AH306" s="37">
        <f t="shared" ref="AH306:BM306" ca="1" si="68">IF(AH160=0,0,-1*((AH160/AH9)*(LN(AH160/AH9))))</f>
        <v>0</v>
      </c>
      <c r="AI306" s="37">
        <f t="shared" ca="1" si="68"/>
        <v>0</v>
      </c>
      <c r="AJ306" s="37">
        <f t="shared" ca="1" si="68"/>
        <v>0</v>
      </c>
      <c r="AK306" s="37">
        <f t="shared" ca="1" si="68"/>
        <v>0</v>
      </c>
      <c r="AL306" s="37">
        <f t="shared" ca="1" si="68"/>
        <v>0</v>
      </c>
      <c r="AM306" s="37">
        <f t="shared" ca="1" si="68"/>
        <v>0</v>
      </c>
      <c r="AN306" s="37">
        <f t="shared" ca="1" si="68"/>
        <v>0</v>
      </c>
      <c r="AO306" s="37">
        <f t="shared" ca="1" si="68"/>
        <v>0</v>
      </c>
      <c r="AP306" s="37">
        <f t="shared" ca="1" si="68"/>
        <v>0</v>
      </c>
      <c r="AQ306" s="37">
        <f t="shared" ca="1" si="68"/>
        <v>0</v>
      </c>
      <c r="AR306" s="37">
        <f t="shared" ca="1" si="68"/>
        <v>0</v>
      </c>
      <c r="AS306" s="37">
        <f t="shared" ca="1" si="68"/>
        <v>0</v>
      </c>
      <c r="AT306" s="37">
        <f t="shared" ca="1" si="68"/>
        <v>0</v>
      </c>
      <c r="AU306" s="37">
        <f t="shared" ca="1" si="68"/>
        <v>0</v>
      </c>
      <c r="AV306" s="37">
        <f t="shared" ca="1" si="68"/>
        <v>0</v>
      </c>
      <c r="AW306" s="37">
        <f t="shared" ca="1" si="68"/>
        <v>0</v>
      </c>
      <c r="AX306" s="37">
        <f t="shared" ca="1" si="68"/>
        <v>0</v>
      </c>
      <c r="AY306" s="37">
        <f t="shared" ca="1" si="68"/>
        <v>0</v>
      </c>
      <c r="AZ306" s="37">
        <f t="shared" ca="1" si="68"/>
        <v>0</v>
      </c>
      <c r="BA306" s="37">
        <f t="shared" ca="1" si="68"/>
        <v>0</v>
      </c>
      <c r="BB306" s="37">
        <f t="shared" ca="1" si="68"/>
        <v>0</v>
      </c>
      <c r="BC306" s="37">
        <f t="shared" ca="1" si="68"/>
        <v>0</v>
      </c>
      <c r="BD306" s="37">
        <f t="shared" ca="1" si="68"/>
        <v>0</v>
      </c>
      <c r="BE306" s="37">
        <f t="shared" ca="1" si="68"/>
        <v>0</v>
      </c>
      <c r="BF306" s="37">
        <f t="shared" ca="1" si="68"/>
        <v>0</v>
      </c>
      <c r="BG306" s="37">
        <f t="shared" ca="1" si="68"/>
        <v>0</v>
      </c>
      <c r="BH306" s="37">
        <f t="shared" ca="1" si="68"/>
        <v>0</v>
      </c>
      <c r="BI306" s="37">
        <f t="shared" ca="1" si="68"/>
        <v>0</v>
      </c>
      <c r="BJ306" s="37">
        <f t="shared" ca="1" si="68"/>
        <v>0</v>
      </c>
      <c r="BK306" s="37">
        <f t="shared" ca="1" si="68"/>
        <v>0</v>
      </c>
      <c r="BL306" s="37">
        <f t="shared" ca="1" si="68"/>
        <v>0</v>
      </c>
      <c r="BM306" s="37">
        <f t="shared" ca="1" si="68"/>
        <v>0</v>
      </c>
      <c r="BN306" s="37">
        <f t="shared" ref="BN306:BT306" ca="1" si="69">IF(BN160=0,0,-1*((BN160/BN9)*(LN(BN160/BN9))))</f>
        <v>0</v>
      </c>
      <c r="BO306" s="37">
        <f t="shared" ca="1" si="69"/>
        <v>0</v>
      </c>
      <c r="BP306" s="37">
        <f t="shared" ca="1" si="69"/>
        <v>0</v>
      </c>
      <c r="BQ306" s="37">
        <f t="shared" ca="1" si="69"/>
        <v>0</v>
      </c>
      <c r="BR306" s="37">
        <f t="shared" ca="1" si="69"/>
        <v>0</v>
      </c>
      <c r="BS306" s="37">
        <f t="shared" ca="1" si="69"/>
        <v>0</v>
      </c>
      <c r="BT306" s="37">
        <f t="shared" ca="1" si="69"/>
        <v>0</v>
      </c>
      <c r="BZ306" s="59"/>
    </row>
    <row r="307" spans="1:78" x14ac:dyDescent="0.25">
      <c r="A307" s="54" t="s">
        <v>174</v>
      </c>
      <c r="B307" s="37">
        <f t="shared" ref="B307:AG307" ca="1" si="70">IF(B161=0,0,-1*((B161/B9)*(LN(B161/B9))))</f>
        <v>0</v>
      </c>
      <c r="C307" s="37">
        <f t="shared" ca="1" si="70"/>
        <v>0</v>
      </c>
      <c r="D307" s="37">
        <f t="shared" ca="1" si="70"/>
        <v>0</v>
      </c>
      <c r="E307" s="37">
        <f t="shared" ca="1" si="70"/>
        <v>0</v>
      </c>
      <c r="F307" s="37">
        <f t="shared" ca="1" si="70"/>
        <v>0</v>
      </c>
      <c r="G307" s="37">
        <f t="shared" ca="1" si="70"/>
        <v>0</v>
      </c>
      <c r="H307" s="37">
        <f t="shared" ca="1" si="70"/>
        <v>0</v>
      </c>
      <c r="I307" s="37">
        <f t="shared" ca="1" si="70"/>
        <v>0</v>
      </c>
      <c r="J307" s="37">
        <f t="shared" ca="1" si="70"/>
        <v>0</v>
      </c>
      <c r="K307" s="37">
        <f t="shared" ca="1" si="70"/>
        <v>0</v>
      </c>
      <c r="L307" s="37">
        <f t="shared" ca="1" si="70"/>
        <v>0</v>
      </c>
      <c r="M307" s="37">
        <f t="shared" ca="1" si="70"/>
        <v>0</v>
      </c>
      <c r="N307" s="37">
        <f t="shared" ca="1" si="70"/>
        <v>0</v>
      </c>
      <c r="O307" s="37">
        <f t="shared" ca="1" si="70"/>
        <v>0</v>
      </c>
      <c r="P307" s="37">
        <f t="shared" ca="1" si="70"/>
        <v>0</v>
      </c>
      <c r="Q307" s="37">
        <f t="shared" ca="1" si="70"/>
        <v>0</v>
      </c>
      <c r="R307" s="37">
        <f t="shared" ca="1" si="70"/>
        <v>0</v>
      </c>
      <c r="S307" s="37">
        <f t="shared" ca="1" si="70"/>
        <v>0</v>
      </c>
      <c r="T307" s="37">
        <f t="shared" ca="1" si="70"/>
        <v>0</v>
      </c>
      <c r="U307" s="37">
        <f t="shared" ca="1" si="70"/>
        <v>0</v>
      </c>
      <c r="V307" s="37">
        <f t="shared" ca="1" si="70"/>
        <v>0</v>
      </c>
      <c r="W307" s="37">
        <f t="shared" ca="1" si="70"/>
        <v>0</v>
      </c>
      <c r="X307" s="37">
        <f t="shared" ca="1" si="70"/>
        <v>0</v>
      </c>
      <c r="Y307" s="37">
        <f t="shared" ca="1" si="70"/>
        <v>0</v>
      </c>
      <c r="Z307" s="37">
        <f t="shared" ca="1" si="70"/>
        <v>0</v>
      </c>
      <c r="AA307" s="37">
        <f t="shared" ca="1" si="70"/>
        <v>0</v>
      </c>
      <c r="AB307" s="37">
        <f t="shared" ca="1" si="70"/>
        <v>0</v>
      </c>
      <c r="AC307" s="37">
        <f t="shared" ca="1" si="70"/>
        <v>0</v>
      </c>
      <c r="AD307" s="37">
        <f t="shared" ca="1" si="70"/>
        <v>0</v>
      </c>
      <c r="AE307" s="37">
        <f t="shared" ca="1" si="70"/>
        <v>0</v>
      </c>
      <c r="AF307" s="37">
        <f t="shared" ca="1" si="70"/>
        <v>0</v>
      </c>
      <c r="AG307" s="37">
        <f t="shared" ca="1" si="70"/>
        <v>0</v>
      </c>
      <c r="AH307" s="37">
        <f t="shared" ref="AH307:BM307" ca="1" si="71">IF(AH161=0,0,-1*((AH161/AH9)*(LN(AH161/AH9))))</f>
        <v>0</v>
      </c>
      <c r="AI307" s="37">
        <f t="shared" ca="1" si="71"/>
        <v>0</v>
      </c>
      <c r="AJ307" s="37">
        <f t="shared" ca="1" si="71"/>
        <v>0</v>
      </c>
      <c r="AK307" s="37">
        <f t="shared" ca="1" si="71"/>
        <v>0</v>
      </c>
      <c r="AL307" s="37">
        <f t="shared" ca="1" si="71"/>
        <v>0</v>
      </c>
      <c r="AM307" s="37">
        <f t="shared" ca="1" si="71"/>
        <v>0</v>
      </c>
      <c r="AN307" s="37">
        <f t="shared" ca="1" si="71"/>
        <v>0</v>
      </c>
      <c r="AO307" s="37">
        <f t="shared" ca="1" si="71"/>
        <v>0</v>
      </c>
      <c r="AP307" s="37">
        <f t="shared" ca="1" si="71"/>
        <v>0</v>
      </c>
      <c r="AQ307" s="37">
        <f t="shared" ca="1" si="71"/>
        <v>0</v>
      </c>
      <c r="AR307" s="37">
        <f t="shared" ca="1" si="71"/>
        <v>0</v>
      </c>
      <c r="AS307" s="37">
        <f t="shared" ca="1" si="71"/>
        <v>0</v>
      </c>
      <c r="AT307" s="37">
        <f t="shared" ca="1" si="71"/>
        <v>0</v>
      </c>
      <c r="AU307" s="37">
        <f t="shared" ca="1" si="71"/>
        <v>0</v>
      </c>
      <c r="AV307" s="37">
        <f t="shared" ca="1" si="71"/>
        <v>0</v>
      </c>
      <c r="AW307" s="37">
        <f t="shared" ca="1" si="71"/>
        <v>0</v>
      </c>
      <c r="AX307" s="37">
        <f t="shared" ca="1" si="71"/>
        <v>0</v>
      </c>
      <c r="AY307" s="37">
        <f t="shared" ca="1" si="71"/>
        <v>0</v>
      </c>
      <c r="AZ307" s="37">
        <f t="shared" ca="1" si="71"/>
        <v>0</v>
      </c>
      <c r="BA307" s="37">
        <f t="shared" ca="1" si="71"/>
        <v>0</v>
      </c>
      <c r="BB307" s="37">
        <f t="shared" ca="1" si="71"/>
        <v>0</v>
      </c>
      <c r="BC307" s="37">
        <f t="shared" ca="1" si="71"/>
        <v>0</v>
      </c>
      <c r="BD307" s="37">
        <f t="shared" ca="1" si="71"/>
        <v>0</v>
      </c>
      <c r="BE307" s="37">
        <f t="shared" ca="1" si="71"/>
        <v>0</v>
      </c>
      <c r="BF307" s="37">
        <f t="shared" ca="1" si="71"/>
        <v>0</v>
      </c>
      <c r="BG307" s="37">
        <f t="shared" ca="1" si="71"/>
        <v>0</v>
      </c>
      <c r="BH307" s="37">
        <f t="shared" ca="1" si="71"/>
        <v>0</v>
      </c>
      <c r="BI307" s="37">
        <f t="shared" ca="1" si="71"/>
        <v>0</v>
      </c>
      <c r="BJ307" s="37">
        <f t="shared" ca="1" si="71"/>
        <v>0</v>
      </c>
      <c r="BK307" s="37">
        <f t="shared" ca="1" si="71"/>
        <v>0</v>
      </c>
      <c r="BL307" s="37">
        <f t="shared" ca="1" si="71"/>
        <v>0</v>
      </c>
      <c r="BM307" s="37">
        <f t="shared" ca="1" si="71"/>
        <v>0</v>
      </c>
      <c r="BN307" s="37">
        <f t="shared" ref="BN307:BT307" ca="1" si="72">IF(BN161=0,0,-1*((BN161/BN9)*(LN(BN161/BN9))))</f>
        <v>0</v>
      </c>
      <c r="BO307" s="37">
        <f t="shared" ca="1" si="72"/>
        <v>0</v>
      </c>
      <c r="BP307" s="37">
        <f t="shared" ca="1" si="72"/>
        <v>0</v>
      </c>
      <c r="BQ307" s="37">
        <f t="shared" ca="1" si="72"/>
        <v>0</v>
      </c>
      <c r="BR307" s="37">
        <f t="shared" ca="1" si="72"/>
        <v>0</v>
      </c>
      <c r="BS307" s="37">
        <f t="shared" ca="1" si="72"/>
        <v>0</v>
      </c>
      <c r="BT307" s="37">
        <f t="shared" ca="1" si="72"/>
        <v>0</v>
      </c>
      <c r="BZ307" s="59"/>
    </row>
    <row r="308" spans="1:78" x14ac:dyDescent="0.25">
      <c r="A308" s="54" t="s">
        <v>175</v>
      </c>
      <c r="B308" s="37">
        <f t="shared" ref="B308:AG308" ca="1" si="73">IF(B162=0,0,-1*((B162/B9)*(LN(B162/B9))))</f>
        <v>0.35793227671296229</v>
      </c>
      <c r="C308" s="37">
        <f t="shared" ca="1" si="73"/>
        <v>0</v>
      </c>
      <c r="D308" s="37">
        <f t="shared" ca="1" si="73"/>
        <v>0</v>
      </c>
      <c r="E308" s="37">
        <f t="shared" ca="1" si="73"/>
        <v>0</v>
      </c>
      <c r="F308" s="37">
        <f t="shared" ca="1" si="73"/>
        <v>0</v>
      </c>
      <c r="G308" s="37">
        <f t="shared" ca="1" si="73"/>
        <v>0</v>
      </c>
      <c r="H308" s="37">
        <f t="shared" ca="1" si="73"/>
        <v>0</v>
      </c>
      <c r="I308" s="37">
        <f t="shared" ca="1" si="73"/>
        <v>0</v>
      </c>
      <c r="J308" s="37">
        <f t="shared" ca="1" si="73"/>
        <v>0</v>
      </c>
      <c r="K308" s="37">
        <f t="shared" ca="1" si="73"/>
        <v>0</v>
      </c>
      <c r="L308" s="37">
        <f t="shared" ca="1" si="73"/>
        <v>0</v>
      </c>
      <c r="M308" s="37">
        <f t="shared" ca="1" si="73"/>
        <v>0</v>
      </c>
      <c r="N308" s="37">
        <f t="shared" ca="1" si="73"/>
        <v>0</v>
      </c>
      <c r="O308" s="37">
        <f t="shared" ca="1" si="73"/>
        <v>0</v>
      </c>
      <c r="P308" s="37">
        <f t="shared" ca="1" si="73"/>
        <v>0</v>
      </c>
      <c r="Q308" s="37">
        <f t="shared" ca="1" si="73"/>
        <v>0</v>
      </c>
      <c r="R308" s="37">
        <f t="shared" ca="1" si="73"/>
        <v>0</v>
      </c>
      <c r="S308" s="37">
        <f t="shared" ca="1" si="73"/>
        <v>0</v>
      </c>
      <c r="T308" s="37">
        <f t="shared" ca="1" si="73"/>
        <v>0</v>
      </c>
      <c r="U308" s="37">
        <f t="shared" ca="1" si="73"/>
        <v>0</v>
      </c>
      <c r="V308" s="37">
        <f t="shared" ca="1" si="73"/>
        <v>0</v>
      </c>
      <c r="W308" s="37">
        <f t="shared" ca="1" si="73"/>
        <v>0</v>
      </c>
      <c r="X308" s="37">
        <f t="shared" ca="1" si="73"/>
        <v>0</v>
      </c>
      <c r="Y308" s="37">
        <f t="shared" ca="1" si="73"/>
        <v>0</v>
      </c>
      <c r="Z308" s="37">
        <f t="shared" ca="1" si="73"/>
        <v>0</v>
      </c>
      <c r="AA308" s="37">
        <f t="shared" ca="1" si="73"/>
        <v>0.25993019270997947</v>
      </c>
      <c r="AB308" s="37">
        <f t="shared" ca="1" si="73"/>
        <v>0</v>
      </c>
      <c r="AC308" s="37">
        <f t="shared" ca="1" si="73"/>
        <v>0</v>
      </c>
      <c r="AD308" s="37">
        <f t="shared" ca="1" si="73"/>
        <v>0</v>
      </c>
      <c r="AE308" s="37">
        <f t="shared" ca="1" si="73"/>
        <v>0</v>
      </c>
      <c r="AF308" s="37">
        <f t="shared" ca="1" si="73"/>
        <v>0</v>
      </c>
      <c r="AG308" s="37">
        <f t="shared" ca="1" si="73"/>
        <v>0</v>
      </c>
      <c r="AH308" s="37">
        <f t="shared" ref="AH308:BM308" ca="1" si="74">IF(AH162=0,0,-1*((AH162/AH9)*(LN(AH162/AH9))))</f>
        <v>0</v>
      </c>
      <c r="AI308" s="37">
        <f t="shared" ca="1" si="74"/>
        <v>0</v>
      </c>
      <c r="AJ308" s="37">
        <f t="shared" ca="1" si="74"/>
        <v>0</v>
      </c>
      <c r="AK308" s="37">
        <f t="shared" ca="1" si="74"/>
        <v>0</v>
      </c>
      <c r="AL308" s="37">
        <f t="shared" ca="1" si="74"/>
        <v>0</v>
      </c>
      <c r="AM308" s="37">
        <f t="shared" ca="1" si="74"/>
        <v>0</v>
      </c>
      <c r="AN308" s="37">
        <f t="shared" ca="1" si="74"/>
        <v>0.36041342942947946</v>
      </c>
      <c r="AO308" s="37">
        <f t="shared" ca="1" si="74"/>
        <v>0.21576155433883568</v>
      </c>
      <c r="AP308" s="37">
        <f t="shared" ca="1" si="74"/>
        <v>0</v>
      </c>
      <c r="AQ308" s="37">
        <f t="shared" ca="1" si="74"/>
        <v>0.36041342942947946</v>
      </c>
      <c r="AR308" s="37">
        <f t="shared" ca="1" si="74"/>
        <v>0.25993019270997947</v>
      </c>
      <c r="AS308" s="37">
        <f t="shared" ca="1" si="74"/>
        <v>0</v>
      </c>
      <c r="AT308" s="37">
        <f t="shared" ca="1" si="74"/>
        <v>0.32654814716784386</v>
      </c>
      <c r="AU308" s="37">
        <f t="shared" ca="1" si="74"/>
        <v>0</v>
      </c>
      <c r="AV308" s="37">
        <f t="shared" ca="1" si="74"/>
        <v>0</v>
      </c>
      <c r="AW308" s="37">
        <f t="shared" ca="1" si="74"/>
        <v>0</v>
      </c>
      <c r="AX308" s="37">
        <f t="shared" ca="1" si="74"/>
        <v>0</v>
      </c>
      <c r="AY308" s="37">
        <f t="shared" ca="1" si="74"/>
        <v>0</v>
      </c>
      <c r="AZ308" s="37">
        <f t="shared" ca="1" si="74"/>
        <v>0.23025850929940456</v>
      </c>
      <c r="BA308" s="37">
        <f t="shared" ca="1" si="74"/>
        <v>0</v>
      </c>
      <c r="BB308" s="37">
        <f t="shared" ca="1" si="74"/>
        <v>0</v>
      </c>
      <c r="BC308" s="37">
        <f t="shared" ca="1" si="74"/>
        <v>0</v>
      </c>
      <c r="BD308" s="37">
        <f t="shared" ca="1" si="74"/>
        <v>0.27798716415075903</v>
      </c>
      <c r="BE308" s="37">
        <f t="shared" ca="1" si="74"/>
        <v>0</v>
      </c>
      <c r="BF308" s="37">
        <f t="shared" ca="1" si="74"/>
        <v>0</v>
      </c>
      <c r="BG308" s="37">
        <f t="shared" ca="1" si="74"/>
        <v>0</v>
      </c>
      <c r="BH308" s="37">
        <f t="shared" ca="1" si="74"/>
        <v>0</v>
      </c>
      <c r="BI308" s="37">
        <f t="shared" ca="1" si="74"/>
        <v>0.25993019270997947</v>
      </c>
      <c r="BJ308" s="37">
        <f t="shared" ca="1" si="74"/>
        <v>0</v>
      </c>
      <c r="BK308" s="37">
        <f t="shared" ca="1" si="74"/>
        <v>0.25993019270997947</v>
      </c>
      <c r="BL308" s="37">
        <f t="shared" ca="1" si="74"/>
        <v>0</v>
      </c>
      <c r="BM308" s="37">
        <f t="shared" ca="1" si="74"/>
        <v>0</v>
      </c>
      <c r="BN308" s="37">
        <f t="shared" ref="BN308:BT308" ca="1" si="75">IF(BN162=0,0,-1*((BN162/BN9)*(LN(BN162/BN9))))</f>
        <v>0</v>
      </c>
      <c r="BO308" s="37">
        <f t="shared" ca="1" si="75"/>
        <v>0</v>
      </c>
      <c r="BP308" s="37">
        <f t="shared" ca="1" si="75"/>
        <v>0.27798716415075903</v>
      </c>
      <c r="BQ308" s="37">
        <f t="shared" ca="1" si="75"/>
        <v>0</v>
      </c>
      <c r="BR308" s="37">
        <f t="shared" ca="1" si="75"/>
        <v>0.36651629274966202</v>
      </c>
      <c r="BS308" s="37">
        <f t="shared" ca="1" si="75"/>
        <v>0</v>
      </c>
      <c r="BT308" s="37">
        <f t="shared" ca="1" si="75"/>
        <v>0.24413606414846883</v>
      </c>
      <c r="BZ308" s="59"/>
    </row>
    <row r="309" spans="1:78" x14ac:dyDescent="0.25">
      <c r="A309" s="54" t="s">
        <v>176</v>
      </c>
      <c r="B309" s="37">
        <f t="shared" ref="B309:AG309" ca="1" si="76">IF(B163=0,0,-1*((B163/B9)*(LN(B163/B9))))</f>
        <v>0</v>
      </c>
      <c r="C309" s="37">
        <f t="shared" ca="1" si="76"/>
        <v>0</v>
      </c>
      <c r="D309" s="37">
        <f t="shared" ca="1" si="76"/>
        <v>0</v>
      </c>
      <c r="E309" s="37">
        <f t="shared" ca="1" si="76"/>
        <v>0</v>
      </c>
      <c r="F309" s="37">
        <f t="shared" ca="1" si="76"/>
        <v>0</v>
      </c>
      <c r="G309" s="37">
        <f t="shared" ca="1" si="76"/>
        <v>0</v>
      </c>
      <c r="H309" s="37">
        <f t="shared" ca="1" si="76"/>
        <v>0</v>
      </c>
      <c r="I309" s="37">
        <f t="shared" ca="1" si="76"/>
        <v>0</v>
      </c>
      <c r="J309" s="37">
        <f t="shared" ca="1" si="76"/>
        <v>0</v>
      </c>
      <c r="K309" s="37">
        <f t="shared" ca="1" si="76"/>
        <v>0</v>
      </c>
      <c r="L309" s="37">
        <f t="shared" ca="1" si="76"/>
        <v>0</v>
      </c>
      <c r="M309" s="37">
        <f t="shared" ca="1" si="76"/>
        <v>0</v>
      </c>
      <c r="N309" s="37">
        <f t="shared" ca="1" si="76"/>
        <v>0</v>
      </c>
      <c r="O309" s="37">
        <f t="shared" ca="1" si="76"/>
        <v>0</v>
      </c>
      <c r="P309" s="37">
        <f t="shared" ca="1" si="76"/>
        <v>0</v>
      </c>
      <c r="Q309" s="37">
        <f t="shared" ca="1" si="76"/>
        <v>0</v>
      </c>
      <c r="R309" s="37">
        <f t="shared" ca="1" si="76"/>
        <v>0</v>
      </c>
      <c r="S309" s="37">
        <f t="shared" ca="1" si="76"/>
        <v>0</v>
      </c>
      <c r="T309" s="37">
        <f t="shared" ca="1" si="76"/>
        <v>0</v>
      </c>
      <c r="U309" s="37">
        <f t="shared" ca="1" si="76"/>
        <v>0</v>
      </c>
      <c r="V309" s="37">
        <f t="shared" ca="1" si="76"/>
        <v>0</v>
      </c>
      <c r="W309" s="37">
        <f t="shared" ca="1" si="76"/>
        <v>0</v>
      </c>
      <c r="X309" s="37">
        <f t="shared" ca="1" si="76"/>
        <v>0</v>
      </c>
      <c r="Y309" s="37">
        <f t="shared" ca="1" si="76"/>
        <v>0</v>
      </c>
      <c r="Z309" s="37">
        <f t="shared" ca="1" si="76"/>
        <v>0</v>
      </c>
      <c r="AA309" s="37">
        <f t="shared" ca="1" si="76"/>
        <v>0</v>
      </c>
      <c r="AB309" s="37">
        <f t="shared" ca="1" si="76"/>
        <v>0</v>
      </c>
      <c r="AC309" s="37">
        <f t="shared" ca="1" si="76"/>
        <v>0</v>
      </c>
      <c r="AD309" s="37">
        <f t="shared" ca="1" si="76"/>
        <v>0</v>
      </c>
      <c r="AE309" s="37">
        <f t="shared" ca="1" si="76"/>
        <v>0</v>
      </c>
      <c r="AF309" s="37">
        <f t="shared" ca="1" si="76"/>
        <v>0</v>
      </c>
      <c r="AG309" s="37">
        <f t="shared" ca="1" si="76"/>
        <v>0</v>
      </c>
      <c r="AH309" s="37">
        <f t="shared" ref="AH309:BM309" ca="1" si="77">IF(AH163=0,0,-1*((AH163/AH9)*(LN(AH163/AH9))))</f>
        <v>0</v>
      </c>
      <c r="AI309" s="37">
        <f t="shared" ca="1" si="77"/>
        <v>0</v>
      </c>
      <c r="AJ309" s="37">
        <f t="shared" ca="1" si="77"/>
        <v>0</v>
      </c>
      <c r="AK309" s="37">
        <f t="shared" ca="1" si="77"/>
        <v>0</v>
      </c>
      <c r="AL309" s="37">
        <f t="shared" ca="1" si="77"/>
        <v>0</v>
      </c>
      <c r="AM309" s="37">
        <f t="shared" ca="1" si="77"/>
        <v>0</v>
      </c>
      <c r="AN309" s="37">
        <f t="shared" ca="1" si="77"/>
        <v>0</v>
      </c>
      <c r="AO309" s="37">
        <f t="shared" ca="1" si="77"/>
        <v>0</v>
      </c>
      <c r="AP309" s="37">
        <f t="shared" ca="1" si="77"/>
        <v>0</v>
      </c>
      <c r="AQ309" s="37">
        <f t="shared" ca="1" si="77"/>
        <v>0</v>
      </c>
      <c r="AR309" s="37">
        <f t="shared" ca="1" si="77"/>
        <v>0</v>
      </c>
      <c r="AS309" s="37">
        <f t="shared" ca="1" si="77"/>
        <v>0</v>
      </c>
      <c r="AT309" s="37">
        <f t="shared" ca="1" si="77"/>
        <v>0</v>
      </c>
      <c r="AU309" s="37">
        <f t="shared" ca="1" si="77"/>
        <v>0</v>
      </c>
      <c r="AV309" s="37">
        <f t="shared" ca="1" si="77"/>
        <v>0</v>
      </c>
      <c r="AW309" s="37">
        <f t="shared" ca="1" si="77"/>
        <v>0</v>
      </c>
      <c r="AX309" s="37">
        <f t="shared" ca="1" si="77"/>
        <v>0</v>
      </c>
      <c r="AY309" s="37">
        <f t="shared" ca="1" si="77"/>
        <v>0</v>
      </c>
      <c r="AZ309" s="37">
        <f t="shared" ca="1" si="77"/>
        <v>0</v>
      </c>
      <c r="BA309" s="37">
        <f t="shared" ca="1" si="77"/>
        <v>0</v>
      </c>
      <c r="BB309" s="37">
        <f t="shared" ca="1" si="77"/>
        <v>0</v>
      </c>
      <c r="BC309" s="37">
        <f t="shared" ca="1" si="77"/>
        <v>0</v>
      </c>
      <c r="BD309" s="37">
        <f t="shared" ca="1" si="77"/>
        <v>0</v>
      </c>
      <c r="BE309" s="37">
        <f t="shared" ca="1" si="77"/>
        <v>0</v>
      </c>
      <c r="BF309" s="37">
        <f t="shared" ca="1" si="77"/>
        <v>0</v>
      </c>
      <c r="BG309" s="37">
        <f t="shared" ca="1" si="77"/>
        <v>0</v>
      </c>
      <c r="BH309" s="37">
        <f t="shared" ca="1" si="77"/>
        <v>0</v>
      </c>
      <c r="BI309" s="37">
        <f t="shared" ca="1" si="77"/>
        <v>0</v>
      </c>
      <c r="BJ309" s="37">
        <f t="shared" ca="1" si="77"/>
        <v>0</v>
      </c>
      <c r="BK309" s="37">
        <f t="shared" ca="1" si="77"/>
        <v>0</v>
      </c>
      <c r="BL309" s="37">
        <f t="shared" ca="1" si="77"/>
        <v>0</v>
      </c>
      <c r="BM309" s="37">
        <f t="shared" ca="1" si="77"/>
        <v>0</v>
      </c>
      <c r="BN309" s="37">
        <f t="shared" ref="BN309:BT309" ca="1" si="78">IF(BN163=0,0,-1*((BN163/BN9)*(LN(BN163/BN9))))</f>
        <v>0</v>
      </c>
      <c r="BO309" s="37">
        <f t="shared" ca="1" si="78"/>
        <v>0</v>
      </c>
      <c r="BP309" s="37">
        <f t="shared" ca="1" si="78"/>
        <v>0</v>
      </c>
      <c r="BQ309" s="37">
        <f t="shared" ca="1" si="78"/>
        <v>0</v>
      </c>
      <c r="BR309" s="37">
        <f t="shared" ca="1" si="78"/>
        <v>0</v>
      </c>
      <c r="BS309" s="37">
        <f t="shared" ca="1" si="78"/>
        <v>0</v>
      </c>
      <c r="BT309" s="37">
        <f t="shared" ca="1" si="78"/>
        <v>0</v>
      </c>
      <c r="BZ309" s="59"/>
    </row>
    <row r="310" spans="1:78" x14ac:dyDescent="0.25">
      <c r="A310" s="54" t="s">
        <v>177</v>
      </c>
      <c r="B310" s="37">
        <f t="shared" ref="B310:AG310" ca="1" si="79">IF(B164=0,0,-1*((B164/B9)*(LN(B164/B9))))</f>
        <v>0</v>
      </c>
      <c r="C310" s="37">
        <f t="shared" ca="1" si="79"/>
        <v>0</v>
      </c>
      <c r="D310" s="37">
        <f t="shared" ca="1" si="79"/>
        <v>0</v>
      </c>
      <c r="E310" s="37">
        <f t="shared" ca="1" si="79"/>
        <v>0</v>
      </c>
      <c r="F310" s="37">
        <f t="shared" ca="1" si="79"/>
        <v>0</v>
      </c>
      <c r="G310" s="37">
        <f t="shared" ca="1" si="79"/>
        <v>0</v>
      </c>
      <c r="H310" s="37">
        <f t="shared" ca="1" si="79"/>
        <v>0</v>
      </c>
      <c r="I310" s="37">
        <f t="shared" ca="1" si="79"/>
        <v>0</v>
      </c>
      <c r="J310" s="37">
        <f t="shared" ca="1" si="79"/>
        <v>0</v>
      </c>
      <c r="K310" s="37">
        <f t="shared" ca="1" si="79"/>
        <v>0</v>
      </c>
      <c r="L310" s="37">
        <f t="shared" ca="1" si="79"/>
        <v>0</v>
      </c>
      <c r="M310" s="37">
        <f t="shared" ca="1" si="79"/>
        <v>0</v>
      </c>
      <c r="N310" s="37">
        <f t="shared" ca="1" si="79"/>
        <v>0</v>
      </c>
      <c r="O310" s="37">
        <f t="shared" ca="1" si="79"/>
        <v>0</v>
      </c>
      <c r="P310" s="37">
        <f t="shared" ca="1" si="79"/>
        <v>0</v>
      </c>
      <c r="Q310" s="37">
        <f t="shared" ca="1" si="79"/>
        <v>0</v>
      </c>
      <c r="R310" s="37">
        <f t="shared" ca="1" si="79"/>
        <v>0</v>
      </c>
      <c r="S310" s="37">
        <f t="shared" ca="1" si="79"/>
        <v>0</v>
      </c>
      <c r="T310" s="37">
        <f t="shared" ca="1" si="79"/>
        <v>0</v>
      </c>
      <c r="U310" s="37">
        <f t="shared" ca="1" si="79"/>
        <v>0</v>
      </c>
      <c r="V310" s="37">
        <f t="shared" ca="1" si="79"/>
        <v>0</v>
      </c>
      <c r="W310" s="37">
        <f t="shared" ca="1" si="79"/>
        <v>0</v>
      </c>
      <c r="X310" s="37">
        <f t="shared" ca="1" si="79"/>
        <v>0</v>
      </c>
      <c r="Y310" s="37">
        <f t="shared" ca="1" si="79"/>
        <v>0</v>
      </c>
      <c r="Z310" s="37">
        <f t="shared" ca="1" si="79"/>
        <v>0</v>
      </c>
      <c r="AA310" s="37">
        <f t="shared" ca="1" si="79"/>
        <v>0</v>
      </c>
      <c r="AB310" s="37">
        <f t="shared" ca="1" si="79"/>
        <v>0</v>
      </c>
      <c r="AC310" s="37">
        <f t="shared" ca="1" si="79"/>
        <v>0</v>
      </c>
      <c r="AD310" s="37">
        <f t="shared" ca="1" si="79"/>
        <v>0</v>
      </c>
      <c r="AE310" s="37">
        <f t="shared" ca="1" si="79"/>
        <v>0</v>
      </c>
      <c r="AF310" s="37">
        <f t="shared" ca="1" si="79"/>
        <v>0</v>
      </c>
      <c r="AG310" s="37">
        <f t="shared" ca="1" si="79"/>
        <v>0</v>
      </c>
      <c r="AH310" s="37">
        <f t="shared" ref="AH310:BM310" ca="1" si="80">IF(AH164=0,0,-1*((AH164/AH9)*(LN(AH164/AH9))))</f>
        <v>0</v>
      </c>
      <c r="AI310" s="37">
        <f t="shared" ca="1" si="80"/>
        <v>0</v>
      </c>
      <c r="AJ310" s="37">
        <f t="shared" ca="1" si="80"/>
        <v>0</v>
      </c>
      <c r="AK310" s="37">
        <f t="shared" ca="1" si="80"/>
        <v>0</v>
      </c>
      <c r="AL310" s="37">
        <f t="shared" ca="1" si="80"/>
        <v>0</v>
      </c>
      <c r="AM310" s="37">
        <f t="shared" ca="1" si="80"/>
        <v>0</v>
      </c>
      <c r="AN310" s="37">
        <f t="shared" ca="1" si="80"/>
        <v>0</v>
      </c>
      <c r="AO310" s="37">
        <f t="shared" ca="1" si="80"/>
        <v>0</v>
      </c>
      <c r="AP310" s="37">
        <f t="shared" ca="1" si="80"/>
        <v>0</v>
      </c>
      <c r="AQ310" s="37">
        <f t="shared" ca="1" si="80"/>
        <v>0</v>
      </c>
      <c r="AR310" s="37">
        <f t="shared" ca="1" si="80"/>
        <v>0</v>
      </c>
      <c r="AS310" s="37">
        <f t="shared" ca="1" si="80"/>
        <v>0</v>
      </c>
      <c r="AT310" s="37">
        <f t="shared" ca="1" si="80"/>
        <v>0</v>
      </c>
      <c r="AU310" s="37">
        <f t="shared" ca="1" si="80"/>
        <v>0</v>
      </c>
      <c r="AV310" s="37">
        <f t="shared" ca="1" si="80"/>
        <v>0</v>
      </c>
      <c r="AW310" s="37">
        <f t="shared" ca="1" si="80"/>
        <v>0</v>
      </c>
      <c r="AX310" s="37">
        <f t="shared" ca="1" si="80"/>
        <v>0</v>
      </c>
      <c r="AY310" s="37">
        <f t="shared" ca="1" si="80"/>
        <v>0</v>
      </c>
      <c r="AZ310" s="37">
        <f t="shared" ca="1" si="80"/>
        <v>0</v>
      </c>
      <c r="BA310" s="37">
        <f t="shared" ca="1" si="80"/>
        <v>0</v>
      </c>
      <c r="BB310" s="37">
        <f t="shared" ca="1" si="80"/>
        <v>0</v>
      </c>
      <c r="BC310" s="37">
        <f t="shared" ca="1" si="80"/>
        <v>0</v>
      </c>
      <c r="BD310" s="37">
        <f t="shared" ca="1" si="80"/>
        <v>0</v>
      </c>
      <c r="BE310" s="37">
        <f t="shared" ca="1" si="80"/>
        <v>0</v>
      </c>
      <c r="BF310" s="37">
        <f t="shared" ca="1" si="80"/>
        <v>0</v>
      </c>
      <c r="BG310" s="37">
        <f t="shared" ca="1" si="80"/>
        <v>0</v>
      </c>
      <c r="BH310" s="37">
        <f t="shared" ca="1" si="80"/>
        <v>0</v>
      </c>
      <c r="BI310" s="37">
        <f t="shared" ca="1" si="80"/>
        <v>0</v>
      </c>
      <c r="BJ310" s="37">
        <f t="shared" ca="1" si="80"/>
        <v>0</v>
      </c>
      <c r="BK310" s="37">
        <f t="shared" ca="1" si="80"/>
        <v>0</v>
      </c>
      <c r="BL310" s="37">
        <f t="shared" ca="1" si="80"/>
        <v>0</v>
      </c>
      <c r="BM310" s="37">
        <f t="shared" ca="1" si="80"/>
        <v>0</v>
      </c>
      <c r="BN310" s="37">
        <f t="shared" ref="BN310:BT310" ca="1" si="81">IF(BN164=0,0,-1*((BN164/BN9)*(LN(BN164/BN9))))</f>
        <v>0</v>
      </c>
      <c r="BO310" s="37">
        <f t="shared" ca="1" si="81"/>
        <v>0</v>
      </c>
      <c r="BP310" s="37">
        <f t="shared" ca="1" si="81"/>
        <v>0</v>
      </c>
      <c r="BQ310" s="37">
        <f t="shared" ca="1" si="81"/>
        <v>0</v>
      </c>
      <c r="BR310" s="37">
        <f t="shared" ca="1" si="81"/>
        <v>0</v>
      </c>
      <c r="BS310" s="37">
        <f t="shared" ca="1" si="81"/>
        <v>0</v>
      </c>
      <c r="BT310" s="37">
        <f t="shared" ca="1" si="81"/>
        <v>0</v>
      </c>
      <c r="BZ310" s="59"/>
    </row>
    <row r="311" spans="1:78" x14ac:dyDescent="0.25">
      <c r="A311" s="54" t="s">
        <v>178</v>
      </c>
      <c r="B311" s="37">
        <f t="shared" ref="B311:AG311" ca="1" si="82">IF(B165=0,0,-1*((B165/B9)*(LN(B165/B9))))</f>
        <v>0</v>
      </c>
      <c r="C311" s="37">
        <f t="shared" ca="1" si="82"/>
        <v>0</v>
      </c>
      <c r="D311" s="37">
        <f t="shared" ca="1" si="82"/>
        <v>0</v>
      </c>
      <c r="E311" s="37">
        <f t="shared" ca="1" si="82"/>
        <v>0</v>
      </c>
      <c r="F311" s="37">
        <f t="shared" ca="1" si="82"/>
        <v>0</v>
      </c>
      <c r="G311" s="37">
        <f t="shared" ca="1" si="82"/>
        <v>0</v>
      </c>
      <c r="H311" s="37">
        <f t="shared" ca="1" si="82"/>
        <v>0</v>
      </c>
      <c r="I311" s="37">
        <f t="shared" ca="1" si="82"/>
        <v>0</v>
      </c>
      <c r="J311" s="37">
        <f t="shared" ca="1" si="82"/>
        <v>0</v>
      </c>
      <c r="K311" s="37">
        <f t="shared" ca="1" si="82"/>
        <v>0</v>
      </c>
      <c r="L311" s="37">
        <f t="shared" ca="1" si="82"/>
        <v>0</v>
      </c>
      <c r="M311" s="37">
        <f t="shared" ca="1" si="82"/>
        <v>0</v>
      </c>
      <c r="N311" s="37">
        <f t="shared" ca="1" si="82"/>
        <v>0</v>
      </c>
      <c r="O311" s="37">
        <f t="shared" ca="1" si="82"/>
        <v>0</v>
      </c>
      <c r="P311" s="37">
        <f t="shared" ca="1" si="82"/>
        <v>0</v>
      </c>
      <c r="Q311" s="37">
        <f t="shared" ca="1" si="82"/>
        <v>0</v>
      </c>
      <c r="R311" s="37">
        <f t="shared" ca="1" si="82"/>
        <v>0</v>
      </c>
      <c r="S311" s="37">
        <f t="shared" ca="1" si="82"/>
        <v>0</v>
      </c>
      <c r="T311" s="37">
        <f t="shared" ca="1" si="82"/>
        <v>0</v>
      </c>
      <c r="U311" s="37">
        <f t="shared" ca="1" si="82"/>
        <v>0</v>
      </c>
      <c r="V311" s="37">
        <f t="shared" ca="1" si="82"/>
        <v>0</v>
      </c>
      <c r="W311" s="37">
        <f t="shared" ca="1" si="82"/>
        <v>0</v>
      </c>
      <c r="X311" s="37">
        <f t="shared" ca="1" si="82"/>
        <v>0</v>
      </c>
      <c r="Y311" s="37">
        <f t="shared" ca="1" si="82"/>
        <v>0</v>
      </c>
      <c r="Z311" s="37">
        <f t="shared" ca="1" si="82"/>
        <v>0</v>
      </c>
      <c r="AA311" s="37">
        <f t="shared" ca="1" si="82"/>
        <v>0</v>
      </c>
      <c r="AB311" s="37">
        <f t="shared" ca="1" si="82"/>
        <v>0</v>
      </c>
      <c r="AC311" s="37">
        <f t="shared" ca="1" si="82"/>
        <v>0</v>
      </c>
      <c r="AD311" s="37">
        <f t="shared" ca="1" si="82"/>
        <v>0</v>
      </c>
      <c r="AE311" s="37">
        <f t="shared" ca="1" si="82"/>
        <v>0</v>
      </c>
      <c r="AF311" s="37">
        <f t="shared" ca="1" si="82"/>
        <v>0</v>
      </c>
      <c r="AG311" s="37">
        <f t="shared" ca="1" si="82"/>
        <v>0</v>
      </c>
      <c r="AH311" s="37">
        <f t="shared" ref="AH311:BM311" ca="1" si="83">IF(AH165=0,0,-1*((AH165/AH9)*(LN(AH165/AH9))))</f>
        <v>0</v>
      </c>
      <c r="AI311" s="37">
        <f t="shared" ca="1" si="83"/>
        <v>0</v>
      </c>
      <c r="AJ311" s="37">
        <f t="shared" ca="1" si="83"/>
        <v>0</v>
      </c>
      <c r="AK311" s="37">
        <f t="shared" ca="1" si="83"/>
        <v>0</v>
      </c>
      <c r="AL311" s="37">
        <f t="shared" ca="1" si="83"/>
        <v>0</v>
      </c>
      <c r="AM311" s="37">
        <f t="shared" ca="1" si="83"/>
        <v>0</v>
      </c>
      <c r="AN311" s="37">
        <f t="shared" ca="1" si="83"/>
        <v>0</v>
      </c>
      <c r="AO311" s="37">
        <f t="shared" ca="1" si="83"/>
        <v>0</v>
      </c>
      <c r="AP311" s="37">
        <f t="shared" ca="1" si="83"/>
        <v>0</v>
      </c>
      <c r="AQ311" s="37">
        <f t="shared" ca="1" si="83"/>
        <v>0</v>
      </c>
      <c r="AR311" s="37">
        <f t="shared" ca="1" si="83"/>
        <v>0</v>
      </c>
      <c r="AS311" s="37">
        <f t="shared" ca="1" si="83"/>
        <v>0</v>
      </c>
      <c r="AT311" s="37">
        <f t="shared" ca="1" si="83"/>
        <v>0</v>
      </c>
      <c r="AU311" s="37">
        <f t="shared" ca="1" si="83"/>
        <v>0</v>
      </c>
      <c r="AV311" s="37">
        <f t="shared" ca="1" si="83"/>
        <v>0</v>
      </c>
      <c r="AW311" s="37">
        <f t="shared" ca="1" si="83"/>
        <v>0</v>
      </c>
      <c r="AX311" s="37">
        <f t="shared" ca="1" si="83"/>
        <v>0</v>
      </c>
      <c r="AY311" s="37">
        <f t="shared" ca="1" si="83"/>
        <v>0</v>
      </c>
      <c r="AZ311" s="37">
        <f t="shared" ca="1" si="83"/>
        <v>0</v>
      </c>
      <c r="BA311" s="37">
        <f t="shared" ca="1" si="83"/>
        <v>0</v>
      </c>
      <c r="BB311" s="37">
        <f t="shared" ca="1" si="83"/>
        <v>0</v>
      </c>
      <c r="BC311" s="37">
        <f t="shared" ca="1" si="83"/>
        <v>0</v>
      </c>
      <c r="BD311" s="37">
        <f t="shared" ca="1" si="83"/>
        <v>0</v>
      </c>
      <c r="BE311" s="37">
        <f t="shared" ca="1" si="83"/>
        <v>0</v>
      </c>
      <c r="BF311" s="37">
        <f t="shared" ca="1" si="83"/>
        <v>0</v>
      </c>
      <c r="BG311" s="37">
        <f t="shared" ca="1" si="83"/>
        <v>0</v>
      </c>
      <c r="BH311" s="37">
        <f t="shared" ca="1" si="83"/>
        <v>0</v>
      </c>
      <c r="BI311" s="37">
        <f t="shared" ca="1" si="83"/>
        <v>0</v>
      </c>
      <c r="BJ311" s="37">
        <f t="shared" ca="1" si="83"/>
        <v>0</v>
      </c>
      <c r="BK311" s="37">
        <f t="shared" ca="1" si="83"/>
        <v>0</v>
      </c>
      <c r="BL311" s="37">
        <f t="shared" ca="1" si="83"/>
        <v>0</v>
      </c>
      <c r="BM311" s="37">
        <f t="shared" ca="1" si="83"/>
        <v>0</v>
      </c>
      <c r="BN311" s="37">
        <f t="shared" ref="BN311:BT311" ca="1" si="84">IF(BN165=0,0,-1*((BN165/BN9)*(LN(BN165/BN9))))</f>
        <v>0</v>
      </c>
      <c r="BO311" s="37">
        <f t="shared" ca="1" si="84"/>
        <v>0</v>
      </c>
      <c r="BP311" s="37">
        <f t="shared" ca="1" si="84"/>
        <v>0</v>
      </c>
      <c r="BQ311" s="37">
        <f t="shared" ca="1" si="84"/>
        <v>0</v>
      </c>
      <c r="BR311" s="37">
        <f t="shared" ca="1" si="84"/>
        <v>0</v>
      </c>
      <c r="BS311" s="37">
        <f t="shared" ca="1" si="84"/>
        <v>0</v>
      </c>
      <c r="BT311" s="37">
        <f t="shared" ca="1" si="84"/>
        <v>0</v>
      </c>
      <c r="BZ311" s="59"/>
    </row>
    <row r="312" spans="1:78" x14ac:dyDescent="0.25">
      <c r="A312" s="54" t="s">
        <v>179</v>
      </c>
      <c r="B312" s="37">
        <f t="shared" ref="B312:AG312" ca="1" si="85">IF(B166=0,0,-1*((B166/B9)*(LN(B166/B9))))</f>
        <v>0</v>
      </c>
      <c r="C312" s="37">
        <f t="shared" ca="1" si="85"/>
        <v>0</v>
      </c>
      <c r="D312" s="37">
        <f t="shared" ca="1" si="85"/>
        <v>0</v>
      </c>
      <c r="E312" s="37">
        <f t="shared" ca="1" si="85"/>
        <v>0</v>
      </c>
      <c r="F312" s="37">
        <f t="shared" ca="1" si="85"/>
        <v>0</v>
      </c>
      <c r="G312" s="37">
        <f t="shared" ca="1" si="85"/>
        <v>0</v>
      </c>
      <c r="H312" s="37">
        <f t="shared" ca="1" si="85"/>
        <v>0</v>
      </c>
      <c r="I312" s="37">
        <f t="shared" ca="1" si="85"/>
        <v>0</v>
      </c>
      <c r="J312" s="37">
        <f t="shared" ca="1" si="85"/>
        <v>0</v>
      </c>
      <c r="K312" s="37">
        <f t="shared" ca="1" si="85"/>
        <v>0</v>
      </c>
      <c r="L312" s="37">
        <f t="shared" ca="1" si="85"/>
        <v>0</v>
      </c>
      <c r="M312" s="37">
        <f t="shared" ca="1" si="85"/>
        <v>0</v>
      </c>
      <c r="N312" s="37">
        <f t="shared" ca="1" si="85"/>
        <v>0</v>
      </c>
      <c r="O312" s="37">
        <f t="shared" ca="1" si="85"/>
        <v>0</v>
      </c>
      <c r="P312" s="37">
        <f t="shared" ca="1" si="85"/>
        <v>0</v>
      </c>
      <c r="Q312" s="37">
        <f t="shared" ca="1" si="85"/>
        <v>0</v>
      </c>
      <c r="R312" s="37">
        <f t="shared" ca="1" si="85"/>
        <v>0</v>
      </c>
      <c r="S312" s="37">
        <f t="shared" ca="1" si="85"/>
        <v>0</v>
      </c>
      <c r="T312" s="37">
        <f t="shared" ca="1" si="85"/>
        <v>0</v>
      </c>
      <c r="U312" s="37">
        <f t="shared" ca="1" si="85"/>
        <v>0</v>
      </c>
      <c r="V312" s="37">
        <f t="shared" ca="1" si="85"/>
        <v>0</v>
      </c>
      <c r="W312" s="37">
        <f t="shared" ca="1" si="85"/>
        <v>0</v>
      </c>
      <c r="X312" s="37">
        <f t="shared" ca="1" si="85"/>
        <v>0</v>
      </c>
      <c r="Y312" s="37">
        <f t="shared" ca="1" si="85"/>
        <v>0</v>
      </c>
      <c r="Z312" s="37">
        <f t="shared" ca="1" si="85"/>
        <v>0</v>
      </c>
      <c r="AA312" s="37">
        <f t="shared" ca="1" si="85"/>
        <v>0</v>
      </c>
      <c r="AB312" s="37">
        <f t="shared" ca="1" si="85"/>
        <v>0</v>
      </c>
      <c r="AC312" s="37">
        <f t="shared" ca="1" si="85"/>
        <v>0</v>
      </c>
      <c r="AD312" s="37">
        <f t="shared" ca="1" si="85"/>
        <v>0</v>
      </c>
      <c r="AE312" s="37">
        <f t="shared" ca="1" si="85"/>
        <v>0</v>
      </c>
      <c r="AF312" s="37">
        <f t="shared" ca="1" si="85"/>
        <v>0</v>
      </c>
      <c r="AG312" s="37">
        <f t="shared" ca="1" si="85"/>
        <v>0</v>
      </c>
      <c r="AH312" s="37">
        <f t="shared" ref="AH312:BM312" ca="1" si="86">IF(AH166=0,0,-1*((AH166/AH9)*(LN(AH166/AH9))))</f>
        <v>0</v>
      </c>
      <c r="AI312" s="37">
        <f t="shared" ca="1" si="86"/>
        <v>0</v>
      </c>
      <c r="AJ312" s="37">
        <f t="shared" ca="1" si="86"/>
        <v>0</v>
      </c>
      <c r="AK312" s="37">
        <f t="shared" ca="1" si="86"/>
        <v>0</v>
      </c>
      <c r="AL312" s="37">
        <f t="shared" ca="1" si="86"/>
        <v>0</v>
      </c>
      <c r="AM312" s="37">
        <f t="shared" ca="1" si="86"/>
        <v>0</v>
      </c>
      <c r="AN312" s="37">
        <f t="shared" ca="1" si="86"/>
        <v>0</v>
      </c>
      <c r="AO312" s="37">
        <f t="shared" ca="1" si="86"/>
        <v>0</v>
      </c>
      <c r="AP312" s="37">
        <f t="shared" ca="1" si="86"/>
        <v>0</v>
      </c>
      <c r="AQ312" s="37">
        <f t="shared" ca="1" si="86"/>
        <v>0</v>
      </c>
      <c r="AR312" s="37">
        <f t="shared" ca="1" si="86"/>
        <v>0</v>
      </c>
      <c r="AS312" s="37">
        <f t="shared" ca="1" si="86"/>
        <v>0</v>
      </c>
      <c r="AT312" s="37">
        <f t="shared" ca="1" si="86"/>
        <v>0</v>
      </c>
      <c r="AU312" s="37">
        <f t="shared" ca="1" si="86"/>
        <v>0</v>
      </c>
      <c r="AV312" s="37">
        <f t="shared" ca="1" si="86"/>
        <v>0</v>
      </c>
      <c r="AW312" s="37">
        <f t="shared" ca="1" si="86"/>
        <v>0</v>
      </c>
      <c r="AX312" s="37">
        <f t="shared" ca="1" si="86"/>
        <v>0</v>
      </c>
      <c r="AY312" s="37">
        <f t="shared" ca="1" si="86"/>
        <v>0</v>
      </c>
      <c r="AZ312" s="37">
        <f t="shared" ca="1" si="86"/>
        <v>0</v>
      </c>
      <c r="BA312" s="37">
        <f t="shared" ca="1" si="86"/>
        <v>0</v>
      </c>
      <c r="BB312" s="37">
        <f t="shared" ca="1" si="86"/>
        <v>0</v>
      </c>
      <c r="BC312" s="37">
        <f t="shared" ca="1" si="86"/>
        <v>0</v>
      </c>
      <c r="BD312" s="37">
        <f t="shared" ca="1" si="86"/>
        <v>0</v>
      </c>
      <c r="BE312" s="37">
        <f t="shared" ca="1" si="86"/>
        <v>0</v>
      </c>
      <c r="BF312" s="37">
        <f t="shared" ca="1" si="86"/>
        <v>0</v>
      </c>
      <c r="BG312" s="37">
        <f t="shared" ca="1" si="86"/>
        <v>0</v>
      </c>
      <c r="BH312" s="37">
        <f t="shared" ca="1" si="86"/>
        <v>0</v>
      </c>
      <c r="BI312" s="37">
        <f t="shared" ca="1" si="86"/>
        <v>0</v>
      </c>
      <c r="BJ312" s="37">
        <f t="shared" ca="1" si="86"/>
        <v>0</v>
      </c>
      <c r="BK312" s="37">
        <f t="shared" ca="1" si="86"/>
        <v>0</v>
      </c>
      <c r="BL312" s="37">
        <f t="shared" ca="1" si="86"/>
        <v>0</v>
      </c>
      <c r="BM312" s="37">
        <f t="shared" ca="1" si="86"/>
        <v>0</v>
      </c>
      <c r="BN312" s="37">
        <f t="shared" ref="BN312:BT312" ca="1" si="87">IF(BN166=0,0,-1*((BN166/BN9)*(LN(BN166/BN9))))</f>
        <v>0</v>
      </c>
      <c r="BO312" s="37">
        <f t="shared" ca="1" si="87"/>
        <v>0</v>
      </c>
      <c r="BP312" s="37">
        <f t="shared" ca="1" si="87"/>
        <v>0</v>
      </c>
      <c r="BQ312" s="37">
        <f t="shared" ca="1" si="87"/>
        <v>0</v>
      </c>
      <c r="BR312" s="37">
        <f t="shared" ca="1" si="87"/>
        <v>0</v>
      </c>
      <c r="BS312" s="37">
        <f t="shared" ca="1" si="87"/>
        <v>0</v>
      </c>
      <c r="BT312" s="37">
        <f t="shared" ca="1" si="87"/>
        <v>0</v>
      </c>
      <c r="BZ312" s="59"/>
    </row>
    <row r="313" spans="1:78" x14ac:dyDescent="0.25">
      <c r="A313" s="54" t="s">
        <v>180</v>
      </c>
      <c r="B313" s="37">
        <f t="shared" ref="B313:AG313" ca="1" si="88">IF(B167=0,0,-1*((B167/B9)*(LN(B167/B9))))</f>
        <v>0.24033731187229493</v>
      </c>
      <c r="C313" s="37">
        <f t="shared" ca="1" si="88"/>
        <v>0</v>
      </c>
      <c r="D313" s="37">
        <f t="shared" ca="1" si="88"/>
        <v>0</v>
      </c>
      <c r="E313" s="37">
        <f t="shared" ca="1" si="88"/>
        <v>0</v>
      </c>
      <c r="F313" s="37">
        <f t="shared" ca="1" si="88"/>
        <v>0</v>
      </c>
      <c r="G313" s="37">
        <f t="shared" ca="1" si="88"/>
        <v>0</v>
      </c>
      <c r="H313" s="37">
        <f t="shared" ca="1" si="88"/>
        <v>0</v>
      </c>
      <c r="I313" s="37">
        <f t="shared" ca="1" si="88"/>
        <v>0</v>
      </c>
      <c r="J313" s="37">
        <f t="shared" ca="1" si="88"/>
        <v>0</v>
      </c>
      <c r="K313" s="37">
        <f t="shared" ca="1" si="88"/>
        <v>0</v>
      </c>
      <c r="L313" s="37">
        <f t="shared" ca="1" si="88"/>
        <v>0</v>
      </c>
      <c r="M313" s="37">
        <f t="shared" ca="1" si="88"/>
        <v>0</v>
      </c>
      <c r="N313" s="37">
        <f t="shared" ca="1" si="88"/>
        <v>0</v>
      </c>
      <c r="O313" s="37">
        <f t="shared" ca="1" si="88"/>
        <v>0</v>
      </c>
      <c r="P313" s="37">
        <f t="shared" ca="1" si="88"/>
        <v>0</v>
      </c>
      <c r="Q313" s="37">
        <f t="shared" ca="1" si="88"/>
        <v>0</v>
      </c>
      <c r="R313" s="37">
        <f t="shared" ca="1" si="88"/>
        <v>0</v>
      </c>
      <c r="S313" s="37">
        <f t="shared" ca="1" si="88"/>
        <v>0</v>
      </c>
      <c r="T313" s="37">
        <f t="shared" ca="1" si="88"/>
        <v>0</v>
      </c>
      <c r="U313" s="37">
        <f t="shared" ca="1" si="88"/>
        <v>0</v>
      </c>
      <c r="V313" s="37">
        <f t="shared" ca="1" si="88"/>
        <v>0</v>
      </c>
      <c r="W313" s="37">
        <f t="shared" ca="1" si="88"/>
        <v>0</v>
      </c>
      <c r="X313" s="37">
        <f t="shared" ca="1" si="88"/>
        <v>0</v>
      </c>
      <c r="Y313" s="37">
        <f t="shared" ca="1" si="88"/>
        <v>0</v>
      </c>
      <c r="Z313" s="37">
        <f t="shared" ca="1" si="88"/>
        <v>0</v>
      </c>
      <c r="AA313" s="37">
        <f t="shared" ca="1" si="88"/>
        <v>0.1168399685464573</v>
      </c>
      <c r="AB313" s="37">
        <f t="shared" ca="1" si="88"/>
        <v>0</v>
      </c>
      <c r="AC313" s="37">
        <f t="shared" ca="1" si="88"/>
        <v>0</v>
      </c>
      <c r="AD313" s="37">
        <f t="shared" ca="1" si="88"/>
        <v>0</v>
      </c>
      <c r="AE313" s="37">
        <f t="shared" ca="1" si="88"/>
        <v>0</v>
      </c>
      <c r="AF313" s="37">
        <f t="shared" ca="1" si="88"/>
        <v>0</v>
      </c>
      <c r="AG313" s="37">
        <f t="shared" ca="1" si="88"/>
        <v>0</v>
      </c>
      <c r="AH313" s="37">
        <f t="shared" ref="AH313:BM313" ca="1" si="89">IF(AH167=0,0,-1*((AH167/AH9)*(LN(AH167/AH9))))</f>
        <v>0</v>
      </c>
      <c r="AI313" s="37">
        <f t="shared" ca="1" si="89"/>
        <v>0</v>
      </c>
      <c r="AJ313" s="37">
        <f t="shared" ca="1" si="89"/>
        <v>0</v>
      </c>
      <c r="AK313" s="37">
        <f t="shared" ca="1" si="89"/>
        <v>0</v>
      </c>
      <c r="AL313" s="37">
        <f t="shared" ca="1" si="89"/>
        <v>0</v>
      </c>
      <c r="AM313" s="37">
        <f t="shared" ca="1" si="89"/>
        <v>0</v>
      </c>
      <c r="AN313" s="37">
        <f t="shared" ca="1" si="89"/>
        <v>0.32654814716784386</v>
      </c>
      <c r="AO313" s="37">
        <f t="shared" ca="1" si="89"/>
        <v>0.34657359027997264</v>
      </c>
      <c r="AP313" s="37">
        <f t="shared" ca="1" si="89"/>
        <v>0</v>
      </c>
      <c r="AQ313" s="37">
        <f t="shared" ca="1" si="89"/>
        <v>0.32654814716784386</v>
      </c>
      <c r="AR313" s="37">
        <f t="shared" ca="1" si="89"/>
        <v>0.21576155433883568</v>
      </c>
      <c r="AS313" s="37">
        <f t="shared" ca="1" si="89"/>
        <v>0</v>
      </c>
      <c r="AT313" s="37">
        <f t="shared" ca="1" si="89"/>
        <v>0.36041342942947946</v>
      </c>
      <c r="AU313" s="37">
        <f t="shared" ca="1" si="89"/>
        <v>0</v>
      </c>
      <c r="AV313" s="37">
        <f t="shared" ca="1" si="89"/>
        <v>0</v>
      </c>
      <c r="AW313" s="37">
        <f t="shared" ca="1" si="89"/>
        <v>0</v>
      </c>
      <c r="AX313" s="37">
        <f t="shared" ca="1" si="89"/>
        <v>0</v>
      </c>
      <c r="AY313" s="37">
        <f t="shared" ca="1" si="89"/>
        <v>0</v>
      </c>
      <c r="AZ313" s="37">
        <f t="shared" ca="1" si="89"/>
        <v>9.4824464092043662E-2</v>
      </c>
      <c r="BA313" s="37">
        <f t="shared" ca="1" si="89"/>
        <v>0</v>
      </c>
      <c r="BB313" s="37">
        <f t="shared" ca="1" si="89"/>
        <v>0</v>
      </c>
      <c r="BC313" s="37">
        <f t="shared" ca="1" si="89"/>
        <v>0</v>
      </c>
      <c r="BD313" s="37">
        <f t="shared" ca="1" si="89"/>
        <v>0.13212915413765</v>
      </c>
      <c r="BE313" s="37">
        <f t="shared" ca="1" si="89"/>
        <v>0</v>
      </c>
      <c r="BF313" s="37">
        <f t="shared" ca="1" si="89"/>
        <v>0</v>
      </c>
      <c r="BG313" s="37">
        <f t="shared" ca="1" si="89"/>
        <v>0</v>
      </c>
      <c r="BH313" s="37">
        <f t="shared" ca="1" si="89"/>
        <v>0</v>
      </c>
      <c r="BI313" s="37">
        <f t="shared" ca="1" si="89"/>
        <v>0.1168399685464573</v>
      </c>
      <c r="BJ313" s="37">
        <f t="shared" ca="1" si="89"/>
        <v>0</v>
      </c>
      <c r="BK313" s="37">
        <f t="shared" ca="1" si="89"/>
        <v>0.1168399685464573</v>
      </c>
      <c r="BL313" s="37">
        <f t="shared" ca="1" si="89"/>
        <v>0</v>
      </c>
      <c r="BM313" s="37">
        <f t="shared" ca="1" si="89"/>
        <v>0</v>
      </c>
      <c r="BN313" s="37">
        <f t="shared" ref="BN313:BT313" ca="1" si="90">IF(BN167=0,0,-1*((BN167/BN9)*(LN(BN167/BN9))))</f>
        <v>0</v>
      </c>
      <c r="BO313" s="37">
        <f t="shared" ca="1" si="90"/>
        <v>0</v>
      </c>
      <c r="BP313" s="37">
        <f t="shared" ca="1" si="90"/>
        <v>0.13212915413765</v>
      </c>
      <c r="BQ313" s="37">
        <f t="shared" ca="1" si="90"/>
        <v>0</v>
      </c>
      <c r="BR313" s="37">
        <f t="shared" ca="1" si="90"/>
        <v>0.34657359027997264</v>
      </c>
      <c r="BS313" s="37">
        <f t="shared" ca="1" si="90"/>
        <v>0</v>
      </c>
      <c r="BT313" s="37">
        <f t="shared" ca="1" si="90"/>
        <v>0.10469603169456311</v>
      </c>
      <c r="BZ313" s="59"/>
    </row>
    <row r="314" spans="1:78" x14ac:dyDescent="0.25">
      <c r="A314" s="54" t="s">
        <v>181</v>
      </c>
      <c r="B314" s="37">
        <f t="shared" ref="B314:AG314" ca="1" si="91">IF(B168=0,0,-1*((B168/B9)*(LN(B168/B9))))</f>
        <v>0</v>
      </c>
      <c r="C314" s="37">
        <f t="shared" ca="1" si="91"/>
        <v>0</v>
      </c>
      <c r="D314" s="37">
        <f t="shared" ca="1" si="91"/>
        <v>0</v>
      </c>
      <c r="E314" s="37">
        <f t="shared" ca="1" si="91"/>
        <v>0</v>
      </c>
      <c r="F314" s="37">
        <f t="shared" ca="1" si="91"/>
        <v>0</v>
      </c>
      <c r="G314" s="37">
        <f t="shared" ca="1" si="91"/>
        <v>0</v>
      </c>
      <c r="H314" s="37">
        <f t="shared" ca="1" si="91"/>
        <v>0</v>
      </c>
      <c r="I314" s="37">
        <f t="shared" ca="1" si="91"/>
        <v>0</v>
      </c>
      <c r="J314" s="37">
        <f t="shared" ca="1" si="91"/>
        <v>0</v>
      </c>
      <c r="K314" s="37">
        <f t="shared" ca="1" si="91"/>
        <v>0</v>
      </c>
      <c r="L314" s="37">
        <f t="shared" ca="1" si="91"/>
        <v>0</v>
      </c>
      <c r="M314" s="37">
        <f t="shared" ca="1" si="91"/>
        <v>0</v>
      </c>
      <c r="N314" s="37">
        <f t="shared" ca="1" si="91"/>
        <v>0</v>
      </c>
      <c r="O314" s="37">
        <f t="shared" ca="1" si="91"/>
        <v>0</v>
      </c>
      <c r="P314" s="37">
        <f t="shared" ca="1" si="91"/>
        <v>0</v>
      </c>
      <c r="Q314" s="37">
        <f t="shared" ca="1" si="91"/>
        <v>0</v>
      </c>
      <c r="R314" s="37">
        <f t="shared" ca="1" si="91"/>
        <v>0</v>
      </c>
      <c r="S314" s="37">
        <f t="shared" ca="1" si="91"/>
        <v>0</v>
      </c>
      <c r="T314" s="37">
        <f t="shared" ca="1" si="91"/>
        <v>0</v>
      </c>
      <c r="U314" s="37">
        <f t="shared" ca="1" si="91"/>
        <v>0</v>
      </c>
      <c r="V314" s="37">
        <f t="shared" ca="1" si="91"/>
        <v>0</v>
      </c>
      <c r="W314" s="37">
        <f t="shared" ca="1" si="91"/>
        <v>0</v>
      </c>
      <c r="X314" s="37">
        <f t="shared" ca="1" si="91"/>
        <v>0</v>
      </c>
      <c r="Y314" s="37">
        <f t="shared" ca="1" si="91"/>
        <v>0</v>
      </c>
      <c r="Z314" s="37">
        <f t="shared" ca="1" si="91"/>
        <v>0</v>
      </c>
      <c r="AA314" s="37">
        <f t="shared" ca="1" si="91"/>
        <v>0</v>
      </c>
      <c r="AB314" s="37">
        <f t="shared" ca="1" si="91"/>
        <v>0</v>
      </c>
      <c r="AC314" s="37">
        <f t="shared" ca="1" si="91"/>
        <v>0</v>
      </c>
      <c r="AD314" s="37">
        <f t="shared" ca="1" si="91"/>
        <v>0</v>
      </c>
      <c r="AE314" s="37">
        <f t="shared" ca="1" si="91"/>
        <v>0</v>
      </c>
      <c r="AF314" s="37">
        <f t="shared" ca="1" si="91"/>
        <v>0</v>
      </c>
      <c r="AG314" s="37">
        <f t="shared" ca="1" si="91"/>
        <v>0</v>
      </c>
      <c r="AH314" s="37">
        <f t="shared" ref="AH314:BM314" ca="1" si="92">IF(AH168=0,0,-1*((AH168/AH9)*(LN(AH168/AH9))))</f>
        <v>0</v>
      </c>
      <c r="AI314" s="37">
        <f t="shared" ca="1" si="92"/>
        <v>0</v>
      </c>
      <c r="AJ314" s="37">
        <f t="shared" ca="1" si="92"/>
        <v>0</v>
      </c>
      <c r="AK314" s="37">
        <f t="shared" ca="1" si="92"/>
        <v>0</v>
      </c>
      <c r="AL314" s="37">
        <f t="shared" ca="1" si="92"/>
        <v>0</v>
      </c>
      <c r="AM314" s="37">
        <f t="shared" ca="1" si="92"/>
        <v>0</v>
      </c>
      <c r="AN314" s="37">
        <f t="shared" ca="1" si="92"/>
        <v>0</v>
      </c>
      <c r="AO314" s="37">
        <f t="shared" ca="1" si="92"/>
        <v>0</v>
      </c>
      <c r="AP314" s="37">
        <f t="shared" ca="1" si="92"/>
        <v>0</v>
      </c>
      <c r="AQ314" s="37">
        <f t="shared" ca="1" si="92"/>
        <v>0</v>
      </c>
      <c r="AR314" s="37">
        <f t="shared" ca="1" si="92"/>
        <v>0</v>
      </c>
      <c r="AS314" s="37">
        <f t="shared" ca="1" si="92"/>
        <v>0</v>
      </c>
      <c r="AT314" s="37">
        <f t="shared" ca="1" si="92"/>
        <v>0</v>
      </c>
      <c r="AU314" s="37">
        <f t="shared" ca="1" si="92"/>
        <v>0</v>
      </c>
      <c r="AV314" s="37">
        <f t="shared" ca="1" si="92"/>
        <v>0</v>
      </c>
      <c r="AW314" s="37">
        <f t="shared" ca="1" si="92"/>
        <v>0</v>
      </c>
      <c r="AX314" s="37">
        <f t="shared" ca="1" si="92"/>
        <v>0</v>
      </c>
      <c r="AY314" s="37">
        <f t="shared" ca="1" si="92"/>
        <v>0</v>
      </c>
      <c r="AZ314" s="37">
        <f t="shared" ca="1" si="92"/>
        <v>0</v>
      </c>
      <c r="BA314" s="37">
        <f t="shared" ca="1" si="92"/>
        <v>0</v>
      </c>
      <c r="BB314" s="37">
        <f t="shared" ca="1" si="92"/>
        <v>0</v>
      </c>
      <c r="BC314" s="37">
        <f t="shared" ca="1" si="92"/>
        <v>0</v>
      </c>
      <c r="BD314" s="37">
        <f t="shared" ca="1" si="92"/>
        <v>0</v>
      </c>
      <c r="BE314" s="37">
        <f t="shared" ca="1" si="92"/>
        <v>0</v>
      </c>
      <c r="BF314" s="37">
        <f t="shared" ca="1" si="92"/>
        <v>0</v>
      </c>
      <c r="BG314" s="37">
        <f t="shared" ca="1" si="92"/>
        <v>0</v>
      </c>
      <c r="BH314" s="37">
        <f t="shared" ca="1" si="92"/>
        <v>0</v>
      </c>
      <c r="BI314" s="37">
        <f t="shared" ca="1" si="92"/>
        <v>0</v>
      </c>
      <c r="BJ314" s="37">
        <f t="shared" ca="1" si="92"/>
        <v>0</v>
      </c>
      <c r="BK314" s="37">
        <f t="shared" ca="1" si="92"/>
        <v>0</v>
      </c>
      <c r="BL314" s="37">
        <f t="shared" ca="1" si="92"/>
        <v>0</v>
      </c>
      <c r="BM314" s="37">
        <f t="shared" ca="1" si="92"/>
        <v>0</v>
      </c>
      <c r="BN314" s="37">
        <f t="shared" ref="BN314:BT314" ca="1" si="93">IF(BN168=0,0,-1*((BN168/BN9)*(LN(BN168/BN9))))</f>
        <v>0</v>
      </c>
      <c r="BO314" s="37">
        <f t="shared" ca="1" si="93"/>
        <v>0</v>
      </c>
      <c r="BP314" s="37">
        <f t="shared" ca="1" si="93"/>
        <v>0</v>
      </c>
      <c r="BQ314" s="37">
        <f t="shared" ca="1" si="93"/>
        <v>0</v>
      </c>
      <c r="BR314" s="37">
        <f t="shared" ca="1" si="93"/>
        <v>0</v>
      </c>
      <c r="BS314" s="37">
        <f t="shared" ca="1" si="93"/>
        <v>0</v>
      </c>
      <c r="BT314" s="37">
        <f t="shared" ca="1" si="93"/>
        <v>0</v>
      </c>
      <c r="BZ314" s="59"/>
    </row>
    <row r="315" spans="1:78" ht="15.75" thickBot="1" x14ac:dyDescent="0.3">
      <c r="A315" s="56" t="s">
        <v>182</v>
      </c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60"/>
    </row>
    <row r="316" spans="1:78" ht="15.75" thickTop="1" x14ac:dyDescent="0.25">
      <c r="A316" s="50" t="s">
        <v>393</v>
      </c>
      <c r="B316" s="47">
        <f t="shared" ref="B316:AG316" ca="1" si="94">1-SUM(B317:B328)</f>
        <v>0.40816326530612246</v>
      </c>
      <c r="C316" s="47">
        <f t="shared" ca="1" si="94"/>
        <v>0</v>
      </c>
      <c r="D316" s="47">
        <f t="shared" ca="1" si="94"/>
        <v>0</v>
      </c>
      <c r="E316" s="47">
        <f t="shared" ca="1" si="94"/>
        <v>0</v>
      </c>
      <c r="F316" s="47">
        <f t="shared" ca="1" si="94"/>
        <v>0</v>
      </c>
      <c r="G316" s="47">
        <f t="shared" ca="1" si="94"/>
        <v>0</v>
      </c>
      <c r="H316" s="47">
        <f t="shared" ca="1" si="94"/>
        <v>0</v>
      </c>
      <c r="I316" s="47">
        <f t="shared" ca="1" si="94"/>
        <v>0</v>
      </c>
      <c r="J316" s="47">
        <f t="shared" ca="1" si="94"/>
        <v>0</v>
      </c>
      <c r="K316" s="47">
        <f t="shared" ca="1" si="94"/>
        <v>0</v>
      </c>
      <c r="L316" s="47">
        <f t="shared" ca="1" si="94"/>
        <v>0</v>
      </c>
      <c r="M316" s="47">
        <f t="shared" ca="1" si="94"/>
        <v>0</v>
      </c>
      <c r="N316" s="47">
        <f t="shared" ca="1" si="94"/>
        <v>0</v>
      </c>
      <c r="O316" s="47">
        <f t="shared" ca="1" si="94"/>
        <v>0</v>
      </c>
      <c r="P316" s="47">
        <f t="shared" ca="1" si="94"/>
        <v>0</v>
      </c>
      <c r="Q316" s="47">
        <f t="shared" ca="1" si="94"/>
        <v>0</v>
      </c>
      <c r="R316" s="47">
        <f t="shared" ca="1" si="94"/>
        <v>0</v>
      </c>
      <c r="S316" s="47">
        <f t="shared" ca="1" si="94"/>
        <v>0</v>
      </c>
      <c r="T316" s="47">
        <f t="shared" ca="1" si="94"/>
        <v>0</v>
      </c>
      <c r="U316" s="47">
        <f t="shared" ca="1" si="94"/>
        <v>0</v>
      </c>
      <c r="V316" s="47">
        <f t="shared" ca="1" si="94"/>
        <v>0</v>
      </c>
      <c r="W316" s="47">
        <f t="shared" ca="1" si="94"/>
        <v>0</v>
      </c>
      <c r="X316" s="47">
        <f t="shared" ca="1" si="94"/>
        <v>0</v>
      </c>
      <c r="Y316" s="47">
        <f t="shared" ca="1" si="94"/>
        <v>0</v>
      </c>
      <c r="Z316" s="47">
        <f t="shared" ca="1" si="94"/>
        <v>0</v>
      </c>
      <c r="AA316" s="47">
        <f t="shared" ca="1" si="94"/>
        <v>0.21875</v>
      </c>
      <c r="AB316" s="47">
        <f t="shared" ca="1" si="94"/>
        <v>0</v>
      </c>
      <c r="AC316" s="47">
        <f t="shared" ca="1" si="94"/>
        <v>0</v>
      </c>
      <c r="AD316" s="47">
        <f t="shared" ca="1" si="94"/>
        <v>0</v>
      </c>
      <c r="AE316" s="47">
        <f t="shared" ca="1" si="94"/>
        <v>0</v>
      </c>
      <c r="AF316" s="47">
        <f t="shared" ca="1" si="94"/>
        <v>0</v>
      </c>
      <c r="AG316" s="47">
        <f t="shared" ca="1" si="94"/>
        <v>0</v>
      </c>
      <c r="AH316" s="47">
        <f t="shared" ref="AH316:BM316" ca="1" si="95">1-SUM(AH317:AH328)</f>
        <v>0</v>
      </c>
      <c r="AI316" s="47">
        <f t="shared" ca="1" si="95"/>
        <v>0</v>
      </c>
      <c r="AJ316" s="47">
        <f t="shared" ca="1" si="95"/>
        <v>0</v>
      </c>
      <c r="AK316" s="47">
        <f t="shared" ca="1" si="95"/>
        <v>0</v>
      </c>
      <c r="AL316" s="47">
        <f t="shared" ca="1" si="95"/>
        <v>0</v>
      </c>
      <c r="AM316" s="47">
        <f t="shared" ca="1" si="95"/>
        <v>0</v>
      </c>
      <c r="AN316" s="47">
        <f t="shared" ca="1" si="95"/>
        <v>0.49382716049382713</v>
      </c>
      <c r="AO316" s="47">
        <f t="shared" ca="1" si="95"/>
        <v>0.375</v>
      </c>
      <c r="AP316" s="47">
        <f t="shared" ca="1" si="95"/>
        <v>0</v>
      </c>
      <c r="AQ316" s="47">
        <f t="shared" ca="1" si="95"/>
        <v>0.49382716049382713</v>
      </c>
      <c r="AR316" s="47">
        <f t="shared" ca="1" si="95"/>
        <v>0.40625</v>
      </c>
      <c r="AS316" s="47">
        <f t="shared" ca="1" si="95"/>
        <v>0</v>
      </c>
      <c r="AT316" s="47">
        <f t="shared" ca="1" si="95"/>
        <v>0.49382716049382713</v>
      </c>
      <c r="AU316" s="47">
        <f t="shared" ca="1" si="95"/>
        <v>0</v>
      </c>
      <c r="AV316" s="47">
        <f t="shared" ca="1" si="95"/>
        <v>0</v>
      </c>
      <c r="AW316" s="47">
        <f t="shared" ca="1" si="95"/>
        <v>0</v>
      </c>
      <c r="AX316" s="47">
        <f t="shared" ca="1" si="95"/>
        <v>0</v>
      </c>
      <c r="AY316" s="47">
        <f t="shared" ca="1" si="95"/>
        <v>0</v>
      </c>
      <c r="AZ316" s="47">
        <f t="shared" ca="1" si="95"/>
        <v>0.17999999999999994</v>
      </c>
      <c r="BA316" s="47">
        <f t="shared" ca="1" si="95"/>
        <v>0</v>
      </c>
      <c r="BB316" s="47">
        <f t="shared" ca="1" si="95"/>
        <v>0</v>
      </c>
      <c r="BC316" s="47">
        <f t="shared" ca="1" si="95"/>
        <v>0</v>
      </c>
      <c r="BD316" s="47">
        <f t="shared" ca="1" si="95"/>
        <v>0.24489795918367352</v>
      </c>
      <c r="BE316" s="47">
        <f t="shared" ca="1" si="95"/>
        <v>0</v>
      </c>
      <c r="BF316" s="47">
        <f t="shared" ca="1" si="95"/>
        <v>0</v>
      </c>
      <c r="BG316" s="47">
        <f t="shared" ca="1" si="95"/>
        <v>0</v>
      </c>
      <c r="BH316" s="47">
        <f t="shared" ca="1" si="95"/>
        <v>0</v>
      </c>
      <c r="BI316" s="47">
        <f t="shared" ca="1" si="95"/>
        <v>0.21875</v>
      </c>
      <c r="BJ316" s="47">
        <f t="shared" ca="1" si="95"/>
        <v>0</v>
      </c>
      <c r="BK316" s="47">
        <f t="shared" ca="1" si="95"/>
        <v>0.21875</v>
      </c>
      <c r="BL316" s="47">
        <f t="shared" ca="1" si="95"/>
        <v>0</v>
      </c>
      <c r="BM316" s="47">
        <f t="shared" ca="1" si="95"/>
        <v>0</v>
      </c>
      <c r="BN316" s="47">
        <f t="shared" ref="BN316:CS316" ca="1" si="96">1-SUM(BN317:BN328)</f>
        <v>0</v>
      </c>
      <c r="BO316" s="47">
        <f t="shared" ca="1" si="96"/>
        <v>0</v>
      </c>
      <c r="BP316" s="47">
        <f t="shared" ca="1" si="96"/>
        <v>0.24489795918367352</v>
      </c>
      <c r="BQ316" s="47">
        <f t="shared" ca="1" si="96"/>
        <v>0</v>
      </c>
      <c r="BR316" s="47">
        <f t="shared" ca="1" si="96"/>
        <v>0.57999999999999996</v>
      </c>
      <c r="BS316" s="47">
        <f t="shared" ca="1" si="96"/>
        <v>0</v>
      </c>
      <c r="BT316" s="47">
        <f t="shared" ca="1" si="96"/>
        <v>0.19753086419753085</v>
      </c>
      <c r="BU316" s="48"/>
      <c r="BV316" s="48"/>
      <c r="BW316" s="48"/>
      <c r="BX316" s="48"/>
      <c r="BY316" s="48"/>
      <c r="BZ316" s="58"/>
    </row>
    <row r="317" spans="1:78" x14ac:dyDescent="0.25">
      <c r="A317" s="54" t="s">
        <v>170</v>
      </c>
      <c r="B317" s="37">
        <f t="shared" ref="B317:AG317" ca="1" si="97">IF(B157=0,0,(B157/B9)^2)</f>
        <v>0</v>
      </c>
      <c r="C317" s="37">
        <f t="shared" ca="1" si="97"/>
        <v>0</v>
      </c>
      <c r="D317" s="37">
        <f t="shared" ca="1" si="97"/>
        <v>0</v>
      </c>
      <c r="E317" s="37">
        <f t="shared" ca="1" si="97"/>
        <v>0</v>
      </c>
      <c r="F317" s="37">
        <f t="shared" ca="1" si="97"/>
        <v>0</v>
      </c>
      <c r="G317" s="37">
        <f t="shared" ca="1" si="97"/>
        <v>0</v>
      </c>
      <c r="H317" s="37">
        <f t="shared" ca="1" si="97"/>
        <v>0</v>
      </c>
      <c r="I317" s="37">
        <f t="shared" ca="1" si="97"/>
        <v>0</v>
      </c>
      <c r="J317" s="37">
        <f t="shared" ca="1" si="97"/>
        <v>0</v>
      </c>
      <c r="K317" s="37">
        <f t="shared" ca="1" si="97"/>
        <v>0</v>
      </c>
      <c r="L317" s="37">
        <f t="shared" ca="1" si="97"/>
        <v>0</v>
      </c>
      <c r="M317" s="37">
        <f t="shared" ca="1" si="97"/>
        <v>0</v>
      </c>
      <c r="N317" s="37">
        <f t="shared" ca="1" si="97"/>
        <v>0</v>
      </c>
      <c r="O317" s="37">
        <f t="shared" ca="1" si="97"/>
        <v>0</v>
      </c>
      <c r="P317" s="37">
        <f t="shared" ca="1" si="97"/>
        <v>0</v>
      </c>
      <c r="Q317" s="37">
        <f t="shared" ca="1" si="97"/>
        <v>0</v>
      </c>
      <c r="R317" s="37">
        <f t="shared" ca="1" si="97"/>
        <v>0</v>
      </c>
      <c r="S317" s="37">
        <f t="shared" ca="1" si="97"/>
        <v>0</v>
      </c>
      <c r="T317" s="37">
        <f t="shared" ca="1" si="97"/>
        <v>0</v>
      </c>
      <c r="U317" s="37">
        <f t="shared" ca="1" si="97"/>
        <v>0</v>
      </c>
      <c r="V317" s="37">
        <f t="shared" ca="1" si="97"/>
        <v>0</v>
      </c>
      <c r="W317" s="37">
        <f t="shared" ca="1" si="97"/>
        <v>0</v>
      </c>
      <c r="X317" s="37">
        <f t="shared" ca="1" si="97"/>
        <v>0</v>
      </c>
      <c r="Y317" s="37">
        <f t="shared" ca="1" si="97"/>
        <v>0</v>
      </c>
      <c r="Z317" s="37">
        <f t="shared" ca="1" si="97"/>
        <v>0</v>
      </c>
      <c r="AA317" s="37">
        <f t="shared" ca="1" si="97"/>
        <v>0</v>
      </c>
      <c r="AB317" s="37">
        <f t="shared" ca="1" si="97"/>
        <v>0</v>
      </c>
      <c r="AC317" s="37">
        <f t="shared" ca="1" si="97"/>
        <v>0</v>
      </c>
      <c r="AD317" s="37">
        <f t="shared" ca="1" si="97"/>
        <v>0</v>
      </c>
      <c r="AE317" s="37">
        <f t="shared" ca="1" si="97"/>
        <v>0</v>
      </c>
      <c r="AF317" s="37">
        <f t="shared" ca="1" si="97"/>
        <v>0</v>
      </c>
      <c r="AG317" s="37">
        <f t="shared" ca="1" si="97"/>
        <v>0</v>
      </c>
      <c r="AH317" s="37">
        <f t="shared" ref="AH317:BM317" ca="1" si="98">IF(AH157=0,0,(AH157/AH9)^2)</f>
        <v>0</v>
      </c>
      <c r="AI317" s="37">
        <f t="shared" ca="1" si="98"/>
        <v>0</v>
      </c>
      <c r="AJ317" s="37">
        <f t="shared" ca="1" si="98"/>
        <v>0</v>
      </c>
      <c r="AK317" s="37">
        <f t="shared" ca="1" si="98"/>
        <v>0</v>
      </c>
      <c r="AL317" s="37">
        <f t="shared" ca="1" si="98"/>
        <v>0</v>
      </c>
      <c r="AM317" s="37">
        <f t="shared" ca="1" si="98"/>
        <v>0</v>
      </c>
      <c r="AN317" s="37">
        <f t="shared" ca="1" si="98"/>
        <v>0</v>
      </c>
      <c r="AO317" s="37">
        <f t="shared" ca="1" si="98"/>
        <v>0</v>
      </c>
      <c r="AP317" s="37">
        <f t="shared" ca="1" si="98"/>
        <v>0</v>
      </c>
      <c r="AQ317" s="37">
        <f t="shared" ca="1" si="98"/>
        <v>0</v>
      </c>
      <c r="AR317" s="37">
        <f t="shared" ca="1" si="98"/>
        <v>0</v>
      </c>
      <c r="AS317" s="37">
        <f t="shared" ca="1" si="98"/>
        <v>0</v>
      </c>
      <c r="AT317" s="37">
        <f t="shared" ca="1" si="98"/>
        <v>0</v>
      </c>
      <c r="AU317" s="37">
        <f t="shared" ca="1" si="98"/>
        <v>0</v>
      </c>
      <c r="AV317" s="37">
        <f t="shared" ca="1" si="98"/>
        <v>0</v>
      </c>
      <c r="AW317" s="37">
        <f t="shared" ca="1" si="98"/>
        <v>0</v>
      </c>
      <c r="AX317" s="37">
        <f t="shared" ca="1" si="98"/>
        <v>0</v>
      </c>
      <c r="AY317" s="37">
        <f t="shared" ca="1" si="98"/>
        <v>0</v>
      </c>
      <c r="AZ317" s="37">
        <f t="shared" ca="1" si="98"/>
        <v>0</v>
      </c>
      <c r="BA317" s="37">
        <f t="shared" ca="1" si="98"/>
        <v>0</v>
      </c>
      <c r="BB317" s="37">
        <f t="shared" ca="1" si="98"/>
        <v>0</v>
      </c>
      <c r="BC317" s="37">
        <f t="shared" ca="1" si="98"/>
        <v>0</v>
      </c>
      <c r="BD317" s="37">
        <f t="shared" ca="1" si="98"/>
        <v>0</v>
      </c>
      <c r="BE317" s="37">
        <f t="shared" ca="1" si="98"/>
        <v>0</v>
      </c>
      <c r="BF317" s="37">
        <f t="shared" ca="1" si="98"/>
        <v>0</v>
      </c>
      <c r="BG317" s="37">
        <f t="shared" ca="1" si="98"/>
        <v>0</v>
      </c>
      <c r="BH317" s="37">
        <f t="shared" ca="1" si="98"/>
        <v>0</v>
      </c>
      <c r="BI317" s="37">
        <f t="shared" ca="1" si="98"/>
        <v>0</v>
      </c>
      <c r="BJ317" s="37">
        <f t="shared" ca="1" si="98"/>
        <v>0</v>
      </c>
      <c r="BK317" s="37">
        <f t="shared" ca="1" si="98"/>
        <v>0</v>
      </c>
      <c r="BL317" s="37">
        <f t="shared" ca="1" si="98"/>
        <v>0</v>
      </c>
      <c r="BM317" s="37">
        <f t="shared" ca="1" si="98"/>
        <v>0</v>
      </c>
      <c r="BN317" s="37">
        <f t="shared" ref="BN317:BT317" ca="1" si="99">IF(BN157=0,0,(BN157/BN9)^2)</f>
        <v>0</v>
      </c>
      <c r="BO317" s="37">
        <f t="shared" ca="1" si="99"/>
        <v>0</v>
      </c>
      <c r="BP317" s="37">
        <f t="shared" ca="1" si="99"/>
        <v>0</v>
      </c>
      <c r="BQ317" s="37">
        <f t="shared" ca="1" si="99"/>
        <v>0</v>
      </c>
      <c r="BR317" s="37">
        <f t="shared" ca="1" si="99"/>
        <v>0</v>
      </c>
      <c r="BS317" s="37">
        <f t="shared" ca="1" si="99"/>
        <v>0</v>
      </c>
      <c r="BT317" s="37">
        <f t="shared" ca="1" si="99"/>
        <v>0</v>
      </c>
      <c r="BZ317" s="59"/>
    </row>
    <row r="318" spans="1:78" x14ac:dyDescent="0.25">
      <c r="A318" s="54" t="s">
        <v>171</v>
      </c>
      <c r="B318" s="37">
        <f t="shared" ref="B318:AG318" ca="1" si="100">IF(B158=0,0,(B158/B9)^2)</f>
        <v>0</v>
      </c>
      <c r="C318" s="37">
        <f t="shared" ca="1" si="100"/>
        <v>0</v>
      </c>
      <c r="D318" s="37">
        <f t="shared" ca="1" si="100"/>
        <v>0</v>
      </c>
      <c r="E318" s="37">
        <f t="shared" ca="1" si="100"/>
        <v>0</v>
      </c>
      <c r="F318" s="37">
        <f t="shared" ca="1" si="100"/>
        <v>0</v>
      </c>
      <c r="G318" s="37">
        <f t="shared" ca="1" si="100"/>
        <v>0</v>
      </c>
      <c r="H318" s="37">
        <f t="shared" ca="1" si="100"/>
        <v>0</v>
      </c>
      <c r="I318" s="37">
        <f t="shared" ca="1" si="100"/>
        <v>0</v>
      </c>
      <c r="J318" s="37">
        <f t="shared" ca="1" si="100"/>
        <v>0</v>
      </c>
      <c r="K318" s="37">
        <f t="shared" ca="1" si="100"/>
        <v>0</v>
      </c>
      <c r="L318" s="37">
        <f t="shared" ca="1" si="100"/>
        <v>0</v>
      </c>
      <c r="M318" s="37">
        <f t="shared" ca="1" si="100"/>
        <v>0</v>
      </c>
      <c r="N318" s="37">
        <f t="shared" ca="1" si="100"/>
        <v>0</v>
      </c>
      <c r="O318" s="37">
        <f t="shared" ca="1" si="100"/>
        <v>0</v>
      </c>
      <c r="P318" s="37">
        <f t="shared" ca="1" si="100"/>
        <v>0</v>
      </c>
      <c r="Q318" s="37">
        <f t="shared" ca="1" si="100"/>
        <v>0</v>
      </c>
      <c r="R318" s="37">
        <f t="shared" ca="1" si="100"/>
        <v>0</v>
      </c>
      <c r="S318" s="37">
        <f t="shared" ca="1" si="100"/>
        <v>0</v>
      </c>
      <c r="T318" s="37">
        <f t="shared" ca="1" si="100"/>
        <v>0</v>
      </c>
      <c r="U318" s="37">
        <f t="shared" ca="1" si="100"/>
        <v>0</v>
      </c>
      <c r="V318" s="37">
        <f t="shared" ca="1" si="100"/>
        <v>0</v>
      </c>
      <c r="W318" s="37">
        <f t="shared" ca="1" si="100"/>
        <v>0</v>
      </c>
      <c r="X318" s="37">
        <f t="shared" ca="1" si="100"/>
        <v>0</v>
      </c>
      <c r="Y318" s="37">
        <f t="shared" ca="1" si="100"/>
        <v>0</v>
      </c>
      <c r="Z318" s="37">
        <f t="shared" ca="1" si="100"/>
        <v>0</v>
      </c>
      <c r="AA318" s="37">
        <f t="shared" ca="1" si="100"/>
        <v>0</v>
      </c>
      <c r="AB318" s="37">
        <f t="shared" ca="1" si="100"/>
        <v>0</v>
      </c>
      <c r="AC318" s="37">
        <f t="shared" ca="1" si="100"/>
        <v>0</v>
      </c>
      <c r="AD318" s="37">
        <f t="shared" ca="1" si="100"/>
        <v>0</v>
      </c>
      <c r="AE318" s="37">
        <f t="shared" ca="1" si="100"/>
        <v>0</v>
      </c>
      <c r="AF318" s="37">
        <f t="shared" ca="1" si="100"/>
        <v>0</v>
      </c>
      <c r="AG318" s="37">
        <f t="shared" ca="1" si="100"/>
        <v>0</v>
      </c>
      <c r="AH318" s="37">
        <f t="shared" ref="AH318:BM318" ca="1" si="101">IF(AH158=0,0,(AH158/AH9)^2)</f>
        <v>0</v>
      </c>
      <c r="AI318" s="37">
        <f t="shared" ca="1" si="101"/>
        <v>0</v>
      </c>
      <c r="AJ318" s="37">
        <f t="shared" ca="1" si="101"/>
        <v>0</v>
      </c>
      <c r="AK318" s="37">
        <f t="shared" ca="1" si="101"/>
        <v>0</v>
      </c>
      <c r="AL318" s="37">
        <f t="shared" ca="1" si="101"/>
        <v>0</v>
      </c>
      <c r="AM318" s="37">
        <f t="shared" ca="1" si="101"/>
        <v>0</v>
      </c>
      <c r="AN318" s="37">
        <f t="shared" ca="1" si="101"/>
        <v>0</v>
      </c>
      <c r="AO318" s="37">
        <f t="shared" ca="1" si="101"/>
        <v>0</v>
      </c>
      <c r="AP318" s="37">
        <f t="shared" ca="1" si="101"/>
        <v>0</v>
      </c>
      <c r="AQ318" s="37">
        <f t="shared" ca="1" si="101"/>
        <v>0</v>
      </c>
      <c r="AR318" s="37">
        <f t="shared" ca="1" si="101"/>
        <v>0</v>
      </c>
      <c r="AS318" s="37">
        <f t="shared" ca="1" si="101"/>
        <v>0</v>
      </c>
      <c r="AT318" s="37">
        <f t="shared" ca="1" si="101"/>
        <v>0</v>
      </c>
      <c r="AU318" s="37">
        <f t="shared" ca="1" si="101"/>
        <v>0</v>
      </c>
      <c r="AV318" s="37">
        <f t="shared" ca="1" si="101"/>
        <v>0</v>
      </c>
      <c r="AW318" s="37">
        <f t="shared" ca="1" si="101"/>
        <v>0</v>
      </c>
      <c r="AX318" s="37">
        <f t="shared" ca="1" si="101"/>
        <v>0</v>
      </c>
      <c r="AY318" s="37">
        <f t="shared" ca="1" si="101"/>
        <v>0</v>
      </c>
      <c r="AZ318" s="37">
        <f t="shared" ca="1" si="101"/>
        <v>0</v>
      </c>
      <c r="BA318" s="37">
        <f t="shared" ca="1" si="101"/>
        <v>0</v>
      </c>
      <c r="BB318" s="37">
        <f t="shared" ca="1" si="101"/>
        <v>0</v>
      </c>
      <c r="BC318" s="37">
        <f t="shared" ca="1" si="101"/>
        <v>0</v>
      </c>
      <c r="BD318" s="37">
        <f t="shared" ca="1" si="101"/>
        <v>0</v>
      </c>
      <c r="BE318" s="37">
        <f t="shared" ca="1" si="101"/>
        <v>0</v>
      </c>
      <c r="BF318" s="37">
        <f t="shared" ca="1" si="101"/>
        <v>0</v>
      </c>
      <c r="BG318" s="37">
        <f t="shared" ca="1" si="101"/>
        <v>0</v>
      </c>
      <c r="BH318" s="37">
        <f t="shared" ca="1" si="101"/>
        <v>0</v>
      </c>
      <c r="BI318" s="37">
        <f t="shared" ca="1" si="101"/>
        <v>0</v>
      </c>
      <c r="BJ318" s="37">
        <f t="shared" ca="1" si="101"/>
        <v>0</v>
      </c>
      <c r="BK318" s="37">
        <f t="shared" ca="1" si="101"/>
        <v>0</v>
      </c>
      <c r="BL318" s="37">
        <f t="shared" ca="1" si="101"/>
        <v>0</v>
      </c>
      <c r="BM318" s="37">
        <f t="shared" ca="1" si="101"/>
        <v>0</v>
      </c>
      <c r="BN318" s="37">
        <f t="shared" ref="BN318:BT318" ca="1" si="102">IF(BN158=0,0,(BN158/BN9)^2)</f>
        <v>0</v>
      </c>
      <c r="BO318" s="37">
        <f t="shared" ca="1" si="102"/>
        <v>0</v>
      </c>
      <c r="BP318" s="37">
        <f t="shared" ca="1" si="102"/>
        <v>0</v>
      </c>
      <c r="BQ318" s="37">
        <f t="shared" ca="1" si="102"/>
        <v>0</v>
      </c>
      <c r="BR318" s="37">
        <f t="shared" ca="1" si="102"/>
        <v>0</v>
      </c>
      <c r="BS318" s="37">
        <f t="shared" ca="1" si="102"/>
        <v>0</v>
      </c>
      <c r="BT318" s="37">
        <f t="shared" ca="1" si="102"/>
        <v>0</v>
      </c>
      <c r="BZ318" s="59"/>
    </row>
    <row r="319" spans="1:78" x14ac:dyDescent="0.25">
      <c r="A319" s="54" t="s">
        <v>172</v>
      </c>
      <c r="B319" s="37">
        <f t="shared" ref="B319:AG319" ca="1" si="103">IF(B159=0,0,(B159/B9)^2)</f>
        <v>0</v>
      </c>
      <c r="C319" s="37">
        <f t="shared" ca="1" si="103"/>
        <v>0</v>
      </c>
      <c r="D319" s="37">
        <f t="shared" ca="1" si="103"/>
        <v>0</v>
      </c>
      <c r="E319" s="37">
        <f t="shared" ca="1" si="103"/>
        <v>0</v>
      </c>
      <c r="F319" s="37">
        <f t="shared" ca="1" si="103"/>
        <v>0</v>
      </c>
      <c r="G319" s="37">
        <f t="shared" ca="1" si="103"/>
        <v>0</v>
      </c>
      <c r="H319" s="37">
        <f t="shared" ca="1" si="103"/>
        <v>0</v>
      </c>
      <c r="I319" s="37">
        <f t="shared" ca="1" si="103"/>
        <v>0</v>
      </c>
      <c r="J319" s="37">
        <f t="shared" ca="1" si="103"/>
        <v>0</v>
      </c>
      <c r="K319" s="37">
        <f t="shared" ca="1" si="103"/>
        <v>0</v>
      </c>
      <c r="L319" s="37">
        <f t="shared" ca="1" si="103"/>
        <v>0</v>
      </c>
      <c r="M319" s="37">
        <f t="shared" ca="1" si="103"/>
        <v>0</v>
      </c>
      <c r="N319" s="37">
        <f t="shared" ca="1" si="103"/>
        <v>0</v>
      </c>
      <c r="O319" s="37">
        <f t="shared" ca="1" si="103"/>
        <v>0</v>
      </c>
      <c r="P319" s="37">
        <f t="shared" ca="1" si="103"/>
        <v>0</v>
      </c>
      <c r="Q319" s="37">
        <f t="shared" ca="1" si="103"/>
        <v>0</v>
      </c>
      <c r="R319" s="37">
        <f t="shared" ca="1" si="103"/>
        <v>0</v>
      </c>
      <c r="S319" s="37">
        <f t="shared" ca="1" si="103"/>
        <v>0</v>
      </c>
      <c r="T319" s="37">
        <f t="shared" ca="1" si="103"/>
        <v>0</v>
      </c>
      <c r="U319" s="37">
        <f t="shared" ca="1" si="103"/>
        <v>0</v>
      </c>
      <c r="V319" s="37">
        <f t="shared" ca="1" si="103"/>
        <v>0</v>
      </c>
      <c r="W319" s="37">
        <f t="shared" ca="1" si="103"/>
        <v>0</v>
      </c>
      <c r="X319" s="37">
        <f t="shared" ca="1" si="103"/>
        <v>0</v>
      </c>
      <c r="Y319" s="37">
        <f t="shared" ca="1" si="103"/>
        <v>0</v>
      </c>
      <c r="Z319" s="37">
        <f t="shared" ca="1" si="103"/>
        <v>0</v>
      </c>
      <c r="AA319" s="37">
        <f t="shared" ca="1" si="103"/>
        <v>0</v>
      </c>
      <c r="AB319" s="37">
        <f t="shared" ca="1" si="103"/>
        <v>0</v>
      </c>
      <c r="AC319" s="37">
        <f t="shared" ca="1" si="103"/>
        <v>0</v>
      </c>
      <c r="AD319" s="37">
        <f t="shared" ca="1" si="103"/>
        <v>0</v>
      </c>
      <c r="AE319" s="37">
        <f t="shared" ca="1" si="103"/>
        <v>0</v>
      </c>
      <c r="AF319" s="37">
        <f t="shared" ca="1" si="103"/>
        <v>0</v>
      </c>
      <c r="AG319" s="37">
        <f t="shared" ca="1" si="103"/>
        <v>0</v>
      </c>
      <c r="AH319" s="37">
        <f t="shared" ref="AH319:BM319" ca="1" si="104">IF(AH159=0,0,(AH159/AH9)^2)</f>
        <v>0</v>
      </c>
      <c r="AI319" s="37">
        <f t="shared" ca="1" si="104"/>
        <v>0</v>
      </c>
      <c r="AJ319" s="37">
        <f t="shared" ca="1" si="104"/>
        <v>0</v>
      </c>
      <c r="AK319" s="37">
        <f t="shared" ca="1" si="104"/>
        <v>0</v>
      </c>
      <c r="AL319" s="37">
        <f t="shared" ca="1" si="104"/>
        <v>0</v>
      </c>
      <c r="AM319" s="37">
        <f t="shared" ca="1" si="104"/>
        <v>0</v>
      </c>
      <c r="AN319" s="37">
        <f t="shared" ca="1" si="104"/>
        <v>0</v>
      </c>
      <c r="AO319" s="37">
        <f t="shared" ca="1" si="104"/>
        <v>0</v>
      </c>
      <c r="AP319" s="37">
        <f t="shared" ca="1" si="104"/>
        <v>0</v>
      </c>
      <c r="AQ319" s="37">
        <f t="shared" ca="1" si="104"/>
        <v>0</v>
      </c>
      <c r="AR319" s="37">
        <f t="shared" ca="1" si="104"/>
        <v>1.5625E-2</v>
      </c>
      <c r="AS319" s="37">
        <f t="shared" ca="1" si="104"/>
        <v>0</v>
      </c>
      <c r="AT319" s="37">
        <f t="shared" ca="1" si="104"/>
        <v>0</v>
      </c>
      <c r="AU319" s="37">
        <f t="shared" ca="1" si="104"/>
        <v>0</v>
      </c>
      <c r="AV319" s="37">
        <f t="shared" ca="1" si="104"/>
        <v>0</v>
      </c>
      <c r="AW319" s="37">
        <f t="shared" ca="1" si="104"/>
        <v>0</v>
      </c>
      <c r="AX319" s="37">
        <f t="shared" ca="1" si="104"/>
        <v>0</v>
      </c>
      <c r="AY319" s="37">
        <f t="shared" ca="1" si="104"/>
        <v>0</v>
      </c>
      <c r="AZ319" s="37">
        <f t="shared" ca="1" si="104"/>
        <v>0</v>
      </c>
      <c r="BA319" s="37">
        <f t="shared" ca="1" si="104"/>
        <v>0</v>
      </c>
      <c r="BB319" s="37">
        <f t="shared" ca="1" si="104"/>
        <v>0</v>
      </c>
      <c r="BC319" s="37">
        <f t="shared" ca="1" si="104"/>
        <v>0</v>
      </c>
      <c r="BD319" s="37">
        <f t="shared" ca="1" si="104"/>
        <v>0</v>
      </c>
      <c r="BE319" s="37">
        <f t="shared" ca="1" si="104"/>
        <v>0</v>
      </c>
      <c r="BF319" s="37">
        <f t="shared" ca="1" si="104"/>
        <v>0</v>
      </c>
      <c r="BG319" s="37">
        <f t="shared" ca="1" si="104"/>
        <v>0</v>
      </c>
      <c r="BH319" s="37">
        <f t="shared" ca="1" si="104"/>
        <v>0</v>
      </c>
      <c r="BI319" s="37">
        <f t="shared" ca="1" si="104"/>
        <v>0</v>
      </c>
      <c r="BJ319" s="37">
        <f t="shared" ca="1" si="104"/>
        <v>0</v>
      </c>
      <c r="BK319" s="37">
        <f t="shared" ca="1" si="104"/>
        <v>0</v>
      </c>
      <c r="BL319" s="37">
        <f t="shared" ca="1" si="104"/>
        <v>0</v>
      </c>
      <c r="BM319" s="37">
        <f t="shared" ca="1" si="104"/>
        <v>0</v>
      </c>
      <c r="BN319" s="37">
        <f t="shared" ref="BN319:BT319" ca="1" si="105">IF(BN159=0,0,(BN159/BN9)^2)</f>
        <v>0</v>
      </c>
      <c r="BO319" s="37">
        <f t="shared" ca="1" si="105"/>
        <v>0</v>
      </c>
      <c r="BP319" s="37">
        <f t="shared" ca="1" si="105"/>
        <v>0</v>
      </c>
      <c r="BQ319" s="37">
        <f t="shared" ca="1" si="105"/>
        <v>0</v>
      </c>
      <c r="BR319" s="37">
        <f t="shared" ca="1" si="105"/>
        <v>1.0000000000000002E-2</v>
      </c>
      <c r="BS319" s="37">
        <f t="shared" ca="1" si="105"/>
        <v>0</v>
      </c>
      <c r="BT319" s="37">
        <f t="shared" ca="1" si="105"/>
        <v>0</v>
      </c>
      <c r="BZ319" s="59"/>
    </row>
    <row r="320" spans="1:78" x14ac:dyDescent="0.25">
      <c r="A320" s="54" t="s">
        <v>173</v>
      </c>
      <c r="B320" s="37">
        <f t="shared" ref="B320:AG320" ca="1" si="106">IF(B160=0,0,(B160/B9)^2)</f>
        <v>0</v>
      </c>
      <c r="C320" s="37">
        <f t="shared" ca="1" si="106"/>
        <v>0</v>
      </c>
      <c r="D320" s="37">
        <f t="shared" ca="1" si="106"/>
        <v>0</v>
      </c>
      <c r="E320" s="37">
        <f t="shared" ca="1" si="106"/>
        <v>0</v>
      </c>
      <c r="F320" s="37">
        <f t="shared" ca="1" si="106"/>
        <v>0</v>
      </c>
      <c r="G320" s="37">
        <f t="shared" ca="1" si="106"/>
        <v>0</v>
      </c>
      <c r="H320" s="37">
        <f t="shared" ca="1" si="106"/>
        <v>0</v>
      </c>
      <c r="I320" s="37">
        <f t="shared" ca="1" si="106"/>
        <v>0</v>
      </c>
      <c r="J320" s="37">
        <f t="shared" ca="1" si="106"/>
        <v>0</v>
      </c>
      <c r="K320" s="37">
        <f t="shared" ca="1" si="106"/>
        <v>0</v>
      </c>
      <c r="L320" s="37">
        <f t="shared" ca="1" si="106"/>
        <v>0</v>
      </c>
      <c r="M320" s="37">
        <f t="shared" ca="1" si="106"/>
        <v>0</v>
      </c>
      <c r="N320" s="37">
        <f t="shared" ca="1" si="106"/>
        <v>0</v>
      </c>
      <c r="O320" s="37">
        <f t="shared" ca="1" si="106"/>
        <v>0</v>
      </c>
      <c r="P320" s="37">
        <f t="shared" ca="1" si="106"/>
        <v>0</v>
      </c>
      <c r="Q320" s="37">
        <f t="shared" ca="1" si="106"/>
        <v>0</v>
      </c>
      <c r="R320" s="37">
        <f t="shared" ca="1" si="106"/>
        <v>0</v>
      </c>
      <c r="S320" s="37">
        <f t="shared" ca="1" si="106"/>
        <v>0</v>
      </c>
      <c r="T320" s="37">
        <f t="shared" ca="1" si="106"/>
        <v>0</v>
      </c>
      <c r="U320" s="37">
        <f t="shared" ca="1" si="106"/>
        <v>0</v>
      </c>
      <c r="V320" s="37">
        <f t="shared" ca="1" si="106"/>
        <v>0</v>
      </c>
      <c r="W320" s="37">
        <f t="shared" ca="1" si="106"/>
        <v>0</v>
      </c>
      <c r="X320" s="37">
        <f t="shared" ca="1" si="106"/>
        <v>0</v>
      </c>
      <c r="Y320" s="37">
        <f t="shared" ca="1" si="106"/>
        <v>0</v>
      </c>
      <c r="Z320" s="37">
        <f t="shared" ca="1" si="106"/>
        <v>0</v>
      </c>
      <c r="AA320" s="37">
        <f t="shared" ca="1" si="106"/>
        <v>0</v>
      </c>
      <c r="AB320" s="37">
        <f t="shared" ca="1" si="106"/>
        <v>0</v>
      </c>
      <c r="AC320" s="37">
        <f t="shared" ca="1" si="106"/>
        <v>0</v>
      </c>
      <c r="AD320" s="37">
        <f t="shared" ca="1" si="106"/>
        <v>0</v>
      </c>
      <c r="AE320" s="37">
        <f t="shared" ca="1" si="106"/>
        <v>0</v>
      </c>
      <c r="AF320" s="37">
        <f t="shared" ca="1" si="106"/>
        <v>0</v>
      </c>
      <c r="AG320" s="37">
        <f t="shared" ca="1" si="106"/>
        <v>0</v>
      </c>
      <c r="AH320" s="37">
        <f t="shared" ref="AH320:BM320" ca="1" si="107">IF(AH160=0,0,(AH160/AH9)^2)</f>
        <v>0</v>
      </c>
      <c r="AI320" s="37">
        <f t="shared" ca="1" si="107"/>
        <v>0</v>
      </c>
      <c r="AJ320" s="37">
        <f t="shared" ca="1" si="107"/>
        <v>0</v>
      </c>
      <c r="AK320" s="37">
        <f t="shared" ca="1" si="107"/>
        <v>0</v>
      </c>
      <c r="AL320" s="37">
        <f t="shared" ca="1" si="107"/>
        <v>0</v>
      </c>
      <c r="AM320" s="37">
        <f t="shared" ca="1" si="107"/>
        <v>0</v>
      </c>
      <c r="AN320" s="37">
        <f t="shared" ca="1" si="107"/>
        <v>0</v>
      </c>
      <c r="AO320" s="37">
        <f t="shared" ca="1" si="107"/>
        <v>0</v>
      </c>
      <c r="AP320" s="37">
        <f t="shared" ca="1" si="107"/>
        <v>0</v>
      </c>
      <c r="AQ320" s="37">
        <f t="shared" ca="1" si="107"/>
        <v>0</v>
      </c>
      <c r="AR320" s="37">
        <f t="shared" ca="1" si="107"/>
        <v>0</v>
      </c>
      <c r="AS320" s="37">
        <f t="shared" ca="1" si="107"/>
        <v>0</v>
      </c>
      <c r="AT320" s="37">
        <f t="shared" ca="1" si="107"/>
        <v>0</v>
      </c>
      <c r="AU320" s="37">
        <f t="shared" ca="1" si="107"/>
        <v>0</v>
      </c>
      <c r="AV320" s="37">
        <f t="shared" ca="1" si="107"/>
        <v>0</v>
      </c>
      <c r="AW320" s="37">
        <f t="shared" ca="1" si="107"/>
        <v>0</v>
      </c>
      <c r="AX320" s="37">
        <f t="shared" ca="1" si="107"/>
        <v>0</v>
      </c>
      <c r="AY320" s="37">
        <f t="shared" ca="1" si="107"/>
        <v>0</v>
      </c>
      <c r="AZ320" s="37">
        <f t="shared" ca="1" si="107"/>
        <v>0</v>
      </c>
      <c r="BA320" s="37">
        <f t="shared" ca="1" si="107"/>
        <v>0</v>
      </c>
      <c r="BB320" s="37">
        <f t="shared" ca="1" si="107"/>
        <v>0</v>
      </c>
      <c r="BC320" s="37">
        <f t="shared" ca="1" si="107"/>
        <v>0</v>
      </c>
      <c r="BD320" s="37">
        <f t="shared" ca="1" si="107"/>
        <v>0</v>
      </c>
      <c r="BE320" s="37">
        <f t="shared" ca="1" si="107"/>
        <v>0</v>
      </c>
      <c r="BF320" s="37">
        <f t="shared" ca="1" si="107"/>
        <v>0</v>
      </c>
      <c r="BG320" s="37">
        <f t="shared" ca="1" si="107"/>
        <v>0</v>
      </c>
      <c r="BH320" s="37">
        <f t="shared" ca="1" si="107"/>
        <v>0</v>
      </c>
      <c r="BI320" s="37">
        <f t="shared" ca="1" si="107"/>
        <v>0</v>
      </c>
      <c r="BJ320" s="37">
        <f t="shared" ca="1" si="107"/>
        <v>0</v>
      </c>
      <c r="BK320" s="37">
        <f t="shared" ca="1" si="107"/>
        <v>0</v>
      </c>
      <c r="BL320" s="37">
        <f t="shared" ca="1" si="107"/>
        <v>0</v>
      </c>
      <c r="BM320" s="37">
        <f t="shared" ca="1" si="107"/>
        <v>0</v>
      </c>
      <c r="BN320" s="37">
        <f t="shared" ref="BN320:BT320" ca="1" si="108">IF(BN160=0,0,(BN160/BN9)^2)</f>
        <v>0</v>
      </c>
      <c r="BO320" s="37">
        <f t="shared" ca="1" si="108"/>
        <v>0</v>
      </c>
      <c r="BP320" s="37">
        <f t="shared" ca="1" si="108"/>
        <v>0</v>
      </c>
      <c r="BQ320" s="37">
        <f t="shared" ca="1" si="108"/>
        <v>0</v>
      </c>
      <c r="BR320" s="37">
        <f t="shared" ca="1" si="108"/>
        <v>0</v>
      </c>
      <c r="BS320" s="37">
        <f t="shared" ca="1" si="108"/>
        <v>0</v>
      </c>
      <c r="BT320" s="37">
        <f t="shared" ca="1" si="108"/>
        <v>0</v>
      </c>
      <c r="BZ320" s="59"/>
    </row>
    <row r="321" spans="1:78" x14ac:dyDescent="0.25">
      <c r="A321" s="54" t="s">
        <v>174</v>
      </c>
      <c r="B321" s="37">
        <f t="shared" ref="B321:AG321" ca="1" si="109">IF(B161=0,0,(B161/B9)^2)</f>
        <v>0</v>
      </c>
      <c r="C321" s="37">
        <f t="shared" ca="1" si="109"/>
        <v>0</v>
      </c>
      <c r="D321" s="37">
        <f t="shared" ca="1" si="109"/>
        <v>0</v>
      </c>
      <c r="E321" s="37">
        <f t="shared" ca="1" si="109"/>
        <v>0</v>
      </c>
      <c r="F321" s="37">
        <f t="shared" ca="1" si="109"/>
        <v>0</v>
      </c>
      <c r="G321" s="37">
        <f t="shared" ca="1" si="109"/>
        <v>0</v>
      </c>
      <c r="H321" s="37">
        <f t="shared" ca="1" si="109"/>
        <v>0</v>
      </c>
      <c r="I321" s="37">
        <f t="shared" ca="1" si="109"/>
        <v>0</v>
      </c>
      <c r="J321" s="37">
        <f t="shared" ca="1" si="109"/>
        <v>0</v>
      </c>
      <c r="K321" s="37">
        <f t="shared" ca="1" si="109"/>
        <v>0</v>
      </c>
      <c r="L321" s="37">
        <f t="shared" ca="1" si="109"/>
        <v>0</v>
      </c>
      <c r="M321" s="37">
        <f t="shared" ca="1" si="109"/>
        <v>0</v>
      </c>
      <c r="N321" s="37">
        <f t="shared" ca="1" si="109"/>
        <v>0</v>
      </c>
      <c r="O321" s="37">
        <f t="shared" ca="1" si="109"/>
        <v>0</v>
      </c>
      <c r="P321" s="37">
        <f t="shared" ca="1" si="109"/>
        <v>0</v>
      </c>
      <c r="Q321" s="37">
        <f t="shared" ca="1" si="109"/>
        <v>0</v>
      </c>
      <c r="R321" s="37">
        <f t="shared" ca="1" si="109"/>
        <v>0</v>
      </c>
      <c r="S321" s="37">
        <f t="shared" ca="1" si="109"/>
        <v>0</v>
      </c>
      <c r="T321" s="37">
        <f t="shared" ca="1" si="109"/>
        <v>0</v>
      </c>
      <c r="U321" s="37">
        <f t="shared" ca="1" si="109"/>
        <v>0</v>
      </c>
      <c r="V321" s="37">
        <f t="shared" ca="1" si="109"/>
        <v>0</v>
      </c>
      <c r="W321" s="37">
        <f t="shared" ca="1" si="109"/>
        <v>0</v>
      </c>
      <c r="X321" s="37">
        <f t="shared" ca="1" si="109"/>
        <v>0</v>
      </c>
      <c r="Y321" s="37">
        <f t="shared" ca="1" si="109"/>
        <v>0</v>
      </c>
      <c r="Z321" s="37">
        <f t="shared" ca="1" si="109"/>
        <v>0</v>
      </c>
      <c r="AA321" s="37">
        <f t="shared" ca="1" si="109"/>
        <v>0</v>
      </c>
      <c r="AB321" s="37">
        <f t="shared" ca="1" si="109"/>
        <v>0</v>
      </c>
      <c r="AC321" s="37">
        <f t="shared" ca="1" si="109"/>
        <v>0</v>
      </c>
      <c r="AD321" s="37">
        <f t="shared" ca="1" si="109"/>
        <v>0</v>
      </c>
      <c r="AE321" s="37">
        <f t="shared" ca="1" si="109"/>
        <v>0</v>
      </c>
      <c r="AF321" s="37">
        <f t="shared" ca="1" si="109"/>
        <v>0</v>
      </c>
      <c r="AG321" s="37">
        <f t="shared" ca="1" si="109"/>
        <v>0</v>
      </c>
      <c r="AH321" s="37">
        <f t="shared" ref="AH321:BM321" ca="1" si="110">IF(AH161=0,0,(AH161/AH9)^2)</f>
        <v>0</v>
      </c>
      <c r="AI321" s="37">
        <f t="shared" ca="1" si="110"/>
        <v>0</v>
      </c>
      <c r="AJ321" s="37">
        <f t="shared" ca="1" si="110"/>
        <v>0</v>
      </c>
      <c r="AK321" s="37">
        <f t="shared" ca="1" si="110"/>
        <v>0</v>
      </c>
      <c r="AL321" s="37">
        <f t="shared" ca="1" si="110"/>
        <v>0</v>
      </c>
      <c r="AM321" s="37">
        <f t="shared" ca="1" si="110"/>
        <v>0</v>
      </c>
      <c r="AN321" s="37">
        <f t="shared" ca="1" si="110"/>
        <v>0</v>
      </c>
      <c r="AO321" s="37">
        <f t="shared" ca="1" si="110"/>
        <v>0</v>
      </c>
      <c r="AP321" s="37">
        <f t="shared" ca="1" si="110"/>
        <v>0</v>
      </c>
      <c r="AQ321" s="37">
        <f t="shared" ca="1" si="110"/>
        <v>0</v>
      </c>
      <c r="AR321" s="37">
        <f t="shared" ca="1" si="110"/>
        <v>0</v>
      </c>
      <c r="AS321" s="37">
        <f t="shared" ca="1" si="110"/>
        <v>0</v>
      </c>
      <c r="AT321" s="37">
        <f t="shared" ca="1" si="110"/>
        <v>0</v>
      </c>
      <c r="AU321" s="37">
        <f t="shared" ca="1" si="110"/>
        <v>0</v>
      </c>
      <c r="AV321" s="37">
        <f t="shared" ca="1" si="110"/>
        <v>0</v>
      </c>
      <c r="AW321" s="37">
        <f t="shared" ca="1" si="110"/>
        <v>0</v>
      </c>
      <c r="AX321" s="37">
        <f t="shared" ca="1" si="110"/>
        <v>0</v>
      </c>
      <c r="AY321" s="37">
        <f t="shared" ca="1" si="110"/>
        <v>0</v>
      </c>
      <c r="AZ321" s="37">
        <f t="shared" ca="1" si="110"/>
        <v>0</v>
      </c>
      <c r="BA321" s="37">
        <f t="shared" ca="1" si="110"/>
        <v>0</v>
      </c>
      <c r="BB321" s="37">
        <f t="shared" ca="1" si="110"/>
        <v>0</v>
      </c>
      <c r="BC321" s="37">
        <f t="shared" ca="1" si="110"/>
        <v>0</v>
      </c>
      <c r="BD321" s="37">
        <f t="shared" ca="1" si="110"/>
        <v>0</v>
      </c>
      <c r="BE321" s="37">
        <f t="shared" ca="1" si="110"/>
        <v>0</v>
      </c>
      <c r="BF321" s="37">
        <f t="shared" ca="1" si="110"/>
        <v>0</v>
      </c>
      <c r="BG321" s="37">
        <f t="shared" ca="1" si="110"/>
        <v>0</v>
      </c>
      <c r="BH321" s="37">
        <f t="shared" ca="1" si="110"/>
        <v>0</v>
      </c>
      <c r="BI321" s="37">
        <f t="shared" ca="1" si="110"/>
        <v>0</v>
      </c>
      <c r="BJ321" s="37">
        <f t="shared" ca="1" si="110"/>
        <v>0</v>
      </c>
      <c r="BK321" s="37">
        <f t="shared" ca="1" si="110"/>
        <v>0</v>
      </c>
      <c r="BL321" s="37">
        <f t="shared" ca="1" si="110"/>
        <v>0</v>
      </c>
      <c r="BM321" s="37">
        <f t="shared" ca="1" si="110"/>
        <v>0</v>
      </c>
      <c r="BN321" s="37">
        <f t="shared" ref="BN321:BT321" ca="1" si="111">IF(BN161=0,0,(BN161/BN9)^2)</f>
        <v>0</v>
      </c>
      <c r="BO321" s="37">
        <f t="shared" ca="1" si="111"/>
        <v>0</v>
      </c>
      <c r="BP321" s="37">
        <f t="shared" ca="1" si="111"/>
        <v>0</v>
      </c>
      <c r="BQ321" s="37">
        <f t="shared" ca="1" si="111"/>
        <v>0</v>
      </c>
      <c r="BR321" s="37">
        <f t="shared" ca="1" si="111"/>
        <v>0</v>
      </c>
      <c r="BS321" s="37">
        <f t="shared" ca="1" si="111"/>
        <v>0</v>
      </c>
      <c r="BT321" s="37">
        <f t="shared" ca="1" si="111"/>
        <v>0</v>
      </c>
      <c r="BZ321" s="59"/>
    </row>
    <row r="322" spans="1:78" x14ac:dyDescent="0.25">
      <c r="A322" s="54" t="s">
        <v>175</v>
      </c>
      <c r="B322" s="37">
        <f t="shared" ref="B322:AG322" ca="1" si="112">IF(B162=0,0,(B162/B9)^2)</f>
        <v>8.1632653061224483E-2</v>
      </c>
      <c r="C322" s="37">
        <f t="shared" ca="1" si="112"/>
        <v>0</v>
      </c>
      <c r="D322" s="37">
        <f t="shared" ca="1" si="112"/>
        <v>0</v>
      </c>
      <c r="E322" s="37">
        <f t="shared" ca="1" si="112"/>
        <v>0</v>
      </c>
      <c r="F322" s="37">
        <f t="shared" ca="1" si="112"/>
        <v>0</v>
      </c>
      <c r="G322" s="37">
        <f t="shared" ca="1" si="112"/>
        <v>0</v>
      </c>
      <c r="H322" s="37">
        <f t="shared" ca="1" si="112"/>
        <v>0</v>
      </c>
      <c r="I322" s="37">
        <f t="shared" ca="1" si="112"/>
        <v>0</v>
      </c>
      <c r="J322" s="37">
        <f t="shared" ca="1" si="112"/>
        <v>0</v>
      </c>
      <c r="K322" s="37">
        <f t="shared" ca="1" si="112"/>
        <v>0</v>
      </c>
      <c r="L322" s="37">
        <f t="shared" ca="1" si="112"/>
        <v>0</v>
      </c>
      <c r="M322" s="37">
        <f t="shared" ca="1" si="112"/>
        <v>0</v>
      </c>
      <c r="N322" s="37">
        <f t="shared" ca="1" si="112"/>
        <v>0</v>
      </c>
      <c r="O322" s="37">
        <f t="shared" ca="1" si="112"/>
        <v>0</v>
      </c>
      <c r="P322" s="37">
        <f t="shared" ca="1" si="112"/>
        <v>0</v>
      </c>
      <c r="Q322" s="37">
        <f t="shared" ca="1" si="112"/>
        <v>0</v>
      </c>
      <c r="R322" s="37">
        <f t="shared" ca="1" si="112"/>
        <v>0</v>
      </c>
      <c r="S322" s="37">
        <f t="shared" ca="1" si="112"/>
        <v>0</v>
      </c>
      <c r="T322" s="37">
        <f t="shared" ca="1" si="112"/>
        <v>0</v>
      </c>
      <c r="U322" s="37">
        <f t="shared" ca="1" si="112"/>
        <v>0</v>
      </c>
      <c r="V322" s="37">
        <f t="shared" ca="1" si="112"/>
        <v>0</v>
      </c>
      <c r="W322" s="37">
        <f t="shared" ca="1" si="112"/>
        <v>0</v>
      </c>
      <c r="X322" s="37">
        <f t="shared" ca="1" si="112"/>
        <v>0</v>
      </c>
      <c r="Y322" s="37">
        <f t="shared" ca="1" si="112"/>
        <v>0</v>
      </c>
      <c r="Z322" s="37">
        <f t="shared" ca="1" si="112"/>
        <v>0</v>
      </c>
      <c r="AA322" s="37">
        <f t="shared" ca="1" si="112"/>
        <v>1.5625E-2</v>
      </c>
      <c r="AB322" s="37">
        <f t="shared" ca="1" si="112"/>
        <v>0</v>
      </c>
      <c r="AC322" s="37">
        <f t="shared" ca="1" si="112"/>
        <v>0</v>
      </c>
      <c r="AD322" s="37">
        <f t="shared" ca="1" si="112"/>
        <v>0</v>
      </c>
      <c r="AE322" s="37">
        <f t="shared" ca="1" si="112"/>
        <v>0</v>
      </c>
      <c r="AF322" s="37">
        <f t="shared" ca="1" si="112"/>
        <v>0</v>
      </c>
      <c r="AG322" s="37">
        <f t="shared" ca="1" si="112"/>
        <v>0</v>
      </c>
      <c r="AH322" s="37">
        <f t="shared" ref="AH322:BM322" ca="1" si="113">IF(AH162=0,0,(AH162/AH9)^2)</f>
        <v>0</v>
      </c>
      <c r="AI322" s="37">
        <f t="shared" ca="1" si="113"/>
        <v>0</v>
      </c>
      <c r="AJ322" s="37">
        <f t="shared" ca="1" si="113"/>
        <v>0</v>
      </c>
      <c r="AK322" s="37">
        <f t="shared" ca="1" si="113"/>
        <v>0</v>
      </c>
      <c r="AL322" s="37">
        <f t="shared" ca="1" si="113"/>
        <v>0</v>
      </c>
      <c r="AM322" s="37">
        <f t="shared" ca="1" si="113"/>
        <v>0</v>
      </c>
      <c r="AN322" s="37">
        <f t="shared" ca="1" si="113"/>
        <v>0.19753086419753085</v>
      </c>
      <c r="AO322" s="37">
        <f t="shared" ca="1" si="113"/>
        <v>0.5625</v>
      </c>
      <c r="AP322" s="37">
        <f t="shared" ca="1" si="113"/>
        <v>0</v>
      </c>
      <c r="AQ322" s="37">
        <f t="shared" ca="1" si="113"/>
        <v>0.19753086419753085</v>
      </c>
      <c r="AR322" s="37">
        <f t="shared" ca="1" si="113"/>
        <v>1.5625E-2</v>
      </c>
      <c r="AS322" s="37">
        <f t="shared" ca="1" si="113"/>
        <v>0</v>
      </c>
      <c r="AT322" s="37">
        <f t="shared" ca="1" si="113"/>
        <v>0.30864197530864201</v>
      </c>
      <c r="AU322" s="37">
        <f t="shared" ca="1" si="113"/>
        <v>0</v>
      </c>
      <c r="AV322" s="37">
        <f t="shared" ca="1" si="113"/>
        <v>0</v>
      </c>
      <c r="AW322" s="37">
        <f t="shared" ca="1" si="113"/>
        <v>0</v>
      </c>
      <c r="AX322" s="37">
        <f t="shared" ca="1" si="113"/>
        <v>0</v>
      </c>
      <c r="AY322" s="37">
        <f t="shared" ca="1" si="113"/>
        <v>0</v>
      </c>
      <c r="AZ322" s="37">
        <f t="shared" ca="1" si="113"/>
        <v>1.0000000000000002E-2</v>
      </c>
      <c r="BA322" s="37">
        <f t="shared" ca="1" si="113"/>
        <v>0</v>
      </c>
      <c r="BB322" s="37">
        <f t="shared" ca="1" si="113"/>
        <v>0</v>
      </c>
      <c r="BC322" s="37">
        <f t="shared" ca="1" si="113"/>
        <v>0</v>
      </c>
      <c r="BD322" s="37">
        <f t="shared" ca="1" si="113"/>
        <v>2.0408163265306121E-2</v>
      </c>
      <c r="BE322" s="37">
        <f t="shared" ca="1" si="113"/>
        <v>0</v>
      </c>
      <c r="BF322" s="37">
        <f t="shared" ca="1" si="113"/>
        <v>0</v>
      </c>
      <c r="BG322" s="37">
        <f t="shared" ca="1" si="113"/>
        <v>0</v>
      </c>
      <c r="BH322" s="37">
        <f t="shared" ca="1" si="113"/>
        <v>0</v>
      </c>
      <c r="BI322" s="37">
        <f t="shared" ca="1" si="113"/>
        <v>1.5625E-2</v>
      </c>
      <c r="BJ322" s="37">
        <f t="shared" ca="1" si="113"/>
        <v>0</v>
      </c>
      <c r="BK322" s="37">
        <f t="shared" ca="1" si="113"/>
        <v>1.5625E-2</v>
      </c>
      <c r="BL322" s="37">
        <f t="shared" ca="1" si="113"/>
        <v>0</v>
      </c>
      <c r="BM322" s="37">
        <f t="shared" ca="1" si="113"/>
        <v>0</v>
      </c>
      <c r="BN322" s="37">
        <f t="shared" ref="BN322:BT322" ca="1" si="114">IF(BN162=0,0,(BN162/BN9)^2)</f>
        <v>0</v>
      </c>
      <c r="BO322" s="37">
        <f t="shared" ca="1" si="114"/>
        <v>0</v>
      </c>
      <c r="BP322" s="37">
        <f t="shared" ca="1" si="114"/>
        <v>2.0408163265306121E-2</v>
      </c>
      <c r="BQ322" s="37">
        <f t="shared" ca="1" si="114"/>
        <v>0</v>
      </c>
      <c r="BR322" s="37">
        <f t="shared" ca="1" si="114"/>
        <v>0.16000000000000003</v>
      </c>
      <c r="BS322" s="37">
        <f t="shared" ca="1" si="114"/>
        <v>0</v>
      </c>
      <c r="BT322" s="37">
        <f t="shared" ca="1" si="114"/>
        <v>1.2345679012345678E-2</v>
      </c>
      <c r="BZ322" s="59"/>
    </row>
    <row r="323" spans="1:78" x14ac:dyDescent="0.25">
      <c r="A323" s="54" t="s">
        <v>176</v>
      </c>
      <c r="B323" s="37">
        <f t="shared" ref="B323:AG323" ca="1" si="115">IF(B163=0,0,(B163/B9)^2)</f>
        <v>0</v>
      </c>
      <c r="C323" s="37">
        <f t="shared" ca="1" si="115"/>
        <v>0</v>
      </c>
      <c r="D323" s="37">
        <f t="shared" ca="1" si="115"/>
        <v>0</v>
      </c>
      <c r="E323" s="37">
        <f t="shared" ca="1" si="115"/>
        <v>0</v>
      </c>
      <c r="F323" s="37">
        <f t="shared" ca="1" si="115"/>
        <v>0</v>
      </c>
      <c r="G323" s="37">
        <f t="shared" ca="1" si="115"/>
        <v>0</v>
      </c>
      <c r="H323" s="37">
        <f t="shared" ca="1" si="115"/>
        <v>0</v>
      </c>
      <c r="I323" s="37">
        <f t="shared" ca="1" si="115"/>
        <v>0</v>
      </c>
      <c r="J323" s="37">
        <f t="shared" ca="1" si="115"/>
        <v>0</v>
      </c>
      <c r="K323" s="37">
        <f t="shared" ca="1" si="115"/>
        <v>0</v>
      </c>
      <c r="L323" s="37">
        <f t="shared" ca="1" si="115"/>
        <v>0</v>
      </c>
      <c r="M323" s="37">
        <f t="shared" ca="1" si="115"/>
        <v>0</v>
      </c>
      <c r="N323" s="37">
        <f t="shared" ca="1" si="115"/>
        <v>0</v>
      </c>
      <c r="O323" s="37">
        <f t="shared" ca="1" si="115"/>
        <v>0</v>
      </c>
      <c r="P323" s="37">
        <f t="shared" ca="1" si="115"/>
        <v>0</v>
      </c>
      <c r="Q323" s="37">
        <f t="shared" ca="1" si="115"/>
        <v>0</v>
      </c>
      <c r="R323" s="37">
        <f t="shared" ca="1" si="115"/>
        <v>0</v>
      </c>
      <c r="S323" s="37">
        <f t="shared" ca="1" si="115"/>
        <v>0</v>
      </c>
      <c r="T323" s="37">
        <f t="shared" ca="1" si="115"/>
        <v>0</v>
      </c>
      <c r="U323" s="37">
        <f t="shared" ca="1" si="115"/>
        <v>0</v>
      </c>
      <c r="V323" s="37">
        <f t="shared" ca="1" si="115"/>
        <v>0</v>
      </c>
      <c r="W323" s="37">
        <f t="shared" ca="1" si="115"/>
        <v>0</v>
      </c>
      <c r="X323" s="37">
        <f t="shared" ca="1" si="115"/>
        <v>0</v>
      </c>
      <c r="Y323" s="37">
        <f t="shared" ca="1" si="115"/>
        <v>0</v>
      </c>
      <c r="Z323" s="37">
        <f t="shared" ca="1" si="115"/>
        <v>0</v>
      </c>
      <c r="AA323" s="37">
        <f t="shared" ca="1" si="115"/>
        <v>0</v>
      </c>
      <c r="AB323" s="37">
        <f t="shared" ca="1" si="115"/>
        <v>0</v>
      </c>
      <c r="AC323" s="37">
        <f t="shared" ca="1" si="115"/>
        <v>0</v>
      </c>
      <c r="AD323" s="37">
        <f t="shared" ca="1" si="115"/>
        <v>0</v>
      </c>
      <c r="AE323" s="37">
        <f t="shared" ca="1" si="115"/>
        <v>0</v>
      </c>
      <c r="AF323" s="37">
        <f t="shared" ca="1" si="115"/>
        <v>0</v>
      </c>
      <c r="AG323" s="37">
        <f t="shared" ca="1" si="115"/>
        <v>0</v>
      </c>
      <c r="AH323" s="37">
        <f t="shared" ref="AH323:BM323" ca="1" si="116">IF(AH163=0,0,(AH163/AH9)^2)</f>
        <v>0</v>
      </c>
      <c r="AI323" s="37">
        <f t="shared" ca="1" si="116"/>
        <v>0</v>
      </c>
      <c r="AJ323" s="37">
        <f t="shared" ca="1" si="116"/>
        <v>0</v>
      </c>
      <c r="AK323" s="37">
        <f t="shared" ca="1" si="116"/>
        <v>0</v>
      </c>
      <c r="AL323" s="37">
        <f t="shared" ca="1" si="116"/>
        <v>0</v>
      </c>
      <c r="AM323" s="37">
        <f t="shared" ca="1" si="116"/>
        <v>0</v>
      </c>
      <c r="AN323" s="37">
        <f t="shared" ca="1" si="116"/>
        <v>0</v>
      </c>
      <c r="AO323" s="37">
        <f t="shared" ca="1" si="116"/>
        <v>0</v>
      </c>
      <c r="AP323" s="37">
        <f t="shared" ca="1" si="116"/>
        <v>0</v>
      </c>
      <c r="AQ323" s="37">
        <f t="shared" ca="1" si="116"/>
        <v>0</v>
      </c>
      <c r="AR323" s="37">
        <f t="shared" ca="1" si="116"/>
        <v>0</v>
      </c>
      <c r="AS323" s="37">
        <f t="shared" ca="1" si="116"/>
        <v>0</v>
      </c>
      <c r="AT323" s="37">
        <f t="shared" ca="1" si="116"/>
        <v>0</v>
      </c>
      <c r="AU323" s="37">
        <f t="shared" ca="1" si="116"/>
        <v>0</v>
      </c>
      <c r="AV323" s="37">
        <f t="shared" ca="1" si="116"/>
        <v>0</v>
      </c>
      <c r="AW323" s="37">
        <f t="shared" ca="1" si="116"/>
        <v>0</v>
      </c>
      <c r="AX323" s="37">
        <f t="shared" ca="1" si="116"/>
        <v>0</v>
      </c>
      <c r="AY323" s="37">
        <f t="shared" ca="1" si="116"/>
        <v>0</v>
      </c>
      <c r="AZ323" s="37">
        <f t="shared" ca="1" si="116"/>
        <v>0</v>
      </c>
      <c r="BA323" s="37">
        <f t="shared" ca="1" si="116"/>
        <v>0</v>
      </c>
      <c r="BB323" s="37">
        <f t="shared" ca="1" si="116"/>
        <v>0</v>
      </c>
      <c r="BC323" s="37">
        <f t="shared" ca="1" si="116"/>
        <v>0</v>
      </c>
      <c r="BD323" s="37">
        <f t="shared" ca="1" si="116"/>
        <v>0</v>
      </c>
      <c r="BE323" s="37">
        <f t="shared" ca="1" si="116"/>
        <v>0</v>
      </c>
      <c r="BF323" s="37">
        <f t="shared" ca="1" si="116"/>
        <v>0</v>
      </c>
      <c r="BG323" s="37">
        <f t="shared" ca="1" si="116"/>
        <v>0</v>
      </c>
      <c r="BH323" s="37">
        <f t="shared" ca="1" si="116"/>
        <v>0</v>
      </c>
      <c r="BI323" s="37">
        <f t="shared" ca="1" si="116"/>
        <v>0</v>
      </c>
      <c r="BJ323" s="37">
        <f t="shared" ca="1" si="116"/>
        <v>0</v>
      </c>
      <c r="BK323" s="37">
        <f t="shared" ca="1" si="116"/>
        <v>0</v>
      </c>
      <c r="BL323" s="37">
        <f t="shared" ca="1" si="116"/>
        <v>0</v>
      </c>
      <c r="BM323" s="37">
        <f t="shared" ca="1" si="116"/>
        <v>0</v>
      </c>
      <c r="BN323" s="37">
        <f t="shared" ref="BN323:BT323" ca="1" si="117">IF(BN163=0,0,(BN163/BN9)^2)</f>
        <v>0</v>
      </c>
      <c r="BO323" s="37">
        <f t="shared" ca="1" si="117"/>
        <v>0</v>
      </c>
      <c r="BP323" s="37">
        <f t="shared" ca="1" si="117"/>
        <v>0</v>
      </c>
      <c r="BQ323" s="37">
        <f t="shared" ca="1" si="117"/>
        <v>0</v>
      </c>
      <c r="BR323" s="37">
        <f t="shared" ca="1" si="117"/>
        <v>0</v>
      </c>
      <c r="BS323" s="37">
        <f t="shared" ca="1" si="117"/>
        <v>0</v>
      </c>
      <c r="BT323" s="37">
        <f t="shared" ca="1" si="117"/>
        <v>0</v>
      </c>
      <c r="BZ323" s="59"/>
    </row>
    <row r="324" spans="1:78" x14ac:dyDescent="0.25">
      <c r="A324" s="54" t="s">
        <v>177</v>
      </c>
      <c r="B324" s="37">
        <f t="shared" ref="B324:AG324" ca="1" si="118">IF(B164=0,0,(B164/B9)^2)</f>
        <v>0</v>
      </c>
      <c r="C324" s="37">
        <f t="shared" ca="1" si="118"/>
        <v>0</v>
      </c>
      <c r="D324" s="37">
        <f t="shared" ca="1" si="118"/>
        <v>0</v>
      </c>
      <c r="E324" s="37">
        <f t="shared" ca="1" si="118"/>
        <v>0</v>
      </c>
      <c r="F324" s="37">
        <f t="shared" ca="1" si="118"/>
        <v>0</v>
      </c>
      <c r="G324" s="37">
        <f t="shared" ca="1" si="118"/>
        <v>0</v>
      </c>
      <c r="H324" s="37">
        <f t="shared" ca="1" si="118"/>
        <v>0</v>
      </c>
      <c r="I324" s="37">
        <f t="shared" ca="1" si="118"/>
        <v>0</v>
      </c>
      <c r="J324" s="37">
        <f t="shared" ca="1" si="118"/>
        <v>0</v>
      </c>
      <c r="K324" s="37">
        <f t="shared" ca="1" si="118"/>
        <v>0</v>
      </c>
      <c r="L324" s="37">
        <f t="shared" ca="1" si="118"/>
        <v>0</v>
      </c>
      <c r="M324" s="37">
        <f t="shared" ca="1" si="118"/>
        <v>0</v>
      </c>
      <c r="N324" s="37">
        <f t="shared" ca="1" si="118"/>
        <v>0</v>
      </c>
      <c r="O324" s="37">
        <f t="shared" ca="1" si="118"/>
        <v>0</v>
      </c>
      <c r="P324" s="37">
        <f t="shared" ca="1" si="118"/>
        <v>0</v>
      </c>
      <c r="Q324" s="37">
        <f t="shared" ca="1" si="118"/>
        <v>0</v>
      </c>
      <c r="R324" s="37">
        <f t="shared" ca="1" si="118"/>
        <v>0</v>
      </c>
      <c r="S324" s="37">
        <f t="shared" ca="1" si="118"/>
        <v>0</v>
      </c>
      <c r="T324" s="37">
        <f t="shared" ca="1" si="118"/>
        <v>0</v>
      </c>
      <c r="U324" s="37">
        <f t="shared" ca="1" si="118"/>
        <v>0</v>
      </c>
      <c r="V324" s="37">
        <f t="shared" ca="1" si="118"/>
        <v>0</v>
      </c>
      <c r="W324" s="37">
        <f t="shared" ca="1" si="118"/>
        <v>0</v>
      </c>
      <c r="X324" s="37">
        <f t="shared" ca="1" si="118"/>
        <v>0</v>
      </c>
      <c r="Y324" s="37">
        <f t="shared" ca="1" si="118"/>
        <v>0</v>
      </c>
      <c r="Z324" s="37">
        <f t="shared" ca="1" si="118"/>
        <v>0</v>
      </c>
      <c r="AA324" s="37">
        <f t="shared" ca="1" si="118"/>
        <v>0</v>
      </c>
      <c r="AB324" s="37">
        <f t="shared" ca="1" si="118"/>
        <v>0</v>
      </c>
      <c r="AC324" s="37">
        <f t="shared" ca="1" si="118"/>
        <v>0</v>
      </c>
      <c r="AD324" s="37">
        <f t="shared" ca="1" si="118"/>
        <v>0</v>
      </c>
      <c r="AE324" s="37">
        <f t="shared" ca="1" si="118"/>
        <v>0</v>
      </c>
      <c r="AF324" s="37">
        <f t="shared" ca="1" si="118"/>
        <v>0</v>
      </c>
      <c r="AG324" s="37">
        <f t="shared" ca="1" si="118"/>
        <v>0</v>
      </c>
      <c r="AH324" s="37">
        <f t="shared" ref="AH324:BM324" ca="1" si="119">IF(AH164=0,0,(AH164/AH9)^2)</f>
        <v>0</v>
      </c>
      <c r="AI324" s="37">
        <f t="shared" ca="1" si="119"/>
        <v>0</v>
      </c>
      <c r="AJ324" s="37">
        <f t="shared" ca="1" si="119"/>
        <v>0</v>
      </c>
      <c r="AK324" s="37">
        <f t="shared" ca="1" si="119"/>
        <v>0</v>
      </c>
      <c r="AL324" s="37">
        <f t="shared" ca="1" si="119"/>
        <v>0</v>
      </c>
      <c r="AM324" s="37">
        <f t="shared" ca="1" si="119"/>
        <v>0</v>
      </c>
      <c r="AN324" s="37">
        <f t="shared" ca="1" si="119"/>
        <v>0</v>
      </c>
      <c r="AO324" s="37">
        <f t="shared" ca="1" si="119"/>
        <v>0</v>
      </c>
      <c r="AP324" s="37">
        <f t="shared" ca="1" si="119"/>
        <v>0</v>
      </c>
      <c r="AQ324" s="37">
        <f t="shared" ca="1" si="119"/>
        <v>0</v>
      </c>
      <c r="AR324" s="37">
        <f t="shared" ca="1" si="119"/>
        <v>0</v>
      </c>
      <c r="AS324" s="37">
        <f t="shared" ca="1" si="119"/>
        <v>0</v>
      </c>
      <c r="AT324" s="37">
        <f t="shared" ca="1" si="119"/>
        <v>0</v>
      </c>
      <c r="AU324" s="37">
        <f t="shared" ca="1" si="119"/>
        <v>0</v>
      </c>
      <c r="AV324" s="37">
        <f t="shared" ca="1" si="119"/>
        <v>0</v>
      </c>
      <c r="AW324" s="37">
        <f t="shared" ca="1" si="119"/>
        <v>0</v>
      </c>
      <c r="AX324" s="37">
        <f t="shared" ca="1" si="119"/>
        <v>0</v>
      </c>
      <c r="AY324" s="37">
        <f t="shared" ca="1" si="119"/>
        <v>0</v>
      </c>
      <c r="AZ324" s="37">
        <f t="shared" ca="1" si="119"/>
        <v>0</v>
      </c>
      <c r="BA324" s="37">
        <f t="shared" ca="1" si="119"/>
        <v>0</v>
      </c>
      <c r="BB324" s="37">
        <f t="shared" ca="1" si="119"/>
        <v>0</v>
      </c>
      <c r="BC324" s="37">
        <f t="shared" ca="1" si="119"/>
        <v>0</v>
      </c>
      <c r="BD324" s="37">
        <f t="shared" ca="1" si="119"/>
        <v>0</v>
      </c>
      <c r="BE324" s="37">
        <f t="shared" ca="1" si="119"/>
        <v>0</v>
      </c>
      <c r="BF324" s="37">
        <f t="shared" ca="1" si="119"/>
        <v>0</v>
      </c>
      <c r="BG324" s="37">
        <f t="shared" ca="1" si="119"/>
        <v>0</v>
      </c>
      <c r="BH324" s="37">
        <f t="shared" ca="1" si="119"/>
        <v>0</v>
      </c>
      <c r="BI324" s="37">
        <f t="shared" ca="1" si="119"/>
        <v>0</v>
      </c>
      <c r="BJ324" s="37">
        <f t="shared" ca="1" si="119"/>
        <v>0</v>
      </c>
      <c r="BK324" s="37">
        <f t="shared" ca="1" si="119"/>
        <v>0</v>
      </c>
      <c r="BL324" s="37">
        <f t="shared" ca="1" si="119"/>
        <v>0</v>
      </c>
      <c r="BM324" s="37">
        <f t="shared" ca="1" si="119"/>
        <v>0</v>
      </c>
      <c r="BN324" s="37">
        <f t="shared" ref="BN324:BT324" ca="1" si="120">IF(BN164=0,0,(BN164/BN9)^2)</f>
        <v>0</v>
      </c>
      <c r="BO324" s="37">
        <f t="shared" ca="1" si="120"/>
        <v>0</v>
      </c>
      <c r="BP324" s="37">
        <f t="shared" ca="1" si="120"/>
        <v>0</v>
      </c>
      <c r="BQ324" s="37">
        <f t="shared" ca="1" si="120"/>
        <v>0</v>
      </c>
      <c r="BR324" s="37">
        <f t="shared" ca="1" si="120"/>
        <v>0</v>
      </c>
      <c r="BS324" s="37">
        <f t="shared" ca="1" si="120"/>
        <v>0</v>
      </c>
      <c r="BT324" s="37">
        <f t="shared" ca="1" si="120"/>
        <v>0</v>
      </c>
      <c r="BZ324" s="59"/>
    </row>
    <row r="325" spans="1:78" x14ac:dyDescent="0.25">
      <c r="A325" s="54" t="s">
        <v>178</v>
      </c>
      <c r="B325" s="37">
        <f t="shared" ref="B325:AG325" ca="1" si="121">IF(B165=0,0,(B165/B9)^2)</f>
        <v>0</v>
      </c>
      <c r="C325" s="37">
        <f t="shared" ca="1" si="121"/>
        <v>0</v>
      </c>
      <c r="D325" s="37">
        <f t="shared" ca="1" si="121"/>
        <v>0</v>
      </c>
      <c r="E325" s="37">
        <f t="shared" ca="1" si="121"/>
        <v>0</v>
      </c>
      <c r="F325" s="37">
        <f t="shared" ca="1" si="121"/>
        <v>0</v>
      </c>
      <c r="G325" s="37">
        <f t="shared" ca="1" si="121"/>
        <v>0</v>
      </c>
      <c r="H325" s="37">
        <f t="shared" ca="1" si="121"/>
        <v>0</v>
      </c>
      <c r="I325" s="37">
        <f t="shared" ca="1" si="121"/>
        <v>0</v>
      </c>
      <c r="J325" s="37">
        <f t="shared" ca="1" si="121"/>
        <v>0</v>
      </c>
      <c r="K325" s="37">
        <f t="shared" ca="1" si="121"/>
        <v>0</v>
      </c>
      <c r="L325" s="37">
        <f t="shared" ca="1" si="121"/>
        <v>0</v>
      </c>
      <c r="M325" s="37">
        <f t="shared" ca="1" si="121"/>
        <v>0</v>
      </c>
      <c r="N325" s="37">
        <f t="shared" ca="1" si="121"/>
        <v>0</v>
      </c>
      <c r="O325" s="37">
        <f t="shared" ca="1" si="121"/>
        <v>0</v>
      </c>
      <c r="P325" s="37">
        <f t="shared" ca="1" si="121"/>
        <v>0</v>
      </c>
      <c r="Q325" s="37">
        <f t="shared" ca="1" si="121"/>
        <v>0</v>
      </c>
      <c r="R325" s="37">
        <f t="shared" ca="1" si="121"/>
        <v>0</v>
      </c>
      <c r="S325" s="37">
        <f t="shared" ca="1" si="121"/>
        <v>0</v>
      </c>
      <c r="T325" s="37">
        <f t="shared" ca="1" si="121"/>
        <v>0</v>
      </c>
      <c r="U325" s="37">
        <f t="shared" ca="1" si="121"/>
        <v>0</v>
      </c>
      <c r="V325" s="37">
        <f t="shared" ca="1" si="121"/>
        <v>0</v>
      </c>
      <c r="W325" s="37">
        <f t="shared" ca="1" si="121"/>
        <v>0</v>
      </c>
      <c r="X325" s="37">
        <f t="shared" ca="1" si="121"/>
        <v>0</v>
      </c>
      <c r="Y325" s="37">
        <f t="shared" ca="1" si="121"/>
        <v>0</v>
      </c>
      <c r="Z325" s="37">
        <f t="shared" ca="1" si="121"/>
        <v>0</v>
      </c>
      <c r="AA325" s="37">
        <f t="shared" ca="1" si="121"/>
        <v>0</v>
      </c>
      <c r="AB325" s="37">
        <f t="shared" ca="1" si="121"/>
        <v>0</v>
      </c>
      <c r="AC325" s="37">
        <f t="shared" ca="1" si="121"/>
        <v>0</v>
      </c>
      <c r="AD325" s="37">
        <f t="shared" ca="1" si="121"/>
        <v>0</v>
      </c>
      <c r="AE325" s="37">
        <f t="shared" ca="1" si="121"/>
        <v>0</v>
      </c>
      <c r="AF325" s="37">
        <f t="shared" ca="1" si="121"/>
        <v>0</v>
      </c>
      <c r="AG325" s="37">
        <f t="shared" ca="1" si="121"/>
        <v>0</v>
      </c>
      <c r="AH325" s="37">
        <f t="shared" ref="AH325:BM325" ca="1" si="122">IF(AH165=0,0,(AH165/AH9)^2)</f>
        <v>0</v>
      </c>
      <c r="AI325" s="37">
        <f t="shared" ca="1" si="122"/>
        <v>0</v>
      </c>
      <c r="AJ325" s="37">
        <f t="shared" ca="1" si="122"/>
        <v>0</v>
      </c>
      <c r="AK325" s="37">
        <f t="shared" ca="1" si="122"/>
        <v>0</v>
      </c>
      <c r="AL325" s="37">
        <f t="shared" ca="1" si="122"/>
        <v>0</v>
      </c>
      <c r="AM325" s="37">
        <f t="shared" ca="1" si="122"/>
        <v>0</v>
      </c>
      <c r="AN325" s="37">
        <f t="shared" ca="1" si="122"/>
        <v>0</v>
      </c>
      <c r="AO325" s="37">
        <f t="shared" ca="1" si="122"/>
        <v>0</v>
      </c>
      <c r="AP325" s="37">
        <f t="shared" ca="1" si="122"/>
        <v>0</v>
      </c>
      <c r="AQ325" s="37">
        <f t="shared" ca="1" si="122"/>
        <v>0</v>
      </c>
      <c r="AR325" s="37">
        <f t="shared" ca="1" si="122"/>
        <v>0</v>
      </c>
      <c r="AS325" s="37">
        <f t="shared" ca="1" si="122"/>
        <v>0</v>
      </c>
      <c r="AT325" s="37">
        <f t="shared" ca="1" si="122"/>
        <v>0</v>
      </c>
      <c r="AU325" s="37">
        <f t="shared" ca="1" si="122"/>
        <v>0</v>
      </c>
      <c r="AV325" s="37">
        <f t="shared" ca="1" si="122"/>
        <v>0</v>
      </c>
      <c r="AW325" s="37">
        <f t="shared" ca="1" si="122"/>
        <v>0</v>
      </c>
      <c r="AX325" s="37">
        <f t="shared" ca="1" si="122"/>
        <v>0</v>
      </c>
      <c r="AY325" s="37">
        <f t="shared" ca="1" si="122"/>
        <v>0</v>
      </c>
      <c r="AZ325" s="37">
        <f t="shared" ca="1" si="122"/>
        <v>0</v>
      </c>
      <c r="BA325" s="37">
        <f t="shared" ca="1" si="122"/>
        <v>0</v>
      </c>
      <c r="BB325" s="37">
        <f t="shared" ca="1" si="122"/>
        <v>0</v>
      </c>
      <c r="BC325" s="37">
        <f t="shared" ca="1" si="122"/>
        <v>0</v>
      </c>
      <c r="BD325" s="37">
        <f t="shared" ca="1" si="122"/>
        <v>0</v>
      </c>
      <c r="BE325" s="37">
        <f t="shared" ca="1" si="122"/>
        <v>0</v>
      </c>
      <c r="BF325" s="37">
        <f t="shared" ca="1" si="122"/>
        <v>0</v>
      </c>
      <c r="BG325" s="37">
        <f t="shared" ca="1" si="122"/>
        <v>0</v>
      </c>
      <c r="BH325" s="37">
        <f t="shared" ca="1" si="122"/>
        <v>0</v>
      </c>
      <c r="BI325" s="37">
        <f t="shared" ca="1" si="122"/>
        <v>0</v>
      </c>
      <c r="BJ325" s="37">
        <f t="shared" ca="1" si="122"/>
        <v>0</v>
      </c>
      <c r="BK325" s="37">
        <f t="shared" ca="1" si="122"/>
        <v>0</v>
      </c>
      <c r="BL325" s="37">
        <f t="shared" ca="1" si="122"/>
        <v>0</v>
      </c>
      <c r="BM325" s="37">
        <f t="shared" ca="1" si="122"/>
        <v>0</v>
      </c>
      <c r="BN325" s="37">
        <f t="shared" ref="BN325:BT325" ca="1" si="123">IF(BN165=0,0,(BN165/BN9)^2)</f>
        <v>0</v>
      </c>
      <c r="BO325" s="37">
        <f t="shared" ca="1" si="123"/>
        <v>0</v>
      </c>
      <c r="BP325" s="37">
        <f t="shared" ca="1" si="123"/>
        <v>0</v>
      </c>
      <c r="BQ325" s="37">
        <f t="shared" ca="1" si="123"/>
        <v>0</v>
      </c>
      <c r="BR325" s="37">
        <f t="shared" ca="1" si="123"/>
        <v>0</v>
      </c>
      <c r="BS325" s="37">
        <f t="shared" ca="1" si="123"/>
        <v>0</v>
      </c>
      <c r="BT325" s="37">
        <f t="shared" ca="1" si="123"/>
        <v>0</v>
      </c>
      <c r="BZ325" s="59"/>
    </row>
    <row r="326" spans="1:78" x14ac:dyDescent="0.25">
      <c r="A326" s="54" t="s">
        <v>179</v>
      </c>
      <c r="B326" s="37">
        <f t="shared" ref="B326:AG326" ca="1" si="124">IF(B166=0,0,(B166/B9)^2)</f>
        <v>0</v>
      </c>
      <c r="C326" s="37">
        <f t="shared" ca="1" si="124"/>
        <v>0</v>
      </c>
      <c r="D326" s="37">
        <f t="shared" ca="1" si="124"/>
        <v>0</v>
      </c>
      <c r="E326" s="37">
        <f t="shared" ca="1" si="124"/>
        <v>0</v>
      </c>
      <c r="F326" s="37">
        <f t="shared" ca="1" si="124"/>
        <v>0</v>
      </c>
      <c r="G326" s="37">
        <f t="shared" ca="1" si="124"/>
        <v>0</v>
      </c>
      <c r="H326" s="37">
        <f t="shared" ca="1" si="124"/>
        <v>0</v>
      </c>
      <c r="I326" s="37">
        <f t="shared" ca="1" si="124"/>
        <v>0</v>
      </c>
      <c r="J326" s="37">
        <f t="shared" ca="1" si="124"/>
        <v>0</v>
      </c>
      <c r="K326" s="37">
        <f t="shared" ca="1" si="124"/>
        <v>0</v>
      </c>
      <c r="L326" s="37">
        <f t="shared" ca="1" si="124"/>
        <v>0</v>
      </c>
      <c r="M326" s="37">
        <f t="shared" ca="1" si="124"/>
        <v>0</v>
      </c>
      <c r="N326" s="37">
        <f t="shared" ca="1" si="124"/>
        <v>0</v>
      </c>
      <c r="O326" s="37">
        <f t="shared" ca="1" si="124"/>
        <v>0</v>
      </c>
      <c r="P326" s="37">
        <f t="shared" ca="1" si="124"/>
        <v>0</v>
      </c>
      <c r="Q326" s="37">
        <f t="shared" ca="1" si="124"/>
        <v>0</v>
      </c>
      <c r="R326" s="37">
        <f t="shared" ca="1" si="124"/>
        <v>0</v>
      </c>
      <c r="S326" s="37">
        <f t="shared" ca="1" si="124"/>
        <v>0</v>
      </c>
      <c r="T326" s="37">
        <f t="shared" ca="1" si="124"/>
        <v>0</v>
      </c>
      <c r="U326" s="37">
        <f t="shared" ca="1" si="124"/>
        <v>0</v>
      </c>
      <c r="V326" s="37">
        <f t="shared" ca="1" si="124"/>
        <v>0</v>
      </c>
      <c r="W326" s="37">
        <f t="shared" ca="1" si="124"/>
        <v>0</v>
      </c>
      <c r="X326" s="37">
        <f t="shared" ca="1" si="124"/>
        <v>0</v>
      </c>
      <c r="Y326" s="37">
        <f t="shared" ca="1" si="124"/>
        <v>0</v>
      </c>
      <c r="Z326" s="37">
        <f t="shared" ca="1" si="124"/>
        <v>0</v>
      </c>
      <c r="AA326" s="37">
        <f t="shared" ca="1" si="124"/>
        <v>0</v>
      </c>
      <c r="AB326" s="37">
        <f t="shared" ca="1" si="124"/>
        <v>0</v>
      </c>
      <c r="AC326" s="37">
        <f t="shared" ca="1" si="124"/>
        <v>0</v>
      </c>
      <c r="AD326" s="37">
        <f t="shared" ca="1" si="124"/>
        <v>0</v>
      </c>
      <c r="AE326" s="37">
        <f t="shared" ca="1" si="124"/>
        <v>0</v>
      </c>
      <c r="AF326" s="37">
        <f t="shared" ca="1" si="124"/>
        <v>0</v>
      </c>
      <c r="AG326" s="37">
        <f t="shared" ca="1" si="124"/>
        <v>0</v>
      </c>
      <c r="AH326" s="37">
        <f t="shared" ref="AH326:BM326" ca="1" si="125">IF(AH166=0,0,(AH166/AH9)^2)</f>
        <v>0</v>
      </c>
      <c r="AI326" s="37">
        <f t="shared" ca="1" si="125"/>
        <v>0</v>
      </c>
      <c r="AJ326" s="37">
        <f t="shared" ca="1" si="125"/>
        <v>0</v>
      </c>
      <c r="AK326" s="37">
        <f t="shared" ca="1" si="125"/>
        <v>0</v>
      </c>
      <c r="AL326" s="37">
        <f t="shared" ca="1" si="125"/>
        <v>0</v>
      </c>
      <c r="AM326" s="37">
        <f t="shared" ca="1" si="125"/>
        <v>0</v>
      </c>
      <c r="AN326" s="37">
        <f t="shared" ca="1" si="125"/>
        <v>0</v>
      </c>
      <c r="AO326" s="37">
        <f t="shared" ca="1" si="125"/>
        <v>0</v>
      </c>
      <c r="AP326" s="37">
        <f t="shared" ca="1" si="125"/>
        <v>0</v>
      </c>
      <c r="AQ326" s="37">
        <f t="shared" ca="1" si="125"/>
        <v>0</v>
      </c>
      <c r="AR326" s="37">
        <f t="shared" ca="1" si="125"/>
        <v>0</v>
      </c>
      <c r="AS326" s="37">
        <f t="shared" ca="1" si="125"/>
        <v>0</v>
      </c>
      <c r="AT326" s="37">
        <f t="shared" ca="1" si="125"/>
        <v>0</v>
      </c>
      <c r="AU326" s="37">
        <f t="shared" ca="1" si="125"/>
        <v>0</v>
      </c>
      <c r="AV326" s="37">
        <f t="shared" ca="1" si="125"/>
        <v>0</v>
      </c>
      <c r="AW326" s="37">
        <f t="shared" ca="1" si="125"/>
        <v>0</v>
      </c>
      <c r="AX326" s="37">
        <f t="shared" ca="1" si="125"/>
        <v>0</v>
      </c>
      <c r="AY326" s="37">
        <f t="shared" ca="1" si="125"/>
        <v>0</v>
      </c>
      <c r="AZ326" s="37">
        <f t="shared" ca="1" si="125"/>
        <v>0</v>
      </c>
      <c r="BA326" s="37">
        <f t="shared" ca="1" si="125"/>
        <v>0</v>
      </c>
      <c r="BB326" s="37">
        <f t="shared" ca="1" si="125"/>
        <v>0</v>
      </c>
      <c r="BC326" s="37">
        <f t="shared" ca="1" si="125"/>
        <v>0</v>
      </c>
      <c r="BD326" s="37">
        <f t="shared" ca="1" si="125"/>
        <v>0</v>
      </c>
      <c r="BE326" s="37">
        <f t="shared" ca="1" si="125"/>
        <v>0</v>
      </c>
      <c r="BF326" s="37">
        <f t="shared" ca="1" si="125"/>
        <v>0</v>
      </c>
      <c r="BG326" s="37">
        <f t="shared" ca="1" si="125"/>
        <v>0</v>
      </c>
      <c r="BH326" s="37">
        <f t="shared" ca="1" si="125"/>
        <v>0</v>
      </c>
      <c r="BI326" s="37">
        <f t="shared" ca="1" si="125"/>
        <v>0</v>
      </c>
      <c r="BJ326" s="37">
        <f t="shared" ca="1" si="125"/>
        <v>0</v>
      </c>
      <c r="BK326" s="37">
        <f t="shared" ca="1" si="125"/>
        <v>0</v>
      </c>
      <c r="BL326" s="37">
        <f t="shared" ca="1" si="125"/>
        <v>0</v>
      </c>
      <c r="BM326" s="37">
        <f t="shared" ca="1" si="125"/>
        <v>0</v>
      </c>
      <c r="BN326" s="37">
        <f t="shared" ref="BN326:BT326" ca="1" si="126">IF(BN166=0,0,(BN166/BN9)^2)</f>
        <v>0</v>
      </c>
      <c r="BO326" s="37">
        <f t="shared" ca="1" si="126"/>
        <v>0</v>
      </c>
      <c r="BP326" s="37">
        <f t="shared" ca="1" si="126"/>
        <v>0</v>
      </c>
      <c r="BQ326" s="37">
        <f t="shared" ca="1" si="126"/>
        <v>0</v>
      </c>
      <c r="BR326" s="37">
        <f t="shared" ca="1" si="126"/>
        <v>0</v>
      </c>
      <c r="BS326" s="37">
        <f t="shared" ca="1" si="126"/>
        <v>0</v>
      </c>
      <c r="BT326" s="37">
        <f t="shared" ca="1" si="126"/>
        <v>0</v>
      </c>
      <c r="BZ326" s="59"/>
    </row>
    <row r="327" spans="1:78" x14ac:dyDescent="0.25">
      <c r="A327" s="54" t="s">
        <v>180</v>
      </c>
      <c r="B327" s="37">
        <f t="shared" ref="B327:AG327" ca="1" si="127">IF(B167=0,0,(B167/B9)^2)</f>
        <v>0.51020408163265307</v>
      </c>
      <c r="C327" s="37">
        <f t="shared" ca="1" si="127"/>
        <v>1</v>
      </c>
      <c r="D327" s="37">
        <f t="shared" ca="1" si="127"/>
        <v>1</v>
      </c>
      <c r="E327" s="37">
        <f t="shared" ca="1" si="127"/>
        <v>1</v>
      </c>
      <c r="F327" s="37">
        <f t="shared" ca="1" si="127"/>
        <v>1</v>
      </c>
      <c r="G327" s="37">
        <f t="shared" ca="1" si="127"/>
        <v>1</v>
      </c>
      <c r="H327" s="37">
        <f t="shared" ca="1" si="127"/>
        <v>1</v>
      </c>
      <c r="I327" s="37">
        <f t="shared" ca="1" si="127"/>
        <v>1</v>
      </c>
      <c r="J327" s="37">
        <f t="shared" ca="1" si="127"/>
        <v>1</v>
      </c>
      <c r="K327" s="37">
        <f t="shared" ca="1" si="127"/>
        <v>1</v>
      </c>
      <c r="L327" s="37">
        <f t="shared" ca="1" si="127"/>
        <v>1</v>
      </c>
      <c r="M327" s="37">
        <f t="shared" ca="1" si="127"/>
        <v>1</v>
      </c>
      <c r="N327" s="37">
        <f t="shared" ca="1" si="127"/>
        <v>1</v>
      </c>
      <c r="O327" s="37">
        <f t="shared" ca="1" si="127"/>
        <v>1</v>
      </c>
      <c r="P327" s="37">
        <f t="shared" ca="1" si="127"/>
        <v>1</v>
      </c>
      <c r="Q327" s="37">
        <f t="shared" ca="1" si="127"/>
        <v>1</v>
      </c>
      <c r="R327" s="37">
        <f t="shared" ca="1" si="127"/>
        <v>1</v>
      </c>
      <c r="S327" s="37">
        <f t="shared" ca="1" si="127"/>
        <v>1</v>
      </c>
      <c r="T327" s="37">
        <f t="shared" ca="1" si="127"/>
        <v>1</v>
      </c>
      <c r="U327" s="37">
        <f t="shared" ca="1" si="127"/>
        <v>1</v>
      </c>
      <c r="V327" s="37">
        <f t="shared" ca="1" si="127"/>
        <v>1</v>
      </c>
      <c r="W327" s="37">
        <f t="shared" ca="1" si="127"/>
        <v>1</v>
      </c>
      <c r="X327" s="37">
        <f t="shared" ca="1" si="127"/>
        <v>1</v>
      </c>
      <c r="Y327" s="37">
        <f t="shared" ca="1" si="127"/>
        <v>1</v>
      </c>
      <c r="Z327" s="37">
        <f t="shared" ca="1" si="127"/>
        <v>1</v>
      </c>
      <c r="AA327" s="37">
        <f t="shared" ca="1" si="127"/>
        <v>0.765625</v>
      </c>
      <c r="AB327" s="37">
        <f t="shared" ca="1" si="127"/>
        <v>1</v>
      </c>
      <c r="AC327" s="37">
        <f t="shared" ca="1" si="127"/>
        <v>1</v>
      </c>
      <c r="AD327" s="37">
        <f t="shared" ca="1" si="127"/>
        <v>1</v>
      </c>
      <c r="AE327" s="37">
        <f t="shared" ca="1" si="127"/>
        <v>1</v>
      </c>
      <c r="AF327" s="37">
        <f t="shared" ca="1" si="127"/>
        <v>1</v>
      </c>
      <c r="AG327" s="37">
        <f t="shared" ca="1" si="127"/>
        <v>1</v>
      </c>
      <c r="AH327" s="37">
        <f t="shared" ref="AH327:BM327" ca="1" si="128">IF(AH167=0,0,(AH167/AH9)^2)</f>
        <v>1</v>
      </c>
      <c r="AI327" s="37">
        <f t="shared" ca="1" si="128"/>
        <v>1</v>
      </c>
      <c r="AJ327" s="37">
        <f t="shared" ca="1" si="128"/>
        <v>1</v>
      </c>
      <c r="AK327" s="37">
        <f t="shared" ca="1" si="128"/>
        <v>1</v>
      </c>
      <c r="AL327" s="37">
        <f t="shared" ca="1" si="128"/>
        <v>1</v>
      </c>
      <c r="AM327" s="37">
        <f t="shared" ca="1" si="128"/>
        <v>1</v>
      </c>
      <c r="AN327" s="37">
        <f t="shared" ca="1" si="128"/>
        <v>0.30864197530864201</v>
      </c>
      <c r="AO327" s="37">
        <f t="shared" ca="1" si="128"/>
        <v>6.25E-2</v>
      </c>
      <c r="AP327" s="37">
        <f t="shared" ca="1" si="128"/>
        <v>1</v>
      </c>
      <c r="AQ327" s="37">
        <f t="shared" ca="1" si="128"/>
        <v>0.30864197530864201</v>
      </c>
      <c r="AR327" s="37">
        <f t="shared" ca="1" si="128"/>
        <v>0.5625</v>
      </c>
      <c r="AS327" s="37">
        <f t="shared" ca="1" si="128"/>
        <v>1</v>
      </c>
      <c r="AT327" s="37">
        <f t="shared" ca="1" si="128"/>
        <v>0.19753086419753085</v>
      </c>
      <c r="AU327" s="37">
        <f t="shared" ca="1" si="128"/>
        <v>1</v>
      </c>
      <c r="AV327" s="37">
        <f t="shared" ca="1" si="128"/>
        <v>1</v>
      </c>
      <c r="AW327" s="37">
        <f t="shared" ca="1" si="128"/>
        <v>1</v>
      </c>
      <c r="AX327" s="37">
        <f t="shared" ca="1" si="128"/>
        <v>1</v>
      </c>
      <c r="AY327" s="37">
        <f t="shared" ca="1" si="128"/>
        <v>1</v>
      </c>
      <c r="AZ327" s="37">
        <f t="shared" ca="1" si="128"/>
        <v>0.81</v>
      </c>
      <c r="BA327" s="37">
        <f t="shared" ca="1" si="128"/>
        <v>1</v>
      </c>
      <c r="BB327" s="37">
        <f t="shared" ca="1" si="128"/>
        <v>1</v>
      </c>
      <c r="BC327" s="37">
        <f t="shared" ca="1" si="128"/>
        <v>1</v>
      </c>
      <c r="BD327" s="37">
        <f t="shared" ca="1" si="128"/>
        <v>0.73469387755102034</v>
      </c>
      <c r="BE327" s="37">
        <f t="shared" ca="1" si="128"/>
        <v>1</v>
      </c>
      <c r="BF327" s="37">
        <f t="shared" ca="1" si="128"/>
        <v>1</v>
      </c>
      <c r="BG327" s="37">
        <f t="shared" ca="1" si="128"/>
        <v>1</v>
      </c>
      <c r="BH327" s="37">
        <f t="shared" ca="1" si="128"/>
        <v>1</v>
      </c>
      <c r="BI327" s="37">
        <f t="shared" ca="1" si="128"/>
        <v>0.765625</v>
      </c>
      <c r="BJ327" s="37">
        <f t="shared" ca="1" si="128"/>
        <v>1</v>
      </c>
      <c r="BK327" s="37">
        <f t="shared" ca="1" si="128"/>
        <v>0.765625</v>
      </c>
      <c r="BL327" s="37">
        <f t="shared" ca="1" si="128"/>
        <v>1</v>
      </c>
      <c r="BM327" s="37">
        <f t="shared" ca="1" si="128"/>
        <v>1</v>
      </c>
      <c r="BN327" s="37">
        <f t="shared" ref="BN327:BT327" ca="1" si="129">IF(BN167=0,0,(BN167/BN9)^2)</f>
        <v>1</v>
      </c>
      <c r="BO327" s="37">
        <f t="shared" ca="1" si="129"/>
        <v>1</v>
      </c>
      <c r="BP327" s="37">
        <f t="shared" ca="1" si="129"/>
        <v>0.73469387755102034</v>
      </c>
      <c r="BQ327" s="37">
        <f t="shared" ca="1" si="129"/>
        <v>1</v>
      </c>
      <c r="BR327" s="37">
        <f t="shared" ca="1" si="129"/>
        <v>0.25</v>
      </c>
      <c r="BS327" s="37">
        <f t="shared" ca="1" si="129"/>
        <v>1</v>
      </c>
      <c r="BT327" s="37">
        <f t="shared" ca="1" si="129"/>
        <v>0.79012345679012341</v>
      </c>
      <c r="BZ327" s="59"/>
    </row>
    <row r="328" spans="1:78" x14ac:dyDescent="0.25">
      <c r="A328" s="54" t="s">
        <v>181</v>
      </c>
      <c r="B328" s="37">
        <f t="shared" ref="B328:AG328" ca="1" si="130">IF(B168=0,0,(B168/B9)^2)</f>
        <v>0</v>
      </c>
      <c r="C328" s="37">
        <f t="shared" ca="1" si="130"/>
        <v>0</v>
      </c>
      <c r="D328" s="37">
        <f t="shared" ca="1" si="130"/>
        <v>0</v>
      </c>
      <c r="E328" s="37">
        <f t="shared" ca="1" si="130"/>
        <v>0</v>
      </c>
      <c r="F328" s="37">
        <f t="shared" ca="1" si="130"/>
        <v>0</v>
      </c>
      <c r="G328" s="37">
        <f t="shared" ca="1" si="130"/>
        <v>0</v>
      </c>
      <c r="H328" s="37">
        <f t="shared" ca="1" si="130"/>
        <v>0</v>
      </c>
      <c r="I328" s="37">
        <f t="shared" ca="1" si="130"/>
        <v>0</v>
      </c>
      <c r="J328" s="37">
        <f t="shared" ca="1" si="130"/>
        <v>0</v>
      </c>
      <c r="K328" s="37">
        <f t="shared" ca="1" si="130"/>
        <v>0</v>
      </c>
      <c r="L328" s="37">
        <f t="shared" ca="1" si="130"/>
        <v>0</v>
      </c>
      <c r="M328" s="37">
        <f t="shared" ca="1" si="130"/>
        <v>0</v>
      </c>
      <c r="N328" s="37">
        <f t="shared" ca="1" si="130"/>
        <v>0</v>
      </c>
      <c r="O328" s="37">
        <f t="shared" ca="1" si="130"/>
        <v>0</v>
      </c>
      <c r="P328" s="37">
        <f t="shared" ca="1" si="130"/>
        <v>0</v>
      </c>
      <c r="Q328" s="37">
        <f t="shared" ca="1" si="130"/>
        <v>0</v>
      </c>
      <c r="R328" s="37">
        <f t="shared" ca="1" si="130"/>
        <v>0</v>
      </c>
      <c r="S328" s="37">
        <f t="shared" ca="1" si="130"/>
        <v>0</v>
      </c>
      <c r="T328" s="37">
        <f t="shared" ca="1" si="130"/>
        <v>0</v>
      </c>
      <c r="U328" s="37">
        <f t="shared" ca="1" si="130"/>
        <v>0</v>
      </c>
      <c r="V328" s="37">
        <f t="shared" ca="1" si="130"/>
        <v>0</v>
      </c>
      <c r="W328" s="37">
        <f t="shared" ca="1" si="130"/>
        <v>0</v>
      </c>
      <c r="X328" s="37">
        <f t="shared" ca="1" si="130"/>
        <v>0</v>
      </c>
      <c r="Y328" s="37">
        <f t="shared" ca="1" si="130"/>
        <v>0</v>
      </c>
      <c r="Z328" s="37">
        <f t="shared" ca="1" si="130"/>
        <v>0</v>
      </c>
      <c r="AA328" s="37">
        <f t="shared" ca="1" si="130"/>
        <v>0</v>
      </c>
      <c r="AB328" s="37">
        <f t="shared" ca="1" si="130"/>
        <v>0</v>
      </c>
      <c r="AC328" s="37">
        <f t="shared" ca="1" si="130"/>
        <v>0</v>
      </c>
      <c r="AD328" s="37">
        <f t="shared" ca="1" si="130"/>
        <v>0</v>
      </c>
      <c r="AE328" s="37">
        <f t="shared" ca="1" si="130"/>
        <v>0</v>
      </c>
      <c r="AF328" s="37">
        <f t="shared" ca="1" si="130"/>
        <v>0</v>
      </c>
      <c r="AG328" s="37">
        <f t="shared" ca="1" si="130"/>
        <v>0</v>
      </c>
      <c r="AH328" s="37">
        <f t="shared" ref="AH328:BM328" ca="1" si="131">IF(AH168=0,0,(AH168/AH9)^2)</f>
        <v>0</v>
      </c>
      <c r="AI328" s="37">
        <f t="shared" ca="1" si="131"/>
        <v>0</v>
      </c>
      <c r="AJ328" s="37">
        <f t="shared" ca="1" si="131"/>
        <v>0</v>
      </c>
      <c r="AK328" s="37">
        <f t="shared" ca="1" si="131"/>
        <v>0</v>
      </c>
      <c r="AL328" s="37">
        <f t="shared" ca="1" si="131"/>
        <v>0</v>
      </c>
      <c r="AM328" s="37">
        <f t="shared" ca="1" si="131"/>
        <v>0</v>
      </c>
      <c r="AN328" s="37">
        <f t="shared" ca="1" si="131"/>
        <v>0</v>
      </c>
      <c r="AO328" s="37">
        <f t="shared" ca="1" si="131"/>
        <v>0</v>
      </c>
      <c r="AP328" s="37">
        <f t="shared" ca="1" si="131"/>
        <v>0</v>
      </c>
      <c r="AQ328" s="37">
        <f t="shared" ca="1" si="131"/>
        <v>0</v>
      </c>
      <c r="AR328" s="37">
        <f t="shared" ca="1" si="131"/>
        <v>0</v>
      </c>
      <c r="AS328" s="37">
        <f t="shared" ca="1" si="131"/>
        <v>0</v>
      </c>
      <c r="AT328" s="37">
        <f t="shared" ca="1" si="131"/>
        <v>0</v>
      </c>
      <c r="AU328" s="37">
        <f t="shared" ca="1" si="131"/>
        <v>0</v>
      </c>
      <c r="AV328" s="37">
        <f t="shared" ca="1" si="131"/>
        <v>0</v>
      </c>
      <c r="AW328" s="37">
        <f t="shared" ca="1" si="131"/>
        <v>0</v>
      </c>
      <c r="AX328" s="37">
        <f t="shared" ca="1" si="131"/>
        <v>0</v>
      </c>
      <c r="AY328" s="37">
        <f t="shared" ca="1" si="131"/>
        <v>0</v>
      </c>
      <c r="AZ328" s="37">
        <f t="shared" ca="1" si="131"/>
        <v>0</v>
      </c>
      <c r="BA328" s="37">
        <f t="shared" ca="1" si="131"/>
        <v>0</v>
      </c>
      <c r="BB328" s="37">
        <f t="shared" ca="1" si="131"/>
        <v>0</v>
      </c>
      <c r="BC328" s="37">
        <f t="shared" ca="1" si="131"/>
        <v>0</v>
      </c>
      <c r="BD328" s="37">
        <f t="shared" ca="1" si="131"/>
        <v>0</v>
      </c>
      <c r="BE328" s="37">
        <f t="shared" ca="1" si="131"/>
        <v>0</v>
      </c>
      <c r="BF328" s="37">
        <f t="shared" ca="1" si="131"/>
        <v>0</v>
      </c>
      <c r="BG328" s="37">
        <f t="shared" ca="1" si="131"/>
        <v>0</v>
      </c>
      <c r="BH328" s="37">
        <f t="shared" ca="1" si="131"/>
        <v>0</v>
      </c>
      <c r="BI328" s="37">
        <f t="shared" ca="1" si="131"/>
        <v>0</v>
      </c>
      <c r="BJ328" s="37">
        <f t="shared" ca="1" si="131"/>
        <v>0</v>
      </c>
      <c r="BK328" s="37">
        <f t="shared" ca="1" si="131"/>
        <v>0</v>
      </c>
      <c r="BL328" s="37">
        <f t="shared" ca="1" si="131"/>
        <v>0</v>
      </c>
      <c r="BM328" s="37">
        <f t="shared" ca="1" si="131"/>
        <v>0</v>
      </c>
      <c r="BN328" s="37">
        <f t="shared" ref="BN328:BT328" ca="1" si="132">IF(BN168=0,0,(BN168/BN9)^2)</f>
        <v>0</v>
      </c>
      <c r="BO328" s="37">
        <f t="shared" ca="1" si="132"/>
        <v>0</v>
      </c>
      <c r="BP328" s="37">
        <f t="shared" ca="1" si="132"/>
        <v>0</v>
      </c>
      <c r="BQ328" s="37">
        <f t="shared" ca="1" si="132"/>
        <v>0</v>
      </c>
      <c r="BR328" s="37">
        <f t="shared" ca="1" si="132"/>
        <v>0</v>
      </c>
      <c r="BS328" s="37">
        <f t="shared" ca="1" si="132"/>
        <v>0</v>
      </c>
      <c r="BT328" s="37">
        <f t="shared" ca="1" si="132"/>
        <v>0</v>
      </c>
      <c r="BZ328" s="59"/>
    </row>
    <row r="329" spans="1:78" ht="15.75" thickBot="1" x14ac:dyDescent="0.3">
      <c r="A329" s="56" t="s">
        <v>182</v>
      </c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60"/>
    </row>
    <row r="330" spans="1:78" ht="15.75" thickTop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214</vt:i4>
      </vt:variant>
    </vt:vector>
  </HeadingPairs>
  <TitlesOfParts>
    <vt:vector size="214" baseType="lpstr">
      <vt:lpstr>000000500_raw</vt:lpstr>
      <vt:lpstr>000001167_raw</vt:lpstr>
      <vt:lpstr>000004170_raw</vt:lpstr>
      <vt:lpstr>000007173_raw</vt:lpstr>
      <vt:lpstr>000010176_raw</vt:lpstr>
      <vt:lpstr>000013179_raw</vt:lpstr>
      <vt:lpstr>000016182_raw</vt:lpstr>
      <vt:lpstr>000019185_raw</vt:lpstr>
      <vt:lpstr>000022188_raw</vt:lpstr>
      <vt:lpstr>000025191_raw</vt:lpstr>
      <vt:lpstr>000028194_raw</vt:lpstr>
      <vt:lpstr>000031197_raw</vt:lpstr>
      <vt:lpstr>000034200_raw</vt:lpstr>
      <vt:lpstr>000037203_raw</vt:lpstr>
      <vt:lpstr>000040206_raw</vt:lpstr>
      <vt:lpstr>000043209_raw</vt:lpstr>
      <vt:lpstr>000046212_raw</vt:lpstr>
      <vt:lpstr>000049215_raw</vt:lpstr>
      <vt:lpstr>000052218_raw</vt:lpstr>
      <vt:lpstr>000055221_raw</vt:lpstr>
      <vt:lpstr>000058224_raw</vt:lpstr>
      <vt:lpstr>000061227_raw</vt:lpstr>
      <vt:lpstr>000064230_raw</vt:lpstr>
      <vt:lpstr>000067233_raw</vt:lpstr>
      <vt:lpstr>000070236_raw</vt:lpstr>
      <vt:lpstr>000073239_raw</vt:lpstr>
      <vt:lpstr>000076242_raw</vt:lpstr>
      <vt:lpstr>000079245_raw</vt:lpstr>
      <vt:lpstr>000082248_raw</vt:lpstr>
      <vt:lpstr>000085251_raw</vt:lpstr>
      <vt:lpstr>000088254_raw</vt:lpstr>
      <vt:lpstr>000091257_raw</vt:lpstr>
      <vt:lpstr>000094260_raw</vt:lpstr>
      <vt:lpstr>000097263_raw</vt:lpstr>
      <vt:lpstr>000100266_raw</vt:lpstr>
      <vt:lpstr>000103269_raw</vt:lpstr>
      <vt:lpstr>000106272_raw</vt:lpstr>
      <vt:lpstr>000109275_raw</vt:lpstr>
      <vt:lpstr>000112278_raw</vt:lpstr>
      <vt:lpstr>000115281_raw</vt:lpstr>
      <vt:lpstr>000118284_raw</vt:lpstr>
      <vt:lpstr>000121287_raw</vt:lpstr>
      <vt:lpstr>000124290_raw</vt:lpstr>
      <vt:lpstr>000127293_raw</vt:lpstr>
      <vt:lpstr>000130296_raw</vt:lpstr>
      <vt:lpstr>000133299_raw</vt:lpstr>
      <vt:lpstr>000136302_raw</vt:lpstr>
      <vt:lpstr>000139305_raw</vt:lpstr>
      <vt:lpstr>000142308_raw</vt:lpstr>
      <vt:lpstr>000145311_raw</vt:lpstr>
      <vt:lpstr>000148314_raw</vt:lpstr>
      <vt:lpstr>000151317_raw</vt:lpstr>
      <vt:lpstr>000154320_raw</vt:lpstr>
      <vt:lpstr>000157323_raw</vt:lpstr>
      <vt:lpstr>000160326_raw</vt:lpstr>
      <vt:lpstr>000163329_raw</vt:lpstr>
      <vt:lpstr>000166332_raw</vt:lpstr>
      <vt:lpstr>000169335_raw</vt:lpstr>
      <vt:lpstr>000172338_raw</vt:lpstr>
      <vt:lpstr>000175341_raw</vt:lpstr>
      <vt:lpstr>000178344_raw</vt:lpstr>
      <vt:lpstr>000181347_raw</vt:lpstr>
      <vt:lpstr>000184350_raw</vt:lpstr>
      <vt:lpstr>000187353_raw</vt:lpstr>
      <vt:lpstr>000190356_raw</vt:lpstr>
      <vt:lpstr>000193359_raw</vt:lpstr>
      <vt:lpstr>000196362_raw</vt:lpstr>
      <vt:lpstr>000199365_raw</vt:lpstr>
      <vt:lpstr>000202368_raw</vt:lpstr>
      <vt:lpstr>000205371_raw</vt:lpstr>
      <vt:lpstr>000208374_raw</vt:lpstr>
      <vt:lpstr>000000500</vt:lpstr>
      <vt:lpstr>000001167</vt:lpstr>
      <vt:lpstr>000004170</vt:lpstr>
      <vt:lpstr>000007173</vt:lpstr>
      <vt:lpstr>000010176</vt:lpstr>
      <vt:lpstr>000013179</vt:lpstr>
      <vt:lpstr>000016182</vt:lpstr>
      <vt:lpstr>000019185</vt:lpstr>
      <vt:lpstr>000022188</vt:lpstr>
      <vt:lpstr>000025191</vt:lpstr>
      <vt:lpstr>000028194</vt:lpstr>
      <vt:lpstr>000031197</vt:lpstr>
      <vt:lpstr>000034200</vt:lpstr>
      <vt:lpstr>000037203</vt:lpstr>
      <vt:lpstr>000040206</vt:lpstr>
      <vt:lpstr>000043209</vt:lpstr>
      <vt:lpstr>000046212</vt:lpstr>
      <vt:lpstr>000049215</vt:lpstr>
      <vt:lpstr>000052218</vt:lpstr>
      <vt:lpstr>000055221</vt:lpstr>
      <vt:lpstr>000058224</vt:lpstr>
      <vt:lpstr>000061227</vt:lpstr>
      <vt:lpstr>000064230</vt:lpstr>
      <vt:lpstr>000067233</vt:lpstr>
      <vt:lpstr>000070236</vt:lpstr>
      <vt:lpstr>000073239</vt:lpstr>
      <vt:lpstr>000076242</vt:lpstr>
      <vt:lpstr>000079245</vt:lpstr>
      <vt:lpstr>000082248</vt:lpstr>
      <vt:lpstr>000085251</vt:lpstr>
      <vt:lpstr>000088254</vt:lpstr>
      <vt:lpstr>000091257</vt:lpstr>
      <vt:lpstr>000094260</vt:lpstr>
      <vt:lpstr>000097263</vt:lpstr>
      <vt:lpstr>000100266</vt:lpstr>
      <vt:lpstr>000103269</vt:lpstr>
      <vt:lpstr>000106272</vt:lpstr>
      <vt:lpstr>000109275</vt:lpstr>
      <vt:lpstr>000112278</vt:lpstr>
      <vt:lpstr>000115281</vt:lpstr>
      <vt:lpstr>000118284</vt:lpstr>
      <vt:lpstr>000121287</vt:lpstr>
      <vt:lpstr>000124290</vt:lpstr>
      <vt:lpstr>000127293</vt:lpstr>
      <vt:lpstr>000130296</vt:lpstr>
      <vt:lpstr>000133299</vt:lpstr>
      <vt:lpstr>000136302</vt:lpstr>
      <vt:lpstr>000139305</vt:lpstr>
      <vt:lpstr>000142308</vt:lpstr>
      <vt:lpstr>000145311</vt:lpstr>
      <vt:lpstr>000148314</vt:lpstr>
      <vt:lpstr>000151317</vt:lpstr>
      <vt:lpstr>000154320</vt:lpstr>
      <vt:lpstr>000157323</vt:lpstr>
      <vt:lpstr>000160326</vt:lpstr>
      <vt:lpstr>000163329</vt:lpstr>
      <vt:lpstr>000166332</vt:lpstr>
      <vt:lpstr>000169335</vt:lpstr>
      <vt:lpstr>000172338</vt:lpstr>
      <vt:lpstr>000175341</vt:lpstr>
      <vt:lpstr>000178344</vt:lpstr>
      <vt:lpstr>000181347</vt:lpstr>
      <vt:lpstr>000184350</vt:lpstr>
      <vt:lpstr>000187353</vt:lpstr>
      <vt:lpstr>000190356</vt:lpstr>
      <vt:lpstr>000193359</vt:lpstr>
      <vt:lpstr>000196362</vt:lpstr>
      <vt:lpstr>000199365</vt:lpstr>
      <vt:lpstr>000202368</vt:lpstr>
      <vt:lpstr>000205371</vt:lpstr>
      <vt:lpstr>000208374</vt:lpstr>
      <vt:lpstr>000000500_archive</vt:lpstr>
      <vt:lpstr>000001167_archive</vt:lpstr>
      <vt:lpstr>000004170_archive</vt:lpstr>
      <vt:lpstr>000007173_archive</vt:lpstr>
      <vt:lpstr>000010176_archive</vt:lpstr>
      <vt:lpstr>000013179_archive</vt:lpstr>
      <vt:lpstr>000016182_archive</vt:lpstr>
      <vt:lpstr>000019185_archive</vt:lpstr>
      <vt:lpstr>000022188_archive</vt:lpstr>
      <vt:lpstr>000025191_archive</vt:lpstr>
      <vt:lpstr>000028194_archive</vt:lpstr>
      <vt:lpstr>000031197_archive</vt:lpstr>
      <vt:lpstr>000034200_archive</vt:lpstr>
      <vt:lpstr>000037203_archive</vt:lpstr>
      <vt:lpstr>000040206_archive</vt:lpstr>
      <vt:lpstr>000043209_archive</vt:lpstr>
      <vt:lpstr>000046212_archive</vt:lpstr>
      <vt:lpstr>000049215_archive</vt:lpstr>
      <vt:lpstr>000052218_archive</vt:lpstr>
      <vt:lpstr>000055221_archive</vt:lpstr>
      <vt:lpstr>000058224_archive</vt:lpstr>
      <vt:lpstr>000061227_archive</vt:lpstr>
      <vt:lpstr>000064230_archive</vt:lpstr>
      <vt:lpstr>000067233_archive</vt:lpstr>
      <vt:lpstr>000070236_archive</vt:lpstr>
      <vt:lpstr>000073239_archive</vt:lpstr>
      <vt:lpstr>000076242_archive</vt:lpstr>
      <vt:lpstr>000079245_archive</vt:lpstr>
      <vt:lpstr>000082248_archive</vt:lpstr>
      <vt:lpstr>000085251_archive</vt:lpstr>
      <vt:lpstr>000088254_archive</vt:lpstr>
      <vt:lpstr>000091257_archive</vt:lpstr>
      <vt:lpstr>000094260_archive</vt:lpstr>
      <vt:lpstr>000097263_archive</vt:lpstr>
      <vt:lpstr>000100266_archive</vt:lpstr>
      <vt:lpstr>000103269_archive</vt:lpstr>
      <vt:lpstr>000106272_archive</vt:lpstr>
      <vt:lpstr>000109275_archive</vt:lpstr>
      <vt:lpstr>000112278_archive</vt:lpstr>
      <vt:lpstr>000115281_archive</vt:lpstr>
      <vt:lpstr>000118284_archive</vt:lpstr>
      <vt:lpstr>000121287_archive</vt:lpstr>
      <vt:lpstr>000124290_archive</vt:lpstr>
      <vt:lpstr>000127293_archive</vt:lpstr>
      <vt:lpstr>000130296_archive</vt:lpstr>
      <vt:lpstr>000133299_archive</vt:lpstr>
      <vt:lpstr>000136302_archive</vt:lpstr>
      <vt:lpstr>000139305_archive</vt:lpstr>
      <vt:lpstr>000142308_archive</vt:lpstr>
      <vt:lpstr>000145311_archive</vt:lpstr>
      <vt:lpstr>000148314_archive</vt:lpstr>
      <vt:lpstr>000151317_archive</vt:lpstr>
      <vt:lpstr>000154320_archive</vt:lpstr>
      <vt:lpstr>000157323_archive</vt:lpstr>
      <vt:lpstr>000160326_archive</vt:lpstr>
      <vt:lpstr>000163329_archive</vt:lpstr>
      <vt:lpstr>000166332_archive</vt:lpstr>
      <vt:lpstr>000169335_archive</vt:lpstr>
      <vt:lpstr>000172338_archive</vt:lpstr>
      <vt:lpstr>000175341_archive</vt:lpstr>
      <vt:lpstr>000178344_archive</vt:lpstr>
      <vt:lpstr>000181347_archive</vt:lpstr>
      <vt:lpstr>000184350_archive</vt:lpstr>
      <vt:lpstr>000187353_archive</vt:lpstr>
      <vt:lpstr>000190356_archive</vt:lpstr>
      <vt:lpstr>000193359_archive</vt:lpstr>
      <vt:lpstr>000196362_archive</vt:lpstr>
      <vt:lpstr>000199365_archive</vt:lpstr>
      <vt:lpstr>000202368_archive</vt:lpstr>
      <vt:lpstr>000205371_archive</vt:lpstr>
      <vt:lpstr>000208374_archive</vt:lpstr>
      <vt:lpstr>Data Summary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Dial Cordy Marine2</cp:lastModifiedBy>
  <dcterms:created xsi:type="dcterms:W3CDTF">2014-01-07T03:45:43Z</dcterms:created>
  <dcterms:modified xsi:type="dcterms:W3CDTF">2014-07-30T16:53:53Z</dcterms:modified>
</cp:coreProperties>
</file>