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5440" windowHeight="12015" activeTab="3"/>
  </bookViews>
  <sheets>
    <sheet name="CORALS" sheetId="12" r:id="rId1"/>
    <sheet name="SPONGES" sheetId="9" r:id="rId2"/>
    <sheet name="OCTOCORALS" sheetId="13" r:id="rId3"/>
    <sheet name="SUBSTRATE" sheetId="6" r:id="rId4"/>
  </sheets>
  <calcPr calcId="145621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6" i="9" l="1"/>
  <c r="BD36" i="9" s="1"/>
  <c r="BC36" i="9"/>
  <c r="BB37" i="9"/>
  <c r="BD37" i="9" s="1"/>
  <c r="BC37" i="9"/>
  <c r="BB38" i="9"/>
  <c r="BC38" i="9"/>
  <c r="BD38" i="9" s="1"/>
  <c r="BB39" i="9"/>
  <c r="BC39" i="9"/>
  <c r="BD39" i="9"/>
  <c r="BB40" i="9"/>
  <c r="BD40" i="9" s="1"/>
  <c r="BC40" i="9"/>
  <c r="BB41" i="9"/>
  <c r="BD41" i="9" s="1"/>
  <c r="BC41" i="9"/>
  <c r="BB42" i="9"/>
  <c r="BC42" i="9"/>
  <c r="BD42" i="9" s="1"/>
  <c r="BB43" i="9"/>
  <c r="BC43" i="9"/>
  <c r="BD43" i="9"/>
  <c r="BB44" i="9"/>
  <c r="BD44" i="9" s="1"/>
  <c r="BC44" i="9"/>
  <c r="BB45" i="9"/>
  <c r="BD45" i="9" s="1"/>
  <c r="BC45" i="9"/>
  <c r="BB46" i="9"/>
  <c r="BC46" i="9"/>
  <c r="BD46" i="9" s="1"/>
  <c r="BB47" i="9"/>
  <c r="BC47" i="9"/>
  <c r="BD47" i="9"/>
  <c r="BB48" i="9"/>
  <c r="BD48" i="9" s="1"/>
  <c r="BC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36" i="13"/>
  <c r="BD36" i="13" s="1"/>
  <c r="BC36" i="13"/>
  <c r="BB37" i="13"/>
  <c r="BC37" i="13"/>
  <c r="BD37" i="13"/>
  <c r="BB38" i="13"/>
  <c r="BC38" i="13"/>
  <c r="BD38" i="13"/>
  <c r="BB39" i="13"/>
  <c r="BD39" i="13" s="1"/>
  <c r="BC39" i="13"/>
  <c r="BB40" i="13"/>
  <c r="BD40" i="13" s="1"/>
  <c r="BC40" i="13"/>
  <c r="BB41" i="13"/>
  <c r="BC41" i="13"/>
  <c r="BD41" i="13"/>
  <c r="BB42" i="13"/>
  <c r="BC42" i="13"/>
  <c r="BD42" i="13"/>
  <c r="BB43" i="13"/>
  <c r="BD43" i="13" s="1"/>
  <c r="BC43" i="13"/>
  <c r="BB44" i="13"/>
  <c r="BD44" i="13" s="1"/>
  <c r="BC44" i="13"/>
  <c r="BB45" i="13"/>
  <c r="BC45" i="13"/>
  <c r="BD45" i="13"/>
  <c r="BB46" i="13"/>
  <c r="BC46" i="13"/>
  <c r="BD46" i="13"/>
  <c r="BB47" i="13"/>
  <c r="BD47" i="13" s="1"/>
  <c r="BC47" i="13"/>
  <c r="BB48" i="13"/>
  <c r="BD48" i="13" s="1"/>
  <c r="BC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BB35" i="13" l="1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C32" i="13" s="1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C28" i="13" s="1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C24" i="13" s="1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C21" i="13" s="1"/>
  <c r="BD21" i="13" s="1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C20" i="13" s="1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BC18" i="13" s="1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C16" i="13" s="1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C8" i="13" s="1"/>
  <c r="BD8" i="13" s="1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C4" i="13" s="1"/>
  <c r="BD4" i="13" s="1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BC18" i="12" s="1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C12" i="12" s="1"/>
  <c r="BD12" i="12" s="1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C9" i="12" s="1"/>
  <c r="BD9" i="12" s="1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35" i="13" l="1"/>
  <c r="BC34" i="13"/>
  <c r="BD34" i="13" s="1"/>
  <c r="BC33" i="13"/>
  <c r="BD33" i="13" s="1"/>
  <c r="BD32" i="13"/>
  <c r="BC31" i="13"/>
  <c r="BC30" i="13"/>
  <c r="BC29" i="13"/>
  <c r="BD29" i="13" s="1"/>
  <c r="BD28" i="13"/>
  <c r="BC27" i="13"/>
  <c r="BC26" i="13"/>
  <c r="BD26" i="13" s="1"/>
  <c r="BC25" i="13"/>
  <c r="BD25" i="13" s="1"/>
  <c r="BD24" i="13"/>
  <c r="BC23" i="13"/>
  <c r="BC22" i="13"/>
  <c r="BD20" i="13"/>
  <c r="BC19" i="13"/>
  <c r="BC17" i="13"/>
  <c r="BD17" i="13" s="1"/>
  <c r="BD16" i="13"/>
  <c r="BC15" i="13"/>
  <c r="BC14" i="13"/>
  <c r="BC13" i="13"/>
  <c r="BD13" i="13" s="1"/>
  <c r="BC12" i="13"/>
  <c r="BD12" i="13" s="1"/>
  <c r="BC11" i="13"/>
  <c r="BD11" i="13" s="1"/>
  <c r="BC10" i="13"/>
  <c r="BC9" i="13"/>
  <c r="BD9" i="13" s="1"/>
  <c r="BC7" i="13"/>
  <c r="BD7" i="13" s="1"/>
  <c r="BC6" i="13"/>
  <c r="BC5" i="13"/>
  <c r="BD5" i="13" s="1"/>
  <c r="BC3" i="13"/>
  <c r="BC2" i="13"/>
  <c r="BC17" i="12"/>
  <c r="BD17" i="12" s="1"/>
  <c r="BC16" i="12"/>
  <c r="BD16" i="12" s="1"/>
  <c r="BC15" i="12"/>
  <c r="BD15" i="12" s="1"/>
  <c r="BC14" i="12"/>
  <c r="BC13" i="12"/>
  <c r="BD13" i="12" s="1"/>
  <c r="BC11" i="12"/>
  <c r="BC10" i="12"/>
  <c r="BC8" i="12"/>
  <c r="BD8" i="12" s="1"/>
  <c r="BC7" i="12"/>
  <c r="BC6" i="12"/>
  <c r="BD6" i="12" s="1"/>
  <c r="BC5" i="12"/>
  <c r="BD5" i="12" s="1"/>
  <c r="BC4" i="12"/>
  <c r="BD4" i="12" s="1"/>
  <c r="BC3" i="12"/>
  <c r="BC2" i="12"/>
  <c r="BD2" i="12" s="1"/>
  <c r="BD3" i="13"/>
  <c r="BD2" i="13"/>
  <c r="BD6" i="13"/>
  <c r="BD10" i="13"/>
  <c r="BD14" i="13"/>
  <c r="BD18" i="13"/>
  <c r="BD22" i="13"/>
  <c r="BD30" i="13"/>
  <c r="BD15" i="13"/>
  <c r="BD19" i="13"/>
  <c r="BD23" i="13"/>
  <c r="BD27" i="13"/>
  <c r="BD31" i="13"/>
  <c r="BD35" i="13"/>
  <c r="BD3" i="12"/>
  <c r="BD7" i="12"/>
  <c r="BD11" i="12"/>
  <c r="BD10" i="12"/>
  <c r="BD14" i="12"/>
  <c r="BD18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C35" i="9" s="1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C32" i="9" s="1"/>
  <c r="BD32" i="9" s="1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BC30" i="9" s="1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C28" i="9" s="1"/>
  <c r="BD28" i="9" s="1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C24" i="9" s="1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 s="1"/>
  <c r="BD13" i="9" s="1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BC12" i="9" s="1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BC10" i="9" s="1"/>
  <c r="BD10" i="9" s="1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BC6" i="9" s="1"/>
  <c r="BD6" i="9" s="1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BC4" i="9" s="1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BC3" i="9" s="1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BC2" i="9" s="1"/>
  <c r="BD2" i="9" s="1"/>
  <c r="T2" i="9"/>
  <c r="S2" i="9"/>
  <c r="R2" i="9"/>
  <c r="BC31" i="9" l="1"/>
  <c r="BD31" i="9" s="1"/>
  <c r="BC34" i="9"/>
  <c r="BC33" i="9"/>
  <c r="BD33" i="9" s="1"/>
  <c r="BD34" i="9"/>
  <c r="BD30" i="9"/>
  <c r="BC29" i="9"/>
  <c r="BD29" i="9" s="1"/>
  <c r="BC22" i="9"/>
  <c r="BD22" i="9" s="1"/>
  <c r="BC23" i="9"/>
  <c r="BD23" i="9" s="1"/>
  <c r="BC26" i="9"/>
  <c r="BC27" i="9"/>
  <c r="BD26" i="9"/>
  <c r="BC21" i="9"/>
  <c r="BD21" i="9" s="1"/>
  <c r="BC25" i="9"/>
  <c r="BD25" i="9" s="1"/>
  <c r="BD27" i="9"/>
  <c r="BC20" i="9"/>
  <c r="BD20" i="9" s="1"/>
  <c r="BC19" i="9"/>
  <c r="BD19" i="9" s="1"/>
  <c r="BC18" i="9"/>
  <c r="BD18" i="9" s="1"/>
  <c r="BC17" i="9"/>
  <c r="BD17" i="9" s="1"/>
  <c r="BC16" i="9"/>
  <c r="BD16" i="9" s="1"/>
  <c r="BC15" i="9"/>
  <c r="BD15" i="9"/>
  <c r="BC14" i="9"/>
  <c r="BD14" i="9" s="1"/>
  <c r="BC11" i="9"/>
  <c r="BD11" i="9" s="1"/>
  <c r="BC9" i="9"/>
  <c r="BD9" i="9" s="1"/>
  <c r="BC8" i="9"/>
  <c r="BD8" i="9" s="1"/>
  <c r="BC7" i="9"/>
  <c r="BD7" i="9" s="1"/>
  <c r="BC5" i="9"/>
  <c r="BD5" i="9" s="1"/>
  <c r="BD4" i="9"/>
  <c r="BD12" i="9"/>
  <c r="BD24" i="9"/>
  <c r="BD3" i="9"/>
  <c r="BD35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<sst xmlns="http://schemas.openxmlformats.org/spreadsheetml/2006/main" count="1548" uniqueCount="164">
  <si>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</si>
  <si>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</si>
  <si>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</si>
  <si>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</si>
  <si>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</si>
  <si>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</si>
  <si>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</si>
  <si>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</si>
  <si>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</si>
  <si>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</si>
  <si>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</si>
  <si>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</si>
  <si>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</si>
  <si>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</si>
  <si>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</si>
  <si>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</si>
  <si>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</si>
  <si>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</si>
  <si>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</si>
  <si>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</si>
  <si>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</si>
  <si>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</si>
  <si>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</si>
  <si>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</si>
  <si>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</si>
  <si>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</si>
  <si>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</si>
  <si>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</si>
  <si>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</si>
  <si>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</si>
  <si>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</si>
  <si>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</si>
  <si>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</si>
  <si>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</si>
  <si>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</si>
  <si>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</si>
  <si>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</si>
  <si>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</si>
  <si>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</si>
  <si>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</si>
  <si>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</si>
  <si>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</si>
  <si>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</si>
  <si>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</si>
  <si>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</si>
  <si>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</si>
  <si>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</si>
  <si>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</si>
  <si>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</si>
  <si>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</si>
  <si>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</si>
  <si>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</si>
  <si>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</si>
  <si>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</si>
  <si>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</si>
  <si>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</si>
  <si>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</si>
  <si>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</si>
  <si>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</si>
  <si>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</si>
  <si>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</si>
  <si>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</si>
  <si>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</si>
  <si>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</si>
  <si>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</si>
  <si>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</si>
  <si>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</si>
  <si>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</si>
  <si>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</si>
  <si>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</si>
  <si>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</si>
  <si>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</si>
  <si>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</si>
  <si>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</si>
  <si>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</si>
  <si>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</si>
  <si>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</si>
  <si>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</si>
  <si>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</si>
  <si>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</si>
  <si>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</si>
  <si>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</si>
  <si>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</si>
  <si>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</si>
  <si>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</si>
  <si>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</si>
  <si>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</si>
  <si>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</si>
  <si>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</si>
  <si>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</si>
  <si>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</si>
  <si>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</si>
  <si>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</si>
  <si>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</si>
  <si>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</si>
  <si>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</si>
  <si>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</si>
  <si>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</si>
  <si>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</si>
  <si>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</si>
  <si>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</si>
  <si>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</si>
  <si>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</si>
  <si>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</si>
  <si>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</si>
  <si>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</si>
  <si>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</si>
  <si>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</si>
  <si>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</si>
  <si>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</si>
  <si>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</si>
  <si>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</si>
  <si>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Hardbottom North</t>
  </si>
  <si>
    <t>HBN3-CP</t>
  </si>
  <si>
    <t>EW</t>
  </si>
  <si>
    <t>X</t>
  </si>
  <si>
    <t>Mixed</t>
  </si>
  <si>
    <t>NS</t>
  </si>
  <si>
    <t>Fine</t>
  </si>
  <si>
    <t>RF</t>
  </si>
  <si>
    <t>Scleractinian</t>
  </si>
  <si>
    <t>SSID</t>
  </si>
  <si>
    <t>SBOU</t>
  </si>
  <si>
    <t>DSTO</t>
  </si>
  <si>
    <t>BBA,PMB,</t>
  </si>
  <si>
    <t>SA,PD,</t>
  </si>
  <si>
    <t>PMB,PBB,DIS,</t>
  </si>
  <si>
    <t>PMB,DIS,</t>
  </si>
  <si>
    <t>MS</t>
  </si>
  <si>
    <t>Octocoral</t>
  </si>
  <si>
    <t>Eunicea</t>
  </si>
  <si>
    <t>Gorgonia</t>
  </si>
  <si>
    <t>Muricea</t>
  </si>
  <si>
    <t>Antillogorgia</t>
  </si>
  <si>
    <t>Plexaura</t>
  </si>
  <si>
    <t>Pseudoplexaura</t>
  </si>
  <si>
    <t>PM,CM,</t>
  </si>
  <si>
    <t>PM,SED,UM,</t>
  </si>
  <si>
    <t>PM,UM,</t>
  </si>
  <si>
    <t>PMB,UM,</t>
  </si>
  <si>
    <t>PMB,CM,</t>
  </si>
  <si>
    <t>PMB,CM,UM,BR,</t>
  </si>
  <si>
    <t>PMB,UM,FB,</t>
  </si>
  <si>
    <t>PM,PD,</t>
  </si>
  <si>
    <t>PM,FB,CM,AL,</t>
  </si>
  <si>
    <t>PMB,BBA,</t>
  </si>
  <si>
    <t>PMB,SA,UM,</t>
  </si>
  <si>
    <t>DEAD,BBA,</t>
  </si>
  <si>
    <t>PMB,UM,CM,</t>
  </si>
  <si>
    <t>PM,SA,UM,</t>
  </si>
  <si>
    <t>PMB,TO,UM,</t>
  </si>
  <si>
    <t>PM,AL,SA,UM,</t>
  </si>
  <si>
    <t>PM,UM,FB,</t>
  </si>
  <si>
    <t>KR</t>
  </si>
  <si>
    <t>Sponge</t>
  </si>
  <si>
    <t>Amorphous/Massive</t>
  </si>
  <si>
    <t>Encrusting</t>
  </si>
  <si>
    <t>Branching/Erect</t>
  </si>
  <si>
    <t>Ball/Spherical</t>
  </si>
  <si>
    <t>BBA,SA,</t>
  </si>
  <si>
    <t>PBB,SA,</t>
  </si>
  <si>
    <t>PM,SED,</t>
  </si>
  <si>
    <t>BBA,SED,</t>
  </si>
  <si>
    <t>SA,PBB,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</si>
</sst>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 wrapText="1"/>
    </xf>
    <xf numFmtId="164" fontId="6" fillId="7" borderId="0" xfId="0" applyNumberFormat="1" applyFont="1" applyFill="1" applyAlignment="1">
      <alignment horizontal="center" wrapText="1"/>
    </xf>
    <xf numFmtId="164" fontId="0" fillId="0" borderId="0" xfId="0" applyNumberFormat="1" applyFill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topLeftCell="W1" zoomScale="80" zoomScaleNormal="80" workbookViewId="0">
      <pane ySplit="1" topLeftCell="A8" activePane="bottomLeft" state="frozen"/>
      <selection activeCell="J1" sqref="J1"/>
      <selection pane="bottomLeft" activeCell="AX32" sqref="AX32"/>
    </sheetView>
  </sheetViews>
  <sheetFormatPr defaultRowHeight="15"/>
  <cols>
    <col min="1" max="1" width="19.7109375" style="18" customWidth="1"/>
    <col min="2" max="2" width="14.140625" style="18" customWidth="1"/>
    <col min="3" max="3" width="14.85546875" style="62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11.5703125" style="19" customWidth="1"/>
    <col min="9" max="9" width="10.140625" style="61" customWidth="1"/>
    <col min="10" max="10" width="17.42578125" style="20" customWidth="1"/>
    <col min="11" max="11" width="19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20.25" customHeight="1">
      <c r="A2" s="1" t="s">
        <v>112</v>
      </c>
      <c r="B2" s="1" t="s">
        <v>113</v>
      </c>
      <c r="C2" s="69">
        <v>42864</v>
      </c>
      <c r="D2" s="1" t="s">
        <v>119</v>
      </c>
      <c r="E2" s="1">
        <v>24</v>
      </c>
      <c r="F2" s="1">
        <v>25</v>
      </c>
      <c r="G2" s="1">
        <v>78</v>
      </c>
      <c r="H2" s="2" t="s">
        <v>114</v>
      </c>
      <c r="I2" s="59">
        <v>0.6</v>
      </c>
      <c r="J2" s="32" t="s">
        <v>120</v>
      </c>
      <c r="K2" s="32" t="s">
        <v>121</v>
      </c>
      <c r="L2" s="32">
        <v>3</v>
      </c>
      <c r="M2" s="32">
        <v>0</v>
      </c>
      <c r="N2" s="33" t="s">
        <v>67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0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1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9">
        <v>42864</v>
      </c>
      <c r="D3" s="1" t="s">
        <v>119</v>
      </c>
      <c r="E3" s="1">
        <v>24</v>
      </c>
      <c r="F3" s="1">
        <v>25</v>
      </c>
      <c r="G3" s="1">
        <v>78</v>
      </c>
      <c r="H3" s="2" t="s">
        <v>114</v>
      </c>
      <c r="I3" s="60">
        <v>0.8</v>
      </c>
      <c r="J3" s="32" t="s">
        <v>120</v>
      </c>
      <c r="K3" s="11" t="s">
        <v>121</v>
      </c>
      <c r="L3" s="11">
        <v>2</v>
      </c>
      <c r="M3" s="11">
        <v>0</v>
      </c>
      <c r="N3" s="12" t="s">
        <v>44</v>
      </c>
      <c r="O3" s="13"/>
      <c r="P3" s="28"/>
      <c r="Q3" s="14" t="s">
        <v>45</v>
      </c>
      <c r="R3" s="15">
        <f t="shared" ref="R3:R35" si="0">IF(ISNUMBER(SEARCH($Q$2,N3)), 1, 0)</f>
        <v>1</v>
      </c>
      <c r="S3" s="15">
        <f t="shared" ref="S3:S35" si="1">IF(ISNUMBER(SEARCH($Q$3,$N3)), 1, 0)</f>
        <v>0</v>
      </c>
      <c r="T3" s="15">
        <f t="shared" ref="T3:T35" si="2">IF(ISNUMBER(SEARCH($Q$4,$N3)), 1, 0)</f>
        <v>0</v>
      </c>
      <c r="U3" s="15">
        <f t="shared" ref="U3:U35" si="3">IF(ISNUMBER(SEARCH($Q$5,$N3)), 1, 0)</f>
        <v>0</v>
      </c>
      <c r="V3" s="15">
        <f t="shared" ref="V3:V35" si="4">IF(ISNUMBER(SEARCH($Q$6,$N3)), 1, 0)</f>
        <v>0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0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0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6">
        <f t="shared" ref="AV3:AV35" si="30">IF(ISNUMBER(SEARCH($Q$32,$N3)), 1, 0)</f>
        <v>0</v>
      </c>
      <c r="AW3" s="26">
        <f t="shared" ref="AW3:AW35" si="31">IF(ISNUMBER(SEARCH($Q$33,$N3)), 1, 0)</f>
        <v>0</v>
      </c>
      <c r="AX3" s="38">
        <f t="shared" ref="AX3:AX35" si="32">IF(ISNUMBER(SEARCH($Q$34,$N3)), 1, 0)</f>
        <v>0</v>
      </c>
      <c r="AY3" s="37">
        <f t="shared" ref="AY3:AY35" si="33">IF(ISNUMBER(SEARCH($Q$35,$N3)), 1, 0)</f>
        <v>0</v>
      </c>
      <c r="BA3" s="56" t="s">
        <v>108</v>
      </c>
      <c r="BB3" s="56">
        <f t="shared" ref="BB3:BB35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9">
        <v>42864</v>
      </c>
      <c r="D4" s="1" t="s">
        <v>119</v>
      </c>
      <c r="E4" s="1">
        <v>24</v>
      </c>
      <c r="F4" s="1">
        <v>25</v>
      </c>
      <c r="G4" s="1">
        <v>78</v>
      </c>
      <c r="H4" s="2" t="s">
        <v>114</v>
      </c>
      <c r="I4" s="60">
        <v>2.8</v>
      </c>
      <c r="J4" s="32" t="s">
        <v>120</v>
      </c>
      <c r="K4" s="11" t="s">
        <v>121</v>
      </c>
      <c r="L4" s="11">
        <v>2</v>
      </c>
      <c r="M4" s="11">
        <v>0</v>
      </c>
      <c r="N4" s="12" t="s">
        <v>48</v>
      </c>
      <c r="O4" s="13"/>
      <c r="P4" s="28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9">
        <v>42864</v>
      </c>
      <c r="D5" s="1" t="s">
        <v>119</v>
      </c>
      <c r="E5" s="1">
        <v>24</v>
      </c>
      <c r="F5" s="1">
        <v>25</v>
      </c>
      <c r="G5" s="1">
        <v>78</v>
      </c>
      <c r="H5" s="2" t="s">
        <v>114</v>
      </c>
      <c r="I5" s="60">
        <v>3.4</v>
      </c>
      <c r="J5" s="32" t="s">
        <v>120</v>
      </c>
      <c r="K5" s="11" t="s">
        <v>121</v>
      </c>
      <c r="L5" s="11">
        <v>3</v>
      </c>
      <c r="M5" s="11">
        <v>20</v>
      </c>
      <c r="N5" s="12" t="s">
        <v>124</v>
      </c>
      <c r="O5" s="13"/>
      <c r="P5" s="28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1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9">
        <v>42864</v>
      </c>
      <c r="D6" s="1" t="s">
        <v>119</v>
      </c>
      <c r="E6" s="1">
        <v>24</v>
      </c>
      <c r="F6" s="1">
        <v>25</v>
      </c>
      <c r="G6" s="1">
        <v>78</v>
      </c>
      <c r="H6" s="2" t="s">
        <v>114</v>
      </c>
      <c r="I6" s="60">
        <v>3.4</v>
      </c>
      <c r="J6" s="32" t="s">
        <v>120</v>
      </c>
      <c r="K6" s="11" t="s">
        <v>121</v>
      </c>
      <c r="L6" s="11">
        <v>1</v>
      </c>
      <c r="M6" s="11">
        <v>0</v>
      </c>
      <c r="N6" s="12" t="s">
        <v>44</v>
      </c>
      <c r="O6" s="13"/>
      <c r="P6" s="28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9">
        <v>42864</v>
      </c>
      <c r="D7" s="1" t="s">
        <v>119</v>
      </c>
      <c r="E7" s="1">
        <v>24</v>
      </c>
      <c r="F7" s="1">
        <v>25</v>
      </c>
      <c r="G7" s="1">
        <v>78</v>
      </c>
      <c r="H7" s="2" t="s">
        <v>114</v>
      </c>
      <c r="I7" s="60">
        <v>4.9000000000000004</v>
      </c>
      <c r="J7" s="32" t="s">
        <v>120</v>
      </c>
      <c r="K7" s="11" t="s">
        <v>121</v>
      </c>
      <c r="L7" s="11">
        <v>2</v>
      </c>
      <c r="M7" s="11">
        <v>0</v>
      </c>
      <c r="N7" s="12" t="s">
        <v>48</v>
      </c>
      <c r="O7" s="13"/>
      <c r="P7" s="28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1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9">
        <v>42864</v>
      </c>
      <c r="D8" s="1" t="s">
        <v>119</v>
      </c>
      <c r="E8" s="1">
        <v>24</v>
      </c>
      <c r="F8" s="1">
        <v>25</v>
      </c>
      <c r="G8" s="1">
        <v>78</v>
      </c>
      <c r="H8" s="2" t="s">
        <v>114</v>
      </c>
      <c r="I8" s="60">
        <v>5.2</v>
      </c>
      <c r="J8" s="32" t="s">
        <v>120</v>
      </c>
      <c r="K8" s="11" t="s">
        <v>121</v>
      </c>
      <c r="L8" s="11">
        <v>3</v>
      </c>
      <c r="M8" s="11">
        <v>0</v>
      </c>
      <c r="N8" s="12" t="s">
        <v>48</v>
      </c>
      <c r="O8" s="13"/>
      <c r="P8" s="28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1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9">
        <v>42864</v>
      </c>
      <c r="D9" s="1" t="s">
        <v>119</v>
      </c>
      <c r="E9" s="1">
        <v>24</v>
      </c>
      <c r="F9" s="1">
        <v>25</v>
      </c>
      <c r="G9" s="1">
        <v>78</v>
      </c>
      <c r="H9" s="2" t="s">
        <v>114</v>
      </c>
      <c r="I9" s="60">
        <v>5.6</v>
      </c>
      <c r="J9" s="32" t="s">
        <v>120</v>
      </c>
      <c r="K9" s="11" t="s">
        <v>121</v>
      </c>
      <c r="L9" s="11">
        <v>2</v>
      </c>
      <c r="M9" s="11">
        <v>0</v>
      </c>
      <c r="N9" s="12" t="s">
        <v>44</v>
      </c>
      <c r="O9" s="13"/>
      <c r="P9" s="28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9">
        <v>42864</v>
      </c>
      <c r="D10" s="1" t="s">
        <v>119</v>
      </c>
      <c r="E10" s="1">
        <v>24</v>
      </c>
      <c r="F10" s="1">
        <v>25</v>
      </c>
      <c r="G10" s="1">
        <v>78</v>
      </c>
      <c r="H10" s="2" t="s">
        <v>114</v>
      </c>
      <c r="I10" s="60">
        <v>7</v>
      </c>
      <c r="J10" s="32" t="s">
        <v>120</v>
      </c>
      <c r="K10" s="11" t="s">
        <v>121</v>
      </c>
      <c r="L10" s="11">
        <v>1</v>
      </c>
      <c r="M10" s="11">
        <v>0</v>
      </c>
      <c r="N10" s="12" t="s">
        <v>48</v>
      </c>
      <c r="O10" s="13"/>
      <c r="P10" s="28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9">
        <v>42864</v>
      </c>
      <c r="D11" s="1" t="s">
        <v>119</v>
      </c>
      <c r="E11" s="1">
        <v>24</v>
      </c>
      <c r="F11" s="1">
        <v>25</v>
      </c>
      <c r="G11" s="1">
        <v>78</v>
      </c>
      <c r="H11" s="2" t="s">
        <v>114</v>
      </c>
      <c r="I11" s="60">
        <v>23.6</v>
      </c>
      <c r="J11" s="32" t="s">
        <v>120</v>
      </c>
      <c r="K11" s="11" t="s">
        <v>122</v>
      </c>
      <c r="L11" s="11">
        <v>25</v>
      </c>
      <c r="M11" s="11">
        <v>40</v>
      </c>
      <c r="N11" s="12" t="s">
        <v>127</v>
      </c>
      <c r="O11" s="13"/>
      <c r="P11" s="28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1</v>
      </c>
      <c r="Y11" s="15">
        <f t="shared" si="7"/>
        <v>0</v>
      </c>
      <c r="Z11" s="15">
        <f t="shared" si="8"/>
        <v>0</v>
      </c>
      <c r="AA11" s="15">
        <f t="shared" si="9"/>
        <v>1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6" t="s">
        <v>108</v>
      </c>
      <c r="BB11" s="56">
        <f t="shared" si="34"/>
        <v>2</v>
      </c>
      <c r="BC11" s="56">
        <f t="shared" si="35"/>
        <v>2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9">
        <v>42864</v>
      </c>
      <c r="D12" s="1" t="s">
        <v>119</v>
      </c>
      <c r="E12" s="1">
        <v>24</v>
      </c>
      <c r="F12" s="1">
        <v>25</v>
      </c>
      <c r="G12" s="1">
        <v>78</v>
      </c>
      <c r="H12" s="2" t="s">
        <v>114</v>
      </c>
      <c r="I12" s="60">
        <v>41.2</v>
      </c>
      <c r="J12" s="32" t="s">
        <v>120</v>
      </c>
      <c r="K12" s="11" t="s">
        <v>121</v>
      </c>
      <c r="L12" s="11">
        <v>4</v>
      </c>
      <c r="M12" s="11">
        <v>0</v>
      </c>
      <c r="N12" s="12" t="s">
        <v>125</v>
      </c>
      <c r="O12" s="13"/>
      <c r="P12" s="28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1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9">
        <v>42864</v>
      </c>
      <c r="D13" s="1" t="s">
        <v>119</v>
      </c>
      <c r="E13" s="1">
        <v>24</v>
      </c>
      <c r="F13" s="1">
        <v>25</v>
      </c>
      <c r="G13" s="1">
        <v>78</v>
      </c>
      <c r="H13" s="2" t="s">
        <v>114</v>
      </c>
      <c r="I13" s="60">
        <v>42.6</v>
      </c>
      <c r="J13" s="32" t="s">
        <v>120</v>
      </c>
      <c r="K13" s="11" t="s">
        <v>121</v>
      </c>
      <c r="L13" s="11">
        <v>4</v>
      </c>
      <c r="M13" s="11">
        <v>0</v>
      </c>
      <c r="N13" s="12" t="s">
        <v>48</v>
      </c>
      <c r="O13" s="13"/>
      <c r="P13" s="28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1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9">
        <v>42864</v>
      </c>
      <c r="D14" s="1" t="s">
        <v>119</v>
      </c>
      <c r="E14" s="1">
        <v>24</v>
      </c>
      <c r="F14" s="1">
        <v>25</v>
      </c>
      <c r="G14" s="1">
        <v>78</v>
      </c>
      <c r="H14" s="2" t="s">
        <v>114</v>
      </c>
      <c r="I14" s="60">
        <v>45.8</v>
      </c>
      <c r="J14" s="32" t="s">
        <v>120</v>
      </c>
      <c r="K14" s="11" t="s">
        <v>123</v>
      </c>
      <c r="L14" s="11">
        <v>9</v>
      </c>
      <c r="M14" s="11">
        <v>100</v>
      </c>
      <c r="N14" s="12" t="s">
        <v>54</v>
      </c>
      <c r="O14" s="13"/>
      <c r="P14" s="28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1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9">
        <v>42864</v>
      </c>
      <c r="D15" s="1" t="s">
        <v>119</v>
      </c>
      <c r="E15" s="1">
        <v>24</v>
      </c>
      <c r="F15" s="1">
        <v>25</v>
      </c>
      <c r="G15" s="1">
        <v>78</v>
      </c>
      <c r="H15" s="2" t="s">
        <v>114</v>
      </c>
      <c r="I15" s="60">
        <v>48</v>
      </c>
      <c r="J15" s="32" t="s">
        <v>120</v>
      </c>
      <c r="K15" s="11" t="s">
        <v>122</v>
      </c>
      <c r="L15" s="11">
        <v>18</v>
      </c>
      <c r="M15" s="11">
        <v>70</v>
      </c>
      <c r="N15" s="12" t="s">
        <v>126</v>
      </c>
      <c r="O15" s="13"/>
      <c r="P15" s="28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1</v>
      </c>
      <c r="V15" s="15">
        <f t="shared" si="4"/>
        <v>0</v>
      </c>
      <c r="W15" s="15">
        <f t="shared" si="5"/>
        <v>0</v>
      </c>
      <c r="X15" s="15">
        <f t="shared" si="6"/>
        <v>1</v>
      </c>
      <c r="Y15" s="15">
        <f t="shared" si="7"/>
        <v>0</v>
      </c>
      <c r="Z15" s="15">
        <f t="shared" si="8"/>
        <v>0</v>
      </c>
      <c r="AA15" s="15">
        <f t="shared" si="9"/>
        <v>1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6" t="s">
        <v>108</v>
      </c>
      <c r="BB15" s="56">
        <f t="shared" si="34"/>
        <v>3</v>
      </c>
      <c r="BC15" s="56">
        <f t="shared" si="35"/>
        <v>3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9">
        <v>42864</v>
      </c>
      <c r="D16" s="1" t="s">
        <v>119</v>
      </c>
      <c r="E16" s="1">
        <v>24</v>
      </c>
      <c r="F16" s="1">
        <v>25</v>
      </c>
      <c r="G16" s="1">
        <v>78</v>
      </c>
      <c r="H16" s="2" t="s">
        <v>114</v>
      </c>
      <c r="I16" s="60">
        <v>49.1</v>
      </c>
      <c r="J16" s="32" t="s">
        <v>120</v>
      </c>
      <c r="K16" s="11" t="s">
        <v>121</v>
      </c>
      <c r="L16" s="11">
        <v>2</v>
      </c>
      <c r="M16" s="11">
        <v>0</v>
      </c>
      <c r="N16" s="12" t="s">
        <v>48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1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9">
        <v>42864</v>
      </c>
      <c r="D17" s="1" t="s">
        <v>119</v>
      </c>
      <c r="E17" s="1">
        <v>24</v>
      </c>
      <c r="F17" s="1">
        <v>25</v>
      </c>
      <c r="G17" s="1">
        <v>78</v>
      </c>
      <c r="H17" s="2" t="s">
        <v>114</v>
      </c>
      <c r="I17" s="60">
        <v>49.5</v>
      </c>
      <c r="J17" s="32" t="s">
        <v>120</v>
      </c>
      <c r="K17" s="11" t="s">
        <v>121</v>
      </c>
      <c r="L17" s="11">
        <v>2</v>
      </c>
      <c r="M17" s="11">
        <v>0</v>
      </c>
      <c r="N17" s="12" t="s">
        <v>47</v>
      </c>
      <c r="O17" s="13"/>
      <c r="P17" s="28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1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6"/>
      <c r="B18" s="16"/>
      <c r="D18" s="16"/>
      <c r="E18" s="16"/>
      <c r="F18" s="16"/>
      <c r="G18" s="16"/>
      <c r="H18" s="17"/>
      <c r="I18" s="60"/>
      <c r="J18" s="11"/>
      <c r="K18" s="11"/>
      <c r="L18" s="11"/>
      <c r="M18" s="11"/>
      <c r="N18" s="12"/>
      <c r="O18" s="13"/>
      <c r="P18" s="28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6" t="s">
        <v>108</v>
      </c>
      <c r="BB18" s="56">
        <f t="shared" si="34"/>
        <v>0</v>
      </c>
      <c r="BC18" s="56">
        <f t="shared" si="35"/>
        <v>0</v>
      </c>
      <c r="BD18" s="56" t="str">
        <f t="shared" si="36"/>
        <v>OK</v>
      </c>
    </row>
    <row r="19" spans="1:56" ht="18">
      <c r="A19" s="16"/>
      <c r="B19" s="16"/>
      <c r="D19" s="16"/>
      <c r="E19" s="16"/>
      <c r="F19" s="16"/>
      <c r="G19" s="16"/>
      <c r="H19" s="17"/>
      <c r="I19" s="60"/>
      <c r="J19" s="11"/>
      <c r="K19" s="11"/>
      <c r="L19" s="11"/>
      <c r="M19" s="11"/>
      <c r="N19" s="12"/>
      <c r="O19" s="13"/>
      <c r="P19" s="28"/>
      <c r="Q19" s="14" t="s">
        <v>60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26"/>
      <c r="AW19" s="26"/>
      <c r="AX19" s="38"/>
      <c r="AY19" s="37"/>
      <c r="BA19" s="56"/>
      <c r="BB19" s="56"/>
      <c r="BC19" s="56"/>
      <c r="BD19" s="56"/>
    </row>
    <row r="20" spans="1:56" ht="18">
      <c r="A20" s="16"/>
      <c r="B20" s="16"/>
      <c r="D20" s="16"/>
      <c r="E20" s="16"/>
      <c r="F20" s="16"/>
      <c r="G20" s="16"/>
      <c r="H20" s="17"/>
      <c r="I20" s="60"/>
      <c r="J20" s="11"/>
      <c r="K20" s="11"/>
      <c r="L20" s="11"/>
      <c r="M20" s="11"/>
      <c r="N20" s="12"/>
      <c r="O20" s="13"/>
      <c r="P20" s="28"/>
      <c r="Q20" s="14" t="s">
        <v>61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26"/>
      <c r="AW20" s="26"/>
      <c r="AX20" s="38"/>
      <c r="AY20" s="37"/>
      <c r="BA20" s="56"/>
      <c r="BB20" s="56"/>
      <c r="BC20" s="56"/>
      <c r="BD20" s="56"/>
    </row>
    <row r="21" spans="1:56" ht="18">
      <c r="A21" s="16"/>
      <c r="B21" s="16"/>
      <c r="D21" s="16"/>
      <c r="E21" s="16"/>
      <c r="F21" s="16"/>
      <c r="G21" s="16"/>
      <c r="H21" s="17"/>
      <c r="I21" s="60"/>
      <c r="J21" s="11"/>
      <c r="K21" s="11"/>
      <c r="L21" s="11"/>
      <c r="M21" s="11"/>
      <c r="N21" s="12"/>
      <c r="O21" s="13"/>
      <c r="P21" s="28"/>
      <c r="Q21" s="14" t="s">
        <v>62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26"/>
      <c r="AW21" s="26"/>
      <c r="AX21" s="38"/>
      <c r="AY21" s="37"/>
      <c r="BA21" s="56"/>
      <c r="BB21" s="56"/>
      <c r="BC21" s="56"/>
      <c r="BD21" s="56"/>
    </row>
    <row r="22" spans="1:56" ht="18">
      <c r="A22" s="16"/>
      <c r="B22" s="16"/>
      <c r="D22" s="16"/>
      <c r="E22" s="16"/>
      <c r="F22" s="16"/>
      <c r="G22" s="16"/>
      <c r="H22" s="17"/>
      <c r="I22" s="60"/>
      <c r="J22" s="11"/>
      <c r="K22" s="11"/>
      <c r="L22" s="11"/>
      <c r="M22" s="11"/>
      <c r="N22" s="12"/>
      <c r="O22" s="13"/>
      <c r="P22" s="28"/>
      <c r="Q22" s="14" t="s">
        <v>76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26"/>
      <c r="AW22" s="26"/>
      <c r="AX22" s="38"/>
      <c r="AY22" s="37"/>
      <c r="BA22" s="56"/>
      <c r="BB22" s="56"/>
      <c r="BC22" s="56"/>
      <c r="BD22" s="56"/>
    </row>
    <row r="23" spans="1:56" ht="18">
      <c r="A23" s="16"/>
      <c r="B23" s="16"/>
      <c r="D23" s="16"/>
      <c r="E23" s="16"/>
      <c r="F23" s="16"/>
      <c r="G23" s="16"/>
      <c r="H23" s="17"/>
      <c r="I23" s="60"/>
      <c r="J23" s="11"/>
      <c r="K23" s="11"/>
      <c r="L23" s="11"/>
      <c r="M23" s="11"/>
      <c r="N23" s="12"/>
      <c r="O23" s="13"/>
      <c r="P23" s="28"/>
      <c r="Q23" s="14" t="s">
        <v>63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26"/>
      <c r="AW23" s="26"/>
      <c r="AX23" s="38"/>
      <c r="AY23" s="37"/>
      <c r="BA23" s="56"/>
      <c r="BB23" s="56"/>
      <c r="BC23" s="56"/>
      <c r="BD23" s="56"/>
    </row>
    <row r="24" spans="1:56" ht="18">
      <c r="A24" s="16"/>
      <c r="B24" s="16"/>
      <c r="D24" s="16"/>
      <c r="E24" s="16"/>
      <c r="F24" s="16"/>
      <c r="G24" s="16"/>
      <c r="H24" s="17"/>
      <c r="I24" s="60"/>
      <c r="J24" s="11"/>
      <c r="K24" s="11"/>
      <c r="L24" s="11"/>
      <c r="M24" s="11"/>
      <c r="N24" s="12"/>
      <c r="O24" s="13"/>
      <c r="P24" s="28"/>
      <c r="Q24" s="14" t="s">
        <v>64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26"/>
      <c r="AW24" s="26"/>
      <c r="AX24" s="38"/>
      <c r="AY24" s="37"/>
      <c r="BA24" s="56"/>
      <c r="BB24" s="56"/>
      <c r="BC24" s="56"/>
      <c r="BD24" s="56"/>
    </row>
    <row r="25" spans="1:56" ht="18">
      <c r="A25" s="16"/>
      <c r="B25" s="16"/>
      <c r="D25" s="16"/>
      <c r="E25" s="16"/>
      <c r="F25" s="16"/>
      <c r="G25" s="16"/>
      <c r="H25" s="17"/>
      <c r="I25" s="60"/>
      <c r="J25" s="11"/>
      <c r="K25" s="11"/>
      <c r="L25" s="11"/>
      <c r="M25" s="11"/>
      <c r="N25" s="12"/>
      <c r="O25" s="13"/>
      <c r="P25" s="28"/>
      <c r="Q25" s="14" t="s">
        <v>65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26"/>
      <c r="AW25" s="26"/>
      <c r="AX25" s="38"/>
      <c r="AY25" s="37"/>
      <c r="BA25" s="56"/>
      <c r="BB25" s="56"/>
      <c r="BC25" s="56"/>
      <c r="BD25" s="56"/>
    </row>
    <row r="26" spans="1:56" ht="18">
      <c r="A26" s="16"/>
      <c r="B26" s="16"/>
      <c r="D26" s="16"/>
      <c r="E26" s="16"/>
      <c r="F26" s="16"/>
      <c r="G26" s="16"/>
      <c r="H26" s="17"/>
      <c r="I26" s="60"/>
      <c r="J26" s="11"/>
      <c r="K26" s="11"/>
      <c r="L26" s="11"/>
      <c r="M26" s="11"/>
      <c r="N26" s="12"/>
      <c r="O26" s="13"/>
      <c r="P26" s="28"/>
      <c r="Q26" s="14" t="s">
        <v>66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26"/>
      <c r="AW26" s="26"/>
      <c r="AX26" s="38"/>
      <c r="AY26" s="37"/>
      <c r="BA26" s="56"/>
      <c r="BB26" s="56"/>
      <c r="BC26" s="56"/>
      <c r="BD26" s="56"/>
    </row>
    <row r="27" spans="1:56" ht="18">
      <c r="A27" s="16"/>
      <c r="B27" s="16"/>
      <c r="D27" s="16"/>
      <c r="E27" s="16"/>
      <c r="F27" s="16"/>
      <c r="G27" s="16"/>
      <c r="H27" s="17"/>
      <c r="I27" s="60"/>
      <c r="J27" s="11"/>
      <c r="K27" s="11"/>
      <c r="L27" s="11"/>
      <c r="M27" s="11"/>
      <c r="N27" s="12"/>
      <c r="O27" s="13"/>
      <c r="P27" s="28"/>
      <c r="Q27" s="14" t="s">
        <v>105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26"/>
      <c r="AW27" s="26"/>
      <c r="AX27" s="38"/>
      <c r="AY27" s="37"/>
      <c r="BA27" s="56"/>
      <c r="BB27" s="56"/>
      <c r="BC27" s="56"/>
      <c r="BD27" s="56"/>
    </row>
    <row r="28" spans="1:56" ht="18">
      <c r="A28" s="16"/>
      <c r="B28" s="16"/>
      <c r="D28" s="16"/>
      <c r="E28" s="16"/>
      <c r="F28" s="16"/>
      <c r="G28" s="16"/>
      <c r="H28" s="17"/>
      <c r="I28" s="60"/>
      <c r="J28" s="11"/>
      <c r="K28" s="11"/>
      <c r="L28" s="11"/>
      <c r="M28" s="11"/>
      <c r="N28" s="12"/>
      <c r="O28" s="13"/>
      <c r="P28" s="28"/>
      <c r="Q28" s="14" t="s">
        <v>67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26"/>
      <c r="AW28" s="26"/>
      <c r="AX28" s="38"/>
      <c r="AY28" s="37"/>
      <c r="BA28" s="56"/>
      <c r="BB28" s="56"/>
      <c r="BC28" s="56"/>
      <c r="BD28" s="56"/>
    </row>
    <row r="29" spans="1:56" ht="18">
      <c r="A29" s="16"/>
      <c r="B29" s="16"/>
      <c r="D29" s="16"/>
      <c r="E29" s="16"/>
      <c r="F29" s="16"/>
      <c r="G29" s="16"/>
      <c r="H29" s="17"/>
      <c r="I29" s="60"/>
      <c r="J29" s="11"/>
      <c r="K29" s="11"/>
      <c r="L29" s="11"/>
      <c r="M29" s="11"/>
      <c r="N29" s="12"/>
      <c r="O29" s="13"/>
      <c r="P29" s="28"/>
      <c r="Q29" s="14" t="s">
        <v>68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26"/>
      <c r="AW29" s="26"/>
      <c r="AX29" s="38"/>
      <c r="AY29" s="37"/>
      <c r="BA29" s="56"/>
      <c r="BB29" s="56"/>
      <c r="BC29" s="56"/>
      <c r="BD29" s="56"/>
    </row>
    <row r="30" spans="1:56" ht="18">
      <c r="A30" s="16"/>
      <c r="B30" s="16"/>
      <c r="D30" s="16"/>
      <c r="E30" s="16"/>
      <c r="F30" s="16"/>
      <c r="G30" s="16"/>
      <c r="H30" s="17"/>
      <c r="I30" s="60"/>
      <c r="J30" s="11"/>
      <c r="K30" s="11"/>
      <c r="L30" s="11"/>
      <c r="M30" s="11"/>
      <c r="N30" s="12"/>
      <c r="O30" s="13"/>
      <c r="P30" s="28"/>
      <c r="Q30" s="14" t="s">
        <v>69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26"/>
      <c r="AW30" s="26"/>
      <c r="AX30" s="38"/>
      <c r="AY30" s="37"/>
      <c r="BA30" s="56"/>
      <c r="BB30" s="56"/>
      <c r="BC30" s="56"/>
      <c r="BD30" s="56"/>
    </row>
    <row r="31" spans="1:56" ht="18">
      <c r="Q31" s="23" t="s">
        <v>102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26"/>
      <c r="AW31" s="26"/>
      <c r="AX31" s="38"/>
      <c r="AY31" s="37"/>
      <c r="BA31" s="56"/>
      <c r="BB31" s="56"/>
      <c r="BC31" s="56"/>
      <c r="BD31" s="56"/>
    </row>
    <row r="32" spans="1:56" ht="18">
      <c r="Q32" s="23" t="s">
        <v>73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26"/>
      <c r="AW32" s="26"/>
      <c r="AX32" s="38"/>
      <c r="AY32" s="37"/>
      <c r="BA32" s="56"/>
      <c r="BB32" s="56"/>
      <c r="BC32" s="56"/>
      <c r="BD32" s="56"/>
    </row>
    <row r="33" spans="17:56" ht="18">
      <c r="Q33" s="23" t="s">
        <v>74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26"/>
      <c r="AW33" s="26"/>
      <c r="AX33" s="38"/>
      <c r="AY33" s="37"/>
      <c r="BA33" s="56"/>
      <c r="BB33" s="56"/>
      <c r="BC33" s="56"/>
      <c r="BD33" s="56"/>
    </row>
    <row r="34" spans="17:56" ht="18">
      <c r="Q34" s="23" t="s">
        <v>101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26"/>
      <c r="AW34" s="26"/>
      <c r="AX34" s="38"/>
      <c r="AY34" s="37"/>
      <c r="BA34" s="56"/>
      <c r="BB34" s="56"/>
      <c r="BC34" s="56"/>
      <c r="BD34" s="56"/>
    </row>
    <row r="35" spans="17:56" ht="18">
      <c r="Q35" s="23" t="s">
        <v>75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26"/>
      <c r="AW35" s="26"/>
      <c r="AX35" s="38"/>
      <c r="AY35" s="37"/>
      <c r="BA35" s="56"/>
      <c r="BB35" s="56"/>
      <c r="BC35" s="56"/>
      <c r="BD35" s="56"/>
    </row>
    <row r="36" spans="17:56" ht="18"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26"/>
      <c r="AW36" s="26"/>
      <c r="AX36" s="38"/>
      <c r="AY36" s="37"/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8"/>
  <sheetViews>
    <sheetView zoomScale="70" zoomScaleNormal="70" workbookViewId="0">
      <pane ySplit="1" topLeftCell="A2" activePane="bottomLeft" state="frozen"/>
      <selection activeCell="J1" sqref="J1"/>
      <selection pane="bottomLeft" activeCell="A2" sqref="A2:N48"/>
    </sheetView>
  </sheetViews>
  <sheetFormatPr defaultRowHeight="15"/>
  <cols>
    <col min="1" max="1" width="22" style="18" customWidth="1"/>
    <col min="2" max="2" width="14.140625" style="18" customWidth="1"/>
    <col min="3" max="3" width="14.85546875" style="62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11.5703125" style="19" customWidth="1"/>
    <col min="9" max="9" width="10.140625" style="61" customWidth="1"/>
    <col min="10" max="10" width="17.42578125" style="20" customWidth="1"/>
    <col min="11" max="11" width="22" style="20" customWidth="1"/>
    <col min="12" max="12" width="6.42578125" style="20" customWidth="1"/>
    <col min="13" max="13" width="13.1406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20.25" customHeight="1">
      <c r="A2" s="1" t="s">
        <v>112</v>
      </c>
      <c r="B2" s="1" t="s">
        <v>113</v>
      </c>
      <c r="C2" s="69">
        <v>42864</v>
      </c>
      <c r="D2" s="1" t="s">
        <v>153</v>
      </c>
      <c r="E2" s="1">
        <v>24</v>
      </c>
      <c r="F2" s="1">
        <v>30</v>
      </c>
      <c r="G2" s="1">
        <v>79</v>
      </c>
      <c r="H2" s="2" t="s">
        <v>114</v>
      </c>
      <c r="I2" s="59">
        <v>1.6</v>
      </c>
      <c r="J2" s="32" t="s">
        <v>154</v>
      </c>
      <c r="K2" s="32" t="s">
        <v>155</v>
      </c>
      <c r="L2" s="11">
        <v>2</v>
      </c>
      <c r="M2" s="32">
        <v>0</v>
      </c>
      <c r="N2" s="33" t="s">
        <v>159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1</v>
      </c>
      <c r="U2" s="37">
        <f>IF(ISNUMBER(SEARCH($Q$5,$N2)), 1, 0)</f>
        <v>0</v>
      </c>
      <c r="V2" s="37">
        <f>IF(ISNUMBER(SEARCH($Q$6,$N2)), 1, 0)</f>
        <v>1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6" t="s">
        <v>108</v>
      </c>
      <c r="BB2" s="56">
        <f>LEN($N2)-LEN(SUBSTITUTE($N2,$BA$2,""))</f>
        <v>2</v>
      </c>
      <c r="BC2" s="56">
        <f>SUM(R2:AY2)</f>
        <v>2</v>
      </c>
      <c r="BD2" s="56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9">
        <v>42864</v>
      </c>
      <c r="D3" s="1" t="s">
        <v>153</v>
      </c>
      <c r="E3" s="1">
        <v>24</v>
      </c>
      <c r="F3" s="1">
        <v>30</v>
      </c>
      <c r="G3" s="1">
        <v>79</v>
      </c>
      <c r="H3" s="2" t="s">
        <v>114</v>
      </c>
      <c r="I3" s="60">
        <v>1.7</v>
      </c>
      <c r="J3" s="32" t="s">
        <v>154</v>
      </c>
      <c r="K3" s="11" t="s">
        <v>155</v>
      </c>
      <c r="L3" s="11">
        <v>2</v>
      </c>
      <c r="M3" s="11">
        <v>0</v>
      </c>
      <c r="N3" s="12" t="s">
        <v>159</v>
      </c>
      <c r="O3" s="13"/>
      <c r="P3" s="28"/>
      <c r="Q3" s="14" t="s">
        <v>45</v>
      </c>
      <c r="R3" s="15">
        <f t="shared" ref="R3:R48" si="0">IF(ISNUMBER(SEARCH($Q$2,N3)), 1, 0)</f>
        <v>0</v>
      </c>
      <c r="S3" s="15">
        <f t="shared" ref="S3:S48" si="1">IF(ISNUMBER(SEARCH($Q$3,$N3)), 1, 0)</f>
        <v>0</v>
      </c>
      <c r="T3" s="15">
        <f t="shared" ref="T3:T48" si="2">IF(ISNUMBER(SEARCH($Q$4,$N3)), 1, 0)</f>
        <v>1</v>
      </c>
      <c r="U3" s="15">
        <f t="shared" ref="U3:U48" si="3">IF(ISNUMBER(SEARCH($Q$5,$N3)), 1, 0)</f>
        <v>0</v>
      </c>
      <c r="V3" s="15">
        <f t="shared" ref="V3:V48" si="4">IF(ISNUMBER(SEARCH($Q$6,$N3)), 1, 0)</f>
        <v>1</v>
      </c>
      <c r="W3" s="15">
        <f t="shared" ref="W3:W48" si="5">IF(ISNUMBER(SEARCH($Q$7,$N3)), 1, 0)</f>
        <v>0</v>
      </c>
      <c r="X3" s="15">
        <f t="shared" ref="X3:X48" si="6">IF(ISNUMBER(SEARCH($Q$8,$N3)), 1, 0)</f>
        <v>0</v>
      </c>
      <c r="Y3" s="15">
        <f t="shared" ref="Y3:Y48" si="7">IF(ISNUMBER(SEARCH($Q$9,$N3)), 1, 0)</f>
        <v>0</v>
      </c>
      <c r="Z3" s="15">
        <f t="shared" ref="Z3:Z48" si="8">IF(ISNUMBER(SEARCH($Q$10,$N3)), 1, 0)</f>
        <v>0</v>
      </c>
      <c r="AA3" s="15">
        <f t="shared" ref="AA3:AA48" si="9">IF(ISNUMBER(SEARCH($Q$11,$N3)), 1, 0)</f>
        <v>0</v>
      </c>
      <c r="AB3" s="15">
        <f t="shared" ref="AB3:AB48" si="10">IF(ISNUMBER(SEARCH($Q$12,$N3)), 1, 0)</f>
        <v>0</v>
      </c>
      <c r="AC3" s="15">
        <f t="shared" ref="AC3:AC48" si="11">IF(ISNUMBER(SEARCH($Q$13,$N3)), 1, 0)</f>
        <v>0</v>
      </c>
      <c r="AD3" s="15">
        <f t="shared" ref="AD3:AD48" si="12">IF(ISNUMBER(SEARCH($Q$14,$N3)), 1, 0)</f>
        <v>0</v>
      </c>
      <c r="AE3" s="15">
        <f t="shared" ref="AE3:AE48" si="13">IF(ISNUMBER(SEARCH($Q$15,$N3)), 1, 0)</f>
        <v>0</v>
      </c>
      <c r="AF3" s="15">
        <f t="shared" ref="AF3:AF48" si="14">IF(ISNUMBER(SEARCH($Q$16,$N3)), 1, 0)</f>
        <v>0</v>
      </c>
      <c r="AG3" s="15">
        <f t="shared" ref="AG3:AG48" si="15">IF(ISNUMBER(SEARCH($Q$17,$N3)), 1, 0)</f>
        <v>0</v>
      </c>
      <c r="AH3" s="15">
        <f t="shared" ref="AH3:AH48" si="16">IF(ISNUMBER(SEARCH($Q$18,$N3)), 1, 0)</f>
        <v>0</v>
      </c>
      <c r="AI3" s="15">
        <f t="shared" ref="AI3:AI48" si="17">IF(ISNUMBER(SEARCH($Q$19,$N3)), 1, 0)</f>
        <v>0</v>
      </c>
      <c r="AJ3" s="15">
        <f t="shared" ref="AJ3:AJ48" si="18">IF(ISNUMBER(SEARCH($Q$20,$N3)), 1, 0)</f>
        <v>0</v>
      </c>
      <c r="AK3" s="15">
        <f t="shared" ref="AK3:AK48" si="19">IF(ISNUMBER(SEARCH($Q$21,$N3)), 1, 0)</f>
        <v>0</v>
      </c>
      <c r="AL3" s="15">
        <f t="shared" ref="AL3:AL48" si="20">IF(ISNUMBER(SEARCH($Q$22,$N3)), 1, 0)</f>
        <v>0</v>
      </c>
      <c r="AM3" s="15">
        <f t="shared" ref="AM3:AM48" si="21">IF(ISNUMBER(SEARCH($Q$23,$N3)), 1, 0)</f>
        <v>0</v>
      </c>
      <c r="AN3" s="15">
        <f t="shared" ref="AN3:AN48" si="22">IF(ISNUMBER(SEARCH($Q$24,$N3)), 1, 0)</f>
        <v>0</v>
      </c>
      <c r="AO3" s="15">
        <f t="shared" ref="AO3:AO48" si="23">IF(ISNUMBER(SEARCH($Q$25,$N3)), 1, 0)</f>
        <v>0</v>
      </c>
      <c r="AP3" s="15">
        <f t="shared" ref="AP3:AP48" si="24">IF(ISNUMBER(SEARCH($Q$26,$N3)), 1, 0)</f>
        <v>0</v>
      </c>
      <c r="AQ3" s="15">
        <f t="shared" ref="AQ3:AQ48" si="25">IF(ISNUMBER(SEARCH($Q$27,$N3)), 1, 0)</f>
        <v>0</v>
      </c>
      <c r="AR3" s="15">
        <f t="shared" ref="AR3:AR48" si="26">IF(ISNUMBER(SEARCH($Q$28,$N3)), 1, 0)</f>
        <v>0</v>
      </c>
      <c r="AS3" s="15">
        <f t="shared" ref="AS3:AS48" si="27">IF(ISNUMBER(SEARCH($Q$29,$N3)), 1, 0)</f>
        <v>0</v>
      </c>
      <c r="AT3" s="15">
        <f t="shared" ref="AT3:AT48" si="28">IF(ISNUMBER(SEARCH($Q$30,$N3)), 1, 0)</f>
        <v>0</v>
      </c>
      <c r="AU3" s="15">
        <f t="shared" ref="AU3:AU48" si="29">IF(ISNUMBER(SEARCH($Q$31,$N3)), 1, 0)</f>
        <v>0</v>
      </c>
      <c r="AV3" s="26">
        <f t="shared" ref="AV3:AV48" si="30">IF(ISNUMBER(SEARCH($Q$32,$N3)), 1, 0)</f>
        <v>0</v>
      </c>
      <c r="AW3" s="26">
        <f t="shared" ref="AW3:AW48" si="31">IF(ISNUMBER(SEARCH($Q$33,$N3)), 1, 0)</f>
        <v>0</v>
      </c>
      <c r="AX3" s="38">
        <f t="shared" ref="AX3:AX48" si="32">IF(ISNUMBER(SEARCH($Q$34,$N3)), 1, 0)</f>
        <v>0</v>
      </c>
      <c r="AY3" s="37">
        <f t="shared" ref="AY3:AY35" si="33">IF(ISNUMBER(SEARCH($Q$35,$N3)), 1, 0)</f>
        <v>0</v>
      </c>
      <c r="BA3" s="56" t="s">
        <v>108</v>
      </c>
      <c r="BB3" s="56">
        <f t="shared" ref="BB3:BB48" si="34">LEN($N3)-LEN(SUBSTITUTE($N3,$BA$2,""))</f>
        <v>2</v>
      </c>
      <c r="BC3" s="56">
        <f t="shared" ref="BC3:BC35" si="35">SUM(R3:AY3)</f>
        <v>2</v>
      </c>
      <c r="BD3" s="56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9">
        <v>42864</v>
      </c>
      <c r="D4" s="1" t="s">
        <v>153</v>
      </c>
      <c r="E4" s="1">
        <v>24</v>
      </c>
      <c r="F4" s="1">
        <v>30</v>
      </c>
      <c r="G4" s="1">
        <v>79</v>
      </c>
      <c r="H4" s="2" t="s">
        <v>114</v>
      </c>
      <c r="I4" s="60">
        <v>1.7</v>
      </c>
      <c r="J4" s="32" t="s">
        <v>154</v>
      </c>
      <c r="K4" s="11" t="s">
        <v>155</v>
      </c>
      <c r="L4" s="11">
        <v>2</v>
      </c>
      <c r="M4" s="11">
        <v>0</v>
      </c>
      <c r="N4" s="12" t="s">
        <v>159</v>
      </c>
      <c r="O4" s="13"/>
      <c r="P4" s="28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9">
        <v>42864</v>
      </c>
      <c r="D5" s="1" t="s">
        <v>153</v>
      </c>
      <c r="E5" s="1">
        <v>24</v>
      </c>
      <c r="F5" s="1">
        <v>30</v>
      </c>
      <c r="G5" s="1">
        <v>79</v>
      </c>
      <c r="H5" s="2" t="s">
        <v>114</v>
      </c>
      <c r="I5" s="60">
        <v>2.4</v>
      </c>
      <c r="J5" s="32" t="s">
        <v>154</v>
      </c>
      <c r="K5" s="11" t="s">
        <v>156</v>
      </c>
      <c r="L5" s="11">
        <v>6</v>
      </c>
      <c r="M5" s="11">
        <v>0</v>
      </c>
      <c r="N5" s="12" t="s">
        <v>45</v>
      </c>
      <c r="O5" s="13"/>
      <c r="P5" s="28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9">
        <v>42864</v>
      </c>
      <c r="D6" s="1" t="s">
        <v>153</v>
      </c>
      <c r="E6" s="1">
        <v>24</v>
      </c>
      <c r="F6" s="1">
        <v>30</v>
      </c>
      <c r="G6" s="1">
        <v>79</v>
      </c>
      <c r="H6" s="2" t="s">
        <v>114</v>
      </c>
      <c r="I6" s="60">
        <v>2.7</v>
      </c>
      <c r="J6" s="32" t="s">
        <v>154</v>
      </c>
      <c r="K6" s="11" t="s">
        <v>155</v>
      </c>
      <c r="L6" s="11">
        <v>17</v>
      </c>
      <c r="M6" s="11">
        <v>0</v>
      </c>
      <c r="N6" s="12" t="s">
        <v>45</v>
      </c>
      <c r="O6" s="13"/>
      <c r="P6" s="28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9">
        <v>42864</v>
      </c>
      <c r="D7" s="1" t="s">
        <v>153</v>
      </c>
      <c r="E7" s="1">
        <v>24</v>
      </c>
      <c r="F7" s="1">
        <v>30</v>
      </c>
      <c r="G7" s="1">
        <v>79</v>
      </c>
      <c r="H7" s="2" t="s">
        <v>114</v>
      </c>
      <c r="I7" s="60">
        <v>2.9</v>
      </c>
      <c r="J7" s="32" t="s">
        <v>154</v>
      </c>
      <c r="K7" s="11" t="s">
        <v>155</v>
      </c>
      <c r="L7" s="11">
        <v>4</v>
      </c>
      <c r="M7" s="11">
        <v>0</v>
      </c>
      <c r="N7" s="12" t="s">
        <v>160</v>
      </c>
      <c r="O7" s="13"/>
      <c r="P7" s="28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1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6" t="s">
        <v>108</v>
      </c>
      <c r="BB7" s="56">
        <f t="shared" si="34"/>
        <v>2</v>
      </c>
      <c r="BC7" s="56">
        <f t="shared" si="35"/>
        <v>2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9">
        <v>42864</v>
      </c>
      <c r="D8" s="1" t="s">
        <v>153</v>
      </c>
      <c r="E8" s="1">
        <v>24</v>
      </c>
      <c r="F8" s="1">
        <v>30</v>
      </c>
      <c r="G8" s="1">
        <v>79</v>
      </c>
      <c r="H8" s="2" t="s">
        <v>114</v>
      </c>
      <c r="I8" s="60">
        <v>2.9</v>
      </c>
      <c r="J8" s="32" t="s">
        <v>154</v>
      </c>
      <c r="K8" s="11" t="s">
        <v>157</v>
      </c>
      <c r="L8" s="11">
        <v>15</v>
      </c>
      <c r="M8" s="11">
        <v>40</v>
      </c>
      <c r="N8" s="12" t="s">
        <v>161</v>
      </c>
      <c r="O8" s="13"/>
      <c r="P8" s="28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6" t="s">
        <v>108</v>
      </c>
      <c r="BB8" s="56">
        <f t="shared" si="34"/>
        <v>2</v>
      </c>
      <c r="BC8" s="56">
        <f t="shared" si="35"/>
        <v>2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9">
        <v>42864</v>
      </c>
      <c r="D9" s="1" t="s">
        <v>153</v>
      </c>
      <c r="E9" s="1">
        <v>24</v>
      </c>
      <c r="F9" s="1">
        <v>30</v>
      </c>
      <c r="G9" s="1">
        <v>79</v>
      </c>
      <c r="H9" s="2" t="s">
        <v>114</v>
      </c>
      <c r="I9" s="60">
        <v>2.9</v>
      </c>
      <c r="J9" s="32" t="s">
        <v>154</v>
      </c>
      <c r="K9" s="11" t="s">
        <v>157</v>
      </c>
      <c r="L9" s="11">
        <v>7</v>
      </c>
      <c r="M9" s="11">
        <v>0</v>
      </c>
      <c r="N9" s="12" t="s">
        <v>45</v>
      </c>
      <c r="O9" s="13"/>
      <c r="P9" s="28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9">
        <v>42864</v>
      </c>
      <c r="D10" s="1" t="s">
        <v>153</v>
      </c>
      <c r="E10" s="1">
        <v>24</v>
      </c>
      <c r="F10" s="1">
        <v>30</v>
      </c>
      <c r="G10" s="1">
        <v>79</v>
      </c>
      <c r="H10" s="2" t="s">
        <v>114</v>
      </c>
      <c r="I10" s="60">
        <v>3</v>
      </c>
      <c r="J10" s="32" t="s">
        <v>154</v>
      </c>
      <c r="K10" s="11" t="s">
        <v>156</v>
      </c>
      <c r="L10" s="11">
        <v>13</v>
      </c>
      <c r="M10" s="11">
        <v>0</v>
      </c>
      <c r="N10" s="12" t="s">
        <v>46</v>
      </c>
      <c r="O10" s="13"/>
      <c r="P10" s="28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9">
        <v>42864</v>
      </c>
      <c r="D11" s="1" t="s">
        <v>153</v>
      </c>
      <c r="E11" s="1">
        <v>24</v>
      </c>
      <c r="F11" s="1">
        <v>30</v>
      </c>
      <c r="G11" s="1">
        <v>79</v>
      </c>
      <c r="H11" s="2" t="s">
        <v>114</v>
      </c>
      <c r="I11" s="60">
        <v>3</v>
      </c>
      <c r="J11" s="32" t="s">
        <v>154</v>
      </c>
      <c r="K11" s="11" t="s">
        <v>156</v>
      </c>
      <c r="L11" s="11">
        <v>3</v>
      </c>
      <c r="M11" s="11">
        <v>0</v>
      </c>
      <c r="N11" s="12" t="s">
        <v>45</v>
      </c>
      <c r="O11" s="13"/>
      <c r="P11" s="28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9">
        <v>42864</v>
      </c>
      <c r="D12" s="1" t="s">
        <v>153</v>
      </c>
      <c r="E12" s="1">
        <v>24</v>
      </c>
      <c r="F12" s="1">
        <v>30</v>
      </c>
      <c r="G12" s="1">
        <v>79</v>
      </c>
      <c r="H12" s="2" t="s">
        <v>114</v>
      </c>
      <c r="I12" s="60">
        <v>3</v>
      </c>
      <c r="J12" s="32" t="s">
        <v>154</v>
      </c>
      <c r="K12" s="11" t="s">
        <v>157</v>
      </c>
      <c r="L12" s="11">
        <v>1</v>
      </c>
      <c r="M12" s="11">
        <v>0</v>
      </c>
      <c r="N12" s="12" t="s">
        <v>44</v>
      </c>
      <c r="O12" s="13"/>
      <c r="P12" s="28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9">
        <v>42864</v>
      </c>
      <c r="D13" s="1" t="s">
        <v>153</v>
      </c>
      <c r="E13" s="1">
        <v>24</v>
      </c>
      <c r="F13" s="1">
        <v>30</v>
      </c>
      <c r="G13" s="1">
        <v>79</v>
      </c>
      <c r="H13" s="2" t="s">
        <v>114</v>
      </c>
      <c r="I13" s="60">
        <v>3</v>
      </c>
      <c r="J13" s="32" t="s">
        <v>154</v>
      </c>
      <c r="K13" s="11" t="s">
        <v>156</v>
      </c>
      <c r="L13" s="11">
        <v>2</v>
      </c>
      <c r="M13" s="11">
        <v>0</v>
      </c>
      <c r="N13" s="12" t="s">
        <v>46</v>
      </c>
      <c r="O13" s="13"/>
      <c r="P13" s="28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9">
        <v>42864</v>
      </c>
      <c r="D14" s="1" t="s">
        <v>153</v>
      </c>
      <c r="E14" s="1">
        <v>24</v>
      </c>
      <c r="F14" s="1">
        <v>30</v>
      </c>
      <c r="G14" s="1">
        <v>79</v>
      </c>
      <c r="H14" s="2" t="s">
        <v>114</v>
      </c>
      <c r="I14" s="60">
        <v>3</v>
      </c>
      <c r="J14" s="32" t="s">
        <v>154</v>
      </c>
      <c r="K14" s="11" t="s">
        <v>157</v>
      </c>
      <c r="L14" s="11">
        <v>28</v>
      </c>
      <c r="M14" s="11">
        <v>0</v>
      </c>
      <c r="N14" s="12" t="s">
        <v>45</v>
      </c>
      <c r="O14" s="13"/>
      <c r="P14" s="28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9">
        <v>42864</v>
      </c>
      <c r="D15" s="1" t="s">
        <v>153</v>
      </c>
      <c r="E15" s="1">
        <v>24</v>
      </c>
      <c r="F15" s="1">
        <v>30</v>
      </c>
      <c r="G15" s="1">
        <v>79</v>
      </c>
      <c r="H15" s="2" t="s">
        <v>114</v>
      </c>
      <c r="I15" s="60">
        <v>3.1</v>
      </c>
      <c r="J15" s="32" t="s">
        <v>154</v>
      </c>
      <c r="K15" s="11" t="s">
        <v>156</v>
      </c>
      <c r="L15" s="11">
        <v>5</v>
      </c>
      <c r="M15" s="11">
        <v>0</v>
      </c>
      <c r="N15" s="12" t="s">
        <v>45</v>
      </c>
      <c r="O15" s="13"/>
      <c r="P15" s="28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9">
        <v>42864</v>
      </c>
      <c r="D16" s="1" t="s">
        <v>153</v>
      </c>
      <c r="E16" s="1">
        <v>24</v>
      </c>
      <c r="F16" s="1">
        <v>30</v>
      </c>
      <c r="G16" s="1">
        <v>79</v>
      </c>
      <c r="H16" s="2" t="s">
        <v>114</v>
      </c>
      <c r="I16" s="60">
        <v>3.1</v>
      </c>
      <c r="J16" s="32" t="s">
        <v>154</v>
      </c>
      <c r="K16" s="11" t="s">
        <v>156</v>
      </c>
      <c r="L16" s="20">
        <v>12</v>
      </c>
      <c r="M16" s="11">
        <v>0</v>
      </c>
      <c r="N16" s="12" t="s">
        <v>46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9">
        <v>42864</v>
      </c>
      <c r="D17" s="1" t="s">
        <v>153</v>
      </c>
      <c r="E17" s="1">
        <v>24</v>
      </c>
      <c r="F17" s="1">
        <v>30</v>
      </c>
      <c r="G17" s="1">
        <v>79</v>
      </c>
      <c r="H17" s="2" t="s">
        <v>114</v>
      </c>
      <c r="I17" s="60">
        <v>3.1</v>
      </c>
      <c r="J17" s="32" t="s">
        <v>154</v>
      </c>
      <c r="K17" s="11" t="s">
        <v>157</v>
      </c>
      <c r="L17" s="20">
        <v>24</v>
      </c>
      <c r="M17" s="11">
        <v>0</v>
      </c>
      <c r="N17" s="12" t="s">
        <v>45</v>
      </c>
      <c r="O17" s="13"/>
      <c r="P17" s="28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9">
        <v>42864</v>
      </c>
      <c r="D18" s="1" t="s">
        <v>153</v>
      </c>
      <c r="E18" s="1">
        <v>24</v>
      </c>
      <c r="F18" s="1">
        <v>30</v>
      </c>
      <c r="G18" s="1">
        <v>79</v>
      </c>
      <c r="H18" s="2" t="s">
        <v>114</v>
      </c>
      <c r="I18" s="60">
        <v>3.1</v>
      </c>
      <c r="J18" s="32" t="s">
        <v>154</v>
      </c>
      <c r="K18" s="11" t="s">
        <v>155</v>
      </c>
      <c r="L18" s="20">
        <v>7</v>
      </c>
      <c r="M18" s="11">
        <v>0</v>
      </c>
      <c r="N18" s="12" t="s">
        <v>45</v>
      </c>
      <c r="O18" s="13"/>
      <c r="P18" s="28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9">
        <v>42864</v>
      </c>
      <c r="D19" s="1" t="s">
        <v>153</v>
      </c>
      <c r="E19" s="1">
        <v>24</v>
      </c>
      <c r="F19" s="1">
        <v>30</v>
      </c>
      <c r="G19" s="1">
        <v>79</v>
      </c>
      <c r="H19" s="2" t="s">
        <v>114</v>
      </c>
      <c r="I19" s="60">
        <v>5.2</v>
      </c>
      <c r="J19" s="32" t="s">
        <v>154</v>
      </c>
      <c r="K19" s="11" t="s">
        <v>155</v>
      </c>
      <c r="L19" s="20">
        <v>3</v>
      </c>
      <c r="M19" s="11">
        <v>0</v>
      </c>
      <c r="N19" s="12" t="s">
        <v>46</v>
      </c>
      <c r="O19" s="13"/>
      <c r="P19" s="28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9">
        <v>42864</v>
      </c>
      <c r="D20" s="1" t="s">
        <v>153</v>
      </c>
      <c r="E20" s="1">
        <v>24</v>
      </c>
      <c r="F20" s="1">
        <v>30</v>
      </c>
      <c r="G20" s="1">
        <v>79</v>
      </c>
      <c r="H20" s="2" t="s">
        <v>114</v>
      </c>
      <c r="I20" s="60">
        <v>5.3</v>
      </c>
      <c r="J20" s="32" t="s">
        <v>154</v>
      </c>
      <c r="K20" s="11" t="s">
        <v>157</v>
      </c>
      <c r="L20" s="20">
        <v>4</v>
      </c>
      <c r="M20" s="11">
        <v>0</v>
      </c>
      <c r="N20" s="12" t="s">
        <v>162</v>
      </c>
      <c r="O20" s="13"/>
      <c r="P20" s="28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1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9">
        <v>42864</v>
      </c>
      <c r="D21" s="1" t="s">
        <v>153</v>
      </c>
      <c r="E21" s="1">
        <v>24</v>
      </c>
      <c r="F21" s="1">
        <v>30</v>
      </c>
      <c r="G21" s="1">
        <v>79</v>
      </c>
      <c r="H21" s="2" t="s">
        <v>114</v>
      </c>
      <c r="I21" s="60">
        <v>5.3</v>
      </c>
      <c r="J21" s="32" t="s">
        <v>154</v>
      </c>
      <c r="K21" s="11" t="s">
        <v>157</v>
      </c>
      <c r="L21" s="20">
        <v>1</v>
      </c>
      <c r="M21" s="11">
        <v>0</v>
      </c>
      <c r="N21" s="12" t="s">
        <v>162</v>
      </c>
      <c r="O21" s="13"/>
      <c r="P21" s="28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1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6" t="s">
        <v>108</v>
      </c>
      <c r="BB21" s="56">
        <f t="shared" si="34"/>
        <v>2</v>
      </c>
      <c r="BC21" s="56">
        <f t="shared" si="35"/>
        <v>2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9">
        <v>42864</v>
      </c>
      <c r="D22" s="1" t="s">
        <v>153</v>
      </c>
      <c r="E22" s="1">
        <v>24</v>
      </c>
      <c r="F22" s="1">
        <v>30</v>
      </c>
      <c r="G22" s="1">
        <v>79</v>
      </c>
      <c r="H22" s="2" t="s">
        <v>114</v>
      </c>
      <c r="I22" s="60">
        <v>5.3</v>
      </c>
      <c r="J22" s="32" t="s">
        <v>154</v>
      </c>
      <c r="K22" s="11" t="s">
        <v>157</v>
      </c>
      <c r="L22" s="20">
        <v>1</v>
      </c>
      <c r="M22" s="11">
        <v>0</v>
      </c>
      <c r="N22" s="12" t="s">
        <v>162</v>
      </c>
      <c r="O22" s="13"/>
      <c r="P22" s="28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1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6" t="s">
        <v>108</v>
      </c>
      <c r="BB22" s="56">
        <f t="shared" si="34"/>
        <v>2</v>
      </c>
      <c r="BC22" s="56">
        <f t="shared" si="35"/>
        <v>2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9">
        <v>42864</v>
      </c>
      <c r="D23" s="1" t="s">
        <v>153</v>
      </c>
      <c r="E23" s="1">
        <v>24</v>
      </c>
      <c r="F23" s="1">
        <v>30</v>
      </c>
      <c r="G23" s="1">
        <v>79</v>
      </c>
      <c r="H23" s="2" t="s">
        <v>114</v>
      </c>
      <c r="I23" s="60">
        <v>5.3</v>
      </c>
      <c r="J23" s="32" t="s">
        <v>154</v>
      </c>
      <c r="K23" s="11" t="s">
        <v>157</v>
      </c>
      <c r="L23" s="20">
        <v>2</v>
      </c>
      <c r="M23" s="11">
        <v>0</v>
      </c>
      <c r="N23" s="12" t="s">
        <v>162</v>
      </c>
      <c r="O23" s="13"/>
      <c r="P23" s="28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1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6" t="s">
        <v>108</v>
      </c>
      <c r="BB23" s="56">
        <f t="shared" si="34"/>
        <v>2</v>
      </c>
      <c r="BC23" s="56">
        <f t="shared" si="35"/>
        <v>2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9">
        <v>42864</v>
      </c>
      <c r="D24" s="1" t="s">
        <v>153</v>
      </c>
      <c r="E24" s="1">
        <v>24</v>
      </c>
      <c r="F24" s="1">
        <v>30</v>
      </c>
      <c r="G24" s="1">
        <v>79</v>
      </c>
      <c r="H24" s="2" t="s">
        <v>114</v>
      </c>
      <c r="I24" s="60">
        <v>5.4</v>
      </c>
      <c r="J24" s="32" t="s">
        <v>154</v>
      </c>
      <c r="K24" s="11" t="s">
        <v>157</v>
      </c>
      <c r="L24" s="20">
        <v>1</v>
      </c>
      <c r="M24" s="11">
        <v>0</v>
      </c>
      <c r="N24" s="12" t="s">
        <v>162</v>
      </c>
      <c r="O24" s="13"/>
      <c r="P24" s="28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1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9">
        <v>42864</v>
      </c>
      <c r="D25" s="1" t="s">
        <v>153</v>
      </c>
      <c r="E25" s="1">
        <v>24</v>
      </c>
      <c r="F25" s="1">
        <v>30</v>
      </c>
      <c r="G25" s="1">
        <v>79</v>
      </c>
      <c r="H25" s="2" t="s">
        <v>114</v>
      </c>
      <c r="I25" s="60">
        <v>5.4</v>
      </c>
      <c r="J25" s="32" t="s">
        <v>154</v>
      </c>
      <c r="K25" s="11" t="s">
        <v>157</v>
      </c>
      <c r="L25" s="20">
        <v>1</v>
      </c>
      <c r="M25" s="11">
        <v>0</v>
      </c>
      <c r="N25" s="12" t="s">
        <v>162</v>
      </c>
      <c r="O25" s="13"/>
      <c r="P25" s="28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1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6" t="s">
        <v>108</v>
      </c>
      <c r="BB25" s="56">
        <f t="shared" si="34"/>
        <v>2</v>
      </c>
      <c r="BC25" s="56">
        <f t="shared" si="35"/>
        <v>2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9">
        <v>42864</v>
      </c>
      <c r="D26" s="1" t="s">
        <v>153</v>
      </c>
      <c r="E26" s="1">
        <v>24</v>
      </c>
      <c r="F26" s="1">
        <v>30</v>
      </c>
      <c r="G26" s="1">
        <v>79</v>
      </c>
      <c r="H26" s="2" t="s">
        <v>114</v>
      </c>
      <c r="I26" s="60">
        <v>5.4</v>
      </c>
      <c r="J26" s="32" t="s">
        <v>154</v>
      </c>
      <c r="K26" s="11" t="s">
        <v>157</v>
      </c>
      <c r="L26" s="20">
        <v>2</v>
      </c>
      <c r="M26" s="11">
        <v>0</v>
      </c>
      <c r="N26" s="12" t="s">
        <v>162</v>
      </c>
      <c r="O26" s="13"/>
      <c r="P26" s="28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1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9">
        <v>42864</v>
      </c>
      <c r="D27" s="1" t="s">
        <v>153</v>
      </c>
      <c r="E27" s="1">
        <v>24</v>
      </c>
      <c r="F27" s="1">
        <v>30</v>
      </c>
      <c r="G27" s="1">
        <v>79</v>
      </c>
      <c r="H27" s="2" t="s">
        <v>114</v>
      </c>
      <c r="I27" s="60">
        <v>5.4</v>
      </c>
      <c r="J27" s="32" t="s">
        <v>154</v>
      </c>
      <c r="K27" s="11" t="s">
        <v>157</v>
      </c>
      <c r="L27" s="20">
        <v>2</v>
      </c>
      <c r="M27" s="11">
        <v>0</v>
      </c>
      <c r="N27" s="12" t="s">
        <v>162</v>
      </c>
      <c r="O27" s="13"/>
      <c r="P27" s="28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1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6" t="s">
        <v>108</v>
      </c>
      <c r="BB27" s="56">
        <f t="shared" si="34"/>
        <v>2</v>
      </c>
      <c r="BC27" s="56">
        <f t="shared" si="35"/>
        <v>2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9">
        <v>42864</v>
      </c>
      <c r="D28" s="1" t="s">
        <v>153</v>
      </c>
      <c r="E28" s="1">
        <v>24</v>
      </c>
      <c r="F28" s="1">
        <v>30</v>
      </c>
      <c r="G28" s="1">
        <v>79</v>
      </c>
      <c r="H28" s="2" t="s">
        <v>114</v>
      </c>
      <c r="I28" s="60">
        <v>5.4</v>
      </c>
      <c r="J28" s="32" t="s">
        <v>154</v>
      </c>
      <c r="K28" s="11" t="s">
        <v>157</v>
      </c>
      <c r="L28" s="20">
        <v>1</v>
      </c>
      <c r="M28" s="11">
        <v>0</v>
      </c>
      <c r="N28" s="12" t="s">
        <v>162</v>
      </c>
      <c r="O28" s="13"/>
      <c r="P28" s="28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1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6" t="s">
        <v>108</v>
      </c>
      <c r="BB28" s="56">
        <f t="shared" si="34"/>
        <v>2</v>
      </c>
      <c r="BC28" s="56">
        <f t="shared" si="35"/>
        <v>2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9">
        <v>42864</v>
      </c>
      <c r="D29" s="1" t="s">
        <v>153</v>
      </c>
      <c r="E29" s="1">
        <v>24</v>
      </c>
      <c r="F29" s="1">
        <v>30</v>
      </c>
      <c r="G29" s="1">
        <v>79</v>
      </c>
      <c r="H29" s="2" t="s">
        <v>114</v>
      </c>
      <c r="I29" s="60">
        <v>5.4</v>
      </c>
      <c r="J29" s="32" t="s">
        <v>154</v>
      </c>
      <c r="K29" s="11" t="s">
        <v>156</v>
      </c>
      <c r="L29" s="20">
        <v>2</v>
      </c>
      <c r="M29" s="11">
        <v>0</v>
      </c>
      <c r="N29" s="12" t="s">
        <v>45</v>
      </c>
      <c r="O29" s="13"/>
      <c r="P29" s="28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9">
        <v>42864</v>
      </c>
      <c r="D30" s="1" t="s">
        <v>153</v>
      </c>
      <c r="E30" s="1">
        <v>24</v>
      </c>
      <c r="F30" s="1">
        <v>30</v>
      </c>
      <c r="G30" s="1">
        <v>79</v>
      </c>
      <c r="H30" s="2" t="s">
        <v>114</v>
      </c>
      <c r="I30" s="60">
        <v>5.4</v>
      </c>
      <c r="J30" s="32" t="s">
        <v>154</v>
      </c>
      <c r="K30" s="11" t="s">
        <v>155</v>
      </c>
      <c r="L30" s="20">
        <v>4</v>
      </c>
      <c r="M30" s="11">
        <v>0</v>
      </c>
      <c r="N30" s="12" t="s">
        <v>162</v>
      </c>
      <c r="O30" s="13"/>
      <c r="P30" s="28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1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6" t="s">
        <v>108</v>
      </c>
      <c r="BB30" s="56">
        <f t="shared" si="34"/>
        <v>2</v>
      </c>
      <c r="BC30" s="56">
        <f t="shared" si="35"/>
        <v>2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9">
        <v>42864</v>
      </c>
      <c r="D31" s="1" t="s">
        <v>153</v>
      </c>
      <c r="E31" s="1">
        <v>24</v>
      </c>
      <c r="F31" s="1">
        <v>30</v>
      </c>
      <c r="G31" s="1">
        <v>79</v>
      </c>
      <c r="H31" s="2" t="s">
        <v>114</v>
      </c>
      <c r="I31" s="61">
        <v>5.5</v>
      </c>
      <c r="J31" s="32" t="s">
        <v>154</v>
      </c>
      <c r="K31" s="20" t="s">
        <v>157</v>
      </c>
      <c r="L31" s="20">
        <v>1</v>
      </c>
      <c r="M31" s="11">
        <v>0</v>
      </c>
      <c r="N31" s="12" t="s">
        <v>162</v>
      </c>
      <c r="Q31" s="23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0</v>
      </c>
      <c r="V31" s="15">
        <f t="shared" si="4"/>
        <v>1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9">
        <v>42864</v>
      </c>
      <c r="D32" s="1" t="s">
        <v>153</v>
      </c>
      <c r="E32" s="1">
        <v>24</v>
      </c>
      <c r="F32" s="1">
        <v>30</v>
      </c>
      <c r="G32" s="1">
        <v>79</v>
      </c>
      <c r="H32" s="2" t="s">
        <v>114</v>
      </c>
      <c r="I32" s="61">
        <v>5.5</v>
      </c>
      <c r="J32" s="32" t="s">
        <v>154</v>
      </c>
      <c r="K32" s="20" t="s">
        <v>157</v>
      </c>
      <c r="L32" s="20">
        <v>1</v>
      </c>
      <c r="M32" s="11">
        <v>0</v>
      </c>
      <c r="N32" s="12" t="s">
        <v>162</v>
      </c>
      <c r="Q32" s="23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1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9">
        <v>42864</v>
      </c>
      <c r="D33" s="1" t="s">
        <v>153</v>
      </c>
      <c r="E33" s="1">
        <v>24</v>
      </c>
      <c r="F33" s="1">
        <v>30</v>
      </c>
      <c r="G33" s="1">
        <v>79</v>
      </c>
      <c r="H33" s="2" t="s">
        <v>114</v>
      </c>
      <c r="I33" s="61">
        <v>5.5</v>
      </c>
      <c r="J33" s="32" t="s">
        <v>154</v>
      </c>
      <c r="K33" s="20" t="s">
        <v>157</v>
      </c>
      <c r="L33" s="20">
        <v>2</v>
      </c>
      <c r="M33" s="11">
        <v>0</v>
      </c>
      <c r="N33" s="12" t="s">
        <v>162</v>
      </c>
      <c r="Q33" s="23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1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9">
        <v>42864</v>
      </c>
      <c r="D34" s="1" t="s">
        <v>153</v>
      </c>
      <c r="E34" s="1">
        <v>24</v>
      </c>
      <c r="F34" s="1">
        <v>30</v>
      </c>
      <c r="G34" s="1">
        <v>79</v>
      </c>
      <c r="H34" s="2" t="s">
        <v>114</v>
      </c>
      <c r="I34" s="61">
        <v>5.5</v>
      </c>
      <c r="J34" s="32" t="s">
        <v>154</v>
      </c>
      <c r="K34" s="20" t="s">
        <v>157</v>
      </c>
      <c r="L34" s="20">
        <v>1</v>
      </c>
      <c r="M34" s="11">
        <v>0</v>
      </c>
      <c r="N34" s="12" t="s">
        <v>162</v>
      </c>
      <c r="Q34" s="23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1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6" t="s">
        <v>108</v>
      </c>
      <c r="BB34" s="56">
        <f t="shared" si="34"/>
        <v>2</v>
      </c>
      <c r="BC34" s="56">
        <f t="shared" si="35"/>
        <v>2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9">
        <v>42864</v>
      </c>
      <c r="D35" s="1" t="s">
        <v>153</v>
      </c>
      <c r="E35" s="1">
        <v>24</v>
      </c>
      <c r="F35" s="1">
        <v>30</v>
      </c>
      <c r="G35" s="1">
        <v>79</v>
      </c>
      <c r="H35" s="2" t="s">
        <v>114</v>
      </c>
      <c r="I35" s="61">
        <v>5.5</v>
      </c>
      <c r="J35" s="32" t="s">
        <v>154</v>
      </c>
      <c r="K35" s="20" t="s">
        <v>156</v>
      </c>
      <c r="L35" s="20">
        <v>3</v>
      </c>
      <c r="M35" s="11">
        <v>0</v>
      </c>
      <c r="N35" s="21" t="s">
        <v>46</v>
      </c>
      <c r="Q35" s="23" t="s">
        <v>75</v>
      </c>
      <c r="R35" s="15">
        <f t="shared" si="0"/>
        <v>0</v>
      </c>
      <c r="S35" s="15">
        <f t="shared" si="1"/>
        <v>0</v>
      </c>
      <c r="T35" s="15">
        <f t="shared" si="2"/>
        <v>1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>
      <c r="A36" s="1" t="s">
        <v>112</v>
      </c>
      <c r="B36" s="1" t="s">
        <v>113</v>
      </c>
      <c r="C36" s="69">
        <v>42864</v>
      </c>
      <c r="D36" s="1" t="s">
        <v>153</v>
      </c>
      <c r="E36" s="1">
        <v>24</v>
      </c>
      <c r="F36" s="1">
        <v>30</v>
      </c>
      <c r="G36" s="1">
        <v>79</v>
      </c>
      <c r="H36" s="2" t="s">
        <v>114</v>
      </c>
      <c r="I36" s="61">
        <v>5.5</v>
      </c>
      <c r="J36" s="32" t="s">
        <v>154</v>
      </c>
      <c r="K36" s="20" t="s">
        <v>156</v>
      </c>
      <c r="L36" s="20">
        <v>4</v>
      </c>
      <c r="M36" s="11">
        <v>0</v>
      </c>
      <c r="N36" s="21" t="s">
        <v>46</v>
      </c>
      <c r="R36" s="24">
        <f t="shared" si="0"/>
        <v>0</v>
      </c>
      <c r="S36" s="24">
        <f t="shared" si="1"/>
        <v>0</v>
      </c>
      <c r="T36" s="24">
        <f t="shared" si="2"/>
        <v>1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0</v>
      </c>
      <c r="AA36" s="24">
        <f t="shared" si="9"/>
        <v>0</v>
      </c>
      <c r="AB36" s="24">
        <f t="shared" si="10"/>
        <v>0</v>
      </c>
      <c r="AC36" s="24">
        <f t="shared" si="11"/>
        <v>0</v>
      </c>
      <c r="AD36" s="24">
        <f t="shared" si="12"/>
        <v>0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0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0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BA36" s="56" t="s">
        <v>108</v>
      </c>
      <c r="BB36" s="56">
        <f t="shared" si="34"/>
        <v>1</v>
      </c>
      <c r="BC36" s="56">
        <f t="shared" ref="BC36:BC48" si="37">SUM(R36:AY36)</f>
        <v>1</v>
      </c>
      <c r="BD36" s="56" t="str">
        <f t="shared" ref="BD36:BD48" si="38">IF(BB36=BC36, "OK", "CHECK")</f>
        <v>OK</v>
      </c>
    </row>
    <row r="37" spans="1:56">
      <c r="A37" s="1" t="s">
        <v>112</v>
      </c>
      <c r="B37" s="1" t="s">
        <v>113</v>
      </c>
      <c r="C37" s="69">
        <v>42864</v>
      </c>
      <c r="D37" s="1" t="s">
        <v>153</v>
      </c>
      <c r="E37" s="1">
        <v>24</v>
      </c>
      <c r="F37" s="1">
        <v>30</v>
      </c>
      <c r="G37" s="1">
        <v>79</v>
      </c>
      <c r="H37" s="2" t="s">
        <v>114</v>
      </c>
      <c r="I37" s="61">
        <v>6.2</v>
      </c>
      <c r="J37" s="32" t="s">
        <v>154</v>
      </c>
      <c r="K37" s="20" t="s">
        <v>155</v>
      </c>
      <c r="L37" s="20">
        <v>10</v>
      </c>
      <c r="M37" s="11">
        <v>0</v>
      </c>
      <c r="N37" s="21" t="s">
        <v>45</v>
      </c>
      <c r="R37" s="24">
        <f t="shared" si="0"/>
        <v>0</v>
      </c>
      <c r="S37" s="24">
        <f t="shared" si="1"/>
        <v>1</v>
      </c>
      <c r="T37" s="24">
        <f t="shared" si="2"/>
        <v>0</v>
      </c>
      <c r="U37" s="24">
        <f t="shared" si="3"/>
        <v>0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0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0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>
      <c r="A38" s="1" t="s">
        <v>112</v>
      </c>
      <c r="B38" s="1" t="s">
        <v>113</v>
      </c>
      <c r="C38" s="69">
        <v>42864</v>
      </c>
      <c r="D38" s="1" t="s">
        <v>153</v>
      </c>
      <c r="E38" s="1">
        <v>24</v>
      </c>
      <c r="F38" s="1">
        <v>30</v>
      </c>
      <c r="G38" s="1">
        <v>79</v>
      </c>
      <c r="H38" s="2" t="s">
        <v>114</v>
      </c>
      <c r="I38" s="61">
        <v>6.6</v>
      </c>
      <c r="J38" s="32" t="s">
        <v>154</v>
      </c>
      <c r="K38" s="20" t="s">
        <v>155</v>
      </c>
      <c r="L38" s="20">
        <v>2</v>
      </c>
      <c r="M38" s="11">
        <v>0</v>
      </c>
      <c r="N38" s="21" t="s">
        <v>46</v>
      </c>
      <c r="R38" s="24">
        <f t="shared" si="0"/>
        <v>0</v>
      </c>
      <c r="S38" s="24">
        <f t="shared" si="1"/>
        <v>0</v>
      </c>
      <c r="T38" s="24">
        <f t="shared" si="2"/>
        <v>1</v>
      </c>
      <c r="U38" s="24">
        <f t="shared" si="3"/>
        <v>0</v>
      </c>
      <c r="V38" s="24">
        <f t="shared" si="4"/>
        <v>0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0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0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  <row r="39" spans="1:56">
      <c r="A39" s="1" t="s">
        <v>112</v>
      </c>
      <c r="B39" s="1" t="s">
        <v>113</v>
      </c>
      <c r="C39" s="69">
        <v>42864</v>
      </c>
      <c r="D39" s="1" t="s">
        <v>153</v>
      </c>
      <c r="E39" s="1">
        <v>24</v>
      </c>
      <c r="F39" s="1">
        <v>30</v>
      </c>
      <c r="G39" s="1">
        <v>79</v>
      </c>
      <c r="H39" s="2" t="s">
        <v>114</v>
      </c>
      <c r="I39" s="61">
        <v>6.8</v>
      </c>
      <c r="J39" s="32" t="s">
        <v>154</v>
      </c>
      <c r="K39" s="20" t="s">
        <v>155</v>
      </c>
      <c r="L39" s="20">
        <v>13</v>
      </c>
      <c r="M39" s="11">
        <v>0</v>
      </c>
      <c r="N39" s="21" t="s">
        <v>163</v>
      </c>
      <c r="R39" s="24">
        <f t="shared" si="0"/>
        <v>0</v>
      </c>
      <c r="S39" s="24">
        <f t="shared" si="1"/>
        <v>0</v>
      </c>
      <c r="T39" s="24">
        <f t="shared" si="2"/>
        <v>1</v>
      </c>
      <c r="U39" s="24">
        <f t="shared" si="3"/>
        <v>1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0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0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0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BA39" s="56" t="s">
        <v>108</v>
      </c>
      <c r="BB39" s="56">
        <f t="shared" si="34"/>
        <v>2</v>
      </c>
      <c r="BC39" s="56">
        <f t="shared" si="37"/>
        <v>2</v>
      </c>
      <c r="BD39" s="56" t="str">
        <f t="shared" si="38"/>
        <v>OK</v>
      </c>
    </row>
    <row r="40" spans="1:56">
      <c r="A40" s="1" t="s">
        <v>112</v>
      </c>
      <c r="B40" s="1" t="s">
        <v>113</v>
      </c>
      <c r="C40" s="69">
        <v>42864</v>
      </c>
      <c r="D40" s="1" t="s">
        <v>153</v>
      </c>
      <c r="E40" s="1">
        <v>24</v>
      </c>
      <c r="F40" s="1">
        <v>30</v>
      </c>
      <c r="G40" s="1">
        <v>79</v>
      </c>
      <c r="H40" s="2" t="s">
        <v>114</v>
      </c>
      <c r="I40" s="61">
        <v>7.6</v>
      </c>
      <c r="J40" s="32" t="s">
        <v>154</v>
      </c>
      <c r="K40" s="20" t="s">
        <v>156</v>
      </c>
      <c r="L40" s="20">
        <v>14</v>
      </c>
      <c r="M40" s="11">
        <v>0</v>
      </c>
      <c r="N40" s="21" t="s">
        <v>45</v>
      </c>
      <c r="R40" s="24">
        <f t="shared" si="0"/>
        <v>0</v>
      </c>
      <c r="S40" s="24">
        <f t="shared" si="1"/>
        <v>1</v>
      </c>
      <c r="T40" s="24">
        <f t="shared" si="2"/>
        <v>0</v>
      </c>
      <c r="U40" s="24">
        <f t="shared" si="3"/>
        <v>0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0</v>
      </c>
      <c r="AA40" s="24">
        <f t="shared" si="9"/>
        <v>0</v>
      </c>
      <c r="AB40" s="24">
        <f t="shared" si="10"/>
        <v>0</v>
      </c>
      <c r="AC40" s="24">
        <f t="shared" si="11"/>
        <v>0</v>
      </c>
      <c r="AD40" s="24">
        <f t="shared" si="12"/>
        <v>0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0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0</v>
      </c>
      <c r="AV40" s="24">
        <f t="shared" si="30"/>
        <v>0</v>
      </c>
      <c r="AW40" s="24">
        <f t="shared" si="31"/>
        <v>0</v>
      </c>
      <c r="AX40" s="24">
        <f t="shared" si="32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>
      <c r="A41" s="1" t="s">
        <v>112</v>
      </c>
      <c r="B41" s="1" t="s">
        <v>113</v>
      </c>
      <c r="C41" s="69">
        <v>42864</v>
      </c>
      <c r="D41" s="1" t="s">
        <v>153</v>
      </c>
      <c r="E41" s="1">
        <v>24</v>
      </c>
      <c r="F41" s="1">
        <v>30</v>
      </c>
      <c r="G41" s="1">
        <v>79</v>
      </c>
      <c r="H41" s="2" t="s">
        <v>114</v>
      </c>
      <c r="I41" s="61">
        <v>8.1</v>
      </c>
      <c r="J41" s="32" t="s">
        <v>154</v>
      </c>
      <c r="K41" s="20" t="s">
        <v>155</v>
      </c>
      <c r="L41" s="20">
        <v>3</v>
      </c>
      <c r="M41" s="11">
        <v>0</v>
      </c>
      <c r="N41" s="21" t="s">
        <v>45</v>
      </c>
      <c r="R41" s="24">
        <f t="shared" si="0"/>
        <v>0</v>
      </c>
      <c r="S41" s="24">
        <f t="shared" si="1"/>
        <v>1</v>
      </c>
      <c r="T41" s="24">
        <f t="shared" si="2"/>
        <v>0</v>
      </c>
      <c r="U41" s="24">
        <f t="shared" si="3"/>
        <v>0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0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0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0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BA41" s="56" t="s">
        <v>108</v>
      </c>
      <c r="BB41" s="56">
        <f t="shared" si="34"/>
        <v>1</v>
      </c>
      <c r="BC41" s="56">
        <f t="shared" si="37"/>
        <v>1</v>
      </c>
      <c r="BD41" s="56" t="str">
        <f t="shared" si="38"/>
        <v>OK</v>
      </c>
    </row>
    <row r="42" spans="1:56">
      <c r="A42" s="1" t="s">
        <v>112</v>
      </c>
      <c r="B42" s="1" t="s">
        <v>113</v>
      </c>
      <c r="C42" s="69">
        <v>42864</v>
      </c>
      <c r="D42" s="1" t="s">
        <v>153</v>
      </c>
      <c r="E42" s="1">
        <v>24</v>
      </c>
      <c r="F42" s="1">
        <v>30</v>
      </c>
      <c r="G42" s="1">
        <v>79</v>
      </c>
      <c r="H42" s="2" t="s">
        <v>114</v>
      </c>
      <c r="I42" s="61">
        <v>8.6</v>
      </c>
      <c r="J42" s="32" t="s">
        <v>154</v>
      </c>
      <c r="K42" s="20" t="s">
        <v>157</v>
      </c>
      <c r="L42" s="20">
        <v>12</v>
      </c>
      <c r="M42" s="11">
        <v>0</v>
      </c>
      <c r="N42" s="21" t="s">
        <v>45</v>
      </c>
      <c r="R42" s="24">
        <f t="shared" si="0"/>
        <v>0</v>
      </c>
      <c r="S42" s="24">
        <f t="shared" si="1"/>
        <v>1</v>
      </c>
      <c r="T42" s="24">
        <f t="shared" si="2"/>
        <v>0</v>
      </c>
      <c r="U42" s="24">
        <f t="shared" si="3"/>
        <v>0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0</v>
      </c>
      <c r="AA42" s="24">
        <f t="shared" si="9"/>
        <v>0</v>
      </c>
      <c r="AB42" s="24">
        <f t="shared" si="10"/>
        <v>0</v>
      </c>
      <c r="AC42" s="24">
        <f t="shared" si="11"/>
        <v>0</v>
      </c>
      <c r="AD42" s="24">
        <f t="shared" si="12"/>
        <v>0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0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0</v>
      </c>
      <c r="BA42" s="56" t="s">
        <v>108</v>
      </c>
      <c r="BB42" s="56">
        <f t="shared" si="34"/>
        <v>1</v>
      </c>
      <c r="BC42" s="56">
        <f t="shared" si="37"/>
        <v>1</v>
      </c>
      <c r="BD42" s="56" t="str">
        <f t="shared" si="38"/>
        <v>OK</v>
      </c>
    </row>
    <row r="43" spans="1:56">
      <c r="A43" s="1" t="s">
        <v>112</v>
      </c>
      <c r="B43" s="1" t="s">
        <v>113</v>
      </c>
      <c r="C43" s="69">
        <v>42864</v>
      </c>
      <c r="D43" s="1" t="s">
        <v>153</v>
      </c>
      <c r="E43" s="1">
        <v>24</v>
      </c>
      <c r="F43" s="1">
        <v>30</v>
      </c>
      <c r="G43" s="1">
        <v>79</v>
      </c>
      <c r="H43" s="2" t="s">
        <v>114</v>
      </c>
      <c r="I43" s="61">
        <v>8.9</v>
      </c>
      <c r="J43" s="32" t="s">
        <v>154</v>
      </c>
      <c r="K43" s="20" t="s">
        <v>155</v>
      </c>
      <c r="L43" s="20">
        <v>5</v>
      </c>
      <c r="M43" s="11">
        <v>0</v>
      </c>
      <c r="N43" s="21" t="s">
        <v>162</v>
      </c>
      <c r="R43" s="24">
        <f t="shared" si="0"/>
        <v>0</v>
      </c>
      <c r="S43" s="24">
        <f t="shared" si="1"/>
        <v>1</v>
      </c>
      <c r="T43" s="24">
        <f t="shared" si="2"/>
        <v>0</v>
      </c>
      <c r="U43" s="24">
        <f t="shared" si="3"/>
        <v>0</v>
      </c>
      <c r="V43" s="24">
        <f t="shared" si="4"/>
        <v>1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0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BA43" s="56" t="s">
        <v>108</v>
      </c>
      <c r="BB43" s="56">
        <f t="shared" si="34"/>
        <v>2</v>
      </c>
      <c r="BC43" s="56">
        <f t="shared" si="37"/>
        <v>2</v>
      </c>
      <c r="BD43" s="56" t="str">
        <f t="shared" si="38"/>
        <v>OK</v>
      </c>
    </row>
    <row r="44" spans="1:56">
      <c r="A44" s="1" t="s">
        <v>112</v>
      </c>
      <c r="B44" s="1" t="s">
        <v>113</v>
      </c>
      <c r="C44" s="69">
        <v>42864</v>
      </c>
      <c r="D44" s="1" t="s">
        <v>153</v>
      </c>
      <c r="E44" s="1">
        <v>24</v>
      </c>
      <c r="F44" s="1">
        <v>30</v>
      </c>
      <c r="G44" s="1">
        <v>79</v>
      </c>
      <c r="H44" s="2" t="s">
        <v>114</v>
      </c>
      <c r="I44" s="61">
        <v>9.6</v>
      </c>
      <c r="J44" s="32" t="s">
        <v>154</v>
      </c>
      <c r="K44" s="20" t="s">
        <v>157</v>
      </c>
      <c r="L44" s="20">
        <v>18</v>
      </c>
      <c r="M44" s="11">
        <v>0</v>
      </c>
      <c r="N44" s="21" t="s">
        <v>163</v>
      </c>
      <c r="R44" s="24">
        <f t="shared" si="0"/>
        <v>0</v>
      </c>
      <c r="S44" s="24">
        <f t="shared" si="1"/>
        <v>0</v>
      </c>
      <c r="T44" s="24">
        <f t="shared" si="2"/>
        <v>1</v>
      </c>
      <c r="U44" s="24">
        <f t="shared" si="3"/>
        <v>1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0</v>
      </c>
      <c r="AA44" s="24">
        <f t="shared" si="9"/>
        <v>0</v>
      </c>
      <c r="AB44" s="24">
        <f t="shared" si="10"/>
        <v>0</v>
      </c>
      <c r="AC44" s="24">
        <f t="shared" si="11"/>
        <v>0</v>
      </c>
      <c r="AD44" s="24">
        <f t="shared" si="12"/>
        <v>0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0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BA44" s="56" t="s">
        <v>108</v>
      </c>
      <c r="BB44" s="56">
        <f t="shared" si="34"/>
        <v>2</v>
      </c>
      <c r="BC44" s="56">
        <f t="shared" si="37"/>
        <v>2</v>
      </c>
      <c r="BD44" s="56" t="str">
        <f t="shared" si="38"/>
        <v>OK</v>
      </c>
    </row>
    <row r="45" spans="1:56">
      <c r="A45" s="1" t="s">
        <v>112</v>
      </c>
      <c r="B45" s="1" t="s">
        <v>113</v>
      </c>
      <c r="C45" s="69">
        <v>42864</v>
      </c>
      <c r="D45" s="1" t="s">
        <v>153</v>
      </c>
      <c r="E45" s="1">
        <v>24</v>
      </c>
      <c r="F45" s="1">
        <v>30</v>
      </c>
      <c r="G45" s="1">
        <v>79</v>
      </c>
      <c r="H45" s="2" t="s">
        <v>114</v>
      </c>
      <c r="I45" s="61">
        <v>9.6999999999999993</v>
      </c>
      <c r="J45" s="32" t="s">
        <v>154</v>
      </c>
      <c r="K45" s="20" t="s">
        <v>156</v>
      </c>
      <c r="L45" s="20">
        <v>28</v>
      </c>
      <c r="M45" s="11">
        <v>0</v>
      </c>
      <c r="N45" s="21" t="s">
        <v>46</v>
      </c>
      <c r="R45" s="24">
        <f t="shared" si="0"/>
        <v>0</v>
      </c>
      <c r="S45" s="24">
        <f t="shared" si="1"/>
        <v>0</v>
      </c>
      <c r="T45" s="24">
        <f t="shared" si="2"/>
        <v>1</v>
      </c>
      <c r="U45" s="24">
        <f t="shared" si="3"/>
        <v>0</v>
      </c>
      <c r="V45" s="24">
        <f t="shared" si="4"/>
        <v>0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0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0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0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0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BA45" s="56" t="s">
        <v>108</v>
      </c>
      <c r="BB45" s="56">
        <f t="shared" si="34"/>
        <v>1</v>
      </c>
      <c r="BC45" s="56">
        <f t="shared" si="37"/>
        <v>1</v>
      </c>
      <c r="BD45" s="56" t="str">
        <f t="shared" si="38"/>
        <v>OK</v>
      </c>
    </row>
    <row r="46" spans="1:56">
      <c r="A46" s="1" t="s">
        <v>112</v>
      </c>
      <c r="B46" s="1" t="s">
        <v>113</v>
      </c>
      <c r="C46" s="69">
        <v>42864</v>
      </c>
      <c r="D46" s="1" t="s">
        <v>153</v>
      </c>
      <c r="E46" s="1">
        <v>24</v>
      </c>
      <c r="F46" s="1">
        <v>30</v>
      </c>
      <c r="G46" s="1">
        <v>79</v>
      </c>
      <c r="H46" s="2" t="s">
        <v>114</v>
      </c>
      <c r="I46" s="61">
        <v>44</v>
      </c>
      <c r="J46" s="32" t="s">
        <v>154</v>
      </c>
      <c r="K46" s="20" t="s">
        <v>155</v>
      </c>
      <c r="L46" s="20">
        <v>3</v>
      </c>
      <c r="M46" s="11">
        <v>0</v>
      </c>
      <c r="N46" s="21" t="s">
        <v>45</v>
      </c>
      <c r="R46" s="24">
        <f t="shared" si="0"/>
        <v>0</v>
      </c>
      <c r="S46" s="24">
        <f t="shared" si="1"/>
        <v>1</v>
      </c>
      <c r="T46" s="24">
        <f t="shared" si="2"/>
        <v>0</v>
      </c>
      <c r="U46" s="24">
        <f t="shared" si="3"/>
        <v>0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0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0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0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BA46" s="56" t="s">
        <v>108</v>
      </c>
      <c r="BB46" s="56">
        <f t="shared" si="34"/>
        <v>1</v>
      </c>
      <c r="BC46" s="56">
        <f t="shared" si="37"/>
        <v>1</v>
      </c>
      <c r="BD46" s="56" t="str">
        <f t="shared" si="38"/>
        <v>OK</v>
      </c>
    </row>
    <row r="47" spans="1:56">
      <c r="A47" s="1" t="s">
        <v>112</v>
      </c>
      <c r="B47" s="1" t="s">
        <v>113</v>
      </c>
      <c r="C47" s="69">
        <v>42864</v>
      </c>
      <c r="D47" s="1" t="s">
        <v>153</v>
      </c>
      <c r="E47" s="1">
        <v>24</v>
      </c>
      <c r="F47" s="1">
        <v>30</v>
      </c>
      <c r="G47" s="1">
        <v>79</v>
      </c>
      <c r="H47" s="2" t="s">
        <v>114</v>
      </c>
      <c r="I47" s="61">
        <v>45.5</v>
      </c>
      <c r="J47" s="32" t="s">
        <v>154</v>
      </c>
      <c r="K47" s="20" t="s">
        <v>156</v>
      </c>
      <c r="L47" s="20">
        <v>2</v>
      </c>
      <c r="M47" s="11">
        <v>0</v>
      </c>
      <c r="N47" s="21" t="s">
        <v>45</v>
      </c>
      <c r="R47" s="24">
        <f t="shared" si="0"/>
        <v>0</v>
      </c>
      <c r="S47" s="24">
        <f t="shared" si="1"/>
        <v>1</v>
      </c>
      <c r="T47" s="24">
        <f t="shared" si="2"/>
        <v>0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0</v>
      </c>
      <c r="AA47" s="24">
        <f t="shared" si="9"/>
        <v>0</v>
      </c>
      <c r="AB47" s="24">
        <f t="shared" si="10"/>
        <v>0</v>
      </c>
      <c r="AC47" s="24">
        <f t="shared" si="11"/>
        <v>0</v>
      </c>
      <c r="AD47" s="24">
        <f t="shared" si="12"/>
        <v>0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BA47" s="56" t="s">
        <v>108</v>
      </c>
      <c r="BB47" s="56">
        <f t="shared" si="34"/>
        <v>1</v>
      </c>
      <c r="BC47" s="56">
        <f t="shared" si="37"/>
        <v>1</v>
      </c>
      <c r="BD47" s="56" t="str">
        <f t="shared" si="38"/>
        <v>OK</v>
      </c>
    </row>
    <row r="48" spans="1:56">
      <c r="A48" s="1" t="s">
        <v>112</v>
      </c>
      <c r="B48" s="1" t="s">
        <v>113</v>
      </c>
      <c r="C48" s="69">
        <v>42864</v>
      </c>
      <c r="D48" s="1" t="s">
        <v>153</v>
      </c>
      <c r="E48" s="1">
        <v>24</v>
      </c>
      <c r="F48" s="1">
        <v>30</v>
      </c>
      <c r="G48" s="1">
        <v>79</v>
      </c>
      <c r="H48" s="2" t="s">
        <v>114</v>
      </c>
      <c r="I48" s="61">
        <v>46.3</v>
      </c>
      <c r="J48" s="32" t="s">
        <v>154</v>
      </c>
      <c r="K48" s="20" t="s">
        <v>158</v>
      </c>
      <c r="L48" s="20">
        <v>4</v>
      </c>
      <c r="M48" s="11">
        <v>0</v>
      </c>
      <c r="N48" s="21" t="s">
        <v>46</v>
      </c>
      <c r="R48" s="24">
        <f t="shared" si="0"/>
        <v>0</v>
      </c>
      <c r="S48" s="24">
        <f t="shared" si="1"/>
        <v>0</v>
      </c>
      <c r="T48" s="24">
        <f t="shared" si="2"/>
        <v>1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0</v>
      </c>
      <c r="AA48" s="24">
        <f t="shared" si="9"/>
        <v>0</v>
      </c>
      <c r="AB48" s="24">
        <f t="shared" si="10"/>
        <v>0</v>
      </c>
      <c r="AC48" s="24">
        <f t="shared" si="11"/>
        <v>0</v>
      </c>
      <c r="AD48" s="24">
        <f t="shared" si="12"/>
        <v>0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0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BA48" s="56" t="s">
        <v>108</v>
      </c>
      <c r="BB48" s="56">
        <f t="shared" si="34"/>
        <v>1</v>
      </c>
      <c r="BC48" s="56">
        <f t="shared" si="37"/>
        <v>1</v>
      </c>
      <c r="BD48" s="56" t="str">
        <f t="shared" si="38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8"/>
  <sheetViews>
    <sheetView zoomScale="80" zoomScaleNormal="80" workbookViewId="0">
      <pane ySplit="1" topLeftCell="A19" activePane="bottomLeft" state="frozen"/>
      <selection activeCell="J1" sqref="J1"/>
      <selection pane="bottomLeft" activeCell="A2" sqref="A2:N48"/>
    </sheetView>
  </sheetViews>
  <sheetFormatPr defaultRowHeight="15"/>
  <cols>
    <col min="1" max="1" width="20.28515625" style="18" customWidth="1"/>
    <col min="2" max="2" width="14.140625" style="18" customWidth="1"/>
    <col min="3" max="3" width="14.85546875" style="62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11.5703125" style="19" customWidth="1"/>
    <col min="9" max="9" width="10.140625" style="61" customWidth="1"/>
    <col min="10" max="10" width="17.42578125" style="20" customWidth="1"/>
    <col min="11" max="11" width="19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20.25" customHeight="1">
      <c r="A2" s="1" t="s">
        <v>112</v>
      </c>
      <c r="B2" s="1" t="s">
        <v>113</v>
      </c>
      <c r="C2" s="69">
        <v>42864</v>
      </c>
      <c r="D2" s="1" t="s">
        <v>128</v>
      </c>
      <c r="E2" s="1">
        <v>22</v>
      </c>
      <c r="F2" s="1">
        <v>30</v>
      </c>
      <c r="G2" s="1">
        <v>78</v>
      </c>
      <c r="H2" s="2" t="s">
        <v>114</v>
      </c>
      <c r="I2" s="59">
        <v>0.8</v>
      </c>
      <c r="J2" s="32" t="s">
        <v>129</v>
      </c>
      <c r="K2" s="32" t="s">
        <v>129</v>
      </c>
      <c r="L2" s="32">
        <v>18</v>
      </c>
      <c r="M2" s="32">
        <v>100</v>
      </c>
      <c r="N2" s="33" t="s">
        <v>54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0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1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9">
        <v>42864</v>
      </c>
      <c r="D3" s="1" t="s">
        <v>128</v>
      </c>
      <c r="E3" s="1">
        <v>22</v>
      </c>
      <c r="F3" s="1">
        <v>30</v>
      </c>
      <c r="G3" s="1">
        <v>78</v>
      </c>
      <c r="H3" s="2" t="s">
        <v>114</v>
      </c>
      <c r="I3" s="60">
        <v>2.6</v>
      </c>
      <c r="J3" s="32" t="s">
        <v>129</v>
      </c>
      <c r="K3" s="11" t="s">
        <v>129</v>
      </c>
      <c r="L3" s="11">
        <v>6</v>
      </c>
      <c r="M3" s="11">
        <v>100</v>
      </c>
      <c r="N3" s="12" t="s">
        <v>54</v>
      </c>
      <c r="O3" s="13"/>
      <c r="P3" s="28"/>
      <c r="Q3" s="14" t="s">
        <v>45</v>
      </c>
      <c r="R3" s="15">
        <f t="shared" ref="R3:R48" si="0">IF(ISNUMBER(SEARCH($Q$2,N3)), 1, 0)</f>
        <v>0</v>
      </c>
      <c r="S3" s="15">
        <f t="shared" ref="S3:S48" si="1">IF(ISNUMBER(SEARCH($Q$3,$N3)), 1, 0)</f>
        <v>0</v>
      </c>
      <c r="T3" s="15">
        <f t="shared" ref="T3:T48" si="2">IF(ISNUMBER(SEARCH($Q$4,$N3)), 1, 0)</f>
        <v>0</v>
      </c>
      <c r="U3" s="15">
        <f t="shared" ref="U3:U48" si="3">IF(ISNUMBER(SEARCH($Q$5,$N3)), 1, 0)</f>
        <v>0</v>
      </c>
      <c r="V3" s="15">
        <f t="shared" ref="V3:V48" si="4">IF(ISNUMBER(SEARCH($Q$6,$N3)), 1, 0)</f>
        <v>0</v>
      </c>
      <c r="W3" s="15">
        <f t="shared" ref="W3:W48" si="5">IF(ISNUMBER(SEARCH($Q$7,$N3)), 1, 0)</f>
        <v>0</v>
      </c>
      <c r="X3" s="15">
        <f t="shared" ref="X3:X48" si="6">IF(ISNUMBER(SEARCH($Q$8,$N3)), 1, 0)</f>
        <v>0</v>
      </c>
      <c r="Y3" s="15">
        <f t="shared" ref="Y3:Y48" si="7">IF(ISNUMBER(SEARCH($Q$9,$N3)), 1, 0)</f>
        <v>0</v>
      </c>
      <c r="Z3" s="15">
        <f t="shared" ref="Z3:Z48" si="8">IF(ISNUMBER(SEARCH($Q$10,$N3)), 1, 0)</f>
        <v>0</v>
      </c>
      <c r="AA3" s="15">
        <f t="shared" ref="AA3:AA48" si="9">IF(ISNUMBER(SEARCH($Q$11,$N3)), 1, 0)</f>
        <v>0</v>
      </c>
      <c r="AB3" s="15">
        <f t="shared" ref="AB3:AB48" si="10">IF(ISNUMBER(SEARCH($Q$12,$N3)), 1, 0)</f>
        <v>1</v>
      </c>
      <c r="AC3" s="15">
        <f t="shared" ref="AC3:AC48" si="11">IF(ISNUMBER(SEARCH($Q$13,$N3)), 1, 0)</f>
        <v>0</v>
      </c>
      <c r="AD3" s="15">
        <f t="shared" ref="AD3:AD48" si="12">IF(ISNUMBER(SEARCH($Q$14,$N3)), 1, 0)</f>
        <v>0</v>
      </c>
      <c r="AE3" s="15">
        <f t="shared" ref="AE3:AE48" si="13">IF(ISNUMBER(SEARCH($Q$15,$N3)), 1, 0)</f>
        <v>0</v>
      </c>
      <c r="AF3" s="15">
        <f t="shared" ref="AF3:AF48" si="14">IF(ISNUMBER(SEARCH($Q$16,$N3)), 1, 0)</f>
        <v>0</v>
      </c>
      <c r="AG3" s="15">
        <f t="shared" ref="AG3:AG48" si="15">IF(ISNUMBER(SEARCH($Q$17,$N3)), 1, 0)</f>
        <v>0</v>
      </c>
      <c r="AH3" s="15">
        <f t="shared" ref="AH3:AH48" si="16">IF(ISNUMBER(SEARCH($Q$18,$N3)), 1, 0)</f>
        <v>0</v>
      </c>
      <c r="AI3" s="15">
        <f t="shared" ref="AI3:AI48" si="17">IF(ISNUMBER(SEARCH($Q$19,$N3)), 1, 0)</f>
        <v>0</v>
      </c>
      <c r="AJ3" s="15">
        <f t="shared" ref="AJ3:AJ48" si="18">IF(ISNUMBER(SEARCH($Q$20,$N3)), 1, 0)</f>
        <v>0</v>
      </c>
      <c r="AK3" s="15">
        <f t="shared" ref="AK3:AK48" si="19">IF(ISNUMBER(SEARCH($Q$21,$N3)), 1, 0)</f>
        <v>0</v>
      </c>
      <c r="AL3" s="15">
        <f t="shared" ref="AL3:AL48" si="20">IF(ISNUMBER(SEARCH($Q$22,$N3)), 1, 0)</f>
        <v>0</v>
      </c>
      <c r="AM3" s="15">
        <f t="shared" ref="AM3:AM48" si="21">IF(ISNUMBER(SEARCH($Q$23,$N3)), 1, 0)</f>
        <v>0</v>
      </c>
      <c r="AN3" s="15">
        <f t="shared" ref="AN3:AN48" si="22">IF(ISNUMBER(SEARCH($Q$24,$N3)), 1, 0)</f>
        <v>0</v>
      </c>
      <c r="AO3" s="15">
        <f t="shared" ref="AO3:AO48" si="23">IF(ISNUMBER(SEARCH($Q$25,$N3)), 1, 0)</f>
        <v>0</v>
      </c>
      <c r="AP3" s="15">
        <f t="shared" ref="AP3:AP48" si="24">IF(ISNUMBER(SEARCH($Q$26,$N3)), 1, 0)</f>
        <v>0</v>
      </c>
      <c r="AQ3" s="15">
        <f t="shared" ref="AQ3:AQ48" si="25">IF(ISNUMBER(SEARCH($Q$27,$N3)), 1, 0)</f>
        <v>0</v>
      </c>
      <c r="AR3" s="15">
        <f t="shared" ref="AR3:AR48" si="26">IF(ISNUMBER(SEARCH($Q$28,$N3)), 1, 0)</f>
        <v>0</v>
      </c>
      <c r="AS3" s="15">
        <f t="shared" ref="AS3:AS48" si="27">IF(ISNUMBER(SEARCH($Q$29,$N3)), 1, 0)</f>
        <v>0</v>
      </c>
      <c r="AT3" s="15">
        <f t="shared" ref="AT3:AT48" si="28">IF(ISNUMBER(SEARCH($Q$30,$N3)), 1, 0)</f>
        <v>0</v>
      </c>
      <c r="AU3" s="15">
        <f t="shared" ref="AU3:AU48" si="29">IF(ISNUMBER(SEARCH($Q$31,$N3)), 1, 0)</f>
        <v>0</v>
      </c>
      <c r="AV3" s="26">
        <f t="shared" ref="AV3:AV48" si="30">IF(ISNUMBER(SEARCH($Q$32,$N3)), 1, 0)</f>
        <v>0</v>
      </c>
      <c r="AW3" s="26">
        <f t="shared" ref="AW3:AW48" si="31">IF(ISNUMBER(SEARCH($Q$33,$N3)), 1, 0)</f>
        <v>0</v>
      </c>
      <c r="AX3" s="38">
        <f t="shared" ref="AX3:AX48" si="32">IF(ISNUMBER(SEARCH($Q$34,$N3)), 1, 0)</f>
        <v>0</v>
      </c>
      <c r="AY3" s="37">
        <f t="shared" ref="AY3:AY35" si="33">IF(ISNUMBER(SEARCH($Q$35,$N3)), 1, 0)</f>
        <v>0</v>
      </c>
      <c r="BA3" s="56" t="s">
        <v>108</v>
      </c>
      <c r="BB3" s="56">
        <f t="shared" ref="BB3:BB48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9">
        <v>42864</v>
      </c>
      <c r="D4" s="1" t="s">
        <v>128</v>
      </c>
      <c r="E4" s="1">
        <v>22</v>
      </c>
      <c r="F4" s="1">
        <v>30</v>
      </c>
      <c r="G4" s="1">
        <v>78</v>
      </c>
      <c r="H4" s="2" t="s">
        <v>114</v>
      </c>
      <c r="I4" s="60">
        <v>3</v>
      </c>
      <c r="J4" s="32" t="s">
        <v>129</v>
      </c>
      <c r="K4" s="11" t="s">
        <v>130</v>
      </c>
      <c r="L4" s="11">
        <v>35</v>
      </c>
      <c r="M4" s="11">
        <v>5</v>
      </c>
      <c r="N4" s="12" t="s">
        <v>136</v>
      </c>
      <c r="O4" s="13"/>
      <c r="P4" s="28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1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1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9">
        <v>42864</v>
      </c>
      <c r="D5" s="1" t="s">
        <v>128</v>
      </c>
      <c r="E5" s="1">
        <v>22</v>
      </c>
      <c r="F5" s="1">
        <v>30</v>
      </c>
      <c r="G5" s="1">
        <v>78</v>
      </c>
      <c r="H5" s="2" t="s">
        <v>114</v>
      </c>
      <c r="I5" s="60">
        <v>3.1</v>
      </c>
      <c r="J5" s="32" t="s">
        <v>129</v>
      </c>
      <c r="K5" s="11" t="s">
        <v>131</v>
      </c>
      <c r="L5" s="11">
        <v>26</v>
      </c>
      <c r="M5" s="11">
        <v>2</v>
      </c>
      <c r="N5" s="12" t="s">
        <v>137</v>
      </c>
      <c r="O5" s="13"/>
      <c r="P5" s="28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1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1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6" t="s">
        <v>108</v>
      </c>
      <c r="BB5" s="56">
        <f t="shared" si="34"/>
        <v>3</v>
      </c>
      <c r="BC5" s="56">
        <f t="shared" si="35"/>
        <v>3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9">
        <v>42864</v>
      </c>
      <c r="D6" s="1" t="s">
        <v>128</v>
      </c>
      <c r="E6" s="1">
        <v>22</v>
      </c>
      <c r="F6" s="1">
        <v>30</v>
      </c>
      <c r="G6" s="1">
        <v>78</v>
      </c>
      <c r="H6" s="2" t="s">
        <v>114</v>
      </c>
      <c r="I6" s="60">
        <v>5.6</v>
      </c>
      <c r="J6" s="32" t="s">
        <v>129</v>
      </c>
      <c r="K6" s="11" t="s">
        <v>129</v>
      </c>
      <c r="L6" s="11">
        <v>7</v>
      </c>
      <c r="M6" s="11">
        <v>100</v>
      </c>
      <c r="N6" s="12" t="s">
        <v>54</v>
      </c>
      <c r="O6" s="13"/>
      <c r="P6" s="28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1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9">
        <v>42864</v>
      </c>
      <c r="D7" s="1" t="s">
        <v>128</v>
      </c>
      <c r="E7" s="1">
        <v>22</v>
      </c>
      <c r="F7" s="1">
        <v>30</v>
      </c>
      <c r="G7" s="1">
        <v>78</v>
      </c>
      <c r="H7" s="2" t="s">
        <v>114</v>
      </c>
      <c r="I7" s="60">
        <v>6.3</v>
      </c>
      <c r="J7" s="32" t="s">
        <v>129</v>
      </c>
      <c r="K7" s="11" t="s">
        <v>132</v>
      </c>
      <c r="L7" s="11">
        <v>36</v>
      </c>
      <c r="M7" s="11">
        <v>2</v>
      </c>
      <c r="N7" s="12" t="s">
        <v>138</v>
      </c>
      <c r="O7" s="13"/>
      <c r="P7" s="28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1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1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6" t="s">
        <v>108</v>
      </c>
      <c r="BB7" s="56">
        <f t="shared" si="34"/>
        <v>2</v>
      </c>
      <c r="BC7" s="56">
        <f t="shared" si="35"/>
        <v>2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9">
        <v>42864</v>
      </c>
      <c r="D8" s="1" t="s">
        <v>128</v>
      </c>
      <c r="E8" s="1">
        <v>22</v>
      </c>
      <c r="F8" s="1">
        <v>30</v>
      </c>
      <c r="G8" s="1">
        <v>78</v>
      </c>
      <c r="H8" s="2" t="s">
        <v>114</v>
      </c>
      <c r="I8" s="60">
        <v>6.5</v>
      </c>
      <c r="J8" s="32" t="s">
        <v>129</v>
      </c>
      <c r="K8" s="11" t="s">
        <v>130</v>
      </c>
      <c r="L8" s="11">
        <v>26</v>
      </c>
      <c r="M8" s="11">
        <v>5</v>
      </c>
      <c r="N8" s="12" t="s">
        <v>138</v>
      </c>
      <c r="O8" s="13"/>
      <c r="P8" s="28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1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6" t="s">
        <v>108</v>
      </c>
      <c r="BB8" s="56">
        <f t="shared" si="34"/>
        <v>2</v>
      </c>
      <c r="BC8" s="56">
        <f t="shared" si="35"/>
        <v>2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9">
        <v>42864</v>
      </c>
      <c r="D9" s="1" t="s">
        <v>128</v>
      </c>
      <c r="E9" s="1">
        <v>22</v>
      </c>
      <c r="F9" s="1">
        <v>30</v>
      </c>
      <c r="G9" s="1">
        <v>78</v>
      </c>
      <c r="H9" s="2" t="s">
        <v>114</v>
      </c>
      <c r="I9" s="60">
        <v>7.1</v>
      </c>
      <c r="J9" s="32" t="s">
        <v>129</v>
      </c>
      <c r="K9" s="11" t="s">
        <v>133</v>
      </c>
      <c r="L9" s="11">
        <v>20</v>
      </c>
      <c r="M9" s="11">
        <v>40</v>
      </c>
      <c r="N9" s="12" t="s">
        <v>138</v>
      </c>
      <c r="O9" s="13"/>
      <c r="P9" s="28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1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1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9">
        <v>42864</v>
      </c>
      <c r="D10" s="1" t="s">
        <v>128</v>
      </c>
      <c r="E10" s="1">
        <v>22</v>
      </c>
      <c r="F10" s="1">
        <v>30</v>
      </c>
      <c r="G10" s="1">
        <v>78</v>
      </c>
      <c r="H10" s="2" t="s">
        <v>114</v>
      </c>
      <c r="I10" s="60">
        <v>7.4</v>
      </c>
      <c r="J10" s="32" t="s">
        <v>129</v>
      </c>
      <c r="K10" s="11" t="s">
        <v>134</v>
      </c>
      <c r="L10" s="11">
        <v>61</v>
      </c>
      <c r="M10" s="11">
        <v>0</v>
      </c>
      <c r="N10" s="12" t="s">
        <v>44</v>
      </c>
      <c r="O10" s="13"/>
      <c r="P10" s="28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9">
        <v>42864</v>
      </c>
      <c r="D11" s="1" t="s">
        <v>128</v>
      </c>
      <c r="E11" s="1">
        <v>22</v>
      </c>
      <c r="F11" s="1">
        <v>30</v>
      </c>
      <c r="G11" s="1">
        <v>78</v>
      </c>
      <c r="H11" s="2" t="s">
        <v>114</v>
      </c>
      <c r="I11" s="60">
        <v>7.6</v>
      </c>
      <c r="J11" s="32" t="s">
        <v>129</v>
      </c>
      <c r="K11" s="11" t="s">
        <v>133</v>
      </c>
      <c r="L11" s="11">
        <v>36</v>
      </c>
      <c r="M11" s="11">
        <v>5</v>
      </c>
      <c r="N11" s="12" t="s">
        <v>139</v>
      </c>
      <c r="O11" s="13"/>
      <c r="P11" s="28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1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1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6" t="s">
        <v>108</v>
      </c>
      <c r="BB11" s="56">
        <f t="shared" si="34"/>
        <v>2</v>
      </c>
      <c r="BC11" s="56">
        <f t="shared" si="35"/>
        <v>2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9">
        <v>42864</v>
      </c>
      <c r="D12" s="1" t="s">
        <v>128</v>
      </c>
      <c r="E12" s="1">
        <v>22</v>
      </c>
      <c r="F12" s="1">
        <v>30</v>
      </c>
      <c r="G12" s="1">
        <v>78</v>
      </c>
      <c r="H12" s="2" t="s">
        <v>114</v>
      </c>
      <c r="I12" s="60">
        <v>7.7</v>
      </c>
      <c r="J12" s="32" t="s">
        <v>129</v>
      </c>
      <c r="K12" s="11" t="s">
        <v>133</v>
      </c>
      <c r="L12" s="11">
        <v>52</v>
      </c>
      <c r="M12" s="11">
        <v>60</v>
      </c>
      <c r="N12" s="12" t="s">
        <v>140</v>
      </c>
      <c r="O12" s="13"/>
      <c r="P12" s="28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1</v>
      </c>
      <c r="AB12" s="15">
        <f t="shared" si="10"/>
        <v>0</v>
      </c>
      <c r="AC12" s="15">
        <f t="shared" si="11"/>
        <v>0</v>
      </c>
      <c r="AD12" s="15">
        <f t="shared" si="12"/>
        <v>1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9">
        <v>42864</v>
      </c>
      <c r="D13" s="1" t="s">
        <v>128</v>
      </c>
      <c r="E13" s="1">
        <v>22</v>
      </c>
      <c r="F13" s="1">
        <v>30</v>
      </c>
      <c r="G13" s="1">
        <v>78</v>
      </c>
      <c r="H13" s="2" t="s">
        <v>114</v>
      </c>
      <c r="I13" s="60">
        <v>7.6</v>
      </c>
      <c r="J13" s="32" t="s">
        <v>129</v>
      </c>
      <c r="K13" s="11" t="s">
        <v>129</v>
      </c>
      <c r="L13" s="11">
        <v>9</v>
      </c>
      <c r="M13" s="11">
        <v>100</v>
      </c>
      <c r="N13" s="12" t="s">
        <v>54</v>
      </c>
      <c r="O13" s="13"/>
      <c r="P13" s="28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1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9">
        <v>42864</v>
      </c>
      <c r="D14" s="1" t="s">
        <v>128</v>
      </c>
      <c r="E14" s="1">
        <v>22</v>
      </c>
      <c r="F14" s="1">
        <v>30</v>
      </c>
      <c r="G14" s="1">
        <v>78</v>
      </c>
      <c r="H14" s="2" t="s">
        <v>114</v>
      </c>
      <c r="I14" s="60">
        <v>7.9</v>
      </c>
      <c r="J14" s="32" t="s">
        <v>129</v>
      </c>
      <c r="K14" s="11" t="s">
        <v>129</v>
      </c>
      <c r="L14" s="11">
        <v>6</v>
      </c>
      <c r="M14" s="11">
        <v>100</v>
      </c>
      <c r="N14" s="12" t="s">
        <v>54</v>
      </c>
      <c r="O14" s="13"/>
      <c r="P14" s="28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1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9">
        <v>42864</v>
      </c>
      <c r="D15" s="1" t="s">
        <v>128</v>
      </c>
      <c r="E15" s="1">
        <v>22</v>
      </c>
      <c r="F15" s="1">
        <v>30</v>
      </c>
      <c r="G15" s="1">
        <v>78</v>
      </c>
      <c r="H15" s="2" t="s">
        <v>114</v>
      </c>
      <c r="I15" s="60">
        <v>8.4</v>
      </c>
      <c r="J15" s="32" t="s">
        <v>129</v>
      </c>
      <c r="K15" s="11" t="s">
        <v>132</v>
      </c>
      <c r="L15" s="11">
        <v>27</v>
      </c>
      <c r="M15" s="11">
        <v>10</v>
      </c>
      <c r="N15" s="12" t="s">
        <v>139</v>
      </c>
      <c r="O15" s="13"/>
      <c r="P15" s="28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1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1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6" t="s">
        <v>108</v>
      </c>
      <c r="BB15" s="56">
        <f t="shared" si="34"/>
        <v>2</v>
      </c>
      <c r="BC15" s="56">
        <f t="shared" si="35"/>
        <v>2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9">
        <v>42864</v>
      </c>
      <c r="D16" s="1" t="s">
        <v>128</v>
      </c>
      <c r="E16" s="1">
        <v>22</v>
      </c>
      <c r="F16" s="1">
        <v>30</v>
      </c>
      <c r="G16" s="1">
        <v>78</v>
      </c>
      <c r="H16" s="2" t="s">
        <v>114</v>
      </c>
      <c r="I16" s="60">
        <v>8.6</v>
      </c>
      <c r="J16" s="32" t="s">
        <v>129</v>
      </c>
      <c r="K16" s="11" t="s">
        <v>132</v>
      </c>
      <c r="L16" s="11">
        <v>35</v>
      </c>
      <c r="M16" s="11">
        <v>5</v>
      </c>
      <c r="N16" s="12" t="s">
        <v>141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1</v>
      </c>
      <c r="AB16" s="15">
        <f t="shared" si="10"/>
        <v>0</v>
      </c>
      <c r="AC16" s="15">
        <f t="shared" si="11"/>
        <v>0</v>
      </c>
      <c r="AD16" s="15">
        <f t="shared" si="12"/>
        <v>1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1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1</v>
      </c>
      <c r="BA16" s="56" t="s">
        <v>108</v>
      </c>
      <c r="BB16" s="56">
        <f t="shared" si="34"/>
        <v>4</v>
      </c>
      <c r="BC16" s="56">
        <f t="shared" si="35"/>
        <v>4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9">
        <v>42864</v>
      </c>
      <c r="D17" s="1" t="s">
        <v>128</v>
      </c>
      <c r="E17" s="1">
        <v>22</v>
      </c>
      <c r="F17" s="1">
        <v>30</v>
      </c>
      <c r="G17" s="1">
        <v>78</v>
      </c>
      <c r="H17" s="2" t="s">
        <v>114</v>
      </c>
      <c r="I17" s="60">
        <v>8.6999999999999993</v>
      </c>
      <c r="J17" s="32" t="s">
        <v>129</v>
      </c>
      <c r="K17" s="11" t="s">
        <v>133</v>
      </c>
      <c r="L17" s="11">
        <v>56</v>
      </c>
      <c r="M17" s="11">
        <v>5</v>
      </c>
      <c r="N17" s="12" t="s">
        <v>142</v>
      </c>
      <c r="O17" s="13"/>
      <c r="P17" s="28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1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1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1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6" t="s">
        <v>108</v>
      </c>
      <c r="BB17" s="56">
        <f t="shared" si="34"/>
        <v>3</v>
      </c>
      <c r="BC17" s="56">
        <f t="shared" si="35"/>
        <v>3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9">
        <v>42864</v>
      </c>
      <c r="D18" s="1" t="s">
        <v>128</v>
      </c>
      <c r="E18" s="1">
        <v>22</v>
      </c>
      <c r="F18" s="1">
        <v>30</v>
      </c>
      <c r="G18" s="1">
        <v>78</v>
      </c>
      <c r="H18" s="2" t="s">
        <v>114</v>
      </c>
      <c r="I18" s="60">
        <v>8.8000000000000007</v>
      </c>
      <c r="J18" s="32" t="s">
        <v>129</v>
      </c>
      <c r="K18" s="11" t="s">
        <v>129</v>
      </c>
      <c r="L18" s="11">
        <v>5</v>
      </c>
      <c r="M18" s="11">
        <v>100</v>
      </c>
      <c r="N18" s="12" t="s">
        <v>54</v>
      </c>
      <c r="O18" s="13"/>
      <c r="P18" s="28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1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9">
        <v>42864</v>
      </c>
      <c r="D19" s="1" t="s">
        <v>128</v>
      </c>
      <c r="E19" s="1">
        <v>22</v>
      </c>
      <c r="F19" s="1">
        <v>30</v>
      </c>
      <c r="G19" s="1">
        <v>78</v>
      </c>
      <c r="H19" s="2" t="s">
        <v>114</v>
      </c>
      <c r="I19" s="60">
        <v>9</v>
      </c>
      <c r="J19" s="32" t="s">
        <v>129</v>
      </c>
      <c r="K19" s="11" t="s">
        <v>130</v>
      </c>
      <c r="L19" s="11">
        <v>20</v>
      </c>
      <c r="M19" s="11">
        <v>0</v>
      </c>
      <c r="N19" s="12" t="s">
        <v>44</v>
      </c>
      <c r="O19" s="13"/>
      <c r="P19" s="28"/>
      <c r="Q19" s="14" t="s">
        <v>60</v>
      </c>
      <c r="R19" s="15">
        <f t="shared" si="0"/>
        <v>1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9">
        <v>42864</v>
      </c>
      <c r="D20" s="1" t="s">
        <v>128</v>
      </c>
      <c r="E20" s="1">
        <v>22</v>
      </c>
      <c r="F20" s="1">
        <v>30</v>
      </c>
      <c r="G20" s="1">
        <v>78</v>
      </c>
      <c r="H20" s="2" t="s">
        <v>114</v>
      </c>
      <c r="I20" s="60">
        <v>9.1999999999999993</v>
      </c>
      <c r="J20" s="32" t="s">
        <v>129</v>
      </c>
      <c r="K20" s="11" t="s">
        <v>130</v>
      </c>
      <c r="L20" s="11">
        <v>19</v>
      </c>
      <c r="M20" s="11">
        <v>2</v>
      </c>
      <c r="N20" s="12" t="s">
        <v>143</v>
      </c>
      <c r="O20" s="13"/>
      <c r="P20" s="28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1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1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9">
        <v>42864</v>
      </c>
      <c r="D21" s="1" t="s">
        <v>128</v>
      </c>
      <c r="E21" s="1">
        <v>22</v>
      </c>
      <c r="F21" s="1">
        <v>30</v>
      </c>
      <c r="G21" s="1">
        <v>78</v>
      </c>
      <c r="H21" s="2" t="s">
        <v>114</v>
      </c>
      <c r="I21" s="60">
        <v>9.6999999999999993</v>
      </c>
      <c r="J21" s="32" t="s">
        <v>129</v>
      </c>
      <c r="K21" s="11" t="s">
        <v>134</v>
      </c>
      <c r="L21" s="11">
        <v>26</v>
      </c>
      <c r="M21" s="11"/>
      <c r="N21" s="12"/>
      <c r="O21" s="13"/>
      <c r="P21" s="28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6" t="s">
        <v>108</v>
      </c>
      <c r="BB21" s="56">
        <f t="shared" si="34"/>
        <v>0</v>
      </c>
      <c r="BC21" s="56">
        <f t="shared" si="35"/>
        <v>0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9">
        <v>42864</v>
      </c>
      <c r="D22" s="1" t="s">
        <v>128</v>
      </c>
      <c r="E22" s="1">
        <v>22</v>
      </c>
      <c r="F22" s="1">
        <v>30</v>
      </c>
      <c r="G22" s="1">
        <v>78</v>
      </c>
      <c r="H22" s="2" t="s">
        <v>114</v>
      </c>
      <c r="I22" s="60">
        <v>21.1</v>
      </c>
      <c r="J22" s="32" t="s">
        <v>129</v>
      </c>
      <c r="K22" s="11" t="s">
        <v>130</v>
      </c>
      <c r="L22" s="11">
        <v>41</v>
      </c>
      <c r="M22" s="11">
        <v>10</v>
      </c>
      <c r="N22" s="12" t="s">
        <v>139</v>
      </c>
      <c r="O22" s="13"/>
      <c r="P22" s="28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1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1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6" t="s">
        <v>108</v>
      </c>
      <c r="BB22" s="56">
        <f t="shared" si="34"/>
        <v>2</v>
      </c>
      <c r="BC22" s="56">
        <f t="shared" si="35"/>
        <v>2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9">
        <v>42864</v>
      </c>
      <c r="D23" s="1" t="s">
        <v>128</v>
      </c>
      <c r="E23" s="1">
        <v>22</v>
      </c>
      <c r="F23" s="1">
        <v>30</v>
      </c>
      <c r="G23" s="1">
        <v>78</v>
      </c>
      <c r="H23" s="2" t="s">
        <v>114</v>
      </c>
      <c r="I23" s="60">
        <v>21.3</v>
      </c>
      <c r="J23" s="32" t="s">
        <v>129</v>
      </c>
      <c r="K23" s="11" t="s">
        <v>135</v>
      </c>
      <c r="L23" s="11">
        <v>76</v>
      </c>
      <c r="M23" s="11">
        <v>5</v>
      </c>
      <c r="N23" s="12" t="s">
        <v>138</v>
      </c>
      <c r="O23" s="13"/>
      <c r="P23" s="28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1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1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6" t="s">
        <v>108</v>
      </c>
      <c r="BB23" s="56">
        <f t="shared" si="34"/>
        <v>2</v>
      </c>
      <c r="BC23" s="56">
        <f t="shared" si="35"/>
        <v>2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9">
        <v>42864</v>
      </c>
      <c r="D24" s="1" t="s">
        <v>128</v>
      </c>
      <c r="E24" s="1">
        <v>22</v>
      </c>
      <c r="F24" s="1">
        <v>30</v>
      </c>
      <c r="G24" s="1">
        <v>78</v>
      </c>
      <c r="H24" s="2" t="s">
        <v>114</v>
      </c>
      <c r="I24" s="60">
        <v>21.6</v>
      </c>
      <c r="J24" s="32" t="s">
        <v>129</v>
      </c>
      <c r="K24" s="11" t="s">
        <v>135</v>
      </c>
      <c r="L24" s="11">
        <v>32</v>
      </c>
      <c r="M24" s="11">
        <v>0</v>
      </c>
      <c r="N24" s="12" t="s">
        <v>44</v>
      </c>
      <c r="O24" s="13"/>
      <c r="P24" s="28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9">
        <v>42864</v>
      </c>
      <c r="D25" s="1" t="s">
        <v>128</v>
      </c>
      <c r="E25" s="1">
        <v>22</v>
      </c>
      <c r="F25" s="1">
        <v>30</v>
      </c>
      <c r="G25" s="1">
        <v>78</v>
      </c>
      <c r="H25" s="2" t="s">
        <v>114</v>
      </c>
      <c r="I25" s="60">
        <v>21.8</v>
      </c>
      <c r="J25" s="32" t="s">
        <v>129</v>
      </c>
      <c r="K25" s="11" t="s">
        <v>130</v>
      </c>
      <c r="L25" s="11">
        <v>25</v>
      </c>
      <c r="M25" s="11">
        <v>5</v>
      </c>
      <c r="N25" s="12" t="s">
        <v>144</v>
      </c>
      <c r="O25" s="13"/>
      <c r="P25" s="28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1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1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1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6" t="s">
        <v>108</v>
      </c>
      <c r="BB25" s="56">
        <f t="shared" si="34"/>
        <v>4</v>
      </c>
      <c r="BC25" s="56">
        <f t="shared" si="35"/>
        <v>4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9">
        <v>42864</v>
      </c>
      <c r="D26" s="1" t="s">
        <v>128</v>
      </c>
      <c r="E26" s="1">
        <v>22</v>
      </c>
      <c r="F26" s="1">
        <v>30</v>
      </c>
      <c r="G26" s="1">
        <v>78</v>
      </c>
      <c r="H26" s="2" t="s">
        <v>114</v>
      </c>
      <c r="I26" s="60">
        <v>22</v>
      </c>
      <c r="J26" s="32" t="s">
        <v>129</v>
      </c>
      <c r="K26" s="11" t="s">
        <v>129</v>
      </c>
      <c r="L26" s="11">
        <v>22</v>
      </c>
      <c r="M26" s="11">
        <v>100</v>
      </c>
      <c r="N26" s="12" t="s">
        <v>54</v>
      </c>
      <c r="O26" s="13"/>
      <c r="P26" s="28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1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9">
        <v>42864</v>
      </c>
      <c r="D27" s="1" t="s">
        <v>128</v>
      </c>
      <c r="E27" s="1">
        <v>22</v>
      </c>
      <c r="F27" s="1">
        <v>30</v>
      </c>
      <c r="G27" s="1">
        <v>78</v>
      </c>
      <c r="H27" s="2" t="s">
        <v>114</v>
      </c>
      <c r="I27" s="60">
        <v>24.1</v>
      </c>
      <c r="J27" s="32" t="s">
        <v>129</v>
      </c>
      <c r="K27" s="11" t="s">
        <v>133</v>
      </c>
      <c r="L27" s="11">
        <v>42</v>
      </c>
      <c r="M27" s="11">
        <v>50</v>
      </c>
      <c r="N27" s="12" t="s">
        <v>145</v>
      </c>
      <c r="O27" s="13"/>
      <c r="P27" s="28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1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1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6" t="s">
        <v>108</v>
      </c>
      <c r="BB27" s="56">
        <f t="shared" si="34"/>
        <v>2</v>
      </c>
      <c r="BC27" s="56">
        <f t="shared" si="35"/>
        <v>2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9">
        <v>42864</v>
      </c>
      <c r="D28" s="1" t="s">
        <v>128</v>
      </c>
      <c r="E28" s="1">
        <v>22</v>
      </c>
      <c r="F28" s="1">
        <v>30</v>
      </c>
      <c r="G28" s="1">
        <v>78</v>
      </c>
      <c r="H28" s="2" t="s">
        <v>114</v>
      </c>
      <c r="I28" s="60">
        <v>24.6</v>
      </c>
      <c r="J28" s="32" t="s">
        <v>129</v>
      </c>
      <c r="K28" s="11" t="s">
        <v>132</v>
      </c>
      <c r="L28" s="11">
        <v>26</v>
      </c>
      <c r="M28" s="11">
        <v>10</v>
      </c>
      <c r="N28" s="12" t="s">
        <v>146</v>
      </c>
      <c r="O28" s="13"/>
      <c r="P28" s="28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1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1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1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6" t="s">
        <v>108</v>
      </c>
      <c r="BB28" s="56">
        <f t="shared" si="34"/>
        <v>3</v>
      </c>
      <c r="BC28" s="56">
        <f t="shared" si="35"/>
        <v>3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9">
        <v>42864</v>
      </c>
      <c r="D29" s="1" t="s">
        <v>128</v>
      </c>
      <c r="E29" s="1">
        <v>22</v>
      </c>
      <c r="F29" s="1">
        <v>30</v>
      </c>
      <c r="G29" s="1">
        <v>78</v>
      </c>
      <c r="H29" s="2" t="s">
        <v>114</v>
      </c>
      <c r="I29" s="60">
        <v>24.6</v>
      </c>
      <c r="J29" s="32" t="s">
        <v>129</v>
      </c>
      <c r="K29" s="11" t="s">
        <v>133</v>
      </c>
      <c r="L29" s="11">
        <v>17</v>
      </c>
      <c r="M29" s="11">
        <v>20</v>
      </c>
      <c r="N29" s="12" t="s">
        <v>145</v>
      </c>
      <c r="O29" s="13"/>
      <c r="P29" s="28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1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1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6" t="s">
        <v>108</v>
      </c>
      <c r="BB29" s="56">
        <f t="shared" si="34"/>
        <v>2</v>
      </c>
      <c r="BC29" s="56">
        <f t="shared" si="35"/>
        <v>2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9">
        <v>42864</v>
      </c>
      <c r="D30" s="1" t="s">
        <v>128</v>
      </c>
      <c r="E30" s="1">
        <v>22</v>
      </c>
      <c r="F30" s="1">
        <v>30</v>
      </c>
      <c r="G30" s="1">
        <v>78</v>
      </c>
      <c r="H30" s="2" t="s">
        <v>114</v>
      </c>
      <c r="I30" s="60">
        <v>25.6</v>
      </c>
      <c r="J30" s="32" t="s">
        <v>129</v>
      </c>
      <c r="K30" s="11" t="s">
        <v>129</v>
      </c>
      <c r="L30" s="11">
        <v>12</v>
      </c>
      <c r="M30" s="11">
        <v>100</v>
      </c>
      <c r="N30" s="12" t="s">
        <v>147</v>
      </c>
      <c r="O30" s="13"/>
      <c r="P30" s="28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1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1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6" t="s">
        <v>108</v>
      </c>
      <c r="BB30" s="56">
        <f t="shared" si="34"/>
        <v>2</v>
      </c>
      <c r="BC30" s="56">
        <f t="shared" si="35"/>
        <v>2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9">
        <v>42864</v>
      </c>
      <c r="D31" s="1" t="s">
        <v>128</v>
      </c>
      <c r="E31" s="1">
        <v>22</v>
      </c>
      <c r="F31" s="1">
        <v>30</v>
      </c>
      <c r="G31" s="1">
        <v>78</v>
      </c>
      <c r="H31" s="2" t="s">
        <v>114</v>
      </c>
      <c r="I31" s="61">
        <v>25.8</v>
      </c>
      <c r="J31" s="32" t="s">
        <v>129</v>
      </c>
      <c r="K31" s="20" t="s">
        <v>133</v>
      </c>
      <c r="L31" s="20">
        <v>52</v>
      </c>
      <c r="M31" s="20">
        <v>20</v>
      </c>
      <c r="N31" s="21" t="s">
        <v>145</v>
      </c>
      <c r="Q31" s="23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1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1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9">
        <v>42864</v>
      </c>
      <c r="D32" s="1" t="s">
        <v>128</v>
      </c>
      <c r="E32" s="1">
        <v>22</v>
      </c>
      <c r="F32" s="1">
        <v>30</v>
      </c>
      <c r="G32" s="1">
        <v>78</v>
      </c>
      <c r="H32" s="2" t="s">
        <v>114</v>
      </c>
      <c r="I32" s="61">
        <v>26.1</v>
      </c>
      <c r="J32" s="32" t="s">
        <v>129</v>
      </c>
      <c r="K32" s="20" t="s">
        <v>129</v>
      </c>
      <c r="L32" s="20">
        <v>26</v>
      </c>
      <c r="M32" s="20">
        <v>100</v>
      </c>
      <c r="N32" s="21" t="s">
        <v>54</v>
      </c>
      <c r="Q32" s="23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1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9">
        <v>42864</v>
      </c>
      <c r="D33" s="1" t="s">
        <v>128</v>
      </c>
      <c r="E33" s="1">
        <v>22</v>
      </c>
      <c r="F33" s="1">
        <v>30</v>
      </c>
      <c r="G33" s="1">
        <v>78</v>
      </c>
      <c r="H33" s="2" t="s">
        <v>114</v>
      </c>
      <c r="I33" s="61">
        <v>26.6</v>
      </c>
      <c r="J33" s="32" t="s">
        <v>129</v>
      </c>
      <c r="K33" s="20" t="s">
        <v>133</v>
      </c>
      <c r="L33" s="20">
        <v>46</v>
      </c>
      <c r="M33" s="20">
        <v>20</v>
      </c>
      <c r="N33" s="21" t="s">
        <v>139</v>
      </c>
      <c r="Q33" s="23" t="s">
        <v>74</v>
      </c>
      <c r="R33" s="15">
        <f t="shared" si="0"/>
        <v>0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1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1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6" t="s">
        <v>108</v>
      </c>
      <c r="BB33" s="56">
        <f t="shared" si="34"/>
        <v>2</v>
      </c>
      <c r="BC33" s="56">
        <f t="shared" si="35"/>
        <v>2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9">
        <v>42864</v>
      </c>
      <c r="D34" s="1" t="s">
        <v>128</v>
      </c>
      <c r="E34" s="1">
        <v>22</v>
      </c>
      <c r="F34" s="1">
        <v>30</v>
      </c>
      <c r="G34" s="1">
        <v>78</v>
      </c>
      <c r="H34" s="2" t="s">
        <v>114</v>
      </c>
      <c r="I34" s="61">
        <v>27</v>
      </c>
      <c r="J34" s="32" t="s">
        <v>129</v>
      </c>
      <c r="K34" s="20" t="s">
        <v>133</v>
      </c>
      <c r="L34" s="20">
        <v>50</v>
      </c>
      <c r="M34" s="20">
        <v>75</v>
      </c>
      <c r="N34" s="21" t="s">
        <v>148</v>
      </c>
      <c r="Q34" s="23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1</v>
      </c>
      <c r="AB34" s="15">
        <f t="shared" si="10"/>
        <v>0</v>
      </c>
      <c r="AC34" s="15">
        <f t="shared" si="11"/>
        <v>0</v>
      </c>
      <c r="AD34" s="15">
        <f t="shared" si="12"/>
        <v>1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1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6" t="s">
        <v>108</v>
      </c>
      <c r="BB34" s="56">
        <f t="shared" si="34"/>
        <v>3</v>
      </c>
      <c r="BC34" s="56">
        <f t="shared" si="35"/>
        <v>3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9">
        <v>42864</v>
      </c>
      <c r="D35" s="1" t="s">
        <v>128</v>
      </c>
      <c r="E35" s="1">
        <v>22</v>
      </c>
      <c r="F35" s="1">
        <v>30</v>
      </c>
      <c r="G35" s="1">
        <v>78</v>
      </c>
      <c r="H35" s="2" t="s">
        <v>114</v>
      </c>
      <c r="I35" s="61">
        <v>27.7</v>
      </c>
      <c r="J35" s="32" t="s">
        <v>129</v>
      </c>
      <c r="K35" s="20" t="s">
        <v>129</v>
      </c>
      <c r="L35" s="20">
        <v>9</v>
      </c>
      <c r="M35" s="20">
        <v>100</v>
      </c>
      <c r="N35" s="21" t="s">
        <v>54</v>
      </c>
      <c r="Q35" s="23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1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>
      <c r="A36" s="1" t="s">
        <v>112</v>
      </c>
      <c r="B36" s="1" t="s">
        <v>113</v>
      </c>
      <c r="C36" s="69">
        <v>42864</v>
      </c>
      <c r="D36" s="1" t="s">
        <v>128</v>
      </c>
      <c r="E36" s="1">
        <v>22</v>
      </c>
      <c r="F36" s="1">
        <v>30</v>
      </c>
      <c r="G36" s="1">
        <v>78</v>
      </c>
      <c r="H36" s="2" t="s">
        <v>114</v>
      </c>
      <c r="I36" s="61">
        <v>28.3</v>
      </c>
      <c r="J36" s="32" t="s">
        <v>129</v>
      </c>
      <c r="K36" s="20" t="s">
        <v>130</v>
      </c>
      <c r="L36" s="20">
        <v>15</v>
      </c>
      <c r="M36" s="20">
        <v>5</v>
      </c>
      <c r="N36" s="21" t="s">
        <v>139</v>
      </c>
      <c r="R36" s="24">
        <f t="shared" si="0"/>
        <v>0</v>
      </c>
      <c r="S36" s="24">
        <f t="shared" si="1"/>
        <v>0</v>
      </c>
      <c r="T36" s="24">
        <f t="shared" si="2"/>
        <v>0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0</v>
      </c>
      <c r="AA36" s="24">
        <f t="shared" si="9"/>
        <v>1</v>
      </c>
      <c r="AB36" s="24">
        <f t="shared" si="10"/>
        <v>0</v>
      </c>
      <c r="AC36" s="24">
        <f t="shared" si="11"/>
        <v>0</v>
      </c>
      <c r="AD36" s="24">
        <f t="shared" si="12"/>
        <v>0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1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0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BA36" s="56" t="s">
        <v>108</v>
      </c>
      <c r="BB36" s="56">
        <f t="shared" si="34"/>
        <v>2</v>
      </c>
      <c r="BC36" s="56">
        <f t="shared" ref="BC36:BC48" si="37">SUM(R36:AY36)</f>
        <v>2</v>
      </c>
      <c r="BD36" s="56" t="str">
        <f t="shared" ref="BD36:BD48" si="38">IF(BB36=BC36, "OK", "CHECK")</f>
        <v>OK</v>
      </c>
    </row>
    <row r="37" spans="1:56">
      <c r="A37" s="1" t="s">
        <v>112</v>
      </c>
      <c r="B37" s="1" t="s">
        <v>113</v>
      </c>
      <c r="C37" s="69">
        <v>42864</v>
      </c>
      <c r="D37" s="1" t="s">
        <v>128</v>
      </c>
      <c r="E37" s="1">
        <v>22</v>
      </c>
      <c r="F37" s="1">
        <v>30</v>
      </c>
      <c r="G37" s="1">
        <v>78</v>
      </c>
      <c r="H37" s="2" t="s">
        <v>114</v>
      </c>
      <c r="I37" s="61">
        <v>29</v>
      </c>
      <c r="J37" s="32" t="s">
        <v>129</v>
      </c>
      <c r="K37" s="20" t="s">
        <v>131</v>
      </c>
      <c r="L37" s="20">
        <v>25</v>
      </c>
      <c r="M37" s="20">
        <v>98</v>
      </c>
      <c r="N37" s="21" t="s">
        <v>149</v>
      </c>
      <c r="R37" s="24">
        <f t="shared" si="0"/>
        <v>0</v>
      </c>
      <c r="S37" s="24">
        <f t="shared" si="1"/>
        <v>0</v>
      </c>
      <c r="T37" s="24">
        <f t="shared" si="2"/>
        <v>1</v>
      </c>
      <c r="U37" s="24">
        <f t="shared" si="3"/>
        <v>0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1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1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BA37" s="56" t="s">
        <v>108</v>
      </c>
      <c r="BB37" s="56">
        <f t="shared" si="34"/>
        <v>3</v>
      </c>
      <c r="BC37" s="56">
        <f t="shared" si="37"/>
        <v>3</v>
      </c>
      <c r="BD37" s="56" t="str">
        <f t="shared" si="38"/>
        <v>OK</v>
      </c>
    </row>
    <row r="38" spans="1:56">
      <c r="A38" s="1" t="s">
        <v>112</v>
      </c>
      <c r="B38" s="1" t="s">
        <v>113</v>
      </c>
      <c r="C38" s="69">
        <v>42864</v>
      </c>
      <c r="D38" s="1" t="s">
        <v>128</v>
      </c>
      <c r="E38" s="1">
        <v>22</v>
      </c>
      <c r="F38" s="1">
        <v>30</v>
      </c>
      <c r="G38" s="1">
        <v>78</v>
      </c>
      <c r="H38" s="2" t="s">
        <v>114</v>
      </c>
      <c r="I38" s="61">
        <v>29.1</v>
      </c>
      <c r="J38" s="32" t="s">
        <v>129</v>
      </c>
      <c r="K38" s="20" t="s">
        <v>129</v>
      </c>
      <c r="L38" s="20">
        <v>4</v>
      </c>
      <c r="M38" s="20">
        <v>100</v>
      </c>
      <c r="N38" s="21" t="s">
        <v>54</v>
      </c>
      <c r="R38" s="24">
        <f t="shared" si="0"/>
        <v>0</v>
      </c>
      <c r="S38" s="24">
        <f t="shared" si="1"/>
        <v>0</v>
      </c>
      <c r="T38" s="24">
        <f t="shared" si="2"/>
        <v>0</v>
      </c>
      <c r="U38" s="24">
        <f t="shared" si="3"/>
        <v>0</v>
      </c>
      <c r="V38" s="24">
        <f t="shared" si="4"/>
        <v>0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1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0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  <row r="39" spans="1:56">
      <c r="A39" s="1" t="s">
        <v>112</v>
      </c>
      <c r="B39" s="1" t="s">
        <v>113</v>
      </c>
      <c r="C39" s="69">
        <v>42864</v>
      </c>
      <c r="D39" s="1" t="s">
        <v>128</v>
      </c>
      <c r="E39" s="1">
        <v>22</v>
      </c>
      <c r="F39" s="1">
        <v>30</v>
      </c>
      <c r="G39" s="1">
        <v>78</v>
      </c>
      <c r="H39" s="2" t="s">
        <v>114</v>
      </c>
      <c r="I39" s="61">
        <v>29.7</v>
      </c>
      <c r="J39" s="32" t="s">
        <v>129</v>
      </c>
      <c r="K39" s="20" t="s">
        <v>130</v>
      </c>
      <c r="L39" s="20">
        <v>37</v>
      </c>
      <c r="M39" s="20">
        <v>5</v>
      </c>
      <c r="N39" s="21" t="s">
        <v>139</v>
      </c>
      <c r="R39" s="24">
        <f t="shared" si="0"/>
        <v>0</v>
      </c>
      <c r="S39" s="24">
        <f t="shared" si="1"/>
        <v>0</v>
      </c>
      <c r="T39" s="24">
        <f t="shared" si="2"/>
        <v>0</v>
      </c>
      <c r="U39" s="24">
        <f t="shared" si="3"/>
        <v>0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1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1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0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BA39" s="56" t="s">
        <v>108</v>
      </c>
      <c r="BB39" s="56">
        <f t="shared" si="34"/>
        <v>2</v>
      </c>
      <c r="BC39" s="56">
        <f t="shared" si="37"/>
        <v>2</v>
      </c>
      <c r="BD39" s="56" t="str">
        <f t="shared" si="38"/>
        <v>OK</v>
      </c>
    </row>
    <row r="40" spans="1:56">
      <c r="A40" s="1" t="s">
        <v>112</v>
      </c>
      <c r="B40" s="1" t="s">
        <v>113</v>
      </c>
      <c r="C40" s="69">
        <v>42864</v>
      </c>
      <c r="D40" s="1" t="s">
        <v>128</v>
      </c>
      <c r="E40" s="1">
        <v>22</v>
      </c>
      <c r="F40" s="1">
        <v>30</v>
      </c>
      <c r="G40" s="1">
        <v>78</v>
      </c>
      <c r="H40" s="2" t="s">
        <v>114</v>
      </c>
      <c r="I40" s="61">
        <v>40.4</v>
      </c>
      <c r="J40" s="32" t="s">
        <v>129</v>
      </c>
      <c r="K40" s="20" t="s">
        <v>134</v>
      </c>
      <c r="L40" s="20">
        <v>27</v>
      </c>
      <c r="M40" s="20">
        <v>2</v>
      </c>
      <c r="N40" s="21" t="s">
        <v>150</v>
      </c>
      <c r="R40" s="24">
        <f t="shared" si="0"/>
        <v>0</v>
      </c>
      <c r="S40" s="24">
        <f t="shared" si="1"/>
        <v>0</v>
      </c>
      <c r="T40" s="24">
        <f t="shared" si="2"/>
        <v>0</v>
      </c>
      <c r="U40" s="24">
        <f t="shared" si="3"/>
        <v>0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0</v>
      </c>
      <c r="AA40" s="24">
        <f t="shared" si="9"/>
        <v>1</v>
      </c>
      <c r="AB40" s="24">
        <f t="shared" si="10"/>
        <v>0</v>
      </c>
      <c r="AC40" s="24">
        <f t="shared" si="11"/>
        <v>0</v>
      </c>
      <c r="AD40" s="24">
        <f t="shared" si="12"/>
        <v>0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1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0</v>
      </c>
      <c r="AV40" s="24">
        <f t="shared" si="30"/>
        <v>1</v>
      </c>
      <c r="AW40" s="24">
        <f t="shared" si="31"/>
        <v>0</v>
      </c>
      <c r="AX40" s="24">
        <f t="shared" si="32"/>
        <v>0</v>
      </c>
      <c r="BA40" s="56" t="s">
        <v>108</v>
      </c>
      <c r="BB40" s="56">
        <f t="shared" si="34"/>
        <v>3</v>
      </c>
      <c r="BC40" s="56">
        <f t="shared" si="37"/>
        <v>3</v>
      </c>
      <c r="BD40" s="56" t="str">
        <f t="shared" si="38"/>
        <v>OK</v>
      </c>
    </row>
    <row r="41" spans="1:56">
      <c r="A41" s="1" t="s">
        <v>112</v>
      </c>
      <c r="B41" s="1" t="s">
        <v>113</v>
      </c>
      <c r="C41" s="69">
        <v>42864</v>
      </c>
      <c r="D41" s="1" t="s">
        <v>128</v>
      </c>
      <c r="E41" s="1">
        <v>22</v>
      </c>
      <c r="F41" s="1">
        <v>30</v>
      </c>
      <c r="G41" s="1">
        <v>78</v>
      </c>
      <c r="H41" s="2" t="s">
        <v>114</v>
      </c>
      <c r="I41" s="61">
        <v>40.299999999999997</v>
      </c>
      <c r="J41" s="32" t="s">
        <v>129</v>
      </c>
      <c r="K41" s="20" t="s">
        <v>129</v>
      </c>
      <c r="L41" s="20">
        <v>9</v>
      </c>
      <c r="M41" s="20">
        <v>100</v>
      </c>
      <c r="N41" s="21" t="s">
        <v>54</v>
      </c>
      <c r="R41" s="24">
        <f t="shared" si="0"/>
        <v>0</v>
      </c>
      <c r="S41" s="24">
        <f t="shared" si="1"/>
        <v>0</v>
      </c>
      <c r="T41" s="24">
        <f t="shared" si="2"/>
        <v>0</v>
      </c>
      <c r="U41" s="24">
        <f t="shared" si="3"/>
        <v>0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1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0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0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BA41" s="56" t="s">
        <v>108</v>
      </c>
      <c r="BB41" s="56">
        <f t="shared" si="34"/>
        <v>1</v>
      </c>
      <c r="BC41" s="56">
        <f t="shared" si="37"/>
        <v>1</v>
      </c>
      <c r="BD41" s="56" t="str">
        <f t="shared" si="38"/>
        <v>OK</v>
      </c>
    </row>
    <row r="42" spans="1:56">
      <c r="A42" s="1" t="s">
        <v>112</v>
      </c>
      <c r="B42" s="1" t="s">
        <v>113</v>
      </c>
      <c r="C42" s="69">
        <v>42864</v>
      </c>
      <c r="D42" s="1" t="s">
        <v>128</v>
      </c>
      <c r="E42" s="1">
        <v>22</v>
      </c>
      <c r="F42" s="1">
        <v>30</v>
      </c>
      <c r="G42" s="1">
        <v>78</v>
      </c>
      <c r="H42" s="2" t="s">
        <v>114</v>
      </c>
      <c r="I42" s="61">
        <v>44.3</v>
      </c>
      <c r="J42" s="32" t="s">
        <v>129</v>
      </c>
      <c r="K42" s="20" t="s">
        <v>129</v>
      </c>
      <c r="L42" s="20">
        <v>12</v>
      </c>
      <c r="M42" s="20">
        <v>100</v>
      </c>
      <c r="N42" s="21" t="s">
        <v>54</v>
      </c>
      <c r="R42" s="24">
        <f t="shared" si="0"/>
        <v>0</v>
      </c>
      <c r="S42" s="24">
        <f t="shared" si="1"/>
        <v>0</v>
      </c>
      <c r="T42" s="24">
        <f t="shared" si="2"/>
        <v>0</v>
      </c>
      <c r="U42" s="24">
        <f t="shared" si="3"/>
        <v>0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0</v>
      </c>
      <c r="AA42" s="24">
        <f t="shared" si="9"/>
        <v>0</v>
      </c>
      <c r="AB42" s="24">
        <f t="shared" si="10"/>
        <v>1</v>
      </c>
      <c r="AC42" s="24">
        <f t="shared" si="11"/>
        <v>0</v>
      </c>
      <c r="AD42" s="24">
        <f t="shared" si="12"/>
        <v>0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0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0</v>
      </c>
      <c r="BA42" s="56" t="s">
        <v>108</v>
      </c>
      <c r="BB42" s="56">
        <f t="shared" si="34"/>
        <v>1</v>
      </c>
      <c r="BC42" s="56">
        <f t="shared" si="37"/>
        <v>1</v>
      </c>
      <c r="BD42" s="56" t="str">
        <f t="shared" si="38"/>
        <v>OK</v>
      </c>
    </row>
    <row r="43" spans="1:56">
      <c r="A43" s="1" t="s">
        <v>112</v>
      </c>
      <c r="B43" s="1" t="s">
        <v>113</v>
      </c>
      <c r="C43" s="69">
        <v>42864</v>
      </c>
      <c r="D43" s="1" t="s">
        <v>128</v>
      </c>
      <c r="E43" s="1">
        <v>22</v>
      </c>
      <c r="F43" s="1">
        <v>30</v>
      </c>
      <c r="G43" s="1">
        <v>78</v>
      </c>
      <c r="H43" s="2" t="s">
        <v>114</v>
      </c>
      <c r="I43" s="61">
        <v>46.8</v>
      </c>
      <c r="J43" s="32" t="s">
        <v>129</v>
      </c>
      <c r="K43" s="20" t="s">
        <v>129</v>
      </c>
      <c r="L43" s="20">
        <v>41</v>
      </c>
      <c r="M43" s="20">
        <v>100</v>
      </c>
      <c r="N43" s="21" t="s">
        <v>54</v>
      </c>
      <c r="R43" s="24">
        <f t="shared" si="0"/>
        <v>0</v>
      </c>
      <c r="S43" s="24">
        <f t="shared" si="1"/>
        <v>0</v>
      </c>
      <c r="T43" s="24">
        <f t="shared" si="2"/>
        <v>0</v>
      </c>
      <c r="U43" s="24">
        <f t="shared" si="3"/>
        <v>0</v>
      </c>
      <c r="V43" s="24">
        <f t="shared" si="4"/>
        <v>0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1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BA43" s="56" t="s">
        <v>108</v>
      </c>
      <c r="BB43" s="56">
        <f t="shared" si="34"/>
        <v>1</v>
      </c>
      <c r="BC43" s="56">
        <f t="shared" si="37"/>
        <v>1</v>
      </c>
      <c r="BD43" s="56" t="str">
        <f t="shared" si="38"/>
        <v>OK</v>
      </c>
    </row>
    <row r="44" spans="1:56">
      <c r="A44" s="1" t="s">
        <v>112</v>
      </c>
      <c r="B44" s="1" t="s">
        <v>113</v>
      </c>
      <c r="C44" s="69">
        <v>42864</v>
      </c>
      <c r="D44" s="1" t="s">
        <v>128</v>
      </c>
      <c r="E44" s="1">
        <v>22</v>
      </c>
      <c r="F44" s="1">
        <v>30</v>
      </c>
      <c r="G44" s="1">
        <v>78</v>
      </c>
      <c r="H44" s="2" t="s">
        <v>114</v>
      </c>
      <c r="I44" s="61">
        <v>46.9</v>
      </c>
      <c r="J44" s="32" t="s">
        <v>129</v>
      </c>
      <c r="K44" s="20" t="s">
        <v>134</v>
      </c>
      <c r="L44" s="20">
        <v>22</v>
      </c>
      <c r="M44" s="20">
        <v>10</v>
      </c>
      <c r="N44" s="21" t="s">
        <v>139</v>
      </c>
      <c r="R44" s="24">
        <f t="shared" si="0"/>
        <v>0</v>
      </c>
      <c r="S44" s="24">
        <f t="shared" si="1"/>
        <v>0</v>
      </c>
      <c r="T44" s="24">
        <f t="shared" si="2"/>
        <v>0</v>
      </c>
      <c r="U44" s="24">
        <f t="shared" si="3"/>
        <v>0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0</v>
      </c>
      <c r="AA44" s="24">
        <f t="shared" si="9"/>
        <v>1</v>
      </c>
      <c r="AB44" s="24">
        <f t="shared" si="10"/>
        <v>0</v>
      </c>
      <c r="AC44" s="24">
        <f t="shared" si="11"/>
        <v>0</v>
      </c>
      <c r="AD44" s="24">
        <f t="shared" si="12"/>
        <v>0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1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BA44" s="56" t="s">
        <v>108</v>
      </c>
      <c r="BB44" s="56">
        <f t="shared" si="34"/>
        <v>2</v>
      </c>
      <c r="BC44" s="56">
        <f t="shared" si="37"/>
        <v>2</v>
      </c>
      <c r="BD44" s="56" t="str">
        <f t="shared" si="38"/>
        <v>OK</v>
      </c>
    </row>
    <row r="45" spans="1:56">
      <c r="A45" s="1" t="s">
        <v>112</v>
      </c>
      <c r="B45" s="1" t="s">
        <v>113</v>
      </c>
      <c r="C45" s="69">
        <v>42864</v>
      </c>
      <c r="D45" s="1" t="s">
        <v>128</v>
      </c>
      <c r="E45" s="1">
        <v>22</v>
      </c>
      <c r="F45" s="1">
        <v>30</v>
      </c>
      <c r="G45" s="1">
        <v>78</v>
      </c>
      <c r="H45" s="2" t="s">
        <v>114</v>
      </c>
      <c r="I45" s="61">
        <v>47.2</v>
      </c>
      <c r="J45" s="32" t="s">
        <v>129</v>
      </c>
      <c r="K45" s="20" t="s">
        <v>133</v>
      </c>
      <c r="L45" s="20">
        <v>22</v>
      </c>
      <c r="M45" s="20">
        <v>25</v>
      </c>
      <c r="N45" s="21" t="s">
        <v>151</v>
      </c>
      <c r="R45" s="24">
        <f t="shared" si="0"/>
        <v>0</v>
      </c>
      <c r="S45" s="24">
        <f t="shared" si="1"/>
        <v>0</v>
      </c>
      <c r="T45" s="24">
        <f t="shared" si="2"/>
        <v>1</v>
      </c>
      <c r="U45" s="24">
        <f t="shared" si="3"/>
        <v>0</v>
      </c>
      <c r="V45" s="24">
        <f t="shared" si="4"/>
        <v>0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1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0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1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1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BA45" s="56" t="s">
        <v>108</v>
      </c>
      <c r="BB45" s="56">
        <f t="shared" si="34"/>
        <v>4</v>
      </c>
      <c r="BC45" s="56">
        <f t="shared" si="37"/>
        <v>4</v>
      </c>
      <c r="BD45" s="56" t="str">
        <f t="shared" si="38"/>
        <v>OK</v>
      </c>
    </row>
    <row r="46" spans="1:56">
      <c r="A46" s="1" t="s">
        <v>112</v>
      </c>
      <c r="B46" s="1" t="s">
        <v>113</v>
      </c>
      <c r="C46" s="69">
        <v>42864</v>
      </c>
      <c r="D46" s="1" t="s">
        <v>128</v>
      </c>
      <c r="E46" s="1">
        <v>22</v>
      </c>
      <c r="F46" s="1">
        <v>30</v>
      </c>
      <c r="G46" s="1">
        <v>78</v>
      </c>
      <c r="H46" s="2" t="s">
        <v>114</v>
      </c>
      <c r="I46" s="61">
        <v>47.8</v>
      </c>
      <c r="J46" s="32" t="s">
        <v>129</v>
      </c>
      <c r="K46" s="20" t="s">
        <v>134</v>
      </c>
      <c r="L46" s="20">
        <v>37</v>
      </c>
      <c r="M46" s="20">
        <v>10</v>
      </c>
      <c r="N46" s="21" t="s">
        <v>152</v>
      </c>
      <c r="R46" s="24">
        <f t="shared" si="0"/>
        <v>0</v>
      </c>
      <c r="S46" s="24">
        <f t="shared" si="1"/>
        <v>0</v>
      </c>
      <c r="T46" s="24">
        <f t="shared" si="2"/>
        <v>0</v>
      </c>
      <c r="U46" s="24">
        <f t="shared" si="3"/>
        <v>0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1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1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1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BA46" s="56" t="s">
        <v>108</v>
      </c>
      <c r="BB46" s="56">
        <f t="shared" si="34"/>
        <v>3</v>
      </c>
      <c r="BC46" s="56">
        <f t="shared" si="37"/>
        <v>3</v>
      </c>
      <c r="BD46" s="56" t="str">
        <f t="shared" si="38"/>
        <v>OK</v>
      </c>
    </row>
    <row r="47" spans="1:56">
      <c r="A47" s="1" t="s">
        <v>112</v>
      </c>
      <c r="B47" s="1" t="s">
        <v>113</v>
      </c>
      <c r="C47" s="69">
        <v>42864</v>
      </c>
      <c r="D47" s="1" t="s">
        <v>128</v>
      </c>
      <c r="E47" s="1">
        <v>22</v>
      </c>
      <c r="F47" s="1">
        <v>30</v>
      </c>
      <c r="G47" s="1">
        <v>78</v>
      </c>
      <c r="H47" s="2" t="s">
        <v>114</v>
      </c>
      <c r="I47" s="61">
        <v>48.6</v>
      </c>
      <c r="J47" s="32" t="s">
        <v>129</v>
      </c>
      <c r="K47" s="20" t="s">
        <v>129</v>
      </c>
      <c r="L47" s="20">
        <v>10</v>
      </c>
      <c r="M47" s="20">
        <v>100</v>
      </c>
      <c r="N47" s="21" t="s">
        <v>54</v>
      </c>
      <c r="R47" s="24">
        <f t="shared" si="0"/>
        <v>0</v>
      </c>
      <c r="S47" s="24">
        <f t="shared" si="1"/>
        <v>0</v>
      </c>
      <c r="T47" s="24">
        <f t="shared" si="2"/>
        <v>0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0</v>
      </c>
      <c r="AA47" s="24">
        <f t="shared" si="9"/>
        <v>0</v>
      </c>
      <c r="AB47" s="24">
        <f t="shared" si="10"/>
        <v>1</v>
      </c>
      <c r="AC47" s="24">
        <f t="shared" si="11"/>
        <v>0</v>
      </c>
      <c r="AD47" s="24">
        <f t="shared" si="12"/>
        <v>0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BA47" s="56" t="s">
        <v>108</v>
      </c>
      <c r="BB47" s="56">
        <f t="shared" si="34"/>
        <v>1</v>
      </c>
      <c r="BC47" s="56">
        <f t="shared" si="37"/>
        <v>1</v>
      </c>
      <c r="BD47" s="56" t="str">
        <f t="shared" si="38"/>
        <v>OK</v>
      </c>
    </row>
    <row r="48" spans="1:56">
      <c r="A48" s="1" t="s">
        <v>112</v>
      </c>
      <c r="B48" s="1" t="s">
        <v>113</v>
      </c>
      <c r="C48" s="69">
        <v>42864</v>
      </c>
      <c r="D48" s="1" t="s">
        <v>128</v>
      </c>
      <c r="E48" s="1">
        <v>22</v>
      </c>
      <c r="F48" s="1">
        <v>30</v>
      </c>
      <c r="G48" s="1">
        <v>78</v>
      </c>
      <c r="H48" s="2" t="s">
        <v>114</v>
      </c>
      <c r="I48" s="61">
        <v>49.3</v>
      </c>
      <c r="J48" s="32" t="s">
        <v>129</v>
      </c>
      <c r="K48" s="20" t="s">
        <v>129</v>
      </c>
      <c r="L48" s="20">
        <v>17</v>
      </c>
      <c r="M48" s="20">
        <v>100</v>
      </c>
      <c r="N48" s="21" t="s">
        <v>54</v>
      </c>
      <c r="R48" s="24">
        <f t="shared" si="0"/>
        <v>0</v>
      </c>
      <c r="S48" s="24">
        <f t="shared" si="1"/>
        <v>0</v>
      </c>
      <c r="T48" s="24">
        <f t="shared" si="2"/>
        <v>0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0</v>
      </c>
      <c r="AA48" s="24">
        <f t="shared" si="9"/>
        <v>0</v>
      </c>
      <c r="AB48" s="24">
        <f t="shared" si="10"/>
        <v>1</v>
      </c>
      <c r="AC48" s="24">
        <f t="shared" si="11"/>
        <v>0</v>
      </c>
      <c r="AD48" s="24">
        <f t="shared" si="12"/>
        <v>0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0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BA48" s="56" t="s">
        <v>108</v>
      </c>
      <c r="BB48" s="56">
        <f t="shared" si="34"/>
        <v>1</v>
      </c>
      <c r="BC48" s="56">
        <f t="shared" si="37"/>
        <v>1</v>
      </c>
      <c r="BD48" s="56" t="str">
        <f t="shared" si="3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Normal="100" workbookViewId="0">
      <selection activeCell="N103" sqref="A2:N103"/>
    </sheetView>
  </sheetViews>
  <sheetFormatPr defaultRowHeight="15"/>
  <cols>
    <col min="1" max="1" width="17.5703125" customWidth="1"/>
    <col min="2" max="2" width="10.5703125" customWidth="1"/>
    <col min="3" max="5" width="10.7109375" customWidth="1"/>
    <col min="6" max="7" width="14.42578125" style="50" customWidth="1"/>
    <col min="8" max="8" width="12.28515625" style="67" customWidth="1"/>
    <col min="9" max="9" width="11.85546875" style="50" customWidth="1"/>
    <col min="10" max="10" width="11.28515625" style="50" customWidth="1"/>
    <col min="11" max="11" width="10.42578125" style="50" customWidth="1"/>
    <col min="12" max="12" width="12.28515625" style="50" customWidth="1"/>
    <col min="13" max="13" width="11" style="50" customWidth="1"/>
  </cols>
  <sheetData>
    <row r="1" spans="1:14" ht="54" customHeight="1">
      <c r="A1" s="40" t="s">
        <v>0</v>
      </c>
      <c r="B1" s="40" t="s">
        <v>1</v>
      </c>
      <c r="C1" s="41" t="s">
        <v>7</v>
      </c>
      <c r="D1" s="41" t="s">
        <v>95</v>
      </c>
      <c r="E1" s="41" t="s">
        <v>96</v>
      </c>
      <c r="F1" s="41" t="s">
        <v>8</v>
      </c>
      <c r="G1" s="41" t="s">
        <v>97</v>
      </c>
      <c r="H1" s="63" t="s">
        <v>89</v>
      </c>
      <c r="I1" s="42" t="s">
        <v>90</v>
      </c>
      <c r="J1" s="42" t="s">
        <v>91</v>
      </c>
      <c r="K1" s="42" t="s">
        <v>92</v>
      </c>
      <c r="L1" s="42" t="s">
        <v>93</v>
      </c>
      <c r="M1" s="42" t="s">
        <v>94</v>
      </c>
      <c r="N1" s="42" t="s">
        <v>14</v>
      </c>
    </row>
    <row r="2" spans="1:14" s="46" customFormat="1" ht="18" customHeight="1">
      <c r="A2" s="41" t="s">
        <v>112</v>
      </c>
      <c r="B2" s="41" t="s">
        <v>113</v>
      </c>
      <c r="C2" s="41" t="s">
        <v>114</v>
      </c>
      <c r="D2" s="41">
        <v>26</v>
      </c>
      <c r="E2" s="41">
        <v>50.8</v>
      </c>
      <c r="F2" s="43">
        <v>0</v>
      </c>
      <c r="G2" s="43"/>
      <c r="H2" s="64">
        <v>1.1000000000000001</v>
      </c>
      <c r="I2" s="44"/>
      <c r="J2" s="44" t="s">
        <v>115</v>
      </c>
      <c r="K2" s="44"/>
      <c r="L2" s="44" t="s">
        <v>116</v>
      </c>
      <c r="M2" s="53"/>
      <c r="N2" s="45"/>
    </row>
    <row r="3" spans="1:14" s="46" customFormat="1">
      <c r="A3" s="41" t="s">
        <v>112</v>
      </c>
      <c r="B3" s="41" t="s">
        <v>113</v>
      </c>
      <c r="C3" s="41" t="s">
        <v>114</v>
      </c>
      <c r="D3" s="41">
        <v>26</v>
      </c>
      <c r="E3" s="41">
        <v>50.8</v>
      </c>
      <c r="F3" s="47">
        <v>1</v>
      </c>
      <c r="G3" s="47"/>
      <c r="H3" s="65">
        <v>0.1</v>
      </c>
      <c r="I3" s="52"/>
      <c r="J3" s="52"/>
      <c r="K3" s="52"/>
      <c r="L3" s="47"/>
      <c r="M3" s="52"/>
    </row>
    <row r="4" spans="1:14" s="46" customFormat="1">
      <c r="A4" s="41" t="s">
        <v>112</v>
      </c>
      <c r="B4" s="41" t="s">
        <v>113</v>
      </c>
      <c r="C4" s="41" t="s">
        <v>114</v>
      </c>
      <c r="D4" s="41">
        <v>26</v>
      </c>
      <c r="E4" s="41">
        <v>50.8</v>
      </c>
      <c r="F4" s="47">
        <f t="shared" ref="F4:F52" si="0">F3+1</f>
        <v>2</v>
      </c>
      <c r="G4" s="47"/>
      <c r="H4" s="65">
        <v>0.5</v>
      </c>
      <c r="I4" s="52"/>
      <c r="J4" s="52"/>
      <c r="K4" s="52"/>
      <c r="L4" s="47"/>
      <c r="M4" s="52"/>
    </row>
    <row r="5" spans="1:14" s="46" customFormat="1">
      <c r="A5" s="41" t="s">
        <v>112</v>
      </c>
      <c r="B5" s="41" t="s">
        <v>113</v>
      </c>
      <c r="C5" s="41" t="s">
        <v>114</v>
      </c>
      <c r="D5" s="41">
        <v>26</v>
      </c>
      <c r="E5" s="41">
        <v>50.8</v>
      </c>
      <c r="F5" s="47">
        <f t="shared" si="0"/>
        <v>3</v>
      </c>
      <c r="G5" s="47"/>
      <c r="H5" s="65">
        <v>0.3</v>
      </c>
      <c r="I5" s="52"/>
      <c r="J5" s="52"/>
      <c r="K5" s="52"/>
      <c r="L5" s="47"/>
      <c r="M5" s="52"/>
    </row>
    <row r="6" spans="1:14" s="46" customFormat="1">
      <c r="A6" s="41" t="s">
        <v>112</v>
      </c>
      <c r="B6" s="41" t="s">
        <v>113</v>
      </c>
      <c r="C6" s="41" t="s">
        <v>114</v>
      </c>
      <c r="D6" s="41">
        <v>26</v>
      </c>
      <c r="E6" s="41">
        <v>50.8</v>
      </c>
      <c r="F6" s="47">
        <f t="shared" si="0"/>
        <v>4</v>
      </c>
      <c r="G6" s="47"/>
      <c r="H6" s="65">
        <v>0.7</v>
      </c>
      <c r="I6" s="52"/>
      <c r="J6" s="52"/>
      <c r="K6" s="52"/>
      <c r="L6" s="47"/>
      <c r="M6" s="52"/>
    </row>
    <row r="7" spans="1:14" s="46" customFormat="1">
      <c r="A7" s="41" t="s">
        <v>112</v>
      </c>
      <c r="B7" s="41" t="s">
        <v>113</v>
      </c>
      <c r="C7" s="41" t="s">
        <v>114</v>
      </c>
      <c r="D7" s="41">
        <v>26</v>
      </c>
      <c r="E7" s="41">
        <v>50.8</v>
      </c>
      <c r="F7" s="48">
        <f t="shared" si="0"/>
        <v>5</v>
      </c>
      <c r="G7" s="48"/>
      <c r="H7" s="64">
        <v>1.9</v>
      </c>
      <c r="I7" s="44"/>
      <c r="J7" s="44" t="s">
        <v>115</v>
      </c>
      <c r="K7" s="44"/>
      <c r="L7" s="44" t="s">
        <v>116</v>
      </c>
      <c r="M7" s="53"/>
      <c r="N7" s="45"/>
    </row>
    <row r="8" spans="1:14" s="46" customFormat="1">
      <c r="A8" s="41" t="s">
        <v>112</v>
      </c>
      <c r="B8" s="41" t="s">
        <v>113</v>
      </c>
      <c r="C8" s="41" t="s">
        <v>114</v>
      </c>
      <c r="D8" s="41">
        <v>26</v>
      </c>
      <c r="E8" s="41">
        <v>50.8</v>
      </c>
      <c r="F8" s="47">
        <f t="shared" si="0"/>
        <v>6</v>
      </c>
      <c r="G8" s="47"/>
      <c r="H8" s="65">
        <v>2.7</v>
      </c>
      <c r="I8" s="52"/>
      <c r="J8" s="52"/>
      <c r="K8" s="52"/>
      <c r="L8" s="47"/>
      <c r="M8" s="52"/>
    </row>
    <row r="9" spans="1:14" s="46" customFormat="1">
      <c r="A9" s="41" t="s">
        <v>112</v>
      </c>
      <c r="B9" s="41" t="s">
        <v>113</v>
      </c>
      <c r="C9" s="41" t="s">
        <v>114</v>
      </c>
      <c r="D9" s="41">
        <v>26</v>
      </c>
      <c r="E9" s="41">
        <v>50.8</v>
      </c>
      <c r="F9" s="47">
        <f t="shared" si="0"/>
        <v>7</v>
      </c>
      <c r="G9" s="47"/>
      <c r="H9" s="65">
        <v>0.9</v>
      </c>
      <c r="I9" s="52"/>
      <c r="J9" s="52"/>
      <c r="K9" s="52"/>
      <c r="L9" s="47"/>
      <c r="M9" s="52"/>
    </row>
    <row r="10" spans="1:14" s="46" customFormat="1">
      <c r="A10" s="41" t="s">
        <v>112</v>
      </c>
      <c r="B10" s="41" t="s">
        <v>113</v>
      </c>
      <c r="C10" s="41" t="s">
        <v>114</v>
      </c>
      <c r="D10" s="41">
        <v>26</v>
      </c>
      <c r="E10" s="41">
        <v>50.8</v>
      </c>
      <c r="F10" s="47">
        <f t="shared" si="0"/>
        <v>8</v>
      </c>
      <c r="G10" s="47"/>
      <c r="H10" s="65">
        <v>0.6</v>
      </c>
      <c r="I10" s="52"/>
      <c r="J10" s="52"/>
      <c r="K10" s="52"/>
      <c r="L10" s="47"/>
      <c r="M10" s="52"/>
    </row>
    <row r="11" spans="1:14" s="46" customFormat="1">
      <c r="A11" s="41" t="s">
        <v>112</v>
      </c>
      <c r="B11" s="41" t="s">
        <v>113</v>
      </c>
      <c r="C11" s="41" t="s">
        <v>114</v>
      </c>
      <c r="D11" s="41">
        <v>26</v>
      </c>
      <c r="E11" s="41">
        <v>50.8</v>
      </c>
      <c r="F11" s="47">
        <f t="shared" si="0"/>
        <v>9</v>
      </c>
      <c r="G11" s="47"/>
      <c r="H11" s="65">
        <v>1</v>
      </c>
      <c r="I11" s="52"/>
      <c r="J11" s="52"/>
      <c r="K11" s="52"/>
      <c r="L11" s="47"/>
      <c r="M11" s="52"/>
    </row>
    <row r="12" spans="1:14">
      <c r="A12" s="41" t="s">
        <v>112</v>
      </c>
      <c r="B12" s="41" t="s">
        <v>113</v>
      </c>
      <c r="C12" s="41" t="s">
        <v>114</v>
      </c>
      <c r="D12" s="41">
        <v>26</v>
      </c>
      <c r="E12" s="41">
        <v>50.8</v>
      </c>
      <c r="F12" s="48">
        <f t="shared" si="0"/>
        <v>10</v>
      </c>
      <c r="G12" s="48"/>
      <c r="H12" s="64">
        <v>0.5</v>
      </c>
      <c r="I12" s="44"/>
      <c r="J12" s="44" t="s">
        <v>115</v>
      </c>
      <c r="K12" s="44"/>
      <c r="L12" s="44" t="s">
        <v>116</v>
      </c>
      <c r="M12" s="53"/>
      <c r="N12" s="45"/>
    </row>
    <row r="13" spans="1:14">
      <c r="A13" s="41" t="s">
        <v>112</v>
      </c>
      <c r="B13" s="41" t="s">
        <v>113</v>
      </c>
      <c r="C13" s="41" t="s">
        <v>114</v>
      </c>
      <c r="D13" s="41">
        <v>26</v>
      </c>
      <c r="E13" s="41">
        <v>50.8</v>
      </c>
      <c r="F13" s="49">
        <f t="shared" si="0"/>
        <v>11</v>
      </c>
      <c r="G13" s="49"/>
      <c r="H13" s="66">
        <v>0.7</v>
      </c>
      <c r="L13" s="49"/>
    </row>
    <row r="14" spans="1:14">
      <c r="A14" s="41" t="s">
        <v>112</v>
      </c>
      <c r="B14" s="41" t="s">
        <v>113</v>
      </c>
      <c r="C14" s="41" t="s">
        <v>114</v>
      </c>
      <c r="D14" s="41">
        <v>26</v>
      </c>
      <c r="E14" s="41">
        <v>50.8</v>
      </c>
      <c r="F14" s="49">
        <f t="shared" si="0"/>
        <v>12</v>
      </c>
      <c r="G14" s="49"/>
      <c r="H14" s="66">
        <v>0.2</v>
      </c>
      <c r="L14" s="49"/>
    </row>
    <row r="15" spans="1:14">
      <c r="A15" s="41" t="s">
        <v>112</v>
      </c>
      <c r="B15" s="41" t="s">
        <v>113</v>
      </c>
      <c r="C15" s="41" t="s">
        <v>114</v>
      </c>
      <c r="D15" s="41">
        <v>26</v>
      </c>
      <c r="E15" s="41">
        <v>50.8</v>
      </c>
      <c r="F15" s="49">
        <f t="shared" si="0"/>
        <v>13</v>
      </c>
      <c r="G15" s="49"/>
      <c r="H15" s="66">
        <v>0.7</v>
      </c>
      <c r="L15" s="49"/>
    </row>
    <row r="16" spans="1:14">
      <c r="A16" s="41" t="s">
        <v>112</v>
      </c>
      <c r="B16" s="41" t="s">
        <v>113</v>
      </c>
      <c r="C16" s="41" t="s">
        <v>114</v>
      </c>
      <c r="D16" s="41">
        <v>26</v>
      </c>
      <c r="E16" s="41">
        <v>50.8</v>
      </c>
      <c r="F16" s="49">
        <f t="shared" si="0"/>
        <v>14</v>
      </c>
      <c r="G16" s="49"/>
      <c r="H16" s="67">
        <v>0.6</v>
      </c>
      <c r="L16" s="49"/>
    </row>
    <row r="17" spans="1:14">
      <c r="A17" s="41" t="s">
        <v>112</v>
      </c>
      <c r="B17" s="41" t="s">
        <v>113</v>
      </c>
      <c r="C17" s="41" t="s">
        <v>114</v>
      </c>
      <c r="D17" s="41">
        <v>26</v>
      </c>
      <c r="E17" s="41">
        <v>50.8</v>
      </c>
      <c r="F17" s="48">
        <f t="shared" si="0"/>
        <v>15</v>
      </c>
      <c r="G17" s="48"/>
      <c r="H17" s="64">
        <v>0.2</v>
      </c>
      <c r="I17" s="44"/>
      <c r="J17" s="44" t="s">
        <v>115</v>
      </c>
      <c r="K17" s="44"/>
      <c r="L17" s="44" t="s">
        <v>116</v>
      </c>
      <c r="M17" s="53"/>
      <c r="N17" s="45"/>
    </row>
    <row r="18" spans="1:14">
      <c r="A18" s="41" t="s">
        <v>112</v>
      </c>
      <c r="B18" s="41" t="s">
        <v>113</v>
      </c>
      <c r="C18" s="41" t="s">
        <v>114</v>
      </c>
      <c r="D18" s="41">
        <v>26</v>
      </c>
      <c r="E18" s="41">
        <v>50.8</v>
      </c>
      <c r="F18" s="49">
        <f t="shared" si="0"/>
        <v>16</v>
      </c>
      <c r="G18" s="49"/>
      <c r="H18" s="67">
        <v>1.3</v>
      </c>
      <c r="L18" s="49"/>
    </row>
    <row r="19" spans="1:14">
      <c r="A19" s="41" t="s">
        <v>112</v>
      </c>
      <c r="B19" s="41" t="s">
        <v>113</v>
      </c>
      <c r="C19" s="41" t="s">
        <v>114</v>
      </c>
      <c r="D19" s="41">
        <v>26</v>
      </c>
      <c r="E19" s="41">
        <v>50.8</v>
      </c>
      <c r="F19" s="49">
        <f t="shared" si="0"/>
        <v>17</v>
      </c>
      <c r="G19" s="49"/>
      <c r="H19" s="67">
        <v>3.5</v>
      </c>
      <c r="L19" s="49"/>
    </row>
    <row r="20" spans="1:14">
      <c r="A20" s="41" t="s">
        <v>112</v>
      </c>
      <c r="B20" s="41" t="s">
        <v>113</v>
      </c>
      <c r="C20" s="41" t="s">
        <v>114</v>
      </c>
      <c r="D20" s="41">
        <v>26</v>
      </c>
      <c r="E20" s="41">
        <v>50.8</v>
      </c>
      <c r="F20" s="49">
        <f t="shared" si="0"/>
        <v>18</v>
      </c>
      <c r="G20" s="49"/>
      <c r="H20" s="67">
        <v>0.3</v>
      </c>
      <c r="L20" s="49"/>
    </row>
    <row r="21" spans="1:14">
      <c r="A21" s="41" t="s">
        <v>112</v>
      </c>
      <c r="B21" s="41" t="s">
        <v>113</v>
      </c>
      <c r="C21" s="41" t="s">
        <v>114</v>
      </c>
      <c r="D21" s="41">
        <v>26</v>
      </c>
      <c r="E21" s="41">
        <v>50.8</v>
      </c>
      <c r="F21" s="49">
        <f t="shared" si="0"/>
        <v>19</v>
      </c>
      <c r="G21" s="49"/>
      <c r="H21" s="67">
        <v>5.9</v>
      </c>
      <c r="L21" s="49"/>
    </row>
    <row r="22" spans="1:14">
      <c r="A22" s="41" t="s">
        <v>112</v>
      </c>
      <c r="B22" s="41" t="s">
        <v>113</v>
      </c>
      <c r="C22" s="41" t="s">
        <v>114</v>
      </c>
      <c r="D22" s="41">
        <v>26</v>
      </c>
      <c r="E22" s="41">
        <v>50.8</v>
      </c>
      <c r="F22" s="48">
        <f t="shared" si="0"/>
        <v>20</v>
      </c>
      <c r="G22" s="48"/>
      <c r="H22" s="64">
        <v>12.9</v>
      </c>
      <c r="I22" s="44"/>
      <c r="J22" s="44" t="s">
        <v>115</v>
      </c>
      <c r="K22" s="44"/>
      <c r="L22" s="44" t="s">
        <v>116</v>
      </c>
      <c r="M22" s="53"/>
      <c r="N22" s="45"/>
    </row>
    <row r="23" spans="1:14">
      <c r="A23" s="41" t="s">
        <v>112</v>
      </c>
      <c r="B23" s="41" t="s">
        <v>113</v>
      </c>
      <c r="C23" s="41" t="s">
        <v>114</v>
      </c>
      <c r="D23" s="41">
        <v>26</v>
      </c>
      <c r="E23" s="41">
        <v>50.8</v>
      </c>
      <c r="F23" s="49">
        <f t="shared" si="0"/>
        <v>21</v>
      </c>
      <c r="G23" s="49"/>
      <c r="H23" s="67">
        <v>0.5</v>
      </c>
      <c r="L23" s="49"/>
    </row>
    <row r="24" spans="1:14">
      <c r="A24" s="41" t="s">
        <v>112</v>
      </c>
      <c r="B24" s="41" t="s">
        <v>113</v>
      </c>
      <c r="C24" s="41" t="s">
        <v>114</v>
      </c>
      <c r="D24" s="41">
        <v>26</v>
      </c>
      <c r="E24" s="41">
        <v>50.8</v>
      </c>
      <c r="F24" s="49">
        <f t="shared" si="0"/>
        <v>22</v>
      </c>
      <c r="G24" s="49"/>
      <c r="H24" s="67">
        <v>11.5</v>
      </c>
      <c r="L24" s="49"/>
    </row>
    <row r="25" spans="1:14">
      <c r="A25" s="41" t="s">
        <v>112</v>
      </c>
      <c r="B25" s="41" t="s">
        <v>113</v>
      </c>
      <c r="C25" s="41" t="s">
        <v>114</v>
      </c>
      <c r="D25" s="41">
        <v>26</v>
      </c>
      <c r="E25" s="41">
        <v>50.8</v>
      </c>
      <c r="F25" s="49">
        <f t="shared" si="0"/>
        <v>23</v>
      </c>
      <c r="G25" s="49"/>
      <c r="H25" s="67">
        <v>5.6</v>
      </c>
      <c r="L25" s="49"/>
    </row>
    <row r="26" spans="1:14">
      <c r="A26" s="41" t="s">
        <v>112</v>
      </c>
      <c r="B26" s="41" t="s">
        <v>113</v>
      </c>
      <c r="C26" s="41" t="s">
        <v>114</v>
      </c>
      <c r="D26" s="41">
        <v>26</v>
      </c>
      <c r="E26" s="41">
        <v>50.8</v>
      </c>
      <c r="F26" s="49">
        <f t="shared" si="0"/>
        <v>24</v>
      </c>
      <c r="G26" s="49"/>
      <c r="H26" s="67">
        <v>9.6</v>
      </c>
      <c r="L26" s="49"/>
    </row>
    <row r="27" spans="1:14">
      <c r="A27" s="41" t="s">
        <v>112</v>
      </c>
      <c r="B27" s="41" t="s">
        <v>113</v>
      </c>
      <c r="C27" s="41" t="s">
        <v>114</v>
      </c>
      <c r="D27" s="41">
        <v>26</v>
      </c>
      <c r="E27" s="41">
        <v>50.8</v>
      </c>
      <c r="F27" s="48">
        <f t="shared" si="0"/>
        <v>25</v>
      </c>
      <c r="G27" s="48"/>
      <c r="H27" s="64">
        <v>8.8000000000000007</v>
      </c>
      <c r="I27" s="44"/>
      <c r="J27" s="44" t="s">
        <v>115</v>
      </c>
      <c r="K27" s="44"/>
      <c r="L27" s="44" t="s">
        <v>116</v>
      </c>
      <c r="M27" s="53"/>
      <c r="N27" s="45"/>
    </row>
    <row r="28" spans="1:14">
      <c r="A28" s="41" t="s">
        <v>112</v>
      </c>
      <c r="B28" s="41" t="s">
        <v>113</v>
      </c>
      <c r="C28" s="41" t="s">
        <v>114</v>
      </c>
      <c r="D28" s="41">
        <v>26</v>
      </c>
      <c r="E28" s="41">
        <v>50.8</v>
      </c>
      <c r="F28" s="49">
        <f t="shared" si="0"/>
        <v>26</v>
      </c>
      <c r="G28" s="49"/>
      <c r="H28" s="67">
        <v>8.5</v>
      </c>
      <c r="L28" s="49"/>
    </row>
    <row r="29" spans="1:14">
      <c r="A29" s="41" t="s">
        <v>112</v>
      </c>
      <c r="B29" s="41" t="s">
        <v>113</v>
      </c>
      <c r="C29" s="41" t="s">
        <v>114</v>
      </c>
      <c r="D29" s="41">
        <v>26</v>
      </c>
      <c r="E29" s="41">
        <v>50.8</v>
      </c>
      <c r="F29" s="49">
        <f t="shared" si="0"/>
        <v>27</v>
      </c>
      <c r="G29" s="49"/>
      <c r="H29" s="67">
        <v>3.4</v>
      </c>
      <c r="L29" s="49"/>
    </row>
    <row r="30" spans="1:14">
      <c r="A30" s="41" t="s">
        <v>112</v>
      </c>
      <c r="B30" s="41" t="s">
        <v>113</v>
      </c>
      <c r="C30" s="41" t="s">
        <v>114</v>
      </c>
      <c r="D30" s="41">
        <v>26</v>
      </c>
      <c r="E30" s="41">
        <v>50.8</v>
      </c>
      <c r="F30" s="49">
        <f t="shared" si="0"/>
        <v>28</v>
      </c>
      <c r="G30" s="49"/>
      <c r="H30" s="67">
        <v>0.3</v>
      </c>
      <c r="L30" s="49"/>
    </row>
    <row r="31" spans="1:14">
      <c r="A31" s="41" t="s">
        <v>112</v>
      </c>
      <c r="B31" s="41" t="s">
        <v>113</v>
      </c>
      <c r="C31" s="41" t="s">
        <v>114</v>
      </c>
      <c r="D31" s="41">
        <v>26</v>
      </c>
      <c r="E31" s="41">
        <v>50.8</v>
      </c>
      <c r="F31" s="49">
        <f t="shared" si="0"/>
        <v>29</v>
      </c>
      <c r="G31" s="49"/>
      <c r="H31" s="67">
        <v>7.4</v>
      </c>
      <c r="L31" s="49"/>
    </row>
    <row r="32" spans="1:14">
      <c r="A32" s="41" t="s">
        <v>112</v>
      </c>
      <c r="B32" s="41" t="s">
        <v>113</v>
      </c>
      <c r="C32" s="41" t="s">
        <v>114</v>
      </c>
      <c r="D32" s="41">
        <v>26</v>
      </c>
      <c r="E32" s="41">
        <v>50.8</v>
      </c>
      <c r="F32" s="48">
        <f t="shared" si="0"/>
        <v>30</v>
      </c>
      <c r="G32" s="48"/>
      <c r="H32" s="64">
        <v>5.8</v>
      </c>
      <c r="I32" s="44"/>
      <c r="J32" s="44" t="s">
        <v>115</v>
      </c>
      <c r="K32" s="44"/>
      <c r="L32" s="44" t="s">
        <v>116</v>
      </c>
      <c r="M32" s="53"/>
      <c r="N32" s="45"/>
    </row>
    <row r="33" spans="1:14">
      <c r="A33" s="41" t="s">
        <v>112</v>
      </c>
      <c r="B33" s="41" t="s">
        <v>113</v>
      </c>
      <c r="C33" s="41" t="s">
        <v>114</v>
      </c>
      <c r="D33" s="41">
        <v>26</v>
      </c>
      <c r="E33" s="41">
        <v>50.8</v>
      </c>
      <c r="F33" s="49">
        <f t="shared" si="0"/>
        <v>31</v>
      </c>
      <c r="G33" s="49"/>
      <c r="H33" s="67">
        <v>3.5</v>
      </c>
      <c r="L33" s="49"/>
    </row>
    <row r="34" spans="1:14">
      <c r="A34" s="41" t="s">
        <v>112</v>
      </c>
      <c r="B34" s="41" t="s">
        <v>113</v>
      </c>
      <c r="C34" s="41" t="s">
        <v>114</v>
      </c>
      <c r="D34" s="41">
        <v>26</v>
      </c>
      <c r="E34" s="41">
        <v>50.8</v>
      </c>
      <c r="F34" s="49">
        <f t="shared" si="0"/>
        <v>32</v>
      </c>
      <c r="G34" s="49"/>
      <c r="H34" s="67">
        <v>3.3</v>
      </c>
      <c r="L34" s="49"/>
    </row>
    <row r="35" spans="1:14">
      <c r="A35" s="41" t="s">
        <v>112</v>
      </c>
      <c r="B35" s="41" t="s">
        <v>113</v>
      </c>
      <c r="C35" s="41" t="s">
        <v>114</v>
      </c>
      <c r="D35" s="41">
        <v>26</v>
      </c>
      <c r="E35" s="41">
        <v>50.8</v>
      </c>
      <c r="F35" s="49">
        <f t="shared" si="0"/>
        <v>33</v>
      </c>
      <c r="G35" s="49"/>
      <c r="H35" s="67">
        <v>0.1</v>
      </c>
      <c r="L35" s="49"/>
    </row>
    <row r="36" spans="1:14">
      <c r="A36" s="41" t="s">
        <v>112</v>
      </c>
      <c r="B36" s="41" t="s">
        <v>113</v>
      </c>
      <c r="C36" s="41" t="s">
        <v>114</v>
      </c>
      <c r="D36" s="41">
        <v>26</v>
      </c>
      <c r="E36" s="41">
        <v>50.8</v>
      </c>
      <c r="F36" s="49">
        <f t="shared" si="0"/>
        <v>34</v>
      </c>
      <c r="G36" s="49"/>
      <c r="H36" s="67">
        <v>1.1000000000000001</v>
      </c>
      <c r="L36" s="49"/>
    </row>
    <row r="37" spans="1:14">
      <c r="A37" s="41" t="s">
        <v>112</v>
      </c>
      <c r="B37" s="41" t="s">
        <v>113</v>
      </c>
      <c r="C37" s="41" t="s">
        <v>114</v>
      </c>
      <c r="D37" s="41">
        <v>26</v>
      </c>
      <c r="E37" s="41">
        <v>50.8</v>
      </c>
      <c r="F37" s="48">
        <f t="shared" si="0"/>
        <v>35</v>
      </c>
      <c r="G37" s="48"/>
      <c r="H37" s="64">
        <v>0.2</v>
      </c>
      <c r="I37" s="44"/>
      <c r="J37" s="44" t="s">
        <v>115</v>
      </c>
      <c r="K37" s="44"/>
      <c r="L37" s="44" t="s">
        <v>116</v>
      </c>
      <c r="M37" s="53"/>
      <c r="N37" s="45"/>
    </row>
    <row r="38" spans="1:14">
      <c r="A38" s="41" t="s">
        <v>112</v>
      </c>
      <c r="B38" s="41" t="s">
        <v>113</v>
      </c>
      <c r="C38" s="41" t="s">
        <v>114</v>
      </c>
      <c r="D38" s="41">
        <v>26</v>
      </c>
      <c r="E38" s="41">
        <v>50.8</v>
      </c>
      <c r="F38" s="49">
        <f t="shared" si="0"/>
        <v>36</v>
      </c>
      <c r="G38" s="49"/>
      <c r="H38" s="67">
        <v>2.4</v>
      </c>
      <c r="L38" s="49"/>
    </row>
    <row r="39" spans="1:14">
      <c r="A39" s="41" t="s">
        <v>112</v>
      </c>
      <c r="B39" s="41" t="s">
        <v>113</v>
      </c>
      <c r="C39" s="41" t="s">
        <v>114</v>
      </c>
      <c r="D39" s="41">
        <v>26</v>
      </c>
      <c r="E39" s="41">
        <v>50.8</v>
      </c>
      <c r="F39" s="49">
        <f t="shared" si="0"/>
        <v>37</v>
      </c>
      <c r="G39" s="49"/>
      <c r="H39" s="67">
        <v>0.4</v>
      </c>
      <c r="L39" s="49"/>
    </row>
    <row r="40" spans="1:14">
      <c r="A40" s="41" t="s">
        <v>112</v>
      </c>
      <c r="B40" s="41" t="s">
        <v>113</v>
      </c>
      <c r="C40" s="41" t="s">
        <v>114</v>
      </c>
      <c r="D40" s="41">
        <v>26</v>
      </c>
      <c r="E40" s="41">
        <v>50.8</v>
      </c>
      <c r="F40" s="49">
        <f t="shared" si="0"/>
        <v>38</v>
      </c>
      <c r="G40" s="49"/>
      <c r="H40" s="67">
        <v>0.5</v>
      </c>
      <c r="L40" s="49"/>
    </row>
    <row r="41" spans="1:14">
      <c r="A41" s="41" t="s">
        <v>112</v>
      </c>
      <c r="B41" s="41" t="s">
        <v>113</v>
      </c>
      <c r="C41" s="41" t="s">
        <v>114</v>
      </c>
      <c r="D41" s="41">
        <v>26</v>
      </c>
      <c r="E41" s="41">
        <v>50.8</v>
      </c>
      <c r="F41" s="49">
        <f t="shared" si="0"/>
        <v>39</v>
      </c>
      <c r="G41" s="49"/>
      <c r="H41" s="67">
        <v>1.7</v>
      </c>
      <c r="L41" s="49"/>
    </row>
    <row r="42" spans="1:14">
      <c r="A42" s="41" t="s">
        <v>112</v>
      </c>
      <c r="B42" s="41" t="s">
        <v>113</v>
      </c>
      <c r="C42" s="41" t="s">
        <v>114</v>
      </c>
      <c r="D42" s="41">
        <v>26</v>
      </c>
      <c r="E42" s="41">
        <v>50.8</v>
      </c>
      <c r="F42" s="48">
        <f t="shared" si="0"/>
        <v>40</v>
      </c>
      <c r="G42" s="48"/>
      <c r="H42" s="64">
        <v>0.5</v>
      </c>
      <c r="I42" s="44"/>
      <c r="J42" s="44" t="s">
        <v>115</v>
      </c>
      <c r="K42" s="44"/>
      <c r="L42" s="44" t="s">
        <v>116</v>
      </c>
      <c r="M42" s="53"/>
      <c r="N42" s="45"/>
    </row>
    <row r="43" spans="1:14">
      <c r="A43" s="41" t="s">
        <v>112</v>
      </c>
      <c r="B43" s="41" t="s">
        <v>113</v>
      </c>
      <c r="C43" s="41" t="s">
        <v>114</v>
      </c>
      <c r="D43" s="41">
        <v>26</v>
      </c>
      <c r="E43" s="41">
        <v>50.8</v>
      </c>
      <c r="F43" s="49">
        <f t="shared" si="0"/>
        <v>41</v>
      </c>
      <c r="G43" s="49"/>
      <c r="H43" s="67">
        <v>3.4</v>
      </c>
      <c r="L43" s="49"/>
    </row>
    <row r="44" spans="1:14">
      <c r="A44" s="41" t="s">
        <v>112</v>
      </c>
      <c r="B44" s="41" t="s">
        <v>113</v>
      </c>
      <c r="C44" s="41" t="s">
        <v>114</v>
      </c>
      <c r="D44" s="41">
        <v>26</v>
      </c>
      <c r="E44" s="41">
        <v>50.8</v>
      </c>
      <c r="F44" s="49">
        <f t="shared" si="0"/>
        <v>42</v>
      </c>
      <c r="G44" s="49"/>
      <c r="H44" s="67">
        <v>1.7</v>
      </c>
      <c r="L44" s="49"/>
    </row>
    <row r="45" spans="1:14">
      <c r="A45" s="41" t="s">
        <v>112</v>
      </c>
      <c r="B45" s="41" t="s">
        <v>113</v>
      </c>
      <c r="C45" s="41" t="s">
        <v>114</v>
      </c>
      <c r="D45" s="41">
        <v>26</v>
      </c>
      <c r="E45" s="41">
        <v>50.8</v>
      </c>
      <c r="F45" s="49">
        <f t="shared" si="0"/>
        <v>43</v>
      </c>
      <c r="G45" s="49"/>
      <c r="H45" s="67">
        <v>1.5</v>
      </c>
      <c r="L45" s="49"/>
    </row>
    <row r="46" spans="1:14">
      <c r="A46" s="41" t="s">
        <v>112</v>
      </c>
      <c r="B46" s="41" t="s">
        <v>113</v>
      </c>
      <c r="C46" s="41" t="s">
        <v>114</v>
      </c>
      <c r="D46" s="41">
        <v>26</v>
      </c>
      <c r="E46" s="41">
        <v>50.8</v>
      </c>
      <c r="F46" s="49">
        <f t="shared" si="0"/>
        <v>44</v>
      </c>
      <c r="G46" s="49"/>
      <c r="H46" s="67">
        <v>1.6</v>
      </c>
      <c r="L46" s="49"/>
    </row>
    <row r="47" spans="1:14">
      <c r="A47" s="41" t="s">
        <v>112</v>
      </c>
      <c r="B47" s="41" t="s">
        <v>113</v>
      </c>
      <c r="C47" s="41" t="s">
        <v>114</v>
      </c>
      <c r="D47" s="41">
        <v>26</v>
      </c>
      <c r="E47" s="41">
        <v>50.8</v>
      </c>
      <c r="F47" s="48">
        <f t="shared" si="0"/>
        <v>45</v>
      </c>
      <c r="G47" s="48"/>
      <c r="H47" s="64">
        <v>0.3</v>
      </c>
      <c r="I47" s="44"/>
      <c r="J47" s="44" t="s">
        <v>115</v>
      </c>
      <c r="K47" s="44"/>
      <c r="L47" s="44" t="s">
        <v>116</v>
      </c>
      <c r="M47" s="53"/>
      <c r="N47" s="45"/>
    </row>
    <row r="48" spans="1:14">
      <c r="A48" s="41" t="s">
        <v>112</v>
      </c>
      <c r="B48" s="41" t="s">
        <v>113</v>
      </c>
      <c r="C48" s="41" t="s">
        <v>114</v>
      </c>
      <c r="D48" s="41">
        <v>26</v>
      </c>
      <c r="E48" s="41">
        <v>50.8</v>
      </c>
      <c r="F48" s="49">
        <f t="shared" si="0"/>
        <v>46</v>
      </c>
      <c r="G48" s="49"/>
      <c r="H48" s="67">
        <v>0.4</v>
      </c>
      <c r="L48" s="49"/>
    </row>
    <row r="49" spans="1:14">
      <c r="A49" s="41" t="s">
        <v>112</v>
      </c>
      <c r="B49" s="41" t="s">
        <v>113</v>
      </c>
      <c r="C49" s="41" t="s">
        <v>114</v>
      </c>
      <c r="D49" s="41">
        <v>26</v>
      </c>
      <c r="E49" s="41">
        <v>50.8</v>
      </c>
      <c r="F49" s="49">
        <f t="shared" si="0"/>
        <v>47</v>
      </c>
      <c r="G49" s="49"/>
      <c r="H49" s="67">
        <v>5.4</v>
      </c>
      <c r="L49" s="49"/>
    </row>
    <row r="50" spans="1:14">
      <c r="A50" s="41" t="s">
        <v>112</v>
      </c>
      <c r="B50" s="41" t="s">
        <v>113</v>
      </c>
      <c r="C50" s="41" t="s">
        <v>114</v>
      </c>
      <c r="D50" s="41">
        <v>26</v>
      </c>
      <c r="E50" s="41">
        <v>50.8</v>
      </c>
      <c r="F50" s="49">
        <f t="shared" si="0"/>
        <v>48</v>
      </c>
      <c r="G50" s="49"/>
      <c r="H50" s="67">
        <v>1</v>
      </c>
      <c r="L50" s="49"/>
    </row>
    <row r="51" spans="1:14">
      <c r="A51" s="41" t="s">
        <v>112</v>
      </c>
      <c r="B51" s="41" t="s">
        <v>113</v>
      </c>
      <c r="C51" s="41" t="s">
        <v>114</v>
      </c>
      <c r="D51" s="41">
        <v>26</v>
      </c>
      <c r="E51" s="41">
        <v>50.8</v>
      </c>
      <c r="F51" s="49">
        <f t="shared" si="0"/>
        <v>49</v>
      </c>
      <c r="G51" s="49"/>
      <c r="H51" s="67">
        <v>1.8</v>
      </c>
      <c r="L51" s="49"/>
    </row>
    <row r="52" spans="1:14">
      <c r="A52" s="41" t="s">
        <v>112</v>
      </c>
      <c r="B52" s="41" t="s">
        <v>113</v>
      </c>
      <c r="C52" s="41" t="s">
        <v>114</v>
      </c>
      <c r="D52" s="41">
        <v>26</v>
      </c>
      <c r="E52" s="41">
        <v>50.8</v>
      </c>
      <c r="F52" s="48">
        <f t="shared" si="0"/>
        <v>50</v>
      </c>
      <c r="G52" s="48"/>
      <c r="H52" s="64">
        <v>0.2</v>
      </c>
      <c r="I52" s="44"/>
      <c r="J52" s="44" t="s">
        <v>115</v>
      </c>
      <c r="K52" s="44"/>
      <c r="L52" s="44" t="s">
        <v>118</v>
      </c>
      <c r="M52" s="53"/>
      <c r="N52" s="45"/>
    </row>
    <row r="53" spans="1:14">
      <c r="A53" s="41" t="s">
        <v>112</v>
      </c>
      <c r="B53" s="41" t="s">
        <v>113</v>
      </c>
      <c r="C53" s="41" t="s">
        <v>117</v>
      </c>
      <c r="D53" s="41">
        <v>26.9</v>
      </c>
      <c r="E53" s="41">
        <v>53.2</v>
      </c>
      <c r="F53" s="43">
        <v>0</v>
      </c>
      <c r="G53" s="43"/>
      <c r="H53" s="64">
        <v>0.6</v>
      </c>
      <c r="I53" s="44"/>
      <c r="J53" s="44" t="s">
        <v>115</v>
      </c>
      <c r="K53" s="44"/>
      <c r="L53" s="44" t="s">
        <v>118</v>
      </c>
      <c r="M53" s="53"/>
      <c r="N53" s="45"/>
    </row>
    <row r="54" spans="1:14">
      <c r="A54" s="41" t="s">
        <v>112</v>
      </c>
      <c r="B54" s="41" t="s">
        <v>113</v>
      </c>
      <c r="C54" s="41" t="s">
        <v>117</v>
      </c>
      <c r="D54" s="41">
        <v>26.9</v>
      </c>
      <c r="E54" s="41">
        <v>53.2</v>
      </c>
      <c r="F54" s="47">
        <v>1</v>
      </c>
      <c r="G54" s="47"/>
      <c r="H54" s="65">
        <v>0.5</v>
      </c>
      <c r="I54" s="52"/>
      <c r="J54" s="52"/>
      <c r="K54" s="52"/>
      <c r="L54" s="47"/>
      <c r="M54" s="52"/>
      <c r="N54" s="46"/>
    </row>
    <row r="55" spans="1:14">
      <c r="A55" s="41" t="s">
        <v>112</v>
      </c>
      <c r="B55" s="41" t="s">
        <v>113</v>
      </c>
      <c r="C55" s="41" t="s">
        <v>117</v>
      </c>
      <c r="D55" s="41">
        <v>26.9</v>
      </c>
      <c r="E55" s="41">
        <v>53.2</v>
      </c>
      <c r="F55" s="47">
        <f t="shared" ref="F55:F103" si="1">F54+1</f>
        <v>2</v>
      </c>
      <c r="G55" s="47"/>
      <c r="H55" s="65">
        <v>0.7</v>
      </c>
      <c r="I55" s="52"/>
      <c r="J55" s="52"/>
      <c r="K55" s="52"/>
      <c r="L55" s="47"/>
      <c r="M55" s="52"/>
      <c r="N55" s="46"/>
    </row>
    <row r="56" spans="1:14">
      <c r="A56" s="41" t="s">
        <v>112</v>
      </c>
      <c r="B56" s="41" t="s">
        <v>113</v>
      </c>
      <c r="C56" s="41" t="s">
        <v>117</v>
      </c>
      <c r="D56" s="41">
        <v>26.9</v>
      </c>
      <c r="E56" s="41">
        <v>53.2</v>
      </c>
      <c r="F56" s="47">
        <f t="shared" si="1"/>
        <v>3</v>
      </c>
      <c r="G56" s="47"/>
      <c r="H56" s="65">
        <v>2.6</v>
      </c>
      <c r="I56" s="52"/>
      <c r="J56" s="52"/>
      <c r="K56" s="52"/>
      <c r="L56" s="47"/>
      <c r="M56" s="52"/>
      <c r="N56" s="46"/>
    </row>
    <row r="57" spans="1:14">
      <c r="A57" s="41" t="s">
        <v>112</v>
      </c>
      <c r="B57" s="41" t="s">
        <v>113</v>
      </c>
      <c r="C57" s="41" t="s">
        <v>117</v>
      </c>
      <c r="D57" s="41">
        <v>26.9</v>
      </c>
      <c r="E57" s="41">
        <v>53.2</v>
      </c>
      <c r="F57" s="47">
        <f t="shared" si="1"/>
        <v>4</v>
      </c>
      <c r="G57" s="47"/>
      <c r="H57" s="65">
        <v>0.5</v>
      </c>
      <c r="I57" s="52"/>
      <c r="J57" s="52"/>
      <c r="K57" s="52"/>
      <c r="L57" s="47"/>
      <c r="M57" s="52"/>
      <c r="N57" s="46"/>
    </row>
    <row r="58" spans="1:14">
      <c r="A58" s="41" t="s">
        <v>112</v>
      </c>
      <c r="B58" s="41" t="s">
        <v>113</v>
      </c>
      <c r="C58" s="41" t="s">
        <v>117</v>
      </c>
      <c r="D58" s="41">
        <v>26.9</v>
      </c>
      <c r="E58" s="41">
        <v>53.2</v>
      </c>
      <c r="F58" s="48">
        <f t="shared" si="1"/>
        <v>5</v>
      </c>
      <c r="G58" s="48"/>
      <c r="H58" s="64">
        <v>0.1</v>
      </c>
      <c r="I58" s="44"/>
      <c r="J58" s="44" t="s">
        <v>115</v>
      </c>
      <c r="K58" s="44"/>
      <c r="L58" s="44" t="s">
        <v>116</v>
      </c>
      <c r="M58" s="53"/>
      <c r="N58" s="45"/>
    </row>
    <row r="59" spans="1:14">
      <c r="A59" s="41" t="s">
        <v>112</v>
      </c>
      <c r="B59" s="41" t="s">
        <v>113</v>
      </c>
      <c r="C59" s="41" t="s">
        <v>117</v>
      </c>
      <c r="D59" s="41">
        <v>26.9</v>
      </c>
      <c r="E59" s="41">
        <v>53.2</v>
      </c>
      <c r="F59" s="47">
        <f t="shared" si="1"/>
        <v>6</v>
      </c>
      <c r="G59" s="47"/>
      <c r="H59" s="65">
        <v>0.3</v>
      </c>
      <c r="I59" s="52"/>
      <c r="J59" s="52"/>
      <c r="K59" s="52"/>
      <c r="L59" s="47"/>
      <c r="M59" s="52"/>
      <c r="N59" s="46"/>
    </row>
    <row r="60" spans="1:14">
      <c r="A60" s="41" t="s">
        <v>112</v>
      </c>
      <c r="B60" s="41" t="s">
        <v>113</v>
      </c>
      <c r="C60" s="41" t="s">
        <v>117</v>
      </c>
      <c r="D60" s="41">
        <v>26.9</v>
      </c>
      <c r="E60" s="41">
        <v>53.2</v>
      </c>
      <c r="F60" s="47">
        <f t="shared" si="1"/>
        <v>7</v>
      </c>
      <c r="G60" s="47"/>
      <c r="H60" s="65">
        <v>0.1</v>
      </c>
      <c r="I60" s="52"/>
      <c r="J60" s="52"/>
      <c r="K60" s="52"/>
      <c r="L60" s="47"/>
      <c r="M60" s="52"/>
      <c r="N60" s="46"/>
    </row>
    <row r="61" spans="1:14">
      <c r="A61" s="41" t="s">
        <v>112</v>
      </c>
      <c r="B61" s="41" t="s">
        <v>113</v>
      </c>
      <c r="C61" s="41" t="s">
        <v>117</v>
      </c>
      <c r="D61" s="41">
        <v>26.9</v>
      </c>
      <c r="E61" s="41">
        <v>53.2</v>
      </c>
      <c r="F61" s="47">
        <f t="shared" si="1"/>
        <v>8</v>
      </c>
      <c r="G61" s="47"/>
      <c r="H61" s="65">
        <v>0.3</v>
      </c>
      <c r="I61" s="52"/>
      <c r="J61" s="52"/>
      <c r="K61" s="52"/>
      <c r="L61" s="47"/>
      <c r="M61" s="52"/>
      <c r="N61" s="46"/>
    </row>
    <row r="62" spans="1:14">
      <c r="A62" s="41" t="s">
        <v>112</v>
      </c>
      <c r="B62" s="41" t="s">
        <v>113</v>
      </c>
      <c r="C62" s="41" t="s">
        <v>117</v>
      </c>
      <c r="D62" s="41">
        <v>26.9</v>
      </c>
      <c r="E62" s="41">
        <v>53.2</v>
      </c>
      <c r="F62" s="47">
        <f t="shared" si="1"/>
        <v>9</v>
      </c>
      <c r="G62" s="47"/>
      <c r="H62" s="65">
        <v>1</v>
      </c>
      <c r="I62" s="52"/>
      <c r="J62" s="52"/>
      <c r="K62" s="52"/>
      <c r="L62" s="47"/>
      <c r="M62" s="52"/>
      <c r="N62" s="46"/>
    </row>
    <row r="63" spans="1:14">
      <c r="A63" s="41" t="s">
        <v>112</v>
      </c>
      <c r="B63" s="41" t="s">
        <v>113</v>
      </c>
      <c r="C63" s="41" t="s">
        <v>117</v>
      </c>
      <c r="D63" s="41">
        <v>26.9</v>
      </c>
      <c r="E63" s="41">
        <v>53.2</v>
      </c>
      <c r="F63" s="48">
        <f t="shared" si="1"/>
        <v>10</v>
      </c>
      <c r="G63" s="48"/>
      <c r="H63" s="64">
        <v>0.7</v>
      </c>
      <c r="I63" s="44"/>
      <c r="J63" s="44" t="s">
        <v>115</v>
      </c>
      <c r="K63" s="44"/>
      <c r="L63" s="44" t="s">
        <v>116</v>
      </c>
      <c r="M63" s="53"/>
      <c r="N63" s="45"/>
    </row>
    <row r="64" spans="1:14">
      <c r="A64" s="41" t="s">
        <v>112</v>
      </c>
      <c r="B64" s="41" t="s">
        <v>113</v>
      </c>
      <c r="C64" s="41" t="s">
        <v>117</v>
      </c>
      <c r="D64" s="41">
        <v>26.9</v>
      </c>
      <c r="E64" s="41">
        <v>53.2</v>
      </c>
      <c r="F64" s="49">
        <f t="shared" si="1"/>
        <v>11</v>
      </c>
      <c r="G64" s="49"/>
      <c r="H64" s="66">
        <v>0.7</v>
      </c>
      <c r="L64" s="49"/>
    </row>
    <row r="65" spans="1:14">
      <c r="A65" s="41" t="s">
        <v>112</v>
      </c>
      <c r="B65" s="41" t="s">
        <v>113</v>
      </c>
      <c r="C65" s="41" t="s">
        <v>117</v>
      </c>
      <c r="D65" s="41">
        <v>26.9</v>
      </c>
      <c r="E65" s="41">
        <v>53.2</v>
      </c>
      <c r="F65" s="49">
        <f t="shared" si="1"/>
        <v>12</v>
      </c>
      <c r="G65" s="49"/>
      <c r="H65" s="66">
        <v>1.6</v>
      </c>
      <c r="L65" s="49"/>
    </row>
    <row r="66" spans="1:14">
      <c r="A66" s="41" t="s">
        <v>112</v>
      </c>
      <c r="B66" s="41" t="s">
        <v>113</v>
      </c>
      <c r="C66" s="41" t="s">
        <v>117</v>
      </c>
      <c r="D66" s="41">
        <v>26.9</v>
      </c>
      <c r="E66" s="41">
        <v>53.2</v>
      </c>
      <c r="F66" s="49">
        <f t="shared" si="1"/>
        <v>13</v>
      </c>
      <c r="G66" s="49"/>
      <c r="H66" s="66">
        <v>1.5</v>
      </c>
      <c r="L66" s="49"/>
    </row>
    <row r="67" spans="1:14">
      <c r="A67" s="41" t="s">
        <v>112</v>
      </c>
      <c r="B67" s="41" t="s">
        <v>113</v>
      </c>
      <c r="C67" s="41" t="s">
        <v>117</v>
      </c>
      <c r="D67" s="41">
        <v>26.9</v>
      </c>
      <c r="E67" s="41">
        <v>53.2</v>
      </c>
      <c r="F67" s="49">
        <f t="shared" si="1"/>
        <v>14</v>
      </c>
      <c r="G67" s="49"/>
      <c r="H67" s="67">
        <v>11.5</v>
      </c>
      <c r="L67" s="49"/>
    </row>
    <row r="68" spans="1:14">
      <c r="A68" s="41" t="s">
        <v>112</v>
      </c>
      <c r="B68" s="41" t="s">
        <v>113</v>
      </c>
      <c r="C68" s="41" t="s">
        <v>117</v>
      </c>
      <c r="D68" s="41">
        <v>26.9</v>
      </c>
      <c r="E68" s="41">
        <v>53.2</v>
      </c>
      <c r="F68" s="48">
        <f t="shared" si="1"/>
        <v>15</v>
      </c>
      <c r="G68" s="48"/>
      <c r="H68" s="64">
        <v>1.5</v>
      </c>
      <c r="I68" s="44"/>
      <c r="J68" s="44" t="s">
        <v>115</v>
      </c>
      <c r="K68" s="44"/>
      <c r="L68" s="44" t="s">
        <v>116</v>
      </c>
      <c r="M68" s="53"/>
      <c r="N68" s="45"/>
    </row>
    <row r="69" spans="1:14">
      <c r="A69" s="41" t="s">
        <v>112</v>
      </c>
      <c r="B69" s="41" t="s">
        <v>113</v>
      </c>
      <c r="C69" s="41" t="s">
        <v>117</v>
      </c>
      <c r="D69" s="41">
        <v>26.9</v>
      </c>
      <c r="E69" s="41">
        <v>53.2</v>
      </c>
      <c r="F69" s="49">
        <f t="shared" si="1"/>
        <v>16</v>
      </c>
      <c r="G69" s="49"/>
      <c r="H69" s="67">
        <v>3.9</v>
      </c>
      <c r="L69" s="49"/>
    </row>
    <row r="70" spans="1:14">
      <c r="A70" s="41" t="s">
        <v>112</v>
      </c>
      <c r="B70" s="41" t="s">
        <v>113</v>
      </c>
      <c r="C70" s="41" t="s">
        <v>117</v>
      </c>
      <c r="D70" s="41">
        <v>26.9</v>
      </c>
      <c r="E70" s="41">
        <v>53.2</v>
      </c>
      <c r="F70" s="49">
        <f t="shared" si="1"/>
        <v>17</v>
      </c>
      <c r="G70" s="49"/>
      <c r="H70" s="67">
        <v>4</v>
      </c>
      <c r="L70" s="49"/>
    </row>
    <row r="71" spans="1:14">
      <c r="A71" s="41" t="s">
        <v>112</v>
      </c>
      <c r="B71" s="41" t="s">
        <v>113</v>
      </c>
      <c r="C71" s="41" t="s">
        <v>117</v>
      </c>
      <c r="D71" s="41">
        <v>26.9</v>
      </c>
      <c r="E71" s="41">
        <v>53.2</v>
      </c>
      <c r="F71" s="49">
        <f t="shared" si="1"/>
        <v>18</v>
      </c>
      <c r="G71" s="49"/>
      <c r="H71" s="67">
        <v>5.9</v>
      </c>
      <c r="L71" s="49"/>
    </row>
    <row r="72" spans="1:14">
      <c r="A72" s="41" t="s">
        <v>112</v>
      </c>
      <c r="B72" s="41" t="s">
        <v>113</v>
      </c>
      <c r="C72" s="41" t="s">
        <v>117</v>
      </c>
      <c r="D72" s="41">
        <v>26.9</v>
      </c>
      <c r="E72" s="41">
        <v>53.2</v>
      </c>
      <c r="F72" s="49">
        <f t="shared" si="1"/>
        <v>19</v>
      </c>
      <c r="G72" s="49"/>
      <c r="H72" s="67">
        <v>3.8</v>
      </c>
      <c r="L72" s="49"/>
    </row>
    <row r="73" spans="1:14">
      <c r="A73" s="41" t="s">
        <v>112</v>
      </c>
      <c r="B73" s="41" t="s">
        <v>113</v>
      </c>
      <c r="C73" s="41" t="s">
        <v>117</v>
      </c>
      <c r="D73" s="41">
        <v>26.9</v>
      </c>
      <c r="E73" s="41">
        <v>53.2</v>
      </c>
      <c r="F73" s="48">
        <f t="shared" si="1"/>
        <v>20</v>
      </c>
      <c r="G73" s="48"/>
      <c r="H73" s="64">
        <v>3.2</v>
      </c>
      <c r="I73" s="44"/>
      <c r="J73" s="44" t="s">
        <v>115</v>
      </c>
      <c r="K73" s="44"/>
      <c r="L73" s="44" t="s">
        <v>116</v>
      </c>
      <c r="M73" s="53"/>
      <c r="N73" s="45"/>
    </row>
    <row r="74" spans="1:14">
      <c r="A74" s="41" t="s">
        <v>112</v>
      </c>
      <c r="B74" s="41" t="s">
        <v>113</v>
      </c>
      <c r="C74" s="41" t="s">
        <v>117</v>
      </c>
      <c r="D74" s="41">
        <v>26.9</v>
      </c>
      <c r="E74" s="41">
        <v>53.2</v>
      </c>
      <c r="F74" s="49">
        <f t="shared" si="1"/>
        <v>21</v>
      </c>
      <c r="G74" s="49"/>
      <c r="H74" s="67">
        <v>10.7</v>
      </c>
      <c r="L74" s="49"/>
    </row>
    <row r="75" spans="1:14">
      <c r="A75" s="41" t="s">
        <v>112</v>
      </c>
      <c r="B75" s="41" t="s">
        <v>113</v>
      </c>
      <c r="C75" s="41" t="s">
        <v>117</v>
      </c>
      <c r="D75" s="41">
        <v>26.9</v>
      </c>
      <c r="E75" s="41">
        <v>53.2</v>
      </c>
      <c r="F75" s="49">
        <f t="shared" si="1"/>
        <v>22</v>
      </c>
      <c r="G75" s="49"/>
      <c r="H75" s="67">
        <v>6.9</v>
      </c>
      <c r="L75" s="49"/>
    </row>
    <row r="76" spans="1:14">
      <c r="A76" s="41" t="s">
        <v>112</v>
      </c>
      <c r="B76" s="41" t="s">
        <v>113</v>
      </c>
      <c r="C76" s="41" t="s">
        <v>117</v>
      </c>
      <c r="D76" s="41">
        <v>26.9</v>
      </c>
      <c r="E76" s="41">
        <v>53.2</v>
      </c>
      <c r="F76" s="49">
        <f t="shared" si="1"/>
        <v>23</v>
      </c>
      <c r="G76" s="49"/>
      <c r="H76" s="67">
        <v>6</v>
      </c>
      <c r="L76" s="49"/>
    </row>
    <row r="77" spans="1:14">
      <c r="A77" s="41" t="s">
        <v>112</v>
      </c>
      <c r="B77" s="41" t="s">
        <v>113</v>
      </c>
      <c r="C77" s="41" t="s">
        <v>117</v>
      </c>
      <c r="D77" s="41">
        <v>26.9</v>
      </c>
      <c r="E77" s="41">
        <v>53.2</v>
      </c>
      <c r="F77" s="49">
        <f t="shared" si="1"/>
        <v>24</v>
      </c>
      <c r="G77" s="49"/>
      <c r="H77" s="67">
        <v>0.3</v>
      </c>
      <c r="L77" s="49"/>
    </row>
    <row r="78" spans="1:14">
      <c r="A78" s="41" t="s">
        <v>112</v>
      </c>
      <c r="B78" s="41" t="s">
        <v>113</v>
      </c>
      <c r="C78" s="41" t="s">
        <v>117</v>
      </c>
      <c r="D78" s="41">
        <v>26.9</v>
      </c>
      <c r="E78" s="41">
        <v>53.2</v>
      </c>
      <c r="F78" s="48">
        <f t="shared" si="1"/>
        <v>25</v>
      </c>
      <c r="G78" s="48"/>
      <c r="H78" s="64">
        <v>3</v>
      </c>
      <c r="I78" s="44"/>
      <c r="J78" s="44" t="s">
        <v>115</v>
      </c>
      <c r="K78" s="44"/>
      <c r="L78" s="44" t="s">
        <v>116</v>
      </c>
      <c r="M78" s="53"/>
      <c r="N78" s="45"/>
    </row>
    <row r="79" spans="1:14">
      <c r="A79" s="41" t="s">
        <v>112</v>
      </c>
      <c r="B79" s="41" t="s">
        <v>113</v>
      </c>
      <c r="C79" s="41" t="s">
        <v>117</v>
      </c>
      <c r="D79" s="41">
        <v>26.9</v>
      </c>
      <c r="E79" s="41">
        <v>53.2</v>
      </c>
      <c r="F79" s="49">
        <f t="shared" si="1"/>
        <v>26</v>
      </c>
      <c r="G79" s="49"/>
      <c r="H79" s="67">
        <v>0.1</v>
      </c>
      <c r="L79" s="49"/>
    </row>
    <row r="80" spans="1:14">
      <c r="A80" s="41" t="s">
        <v>112</v>
      </c>
      <c r="B80" s="41" t="s">
        <v>113</v>
      </c>
      <c r="C80" s="41" t="s">
        <v>117</v>
      </c>
      <c r="D80" s="41">
        <v>26.9</v>
      </c>
      <c r="E80" s="41">
        <v>53.2</v>
      </c>
      <c r="F80" s="49">
        <f t="shared" si="1"/>
        <v>27</v>
      </c>
      <c r="G80" s="49"/>
      <c r="H80" s="67">
        <v>7.1</v>
      </c>
      <c r="L80" s="49"/>
    </row>
    <row r="81" spans="1:14">
      <c r="A81" s="41" t="s">
        <v>112</v>
      </c>
      <c r="B81" s="41" t="s">
        <v>113</v>
      </c>
      <c r="C81" s="41" t="s">
        <v>117</v>
      </c>
      <c r="D81" s="41">
        <v>26.9</v>
      </c>
      <c r="E81" s="41">
        <v>53.2</v>
      </c>
      <c r="F81" s="49">
        <f t="shared" si="1"/>
        <v>28</v>
      </c>
      <c r="G81" s="49"/>
      <c r="H81" s="67">
        <v>12.9</v>
      </c>
      <c r="L81" s="49"/>
    </row>
    <row r="82" spans="1:14">
      <c r="A82" s="41" t="s">
        <v>112</v>
      </c>
      <c r="B82" s="41" t="s">
        <v>113</v>
      </c>
      <c r="C82" s="41" t="s">
        <v>117</v>
      </c>
      <c r="D82" s="41">
        <v>26.9</v>
      </c>
      <c r="E82" s="41">
        <v>53.2</v>
      </c>
      <c r="F82" s="49">
        <f t="shared" si="1"/>
        <v>29</v>
      </c>
      <c r="G82" s="49"/>
      <c r="H82" s="67">
        <v>4</v>
      </c>
      <c r="L82" s="49"/>
    </row>
    <row r="83" spans="1:14">
      <c r="A83" s="41" t="s">
        <v>112</v>
      </c>
      <c r="B83" s="41" t="s">
        <v>113</v>
      </c>
      <c r="C83" s="41" t="s">
        <v>117</v>
      </c>
      <c r="D83" s="41">
        <v>26.9</v>
      </c>
      <c r="E83" s="41">
        <v>53.2</v>
      </c>
      <c r="F83" s="48">
        <f t="shared" si="1"/>
        <v>30</v>
      </c>
      <c r="G83" s="48"/>
      <c r="H83" s="64">
        <v>5</v>
      </c>
      <c r="I83" s="44"/>
      <c r="J83" s="44" t="s">
        <v>115</v>
      </c>
      <c r="K83" s="44"/>
      <c r="L83" s="44" t="s">
        <v>116</v>
      </c>
      <c r="M83" s="53"/>
      <c r="N83" s="45"/>
    </row>
    <row r="84" spans="1:14">
      <c r="A84" s="41" t="s">
        <v>112</v>
      </c>
      <c r="B84" s="41" t="s">
        <v>113</v>
      </c>
      <c r="C84" s="41" t="s">
        <v>117</v>
      </c>
      <c r="D84" s="41">
        <v>26.9</v>
      </c>
      <c r="E84" s="41">
        <v>53.2</v>
      </c>
      <c r="F84" s="49">
        <f t="shared" si="1"/>
        <v>31</v>
      </c>
      <c r="G84" s="49"/>
      <c r="H84" s="67">
        <v>1.1000000000000001</v>
      </c>
      <c r="L84" s="49"/>
    </row>
    <row r="85" spans="1:14">
      <c r="A85" s="41" t="s">
        <v>112</v>
      </c>
      <c r="B85" s="41" t="s">
        <v>113</v>
      </c>
      <c r="C85" s="41" t="s">
        <v>117</v>
      </c>
      <c r="D85" s="41">
        <v>26.9</v>
      </c>
      <c r="E85" s="41">
        <v>53.2</v>
      </c>
      <c r="F85" s="49">
        <f t="shared" si="1"/>
        <v>32</v>
      </c>
      <c r="G85" s="49"/>
      <c r="H85" s="67">
        <v>0.4</v>
      </c>
      <c r="L85" s="49"/>
    </row>
    <row r="86" spans="1:14">
      <c r="A86" s="41" t="s">
        <v>112</v>
      </c>
      <c r="B86" s="41" t="s">
        <v>113</v>
      </c>
      <c r="C86" s="41" t="s">
        <v>117</v>
      </c>
      <c r="D86" s="41">
        <v>26.9</v>
      </c>
      <c r="E86" s="41">
        <v>53.2</v>
      </c>
      <c r="F86" s="49">
        <f t="shared" si="1"/>
        <v>33</v>
      </c>
      <c r="G86" s="49"/>
      <c r="H86" s="67">
        <v>2.9</v>
      </c>
      <c r="L86" s="49"/>
    </row>
    <row r="87" spans="1:14">
      <c r="A87" s="41" t="s">
        <v>112</v>
      </c>
      <c r="B87" s="41" t="s">
        <v>113</v>
      </c>
      <c r="C87" s="41" t="s">
        <v>117</v>
      </c>
      <c r="D87" s="41">
        <v>26.9</v>
      </c>
      <c r="E87" s="41">
        <v>53.2</v>
      </c>
      <c r="F87" s="49">
        <f t="shared" si="1"/>
        <v>34</v>
      </c>
      <c r="G87" s="49"/>
      <c r="H87" s="67">
        <v>2.4</v>
      </c>
      <c r="L87" s="49"/>
    </row>
    <row r="88" spans="1:14">
      <c r="A88" s="41" t="s">
        <v>112</v>
      </c>
      <c r="B88" s="41" t="s">
        <v>113</v>
      </c>
      <c r="C88" s="41" t="s">
        <v>117</v>
      </c>
      <c r="D88" s="41">
        <v>26.9</v>
      </c>
      <c r="E88" s="41">
        <v>53.2</v>
      </c>
      <c r="F88" s="48">
        <f t="shared" si="1"/>
        <v>35</v>
      </c>
      <c r="G88" s="48">
        <v>35.1</v>
      </c>
      <c r="H88" s="64">
        <v>0.4</v>
      </c>
      <c r="I88" s="44"/>
      <c r="J88" s="44" t="s">
        <v>115</v>
      </c>
      <c r="K88" s="44"/>
      <c r="L88" s="44" t="s">
        <v>116</v>
      </c>
      <c r="M88" s="53"/>
      <c r="N88" s="45"/>
    </row>
    <row r="89" spans="1:14">
      <c r="A89" s="41" t="s">
        <v>112</v>
      </c>
      <c r="B89" s="41" t="s">
        <v>113</v>
      </c>
      <c r="C89" s="41" t="s">
        <v>117</v>
      </c>
      <c r="D89" s="41">
        <v>26.9</v>
      </c>
      <c r="E89" s="41">
        <v>53.2</v>
      </c>
      <c r="F89" s="49">
        <f t="shared" si="1"/>
        <v>36</v>
      </c>
      <c r="G89" s="49"/>
      <c r="H89" s="67">
        <v>1</v>
      </c>
      <c r="L89" s="49"/>
    </row>
    <row r="90" spans="1:14">
      <c r="A90" s="41" t="s">
        <v>112</v>
      </c>
      <c r="B90" s="41" t="s">
        <v>113</v>
      </c>
      <c r="C90" s="41" t="s">
        <v>117</v>
      </c>
      <c r="D90" s="41">
        <v>26.9</v>
      </c>
      <c r="E90" s="41">
        <v>53.2</v>
      </c>
      <c r="F90" s="49">
        <f t="shared" si="1"/>
        <v>37</v>
      </c>
      <c r="G90" s="49"/>
      <c r="H90" s="67">
        <v>2.9</v>
      </c>
      <c r="L90" s="49"/>
    </row>
    <row r="91" spans="1:14">
      <c r="A91" s="41" t="s">
        <v>112</v>
      </c>
      <c r="B91" s="41" t="s">
        <v>113</v>
      </c>
      <c r="C91" s="41" t="s">
        <v>117</v>
      </c>
      <c r="D91" s="41">
        <v>26.9</v>
      </c>
      <c r="E91" s="41">
        <v>53.2</v>
      </c>
      <c r="F91" s="49">
        <f t="shared" si="1"/>
        <v>38</v>
      </c>
      <c r="G91" s="49"/>
      <c r="H91" s="67">
        <v>0.5</v>
      </c>
      <c r="L91" s="49"/>
    </row>
    <row r="92" spans="1:14">
      <c r="A92" s="41" t="s">
        <v>112</v>
      </c>
      <c r="B92" s="41" t="s">
        <v>113</v>
      </c>
      <c r="C92" s="41" t="s">
        <v>117</v>
      </c>
      <c r="D92" s="41">
        <v>26.9</v>
      </c>
      <c r="E92" s="41">
        <v>53.2</v>
      </c>
      <c r="F92" s="49">
        <f t="shared" si="1"/>
        <v>39</v>
      </c>
      <c r="G92" s="49"/>
      <c r="H92" s="67">
        <v>5</v>
      </c>
      <c r="L92" s="49"/>
    </row>
    <row r="93" spans="1:14">
      <c r="A93" s="41" t="s">
        <v>112</v>
      </c>
      <c r="B93" s="41" t="s">
        <v>113</v>
      </c>
      <c r="C93" s="41" t="s">
        <v>117</v>
      </c>
      <c r="D93" s="41">
        <v>26.9</v>
      </c>
      <c r="E93" s="41">
        <v>53.2</v>
      </c>
      <c r="F93" s="48">
        <f t="shared" si="1"/>
        <v>40</v>
      </c>
      <c r="G93" s="48"/>
      <c r="H93" s="64">
        <v>0.7</v>
      </c>
      <c r="I93" s="44"/>
      <c r="J93" s="44" t="s">
        <v>115</v>
      </c>
      <c r="K93" s="44"/>
      <c r="L93" s="44" t="s">
        <v>116</v>
      </c>
      <c r="M93" s="53"/>
      <c r="N93" s="45"/>
    </row>
    <row r="94" spans="1:14">
      <c r="A94" s="41" t="s">
        <v>112</v>
      </c>
      <c r="B94" s="41" t="s">
        <v>113</v>
      </c>
      <c r="C94" s="41" t="s">
        <v>117</v>
      </c>
      <c r="D94" s="41">
        <v>26.9</v>
      </c>
      <c r="E94" s="41">
        <v>53.2</v>
      </c>
      <c r="F94" s="49">
        <f t="shared" si="1"/>
        <v>41</v>
      </c>
      <c r="G94" s="49"/>
      <c r="H94" s="67">
        <v>0.4</v>
      </c>
      <c r="L94" s="49"/>
    </row>
    <row r="95" spans="1:14">
      <c r="A95" s="41" t="s">
        <v>112</v>
      </c>
      <c r="B95" s="41" t="s">
        <v>113</v>
      </c>
      <c r="C95" s="41" t="s">
        <v>117</v>
      </c>
      <c r="D95" s="41">
        <v>26.9</v>
      </c>
      <c r="E95" s="41">
        <v>53.2</v>
      </c>
      <c r="F95" s="49">
        <f t="shared" si="1"/>
        <v>42</v>
      </c>
      <c r="G95" s="49"/>
      <c r="H95" s="67">
        <v>1</v>
      </c>
      <c r="L95" s="49"/>
    </row>
    <row r="96" spans="1:14">
      <c r="A96" s="41" t="s">
        <v>112</v>
      </c>
      <c r="B96" s="41" t="s">
        <v>113</v>
      </c>
      <c r="C96" s="41" t="s">
        <v>117</v>
      </c>
      <c r="D96" s="41">
        <v>26.9</v>
      </c>
      <c r="E96" s="41">
        <v>53.2</v>
      </c>
      <c r="F96" s="49">
        <f t="shared" si="1"/>
        <v>43</v>
      </c>
      <c r="G96" s="49"/>
      <c r="H96" s="67">
        <v>0.5</v>
      </c>
      <c r="L96" s="49"/>
    </row>
    <row r="97" spans="1:14">
      <c r="A97" s="41" t="s">
        <v>112</v>
      </c>
      <c r="B97" s="41" t="s">
        <v>113</v>
      </c>
      <c r="C97" s="41" t="s">
        <v>117</v>
      </c>
      <c r="D97" s="41">
        <v>26.9</v>
      </c>
      <c r="E97" s="41">
        <v>53.2</v>
      </c>
      <c r="F97" s="49">
        <f t="shared" si="1"/>
        <v>44</v>
      </c>
      <c r="G97" s="49"/>
      <c r="H97" s="67">
        <v>0.4</v>
      </c>
      <c r="L97" s="49"/>
    </row>
    <row r="98" spans="1:14">
      <c r="A98" s="41" t="s">
        <v>112</v>
      </c>
      <c r="B98" s="41" t="s">
        <v>113</v>
      </c>
      <c r="C98" s="41" t="s">
        <v>117</v>
      </c>
      <c r="D98" s="41">
        <v>26.9</v>
      </c>
      <c r="E98" s="41">
        <v>53.2</v>
      </c>
      <c r="F98" s="48">
        <f t="shared" si="1"/>
        <v>45</v>
      </c>
      <c r="G98" s="48"/>
      <c r="H98" s="64">
        <v>6.5</v>
      </c>
      <c r="I98" s="44"/>
      <c r="J98" s="44" t="s">
        <v>115</v>
      </c>
      <c r="K98" s="44"/>
      <c r="L98" s="44" t="s">
        <v>116</v>
      </c>
      <c r="M98" s="53"/>
      <c r="N98" s="45"/>
    </row>
    <row r="99" spans="1:14">
      <c r="A99" s="41" t="s">
        <v>112</v>
      </c>
      <c r="B99" s="41" t="s">
        <v>113</v>
      </c>
      <c r="C99" s="41" t="s">
        <v>117</v>
      </c>
      <c r="D99" s="41">
        <v>26.9</v>
      </c>
      <c r="E99" s="41">
        <v>53.2</v>
      </c>
      <c r="F99" s="49">
        <f t="shared" si="1"/>
        <v>46</v>
      </c>
      <c r="G99" s="49"/>
      <c r="H99" s="67">
        <v>3.1</v>
      </c>
      <c r="L99" s="49"/>
    </row>
    <row r="100" spans="1:14">
      <c r="A100" s="41" t="s">
        <v>112</v>
      </c>
      <c r="B100" s="41" t="s">
        <v>113</v>
      </c>
      <c r="C100" s="41" t="s">
        <v>117</v>
      </c>
      <c r="D100" s="41">
        <v>26.9</v>
      </c>
      <c r="E100" s="41">
        <v>53.2</v>
      </c>
      <c r="F100" s="49">
        <f t="shared" si="1"/>
        <v>47</v>
      </c>
      <c r="G100" s="49"/>
      <c r="H100" s="67">
        <v>0.3</v>
      </c>
      <c r="L100" s="49"/>
    </row>
    <row r="101" spans="1:14">
      <c r="A101" s="41" t="s">
        <v>112</v>
      </c>
      <c r="B101" s="41" t="s">
        <v>113</v>
      </c>
      <c r="C101" s="41" t="s">
        <v>117</v>
      </c>
      <c r="D101" s="41">
        <v>26.9</v>
      </c>
      <c r="E101" s="41">
        <v>53.2</v>
      </c>
      <c r="F101" s="49">
        <f t="shared" si="1"/>
        <v>48</v>
      </c>
      <c r="G101" s="49"/>
      <c r="H101" s="67">
        <v>0.9</v>
      </c>
      <c r="L101" s="49"/>
    </row>
    <row r="102" spans="1:14">
      <c r="A102" s="41" t="s">
        <v>112</v>
      </c>
      <c r="B102" s="41" t="s">
        <v>113</v>
      </c>
      <c r="C102" s="41" t="s">
        <v>117</v>
      </c>
      <c r="D102" s="41">
        <v>26.9</v>
      </c>
      <c r="E102" s="41">
        <v>53.2</v>
      </c>
      <c r="F102" s="49">
        <f t="shared" si="1"/>
        <v>49</v>
      </c>
      <c r="G102" s="49"/>
      <c r="H102" s="67">
        <v>0.2</v>
      </c>
      <c r="L102" s="49"/>
    </row>
    <row r="103" spans="1:14">
      <c r="A103" s="41" t="s">
        <v>112</v>
      </c>
      <c r="B103" s="41" t="s">
        <v>113</v>
      </c>
      <c r="C103" s="41" t="s">
        <v>117</v>
      </c>
      <c r="D103" s="41">
        <v>26.9</v>
      </c>
      <c r="E103" s="41">
        <v>53.2</v>
      </c>
      <c r="F103" s="48">
        <f t="shared" si="1"/>
        <v>50</v>
      </c>
      <c r="G103" s="48"/>
      <c r="H103" s="64">
        <v>3.4</v>
      </c>
      <c r="I103" s="44"/>
      <c r="J103" s="44" t="s">
        <v>115</v>
      </c>
      <c r="K103" s="44"/>
      <c r="L103" s="44" t="s">
        <v>116</v>
      </c>
      <c r="M103" s="53"/>
      <c r="N103" s="45"/>
    </row>
    <row r="104" spans="1:14">
      <c r="F104" s="51" t="s">
        <v>98</v>
      </c>
      <c r="H104" s="68">
        <f>AVERAGE(H2:H103)</f>
        <v>2.5882352941176472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dcterms:created xsi:type="dcterms:W3CDTF">2016-09-14T14:40:37Z</dcterms:created>
  <dcterms:modified xsi:type="dcterms:W3CDTF">2017-06-14T18:00:21Z</dcterms:modified>
</cp:coreProperties>
</file>