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C\Desktop\Data Analyst Course\Data-Analyst-Course\DA using Excel\W1\Excel_Lookup_Functions\Exercise Files\"/>
    </mc:Choice>
  </mc:AlternateContent>
  <xr:revisionPtr revIDLastSave="0" documentId="13_ncr:1_{5B85EF96-AFB1-4FE7-835D-ABD144532C5E}" xr6:coauthVersionLast="46" xr6:coauthVersionMax="46" xr10:uidLastSave="{00000000-0000-0000-0000-000000000000}"/>
  <bookViews>
    <workbookView xWindow="-108" yWindow="-108" windowWidth="23256" windowHeight="12576" tabRatio="824" activeTab="15" xr2:uid="{00000000-000D-0000-FFFF-FFFF00000000}"/>
  </bookViews>
  <sheets>
    <sheet name="Lookups" sheetId="1" r:id="rId1"/>
    <sheet name="ApproximateMatch" sheetId="2" r:id="rId2"/>
    <sheet name="ExactMatch" sheetId="3" r:id="rId3"/>
    <sheet name="NestedVlookup" sheetId="4" state="hidden" r:id="rId4"/>
    <sheet name="LargeTableVLOOKUPs" sheetId="5" state="hidden" r:id="rId5"/>
    <sheet name="CHOOSE" sheetId="6" state="hidden" r:id="rId6"/>
    <sheet name="SWITCH" sheetId="10" state="hidden" r:id="rId7"/>
    <sheet name="MATCH" sheetId="7" state="hidden" r:id="rId8"/>
    <sheet name="INDEX" sheetId="8" state="hidden" r:id="rId9"/>
    <sheet name="INDEX MATCH" sheetId="9" state="hidden" r:id="rId10"/>
    <sheet name="INDEX-MATCH (2)" sheetId="12" state="hidden" r:id="rId11"/>
    <sheet name="FORMULATEXT" sheetId="11" state="hidden" r:id="rId12"/>
    <sheet name="UNIQUE" sheetId="13" state="hidden" r:id="rId13"/>
    <sheet name="XLOOKUP-Exact" sheetId="14" r:id="rId14"/>
    <sheet name="XLOOKUP-Approximate" sheetId="15" r:id="rId15"/>
    <sheet name="XLOOKUP-Expanded" sheetId="16" r:id="rId16"/>
    <sheet name="Sheet3" sheetId="19" state="hidden" r:id="rId17"/>
    <sheet name="MasterList (2)" sheetId="17" state="hidden" r:id="rId18"/>
  </sheets>
  <externalReferences>
    <externalReference r:id="rId19"/>
  </externalReferences>
  <definedNames>
    <definedName name="_xlnm._FilterDatabase" localSheetId="1" hidden="1">ApproximateMatch!$A$1:$D$741</definedName>
    <definedName name="_xlnm._FilterDatabase" localSheetId="5" hidden="1">CHOOSE!$A$1:$B$742</definedName>
    <definedName name="_xlnm._FilterDatabase" localSheetId="11" hidden="1">FORMULATEXT!$A$1:$G$699</definedName>
    <definedName name="_xlnm._FilterDatabase" localSheetId="4" hidden="1">LargeTableVLOOKUPs!$A$1:$D$742</definedName>
    <definedName name="_xlnm._FilterDatabase" localSheetId="0" hidden="1">Lookups!$B$1:$G$742</definedName>
    <definedName name="_xlnm._FilterDatabase" localSheetId="3" hidden="1">NestedVlookup!$K$1:$K$52</definedName>
    <definedName name="_xlnm._FilterDatabase" localSheetId="14" hidden="1">'XLOOKUP-Approximate'!#REF!</definedName>
    <definedName name="_xlnm._FilterDatabase" localSheetId="13" hidden="1">'XLOOKUP-Exact'!#REF!</definedName>
    <definedName name="_xlnm._FilterDatabase" localSheetId="15" hidden="1">'XLOOKUP-Expanded'!$J$1:$M$742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localSheetId="10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localSheetId="14" hidden="1">{"FirstQ",#N/A,FALSE,"Budget2000";"SecondQ",#N/A,FALSE,"Budget2000";"Summary",#N/A,FALSE,"Budget2000"}</definedName>
    <definedName name="ee" localSheetId="13" hidden="1">{"FirstQ",#N/A,FALSE,"Budget2000";"SecondQ",#N/A,FALSE,"Budget2000";"Summary",#N/A,FALSE,"Budget2000"}</definedName>
    <definedName name="ee" localSheetId="1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10">#REF!</definedName>
    <definedName name="Income" localSheetId="17">#REF!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localSheetId="14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localSheetId="14" hidden="1">{"FirstQ",#N/A,FALSE,"Budget2000";"SecondQ",#N/A,FALSE,"Budget2000";"Summary",#N/A,FALSE,"Budget2000"}</definedName>
    <definedName name="q" localSheetId="13" hidden="1">{"FirstQ",#N/A,FALSE,"Budget2000";"SecondQ",#N/A,FALSE,"Budget2000";"Summary",#N/A,FALSE,"Budget2000"}</definedName>
    <definedName name="q" localSheetId="1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localSheetId="10" hidden="1">{"FirstQ",#N/A,FALSE,"Budget2000";"SecondQ",#N/A,FALSE,"Budget2000"}</definedName>
    <definedName name="rr" localSheetId="0" hidden="1">{"FirstQ",#N/A,FALSE,"Budget2000";"SecondQ",#N/A,FALSE,"Budget2000"}</definedName>
    <definedName name="rr" localSheetId="17" hidden="1">{"FirstQ",#N/A,FALSE,"Budget2000";"SecondQ",#N/A,FALSE,"Budget2000"}</definedName>
    <definedName name="rr" localSheetId="14" hidden="1">{"FirstQ",#N/A,FALSE,"Budget2000";"SecondQ",#N/A,FALSE,"Budget2000"}</definedName>
    <definedName name="rr" localSheetId="13" hidden="1">{"FirstQ",#N/A,FALSE,"Budget2000";"SecondQ",#N/A,FALSE,"Budget2000"}</definedName>
    <definedName name="rr" localSheetId="15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localSheetId="14" hidden="1">{"AllDetail",#N/A,FALSE,"Research Budget";"1stQuarter",#N/A,FALSE,"Research Budget";"2nd Quarter",#N/A,FALSE,"Research Budget";"Summary",#N/A,FALSE,"Research Budget"}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localSheetId="14" hidden="1">{"FirstQ",#N/A,FALSE,"Budget2000";"SecondQ",#N/A,FALSE,"Budget2000";"Summary",#N/A,FALSE,"Budget2000"}</definedName>
    <definedName name="wrn.AllData." localSheetId="13" hidden="1">{"FirstQ",#N/A,FALSE,"Budget2000";"SecondQ",#N/A,FALSE,"Budget2000";"Summary",#N/A,FALSE,"Budget2000"}</definedName>
    <definedName name="wrn.AllData." localSheetId="1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localSheetId="10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localSheetId="14" hidden="1">{"FirstQ",#N/A,FALSE,"Budget2000";"SecondQ",#N/A,FALSE,"Budget2000"}</definedName>
    <definedName name="wrn.FirstHalf." localSheetId="13" hidden="1">{"FirstQ",#N/A,FALSE,"Budget2000";"SecondQ",#N/A,FALSE,"Budget2000"}</definedName>
    <definedName name="wrn.FirstHalf." localSheetId="15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localSheetId="14" hidden="1">{"FirstQ",#N/A,FALSE,"Budget2000";"SecondQ",#N/A,FALSE,"Budget2000";"Summary",#N/A,FALSE,"Budget2000"}</definedName>
    <definedName name="x" localSheetId="13" hidden="1">{"FirstQ",#N/A,FALSE,"Budget2000";"SecondQ",#N/A,FALSE,"Budget2000";"Summary",#N/A,FALSE,"Budget2000"}</definedName>
    <definedName name="x" localSheetId="1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localSheetId="14" hidden="1">{"AllDetail",#N/A,FALSE,"Research Budget";"1stQuarter",#N/A,FALSE,"Research Budget";"2nd Quarter",#N/A,FALSE,"Research Budget";"Summary",#N/A,FALSE,"Research Budget"}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ApproximateMatch!$A$1:$D$741</definedName>
    <definedName name="Z_32E1B1E0_F29A_4FB3_9E7F_F78F245BC75E_.wvu.FilterData" localSheetId="5" hidden="1">CHOOSE!#REF!</definedName>
    <definedName name="Z_32E1B1E0_F29A_4FB3_9E7F_F78F245BC75E_.wvu.FilterData" localSheetId="11" hidden="1">FORMULATEXT!$A$1:$G$699</definedName>
    <definedName name="Z_32E1B1E0_F29A_4FB3_9E7F_F78F245BC75E_.wvu.FilterData" localSheetId="0" hidden="1">Lookups!$B$1:$H$742</definedName>
    <definedName name="Z_32E1B1E0_F29A_4FB3_9E7F_F78F245BC75E_.wvu.FilterData" localSheetId="14" hidden="1">'XLOOKUP-Approximate'!#REF!</definedName>
    <definedName name="Z_32E1B1E0_F29A_4FB3_9E7F_F78F245BC75E_.wvu.FilterData" localSheetId="13" hidden="1">'XLOOKUP-Exact'!#REF!</definedName>
    <definedName name="Z_32E1B1E0_F29A_4FB3_9E7F_F78F245BC75E_.wvu.FilterData" localSheetId="15" hidden="1">'XLOOKUP-Expanded'!#REF!</definedName>
    <definedName name="Z_32E1B1E0_F29A_4FB3_9E7F_F78F245BC75E_.wvu.PrintArea" localSheetId="5" hidden="1">CHOOSE!#REF!</definedName>
    <definedName name="Z_32E1B1E0_F29A_4FB3_9E7F_F78F245BC75E_.wvu.PrintArea" localSheetId="11" hidden="1">FORMULATEXT!$A$1:$G$699</definedName>
    <definedName name="Z_32E1B1E0_F29A_4FB3_9E7F_F78F245BC75E_.wvu.PrintTitles" localSheetId="5" hidden="1">CHOOSE!$1:$1</definedName>
    <definedName name="Z_32E1B1E0_F29A_4FB3_9E7F_F78F245BC75E_.wvu.PrintTitles" localSheetId="11" hidden="1">FORMULATEXT!$1:$1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17" l="1" a="1"/>
  <c r="M17" i="17" s="1"/>
  <c r="M16" i="17" a="1"/>
  <c r="M16" i="17" s="1"/>
  <c r="M15" i="17" a="1"/>
  <c r="M15" i="17" s="1"/>
  <c r="M14" i="17" a="1"/>
  <c r="M14" i="17" s="1"/>
  <c r="M13" i="17" a="1"/>
  <c r="M13" i="17" s="1"/>
  <c r="M12" i="17"/>
  <c r="M11" i="17"/>
  <c r="M11" i="17" a="1"/>
  <c r="M8" i="17"/>
  <c r="M8" i="17" a="1"/>
  <c r="M7" i="17"/>
  <c r="M7" i="17" a="1"/>
  <c r="M6" i="17"/>
  <c r="M6" i="17" a="1"/>
  <c r="M5" i="17" a="1"/>
  <c r="M5" i="17" s="1"/>
  <c r="M4" i="17" a="1"/>
  <c r="M4" i="17" s="1"/>
  <c r="M3" i="17" a="1"/>
  <c r="M3" i="17" s="1"/>
  <c r="M2" i="17" a="1"/>
  <c r="M2" i="17" s="1"/>
  <c r="G704" i="16"/>
  <c r="N11" i="17"/>
  <c r="N12" i="17"/>
  <c r="AF53" i="1" l="1"/>
  <c r="AF705" i="1"/>
  <c r="AF494" i="1"/>
  <c r="AF607" i="1"/>
  <c r="AF417" i="1"/>
  <c r="AF576" i="1"/>
  <c r="AF719" i="1"/>
  <c r="AF396" i="1"/>
  <c r="AF912" i="1"/>
  <c r="AF233" i="1"/>
  <c r="AF736" i="1"/>
  <c r="AF629" i="1"/>
  <c r="AF340" i="1"/>
  <c r="AF221" i="1"/>
  <c r="AF391" i="1"/>
  <c r="AF783" i="1"/>
  <c r="AF140" i="1"/>
  <c r="AF689" i="1"/>
  <c r="AF13" i="1"/>
  <c r="AF780" i="1"/>
  <c r="AF179" i="1"/>
  <c r="AF19" i="1"/>
  <c r="AF790" i="1"/>
  <c r="AF686" i="1"/>
  <c r="AF687" i="1"/>
  <c r="AF65" i="1"/>
  <c r="AF830" i="1"/>
  <c r="AF658" i="1"/>
  <c r="AF224" i="1"/>
  <c r="AF844" i="1"/>
  <c r="AF407" i="1"/>
  <c r="AF46" i="1"/>
  <c r="AF515" i="1"/>
  <c r="AF720" i="1"/>
  <c r="AF348" i="1"/>
  <c r="AF995" i="1"/>
  <c r="AF742" i="1"/>
  <c r="AF180" i="1"/>
  <c r="AF544" i="1"/>
  <c r="AF126" i="1"/>
  <c r="AF539" i="1"/>
  <c r="AF796" i="1"/>
  <c r="AF936" i="1"/>
  <c r="AF667" i="1"/>
  <c r="AF800" i="1"/>
  <c r="AF505" i="1"/>
  <c r="AF40" i="1"/>
  <c r="AF860" i="1"/>
  <c r="AF878" i="1"/>
  <c r="AF67" i="1"/>
  <c r="AF840" i="1"/>
  <c r="AF710" i="1"/>
  <c r="AF431" i="1"/>
  <c r="AF819" i="1"/>
  <c r="AF122" i="1"/>
  <c r="AF798" i="1"/>
  <c r="AF518" i="1"/>
  <c r="AF158" i="1"/>
  <c r="AF117" i="1"/>
  <c r="AF854" i="1"/>
  <c r="AF935" i="1"/>
  <c r="AF808" i="1"/>
  <c r="AF697" i="1"/>
  <c r="AF338" i="1"/>
  <c r="AF562" i="1"/>
  <c r="AF701" i="1"/>
  <c r="AF838" i="1"/>
  <c r="AF168" i="1"/>
  <c r="AF913" i="1"/>
  <c r="AF650" i="1"/>
  <c r="AF380" i="1"/>
  <c r="AF445" i="1"/>
  <c r="AF662" i="1"/>
  <c r="AF645" i="1"/>
  <c r="AF189" i="1"/>
  <c r="AF548" i="1"/>
  <c r="AF761" i="1"/>
  <c r="AF66" i="1"/>
  <c r="AF259" i="1"/>
  <c r="AF136" i="1"/>
  <c r="AF999" i="1"/>
  <c r="AF932" i="1"/>
  <c r="AF450" i="1"/>
  <c r="AF64" i="1"/>
  <c r="AF960" i="1"/>
  <c r="AF285" i="1"/>
  <c r="AF639" i="1"/>
  <c r="AF875" i="1"/>
  <c r="AF176" i="1"/>
  <c r="AF349" i="1"/>
  <c r="AF646" i="1"/>
  <c r="AF5" i="1"/>
  <c r="AF850" i="1"/>
  <c r="AF521" i="1"/>
  <c r="AF983" i="1"/>
  <c r="AF842" i="1"/>
  <c r="AF27" i="1"/>
  <c r="AF994" i="1"/>
  <c r="AF919" i="1"/>
  <c r="AF692" i="1"/>
  <c r="AF433" i="1"/>
  <c r="AF648" i="1"/>
  <c r="AF590" i="1"/>
  <c r="AF947" i="1"/>
  <c r="AF855" i="1"/>
  <c r="AF99" i="1"/>
  <c r="AF185" i="1"/>
  <c r="AF190" i="1"/>
  <c r="AF647" i="1"/>
  <c r="AF574" i="1"/>
  <c r="AF250" i="1"/>
  <c r="AF752" i="1"/>
  <c r="AF314" i="1"/>
  <c r="AF749" i="1"/>
  <c r="AF463" i="1"/>
  <c r="AF70" i="1"/>
  <c r="AF73" i="1"/>
  <c r="AF496" i="1"/>
  <c r="AF248" i="1"/>
  <c r="AF43" i="1"/>
  <c r="AF716" i="1"/>
  <c r="AF961" i="1"/>
  <c r="AF63" i="1"/>
  <c r="AF859" i="1"/>
  <c r="AF549" i="1"/>
  <c r="AF398" i="1"/>
  <c r="AF37" i="1"/>
  <c r="AF631" i="1"/>
  <c r="AF473" i="1"/>
  <c r="AF871" i="1"/>
  <c r="AF595" i="1"/>
  <c r="AF520" i="1"/>
  <c r="AF96" i="1"/>
  <c r="AF134" i="1"/>
  <c r="AF952" i="1"/>
  <c r="AF24" i="1"/>
  <c r="AF471" i="1"/>
  <c r="AF328" i="1"/>
  <c r="AF776" i="1"/>
  <c r="AF90" i="1"/>
  <c r="AF107" i="1"/>
  <c r="AF367" i="1"/>
  <c r="AF537" i="1"/>
  <c r="AF142" i="1"/>
  <c r="AF405" i="1"/>
  <c r="AF212" i="1"/>
  <c r="AF909" i="1"/>
  <c r="AF769" i="1"/>
  <c r="AF330" i="1"/>
  <c r="AF164" i="1"/>
  <c r="AF14" i="1"/>
  <c r="AF852" i="1"/>
  <c r="AF942" i="1"/>
  <c r="AF260" i="1"/>
  <c r="AF59" i="1"/>
  <c r="AF270" i="1"/>
  <c r="AF151" i="1"/>
  <c r="AF856" i="1"/>
  <c r="AF493" i="1"/>
  <c r="AF758" i="1"/>
  <c r="AF335" i="1"/>
  <c r="AF904" i="1"/>
  <c r="AF853" i="1"/>
  <c r="AF762" i="1"/>
  <c r="AF273" i="1"/>
  <c r="AF387" i="1"/>
  <c r="AF617" i="1"/>
  <c r="AF277" i="1"/>
  <c r="AF862" i="1"/>
  <c r="AF777" i="1"/>
  <c r="AF245" i="1"/>
  <c r="AF597" i="1"/>
  <c r="AF145" i="1"/>
  <c r="AF203" i="1"/>
  <c r="AF84" i="1"/>
  <c r="AF352" i="1"/>
  <c r="AF789" i="1"/>
  <c r="AF415" i="1"/>
  <c r="AF170" i="1"/>
  <c r="AF953" i="1"/>
  <c r="AF672" i="1"/>
  <c r="AF713" i="1"/>
  <c r="AF482" i="1"/>
  <c r="AF225" i="1"/>
  <c r="AF265" i="1"/>
  <c r="AF511" i="1"/>
  <c r="AF231" i="1"/>
  <c r="AF627" i="1"/>
  <c r="AF373" i="1"/>
  <c r="AF741" i="1"/>
  <c r="AF811" i="1"/>
  <c r="AF499" i="1"/>
  <c r="AF146" i="1"/>
  <c r="AF152" i="1"/>
  <c r="AF119" i="1"/>
  <c r="AF102" i="1"/>
  <c r="AF399" i="1"/>
  <c r="AF389" i="1"/>
  <c r="AF584" i="1"/>
  <c r="AF814" i="1"/>
  <c r="AF227" i="1"/>
  <c r="AF937" i="1"/>
  <c r="AF353" i="1"/>
  <c r="AF793" i="1"/>
  <c r="AF304" i="1"/>
  <c r="AF247" i="1"/>
  <c r="AF610" i="1"/>
  <c r="AF488" i="1"/>
  <c r="AF649" i="1"/>
  <c r="AF504" i="1"/>
  <c r="AF52" i="1"/>
  <c r="AF714" i="1"/>
  <c r="AF760" i="1"/>
  <c r="AF545" i="1"/>
  <c r="AF178" i="1"/>
  <c r="AF980" i="1"/>
  <c r="AF98" i="1"/>
  <c r="AF205" i="1"/>
  <c r="AF812" i="1"/>
  <c r="AF440" i="1"/>
  <c r="AF791" i="1"/>
  <c r="AF144" i="1"/>
  <c r="AF744" i="1"/>
  <c r="AF681" i="1"/>
  <c r="AF807" i="1"/>
  <c r="AF896" i="1"/>
  <c r="AF987" i="1"/>
  <c r="AF115" i="1"/>
  <c r="AF186" i="1"/>
  <c r="AF954" i="1"/>
  <c r="AF547" i="1"/>
  <c r="AF449" i="1"/>
  <c r="AF514" i="1"/>
  <c r="AF10" i="1"/>
  <c r="AF836" i="1"/>
  <c r="AF208" i="1"/>
  <c r="AF640" i="1"/>
  <c r="AF149" i="1"/>
  <c r="AF866" i="1"/>
  <c r="AF404" i="1"/>
  <c r="AF89" i="1"/>
  <c r="AF592" i="1"/>
  <c r="AF513" i="1"/>
  <c r="AF206" i="1"/>
  <c r="AF674" i="1"/>
  <c r="AF377" i="1"/>
  <c r="AF489" i="1"/>
  <c r="AF51" i="1"/>
  <c r="AF125" i="1"/>
  <c r="AF42" i="1"/>
  <c r="AF333" i="1"/>
  <c r="AF127" i="1"/>
  <c r="AF887" i="1"/>
  <c r="AF316" i="1"/>
  <c r="AF770" i="1"/>
  <c r="AF876" i="1"/>
  <c r="AF4" i="1"/>
  <c r="AF219" i="1"/>
  <c r="AF477" i="1"/>
  <c r="AF634" i="1"/>
  <c r="AF275" i="1"/>
  <c r="AF12" i="1"/>
  <c r="AF132" i="1"/>
  <c r="AF735" i="1"/>
  <c r="AF7" i="1"/>
  <c r="AF694" i="1"/>
  <c r="AF54" i="1"/>
  <c r="AF509" i="1"/>
  <c r="AF984" i="1"/>
  <c r="AF567" i="1"/>
  <c r="AF36" i="1"/>
  <c r="AF33" i="1"/>
  <c r="AF585" i="1"/>
  <c r="AF612" i="1"/>
  <c r="AF727" i="1"/>
  <c r="AF593" i="1"/>
  <c r="AF55" i="1"/>
  <c r="AF506" i="1"/>
  <c r="AF745" i="1"/>
  <c r="AF395" i="1"/>
  <c r="AF401" i="1"/>
  <c r="AF941" i="1"/>
  <c r="AF821" i="1"/>
  <c r="AF214" i="1"/>
  <c r="AF441" i="1"/>
  <c r="AF668" i="1"/>
  <c r="AF394" i="1"/>
  <c r="AF910" i="1"/>
  <c r="AF48" i="1"/>
  <c r="AF464" i="1"/>
  <c r="AF428" i="1"/>
  <c r="AF364" i="1"/>
  <c r="AF246" i="1"/>
  <c r="AF598" i="1"/>
  <c r="AF618" i="1"/>
  <c r="AF165" i="1"/>
  <c r="AF130" i="1"/>
  <c r="AF483" i="1"/>
  <c r="AF571" i="1"/>
  <c r="AF228" i="1"/>
  <c r="AF423" i="1"/>
  <c r="AF293" i="1"/>
  <c r="AF946" i="1"/>
  <c r="AF181" i="1"/>
  <c r="AF868" i="1"/>
  <c r="AF906" i="1"/>
  <c r="AF442" i="1"/>
  <c r="AF632" i="1"/>
  <c r="AF74" i="1"/>
  <c r="AF209" i="1"/>
  <c r="AF375" i="1"/>
  <c r="AF963" i="1"/>
  <c r="AF326" i="1"/>
  <c r="AF940" i="1"/>
  <c r="AF3" i="1"/>
  <c r="AF763" i="1"/>
  <c r="AF564" i="1"/>
  <c r="AF382" i="1"/>
  <c r="AF258" i="1"/>
  <c r="AF956" i="1"/>
  <c r="AF34" i="1"/>
  <c r="AF988" i="1"/>
  <c r="AF192" i="1"/>
  <c r="AF732" i="1"/>
  <c r="AF409" i="1"/>
  <c r="AF661" i="1"/>
  <c r="AF540" i="1"/>
  <c r="AF215" i="1"/>
  <c r="AF334" i="1"/>
  <c r="AF80" i="1"/>
  <c r="AF172" i="1"/>
  <c r="AF71" i="1"/>
  <c r="AF279" i="1"/>
  <c r="AF824" i="1"/>
  <c r="AF784" i="1"/>
  <c r="AF468" i="1"/>
  <c r="AF831" i="1"/>
  <c r="AF542" i="1"/>
  <c r="AF356" i="1"/>
  <c r="AF467" i="1"/>
  <c r="AF927" i="1"/>
  <c r="AF85" i="1"/>
  <c r="AF69" i="1"/>
  <c r="AF820" i="1"/>
  <c r="AF624" i="1"/>
  <c r="AF839" i="1"/>
  <c r="AF30" i="1"/>
  <c r="AF706" i="1"/>
  <c r="AF360" i="1"/>
  <c r="AF523" i="1"/>
  <c r="AF156" i="1"/>
  <c r="AF374" i="1"/>
  <c r="AF452" i="1"/>
  <c r="AF101" i="1"/>
  <c r="AF802" i="1"/>
  <c r="AF216" i="1"/>
  <c r="AF308" i="1"/>
  <c r="AF296" i="1"/>
  <c r="AF229" i="1"/>
  <c r="AF264" i="1"/>
  <c r="AF466" i="1"/>
  <c r="AF601" i="1"/>
  <c r="AF88" i="1"/>
  <c r="AF550" i="1"/>
  <c r="AF843" i="1"/>
  <c r="AF213" i="1"/>
  <c r="AF28" i="1"/>
  <c r="AF683" i="1"/>
  <c r="AF858" i="1"/>
  <c r="AF712" i="1"/>
  <c r="AF41" i="1"/>
  <c r="AF291" i="1"/>
  <c r="AF447" i="1"/>
  <c r="AF892" i="1"/>
  <c r="AF297" i="1"/>
  <c r="AF603" i="1"/>
  <c r="AF654" i="1"/>
  <c r="AF256" i="1"/>
  <c r="AF470" i="1"/>
  <c r="AF822" i="1"/>
  <c r="AF456" i="1"/>
  <c r="AF287" i="1"/>
  <c r="AF600" i="1"/>
  <c r="AF637" i="1"/>
  <c r="AF18" i="1"/>
  <c r="AF613" i="1"/>
  <c r="AF497" i="1"/>
  <c r="AF211" i="1"/>
  <c r="AF660" i="1"/>
  <c r="AF888" i="1"/>
  <c r="AF826" i="1"/>
  <c r="AF775" i="1"/>
  <c r="AF182" i="1"/>
  <c r="AF457" i="1"/>
  <c r="AF183" i="1"/>
  <c r="AF873" i="1"/>
  <c r="AF951" i="1"/>
  <c r="AF733" i="1"/>
  <c r="AF263" i="1"/>
  <c r="AF283" i="1"/>
  <c r="AF556" i="1"/>
  <c r="AF439" i="1"/>
  <c r="AF220" i="1"/>
  <c r="AF58" i="1"/>
  <c r="AF484" i="1"/>
  <c r="AF882" i="1"/>
  <c r="AF507" i="1"/>
  <c r="AF39" i="1"/>
  <c r="AF691" i="1"/>
  <c r="AF644" i="1"/>
  <c r="AF557" i="1"/>
  <c r="AF430" i="1"/>
  <c r="AF891" i="1"/>
  <c r="AF427" i="1"/>
  <c r="AF195" i="1"/>
  <c r="AF755" i="1"/>
  <c r="AF201" i="1"/>
  <c r="AF2" i="1"/>
  <c r="AF581" i="1"/>
  <c r="AF274" i="1"/>
  <c r="AF715" i="1"/>
  <c r="AF916" i="1"/>
  <c r="AF321" i="1"/>
  <c r="AF341" i="1"/>
  <c r="AF106" i="1"/>
  <c r="AF298" i="1"/>
  <c r="AF682" i="1"/>
  <c r="AF147" i="1"/>
  <c r="AF327" i="1"/>
  <c r="AF958" i="1"/>
  <c r="AF900" i="1"/>
  <c r="AF972" i="1"/>
  <c r="AF675" i="1"/>
  <c r="AF284" i="1"/>
  <c r="AF693" i="1"/>
  <c r="AF928" i="1"/>
  <c r="AF324" i="1"/>
  <c r="AF753" i="1"/>
  <c r="AF31" i="1"/>
  <c r="AF289" i="1"/>
  <c r="AF643" i="1"/>
  <c r="AF757" i="1"/>
  <c r="AF974" i="1"/>
  <c r="AF6" i="1"/>
  <c r="AF738" i="1"/>
  <c r="AF551" i="1"/>
  <c r="AF977" i="1"/>
  <c r="AF944" i="1"/>
  <c r="AF104" i="1"/>
  <c r="AF191" i="1"/>
  <c r="AF678" i="1"/>
  <c r="AF487" i="1"/>
  <c r="AF663" i="1"/>
  <c r="AF885" i="1"/>
  <c r="AF93" i="1"/>
  <c r="AF306" i="1"/>
  <c r="AF959" i="1"/>
  <c r="AF243" i="1"/>
  <c r="AF369" i="1"/>
  <c r="AF320" i="1"/>
  <c r="AF363" i="1"/>
  <c r="AF16" i="1"/>
  <c r="AF817" i="1"/>
  <c r="AF764" i="1"/>
  <c r="AF997" i="1"/>
  <c r="AF818" i="1"/>
  <c r="AF412" i="1"/>
  <c r="AF485" i="1"/>
  <c r="AF120" i="1"/>
  <c r="AF803" i="1"/>
  <c r="AF519" i="1"/>
  <c r="AF184" i="1"/>
  <c r="AF307" i="1"/>
  <c r="AF408" i="1"/>
  <c r="AF155" i="1"/>
  <c r="AF920" i="1"/>
  <c r="AF572" i="1"/>
  <c r="AF137" i="1"/>
  <c r="AF318" i="1"/>
  <c r="AF751" i="1"/>
  <c r="AF75" i="1"/>
  <c r="AF565" i="1"/>
  <c r="AF469" i="1"/>
  <c r="AF210" i="1"/>
  <c r="AF362" i="1"/>
  <c r="AF621" i="1"/>
  <c r="AF269" i="1"/>
  <c r="AF490" i="1"/>
  <c r="AF534" i="1"/>
  <c r="AF725" i="1"/>
  <c r="AF237" i="1"/>
  <c r="AF703" i="1"/>
  <c r="AF278" i="1"/>
  <c r="AF474" i="1"/>
  <c r="AF923" i="1"/>
  <c r="AF633" i="1"/>
  <c r="AF880" i="1"/>
  <c r="AF721" i="1"/>
  <c r="AF788" i="1"/>
  <c r="AF108" i="1"/>
  <c r="AF282" i="1"/>
  <c r="AF964" i="1"/>
  <c r="AF541" i="1"/>
  <c r="AF583" i="1"/>
  <c r="AF659" i="1"/>
  <c r="AF902" i="1"/>
  <c r="AF38" i="1"/>
  <c r="AF94" i="1"/>
  <c r="AF750" i="1"/>
  <c r="AF455" i="1"/>
  <c r="AF110" i="1"/>
  <c r="AF486" i="1"/>
  <c r="AF322" i="1"/>
  <c r="AF238" i="1"/>
  <c r="AF242" i="1"/>
  <c r="AF894" i="1"/>
  <c r="AF782" i="1"/>
  <c r="AF833" i="1"/>
  <c r="AF378" i="1"/>
  <c r="AF479" i="1"/>
  <c r="AF671" i="1"/>
  <c r="AF670" i="1"/>
  <c r="AF579" i="1"/>
  <c r="AF421" i="1"/>
  <c r="AF434" i="1"/>
  <c r="AF319" i="1"/>
  <c r="AF111" i="1"/>
  <c r="AF301" i="1"/>
  <c r="AF350" i="1"/>
  <c r="AF786" i="1"/>
  <c r="AF131" i="1"/>
  <c r="AF23" i="1"/>
  <c r="AF700" i="1"/>
  <c r="AF217" i="1"/>
  <c r="AF698" i="1"/>
  <c r="AF276" i="1"/>
  <c r="AF708" i="1"/>
  <c r="AF536" i="1"/>
  <c r="AF234" i="1"/>
  <c r="AF302" i="1"/>
  <c r="AF578" i="1"/>
  <c r="AF15" i="1"/>
  <c r="AF765" i="1"/>
  <c r="AF748" i="1"/>
  <c r="AF332" i="1"/>
  <c r="AF724" i="1"/>
  <c r="AF139" i="1"/>
  <c r="AF726" i="1"/>
  <c r="AF491" i="1"/>
  <c r="AF62" i="1"/>
  <c r="AF569" i="1"/>
  <c r="AF533" i="1"/>
  <c r="AF918" i="1"/>
  <c r="AF986" i="1"/>
  <c r="AF526" i="1"/>
  <c r="AF609" i="1"/>
  <c r="AF57" i="1"/>
  <c r="AF879" i="1"/>
  <c r="AF707" i="1"/>
  <c r="AF323" i="1"/>
  <c r="AF200" i="1"/>
  <c r="AF767" i="1"/>
  <c r="AF138" i="1"/>
  <c r="AF908" i="1"/>
  <c r="AF218" i="1"/>
  <c r="AF849" i="1"/>
  <c r="AF969" i="1"/>
  <c r="AF743" i="1"/>
  <c r="AF665" i="1"/>
  <c r="AF965" i="1"/>
  <c r="AF329" i="1"/>
  <c r="AF553" i="1"/>
  <c r="AF638" i="1"/>
  <c r="AF950" i="1"/>
  <c r="AF355" i="1"/>
  <c r="AF253" i="1"/>
  <c r="AF779" i="1"/>
  <c r="AF109" i="1"/>
  <c r="AF135" i="1"/>
  <c r="AF255" i="1"/>
  <c r="AF591" i="1"/>
  <c r="AF996" i="1"/>
  <c r="AF914" i="1"/>
  <c r="AF410" i="1"/>
  <c r="AF128" i="1"/>
  <c r="AF271" i="1"/>
  <c r="AF620" i="1"/>
  <c r="AF295" i="1"/>
  <c r="AF573" i="1"/>
  <c r="AF933" i="1"/>
  <c r="AF223" i="1"/>
  <c r="AF17" i="1"/>
  <c r="AF383" i="1"/>
  <c r="AF630" i="1"/>
  <c r="AF292" i="1"/>
  <c r="AF525" i="1"/>
  <c r="AF344" i="1"/>
  <c r="AF899" i="1"/>
  <c r="AF841" i="1"/>
  <c r="AF443" i="1"/>
  <c r="AF604" i="1"/>
  <c r="AF657" i="1"/>
  <c r="AF929" i="1"/>
  <c r="AF171" i="1"/>
  <c r="AF232" i="1"/>
  <c r="AF543" i="1"/>
  <c r="AF385" i="1"/>
  <c r="AF512" i="1"/>
  <c r="AF666" i="1"/>
  <c r="AF123" i="1"/>
  <c r="AF828" i="1"/>
  <c r="AF531" i="1"/>
  <c r="AF29" i="1"/>
  <c r="AF300" i="1"/>
  <c r="AF772" i="1"/>
  <c r="AF998" i="1"/>
  <c r="AF575" i="1"/>
  <c r="AF359" i="1"/>
  <c r="AF414" i="1"/>
  <c r="AF510" i="1"/>
  <c r="AF174" i="1"/>
  <c r="AF897" i="1"/>
  <c r="AF309" i="1"/>
  <c r="AF262" i="1"/>
  <c r="AF78" i="1"/>
  <c r="AF50" i="1"/>
  <c r="AF342" i="1"/>
  <c r="AF310" i="1"/>
  <c r="AF454" i="1"/>
  <c r="AF422" i="1"/>
  <c r="AF460" i="1"/>
  <c r="AF451" i="1"/>
  <c r="AF461" i="1"/>
  <c r="AF261" i="1"/>
  <c r="AF222" i="1"/>
  <c r="AF392" i="1"/>
  <c r="AF400" i="1"/>
  <c r="AF169" i="1"/>
  <c r="AF558" i="1"/>
  <c r="AF911" i="1"/>
  <c r="AF150" i="1"/>
  <c r="AF114" i="1"/>
  <c r="AF503" i="1"/>
  <c r="AF305" i="1"/>
  <c r="AF797" i="1"/>
  <c r="AF865" i="1"/>
  <c r="AF188" i="1"/>
  <c r="AF651" i="1"/>
  <c r="AF112" i="1"/>
  <c r="AF480" i="1"/>
  <c r="AF357" i="1"/>
  <c r="AF529" i="1"/>
  <c r="AF851" i="1"/>
  <c r="AF87" i="1"/>
  <c r="AF552" i="1"/>
  <c r="AF922" i="1"/>
  <c r="AF968" i="1"/>
  <c r="AF365" i="1"/>
  <c r="AF177" i="1"/>
  <c r="AF459" i="1"/>
  <c r="AF971" i="1"/>
  <c r="AF116" i="1"/>
  <c r="AF586" i="1"/>
  <c r="AF97" i="1"/>
  <c r="AF26" i="1"/>
  <c r="AF413" i="1"/>
  <c r="AF938" i="1"/>
  <c r="AF728" i="1"/>
  <c r="AF869" i="1"/>
  <c r="AF926" i="1"/>
  <c r="AF196" i="1"/>
  <c r="AF453" i="1"/>
  <c r="AF419" i="1"/>
  <c r="AF669" i="1"/>
  <c r="AF347" i="1"/>
  <c r="AF990" i="1"/>
  <c r="AF730" i="1"/>
  <c r="AF153" i="1"/>
  <c r="AF354" i="1"/>
  <c r="AF809" i="1"/>
  <c r="AF418" i="1"/>
  <c r="AF709" i="1"/>
  <c r="AF476" i="1"/>
  <c r="AF917" i="1"/>
  <c r="AF829" i="1"/>
  <c r="AF444" i="1"/>
  <c r="AF566" i="1"/>
  <c r="AF804" i="1"/>
  <c r="AF86" i="1"/>
  <c r="AF397" i="1"/>
  <c r="AF240" i="1"/>
  <c r="AF978" i="1"/>
  <c r="AF92" i="1"/>
  <c r="AF690" i="1"/>
  <c r="AF478" i="1"/>
  <c r="AF992" i="1"/>
  <c r="AF925" i="1"/>
  <c r="AF874" i="1"/>
  <c r="AF794" i="1"/>
  <c r="AF9" i="1"/>
  <c r="AF268" i="1"/>
  <c r="AF49" i="1"/>
  <c r="AF538" i="1"/>
  <c r="AF754" i="1"/>
  <c r="AF175" i="1"/>
  <c r="AF948" i="1"/>
  <c r="AF47" i="1"/>
  <c r="AF695" i="1"/>
  <c r="AF252" i="1"/>
  <c r="AF448" i="1"/>
  <c r="AF325" i="1"/>
  <c r="AF11" i="1"/>
  <c r="AF197" i="1"/>
  <c r="AF799" i="1"/>
  <c r="AF516" i="1"/>
  <c r="AF45" i="1"/>
  <c r="AF21" i="1"/>
  <c r="AF166" i="1"/>
  <c r="AF236" i="1"/>
  <c r="AF718" i="1"/>
  <c r="AF83" i="1"/>
  <c r="AF294" i="1"/>
  <c r="AF582" i="1"/>
  <c r="AF68" i="1"/>
  <c r="AF241" i="1"/>
  <c r="AF207" i="1"/>
  <c r="AF717" i="1"/>
  <c r="AF982" i="1"/>
  <c r="AF198" i="1"/>
  <c r="AF711" i="1"/>
  <c r="AF756" i="1"/>
  <c r="AF759" i="1"/>
  <c r="AF848" i="1"/>
  <c r="AF801" i="1"/>
  <c r="AF481" i="1"/>
  <c r="AF91" i="1"/>
  <c r="AF989" i="1"/>
  <c r="AF118" i="1"/>
  <c r="AF100" i="1"/>
  <c r="AF722" i="1"/>
  <c r="AF436" i="1"/>
  <c r="AF795" i="1"/>
  <c r="AF311" i="1"/>
  <c r="AF148" i="1"/>
  <c r="AF79" i="1"/>
  <c r="AF898" i="1"/>
  <c r="AF890" i="1"/>
  <c r="AF159" i="1"/>
  <c r="AF945" i="1"/>
  <c r="AF446" i="1"/>
  <c r="AF502" i="1"/>
  <c r="AF870" i="1"/>
  <c r="AF368" i="1"/>
  <c r="AF420" i="1"/>
  <c r="AF955" i="1"/>
  <c r="AF628" i="1"/>
  <c r="AF981" i="1"/>
  <c r="AF563" i="1"/>
  <c r="AF406" i="1"/>
  <c r="AF746" i="1"/>
  <c r="AF696" i="1"/>
  <c r="AF331" i="1"/>
  <c r="AF883" i="1"/>
  <c r="AF653" i="1"/>
  <c r="AF402" i="1"/>
  <c r="AF985" i="1"/>
  <c r="AF611" i="1"/>
  <c r="AF673" i="1"/>
  <c r="AF193" i="1"/>
  <c r="AF381" i="1"/>
  <c r="AF934" i="1"/>
  <c r="AF930" i="1"/>
  <c r="AF235" i="1"/>
  <c r="AF35" i="1"/>
  <c r="AF731" i="1"/>
  <c r="AF979" i="1"/>
  <c r="AF121" i="1"/>
  <c r="AF199" i="1"/>
  <c r="AF886" i="1"/>
  <c r="AF492" i="1"/>
  <c r="AF605" i="1"/>
  <c r="AF773" i="1"/>
  <c r="AF312" i="1"/>
  <c r="AF546" i="1"/>
  <c r="AF425" i="1"/>
  <c r="AF32" i="1"/>
  <c r="AF785" i="1"/>
  <c r="AF202" i="1"/>
  <c r="AF475" i="1"/>
  <c r="AF834" i="1"/>
  <c r="AF345" i="1"/>
  <c r="AF343" i="1"/>
  <c r="AF827" i="1"/>
  <c r="AF76" i="1"/>
  <c r="AF251" i="1"/>
  <c r="AF230" i="1"/>
  <c r="AF863" i="1"/>
  <c r="AF815" i="1"/>
  <c r="AF599" i="1"/>
  <c r="AF254" i="1"/>
  <c r="AF358" i="1"/>
  <c r="AF957" i="1"/>
  <c r="AF472" i="1"/>
  <c r="AF437" i="1"/>
  <c r="AF655" i="1"/>
  <c r="AF361" i="1"/>
  <c r="AF500" i="1"/>
  <c r="AF105" i="1"/>
  <c r="AF60" i="1"/>
  <c r="AF823" i="1"/>
  <c r="AF835" i="1"/>
  <c r="AF366" i="1"/>
  <c r="AF239" i="1"/>
  <c r="AF625" i="1"/>
  <c r="AF606" i="1"/>
  <c r="AF903" i="1"/>
  <c r="AF825" i="1"/>
  <c r="AF641" i="1"/>
  <c r="AF416" i="1"/>
  <c r="AF257" i="1"/>
  <c r="AF286" i="1"/>
  <c r="AF845" i="1"/>
  <c r="AF847" i="1"/>
  <c r="AF313" i="1"/>
  <c r="AF652" i="1"/>
  <c r="AF249" i="1"/>
  <c r="AF921" i="1"/>
  <c r="AF527" i="1"/>
  <c r="AF805" i="1"/>
  <c r="AF498" i="1"/>
  <c r="AF81" i="1"/>
  <c r="AF281" i="1"/>
  <c r="AF386" i="1"/>
  <c r="AF508" i="1"/>
  <c r="AF530" i="1"/>
  <c r="AF267" i="1"/>
  <c r="AF734" i="1"/>
  <c r="AF967" i="1"/>
  <c r="AF426" i="1"/>
  <c r="AF747" i="1"/>
  <c r="AF77" i="1"/>
  <c r="AF438" i="1"/>
  <c r="AF495" i="1"/>
  <c r="AF8" i="1"/>
  <c r="AF774" i="1"/>
  <c r="AF702" i="1"/>
  <c r="AF429" i="1"/>
  <c r="AF393" i="1"/>
  <c r="AF143" i="1"/>
  <c r="AF907" i="1"/>
  <c r="AF739" i="1"/>
  <c r="AF465" i="1"/>
  <c r="AF555" i="1"/>
  <c r="AF458" i="1"/>
  <c r="AF877" i="1"/>
  <c r="AF95" i="1"/>
  <c r="AF22" i="1"/>
  <c r="AF970" i="1"/>
  <c r="AF810" i="1"/>
  <c r="AF570" i="1"/>
  <c r="AF623" i="1"/>
  <c r="AF991" i="1"/>
  <c r="AF861" i="1"/>
  <c r="AF723" i="1"/>
  <c r="AF141" i="1"/>
  <c r="AF432" i="1"/>
  <c r="AF288" i="1"/>
  <c r="AF528" i="1"/>
  <c r="AF372" i="1"/>
  <c r="AF187" i="1"/>
  <c r="AF160" i="1"/>
  <c r="AF608" i="1"/>
  <c r="AF976" i="1"/>
  <c r="AF901" i="1"/>
  <c r="AF816" i="1"/>
  <c r="AF740" i="1"/>
  <c r="AF614" i="1"/>
  <c r="AF589" i="1"/>
  <c r="AF462" i="1"/>
  <c r="AF204" i="1"/>
  <c r="AF157" i="1"/>
  <c r="AF615" i="1"/>
  <c r="AF889" i="1"/>
  <c r="AF56" i="1"/>
  <c r="AF568" i="1"/>
  <c r="AF315" i="1"/>
  <c r="AF993" i="1"/>
  <c r="AF346" i="1"/>
  <c r="AF535" i="1"/>
  <c r="AF133" i="1"/>
  <c r="AF680" i="1"/>
  <c r="AF303" i="1"/>
  <c r="AF931" i="1"/>
  <c r="AF622" i="1"/>
  <c r="AF388" i="1"/>
  <c r="AF677" i="1"/>
  <c r="AF337" i="1"/>
  <c r="AF626" i="1"/>
  <c r="AF737" i="1"/>
  <c r="AF435" i="1"/>
  <c r="AF560" i="1"/>
  <c r="AF813" i="1"/>
  <c r="AF226" i="1"/>
  <c r="AF664" i="1"/>
  <c r="AF194" i="1"/>
  <c r="AF684" i="1"/>
  <c r="AF704" i="1"/>
  <c r="AF635" i="1"/>
  <c r="AF846" i="1"/>
  <c r="AF685" i="1"/>
  <c r="AF339" i="1"/>
  <c r="AF163" i="1"/>
  <c r="AF905" i="1"/>
  <c r="AF424" i="1"/>
  <c r="AF384" i="1"/>
  <c r="AF124" i="1"/>
  <c r="AF679" i="1"/>
  <c r="AF837" i="1"/>
  <c r="AF688" i="1"/>
  <c r="AF290" i="1"/>
  <c r="AF266" i="1"/>
  <c r="AF778" i="1"/>
  <c r="AF411" i="1"/>
  <c r="AF884" i="1"/>
  <c r="AF943" i="1"/>
  <c r="AF559" i="1"/>
  <c r="AF351" i="1"/>
  <c r="AF244" i="1"/>
  <c r="AF524" i="1"/>
  <c r="AF501" i="1"/>
  <c r="AF72" i="1"/>
  <c r="AF317" i="1"/>
  <c r="AF61" i="1"/>
  <c r="AF376" i="1"/>
  <c r="AF587" i="1"/>
  <c r="AF729" i="1"/>
  <c r="AF379" i="1"/>
  <c r="AF162" i="1"/>
  <c r="AF962" i="1"/>
  <c r="AF129" i="1"/>
  <c r="AF939" i="1"/>
  <c r="AF806" i="1"/>
  <c r="AF280" i="1"/>
  <c r="AF161" i="1"/>
  <c r="AF915" i="1"/>
  <c r="AF895" i="1"/>
  <c r="AF370" i="1"/>
  <c r="AF25" i="1"/>
  <c r="AF167" i="1"/>
  <c r="AF371" i="1"/>
  <c r="AF766" i="1"/>
  <c r="AF857" i="1"/>
  <c r="AF577" i="1"/>
  <c r="AF973" i="1"/>
  <c r="AF768" i="1"/>
  <c r="AF103" i="1"/>
  <c r="AF636" i="1"/>
  <c r="AF299" i="1"/>
  <c r="AF272" i="1"/>
  <c r="AF832" i="1"/>
  <c r="AF771" i="1"/>
  <c r="AF975" i="1"/>
  <c r="AF20" i="1"/>
  <c r="AF867" i="1"/>
  <c r="AF787" i="1"/>
  <c r="AF699" i="1"/>
  <c r="AF113" i="1"/>
  <c r="AF390" i="1"/>
  <c r="AF532" i="1"/>
  <c r="AF781" i="1"/>
  <c r="AF881" i="1"/>
  <c r="AF619" i="1"/>
  <c r="AF656" i="1"/>
  <c r="AF561" i="1"/>
  <c r="AF554" i="1"/>
  <c r="AF949" i="1"/>
  <c r="AF966" i="1"/>
  <c r="AF517" i="1"/>
  <c r="AF336" i="1"/>
  <c r="AF588" i="1"/>
  <c r="AF403" i="1"/>
  <c r="AF154" i="1"/>
  <c r="AF44" i="1"/>
  <c r="AF82" i="1"/>
  <c r="AF594" i="1"/>
  <c r="AF616" i="1"/>
  <c r="AF864" i="1"/>
  <c r="AF580" i="1"/>
  <c r="AF642" i="1"/>
  <c r="AF924" i="1"/>
  <c r="AF893" i="1"/>
  <c r="AF872" i="1"/>
  <c r="AF596" i="1"/>
  <c r="AF676" i="1"/>
  <c r="AF173" i="1"/>
  <c r="AF602" i="1"/>
  <c r="AF792" i="1"/>
  <c r="AF522" i="1"/>
  <c r="S7" i="1" l="1"/>
  <c r="T7" i="1" s="1"/>
  <c r="U7" i="1" s="1"/>
  <c r="V7" i="1" s="1"/>
  <c r="W7" i="1" s="1"/>
  <c r="X7" i="1" s="1"/>
  <c r="Y7" i="1" s="1"/>
  <c r="Z7" i="1" s="1"/>
  <c r="S8" i="1"/>
  <c r="T8" i="1" s="1"/>
  <c r="U8" i="1" s="1"/>
  <c r="V8" i="1" s="1"/>
  <c r="W8" i="1" s="1"/>
  <c r="X8" i="1" s="1"/>
  <c r="Y8" i="1" s="1"/>
  <c r="Z8" i="1" s="1"/>
  <c r="S9" i="1"/>
  <c r="T9" i="1" s="1"/>
  <c r="U9" i="1" s="1"/>
  <c r="V9" i="1" s="1"/>
  <c r="W9" i="1" s="1"/>
  <c r="X9" i="1" s="1"/>
  <c r="Y9" i="1" s="1"/>
  <c r="Z9" i="1" s="1"/>
  <c r="S10" i="1"/>
  <c r="T10" i="1" s="1"/>
  <c r="U10" i="1" s="1"/>
  <c r="V10" i="1" s="1"/>
  <c r="W10" i="1" s="1"/>
  <c r="X10" i="1" s="1"/>
  <c r="Y10" i="1" s="1"/>
  <c r="Z10" i="1" s="1"/>
  <c r="S11" i="1"/>
  <c r="T11" i="1" s="1"/>
  <c r="U11" i="1" s="1"/>
  <c r="V11" i="1" s="1"/>
  <c r="W11" i="1" s="1"/>
  <c r="X11" i="1" s="1"/>
  <c r="Y11" i="1" s="1"/>
  <c r="Z11" i="1" s="1"/>
  <c r="S12" i="1"/>
  <c r="T12" i="1" s="1"/>
  <c r="U12" i="1" s="1"/>
  <c r="V12" i="1" s="1"/>
  <c r="W12" i="1" s="1"/>
  <c r="X12" i="1" s="1"/>
  <c r="Y12" i="1" s="1"/>
  <c r="Z12" i="1" s="1"/>
  <c r="S13" i="1"/>
  <c r="T13" i="1" s="1"/>
  <c r="U13" i="1" s="1"/>
  <c r="V13" i="1" s="1"/>
  <c r="W13" i="1" s="1"/>
  <c r="X13" i="1" s="1"/>
  <c r="Y13" i="1" s="1"/>
  <c r="Z13" i="1" s="1"/>
  <c r="S14" i="1"/>
  <c r="T14" i="1" s="1"/>
  <c r="U14" i="1" s="1"/>
  <c r="V14" i="1" s="1"/>
  <c r="W14" i="1" s="1"/>
  <c r="X14" i="1" s="1"/>
  <c r="Y14" i="1" s="1"/>
  <c r="Z14" i="1" s="1"/>
  <c r="S15" i="1"/>
  <c r="T15" i="1" s="1"/>
  <c r="U15" i="1" s="1"/>
  <c r="V15" i="1" s="1"/>
  <c r="W15" i="1" s="1"/>
  <c r="X15" i="1" s="1"/>
  <c r="Y15" i="1" s="1"/>
  <c r="Z15" i="1" s="1"/>
  <c r="S16" i="1"/>
  <c r="T16" i="1" s="1"/>
  <c r="U16" i="1" s="1"/>
  <c r="V16" i="1" s="1"/>
  <c r="W16" i="1" s="1"/>
  <c r="X16" i="1" s="1"/>
  <c r="Y16" i="1" s="1"/>
  <c r="Z16" i="1" s="1"/>
  <c r="S17" i="1"/>
  <c r="T17" i="1" s="1"/>
  <c r="U17" i="1" s="1"/>
  <c r="V17" i="1" s="1"/>
  <c r="W17" i="1" s="1"/>
  <c r="X17" i="1" s="1"/>
  <c r="Y17" i="1" s="1"/>
  <c r="Z17" i="1" s="1"/>
  <c r="S18" i="1"/>
  <c r="T18" i="1" s="1"/>
  <c r="U18" i="1" s="1"/>
  <c r="V18" i="1" s="1"/>
  <c r="W18" i="1" s="1"/>
  <c r="X18" i="1" s="1"/>
  <c r="Y18" i="1" s="1"/>
  <c r="Z18" i="1" s="1"/>
  <c r="S19" i="1"/>
  <c r="T19" i="1" s="1"/>
  <c r="U19" i="1" s="1"/>
  <c r="V19" i="1" s="1"/>
  <c r="W19" i="1" s="1"/>
  <c r="X19" i="1" s="1"/>
  <c r="Y19" i="1" s="1"/>
  <c r="Z19" i="1" s="1"/>
  <c r="S20" i="1"/>
  <c r="T20" i="1" s="1"/>
  <c r="U20" i="1" s="1"/>
  <c r="V20" i="1" s="1"/>
  <c r="W20" i="1" s="1"/>
  <c r="X20" i="1" s="1"/>
  <c r="Y20" i="1" s="1"/>
  <c r="Z20" i="1" s="1"/>
  <c r="G326" i="16" l="1"/>
  <c r="S2" i="10" l="1" a="1"/>
  <c r="S2" i="10" s="1"/>
  <c r="L3" i="10" l="1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/>
  <c r="L15" i="10" a="1"/>
  <c r="L15" i="10" s="1"/>
  <c r="L16" i="10" a="1"/>
  <c r="L16" i="10" s="1"/>
  <c r="L17" i="10" a="1"/>
  <c r="L17" i="10" s="1"/>
  <c r="L18" i="10" a="1"/>
  <c r="L18" i="10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32" i="10" a="1"/>
  <c r="L32" i="10"/>
  <c r="L33" i="10" a="1"/>
  <c r="L33" i="10" s="1"/>
  <c r="L34" i="10" a="1"/>
  <c r="L34" i="10" s="1"/>
  <c r="L35" i="10" a="1"/>
  <c r="L35" i="10" s="1"/>
  <c r="L36" i="10" a="1"/>
  <c r="L36" i="10" s="1"/>
  <c r="L37" i="10" a="1"/>
  <c r="L37" i="10" s="1"/>
  <c r="L38" i="10" a="1"/>
  <c r="L38" i="10" s="1"/>
  <c r="L39" i="10" a="1"/>
  <c r="L39" i="10" s="1"/>
  <c r="L40" i="10" a="1"/>
  <c r="L40" i="10" s="1"/>
  <c r="L41" i="10" a="1"/>
  <c r="L41" i="10" s="1"/>
  <c r="L42" i="10" a="1"/>
  <c r="L42" i="10" s="1"/>
  <c r="L43" i="10" a="1"/>
  <c r="L43" i="10" s="1"/>
  <c r="L44" i="10" a="1"/>
  <c r="L44" i="10" s="1"/>
  <c r="L45" i="10" a="1"/>
  <c r="L45" i="10" s="1"/>
  <c r="L46" i="10" a="1"/>
  <c r="L46" i="10" s="1"/>
  <c r="L47" i="10" a="1"/>
  <c r="L47" i="10" s="1"/>
  <c r="L48" i="10" a="1"/>
  <c r="L48" i="10" s="1"/>
  <c r="L49" i="10" a="1"/>
  <c r="L49" i="10" s="1"/>
  <c r="L50" i="10" a="1"/>
  <c r="L50" i="10" s="1"/>
  <c r="L51" i="10" a="1"/>
  <c r="L51" i="10" s="1"/>
  <c r="L52" i="10" a="1"/>
  <c r="L52" i="10" s="1"/>
  <c r="L53" i="10" a="1"/>
  <c r="L53" i="10" s="1"/>
  <c r="L54" i="10" a="1"/>
  <c r="L54" i="10" s="1"/>
  <c r="L55" i="10" a="1"/>
  <c r="L55" i="10" s="1"/>
  <c r="L56" i="10" a="1"/>
  <c r="L56" i="10"/>
  <c r="L57" i="10" a="1"/>
  <c r="L57" i="10" s="1"/>
  <c r="L58" i="10" a="1"/>
  <c r="L58" i="10" s="1"/>
  <c r="L59" i="10" a="1"/>
  <c r="L59" i="10" s="1"/>
  <c r="L60" i="10" a="1"/>
  <c r="L60" i="10" s="1"/>
  <c r="L61" i="10" a="1"/>
  <c r="L61" i="10" s="1"/>
  <c r="L62" i="10" a="1"/>
  <c r="L62" i="10" s="1"/>
  <c r="L63" i="10" a="1"/>
  <c r="L63" i="10" s="1"/>
  <c r="L64" i="10" a="1"/>
  <c r="L64" i="10"/>
  <c r="L65" i="10" a="1"/>
  <c r="L65" i="10" s="1"/>
  <c r="L66" i="10" a="1"/>
  <c r="L66" i="10" s="1"/>
  <c r="L67" i="10" a="1"/>
  <c r="L67" i="10" s="1"/>
  <c r="L68" i="10" a="1"/>
  <c r="L68" i="10" s="1"/>
  <c r="L69" i="10" a="1"/>
  <c r="L69" i="10" s="1"/>
  <c r="L70" i="10" a="1"/>
  <c r="L70" i="10" s="1"/>
  <c r="L71" i="10" a="1"/>
  <c r="L71" i="10" s="1"/>
  <c r="L72" i="10" a="1"/>
  <c r="L72" i="10" s="1"/>
  <c r="L73" i="10" a="1"/>
  <c r="L73" i="10" s="1"/>
  <c r="L74" i="10" a="1"/>
  <c r="L74" i="10" s="1"/>
  <c r="L75" i="10" a="1"/>
  <c r="L75" i="10" s="1"/>
  <c r="L76" i="10" a="1"/>
  <c r="L76" i="10" s="1"/>
  <c r="L77" i="10" a="1"/>
  <c r="L77" i="10" s="1"/>
  <c r="L78" i="10" a="1"/>
  <c r="L78" i="10" s="1"/>
  <c r="L79" i="10" a="1"/>
  <c r="L79" i="10" s="1"/>
  <c r="L80" i="10" a="1"/>
  <c r="L80" i="10" s="1"/>
  <c r="L81" i="10" a="1"/>
  <c r="L81" i="10" s="1"/>
  <c r="L82" i="10" a="1"/>
  <c r="L82" i="10" s="1"/>
  <c r="L83" i="10" a="1"/>
  <c r="L83" i="10" s="1"/>
  <c r="L84" i="10" a="1"/>
  <c r="L84" i="10" s="1"/>
  <c r="L85" i="10" a="1"/>
  <c r="L85" i="10" s="1"/>
  <c r="L86" i="10" a="1"/>
  <c r="L86" i="10" s="1"/>
  <c r="L87" i="10" a="1"/>
  <c r="L87" i="10" s="1"/>
  <c r="L88" i="10" a="1"/>
  <c r="L88" i="10"/>
  <c r="L89" i="10" a="1"/>
  <c r="L89" i="10" s="1"/>
  <c r="L90" i="10" a="1"/>
  <c r="L90" i="10" s="1"/>
  <c r="L91" i="10" a="1"/>
  <c r="L91" i="10" s="1"/>
  <c r="L92" i="10" a="1"/>
  <c r="L92" i="10" s="1"/>
  <c r="L93" i="10" a="1"/>
  <c r="L93" i="10" s="1"/>
  <c r="L94" i="10" a="1"/>
  <c r="L94" i="10" s="1"/>
  <c r="L95" i="10" a="1"/>
  <c r="L95" i="10" s="1"/>
  <c r="L96" i="10" a="1"/>
  <c r="L96" i="10"/>
  <c r="L97" i="10" a="1"/>
  <c r="L97" i="10" s="1"/>
  <c r="L98" i="10" a="1"/>
  <c r="L98" i="10" s="1"/>
  <c r="L99" i="10" a="1"/>
  <c r="L99" i="10" s="1"/>
  <c r="L100" i="10" a="1"/>
  <c r="L100" i="10" s="1"/>
  <c r="L101" i="10" a="1"/>
  <c r="L101" i="10" s="1"/>
  <c r="L102" i="10" a="1"/>
  <c r="L102" i="10" s="1"/>
  <c r="L103" i="10" a="1"/>
  <c r="L103" i="10" s="1"/>
  <c r="L104" i="10" a="1"/>
  <c r="L104" i="10" s="1"/>
  <c r="L105" i="10" a="1"/>
  <c r="L105" i="10" s="1"/>
  <c r="L106" i="10" a="1"/>
  <c r="L106" i="10" s="1"/>
  <c r="L107" i="10" a="1"/>
  <c r="L107" i="10" s="1"/>
  <c r="L108" i="10" a="1"/>
  <c r="L108" i="10" s="1"/>
  <c r="L109" i="10" a="1"/>
  <c r="L109" i="10" s="1"/>
  <c r="L110" i="10" a="1"/>
  <c r="L110" i="10" s="1"/>
  <c r="L111" i="10" a="1"/>
  <c r="L111" i="10" s="1"/>
  <c r="L112" i="10" a="1"/>
  <c r="L112" i="10" s="1"/>
  <c r="L113" i="10" a="1"/>
  <c r="L113" i="10" s="1"/>
  <c r="L114" i="10" a="1"/>
  <c r="L114" i="10" s="1"/>
  <c r="L115" i="10" a="1"/>
  <c r="L115" i="10" s="1"/>
  <c r="L116" i="10" a="1"/>
  <c r="L116" i="10" s="1"/>
  <c r="L117" i="10" a="1"/>
  <c r="L117" i="10" s="1"/>
  <c r="L118" i="10" a="1"/>
  <c r="L118" i="10" s="1"/>
  <c r="L119" i="10" a="1"/>
  <c r="L119" i="10" s="1"/>
  <c r="L120" i="10" a="1"/>
  <c r="L120" i="10"/>
  <c r="L121" i="10" a="1"/>
  <c r="L121" i="10" s="1"/>
  <c r="L122" i="10" a="1"/>
  <c r="L122" i="10" s="1"/>
  <c r="L123" i="10" a="1"/>
  <c r="L123" i="10" s="1"/>
  <c r="L124" i="10" a="1"/>
  <c r="L124" i="10" s="1"/>
  <c r="L125" i="10" a="1"/>
  <c r="L125" i="10" s="1"/>
  <c r="L126" i="10" a="1"/>
  <c r="L126" i="10" s="1"/>
  <c r="L127" i="10" a="1"/>
  <c r="L127" i="10" s="1"/>
  <c r="L128" i="10" a="1"/>
  <c r="L128" i="10"/>
  <c r="L129" i="10" a="1"/>
  <c r="L129" i="10" s="1"/>
  <c r="L130" i="10" a="1"/>
  <c r="L130" i="10" s="1"/>
  <c r="L131" i="10" a="1"/>
  <c r="L131" i="10" s="1"/>
  <c r="L132" i="10" a="1"/>
  <c r="L132" i="10" s="1"/>
  <c r="L133" i="10" a="1"/>
  <c r="L133" i="10" s="1"/>
  <c r="L134" i="10" a="1"/>
  <c r="L134" i="10" s="1"/>
  <c r="L135" i="10" a="1"/>
  <c r="L135" i="10" s="1"/>
  <c r="L136" i="10" a="1"/>
  <c r="L136" i="10" s="1"/>
  <c r="L137" i="10" a="1"/>
  <c r="L137" i="10" s="1"/>
  <c r="L138" i="10" a="1"/>
  <c r="L138" i="10" s="1"/>
  <c r="L139" i="10" a="1"/>
  <c r="L139" i="10" s="1"/>
  <c r="L140" i="10" a="1"/>
  <c r="L140" i="10" s="1"/>
  <c r="L141" i="10" a="1"/>
  <c r="L141" i="10" s="1"/>
  <c r="L142" i="10" a="1"/>
  <c r="L142" i="10" s="1"/>
  <c r="L143" i="10" a="1"/>
  <c r="L143" i="10" s="1"/>
  <c r="L144" i="10" a="1"/>
  <c r="L144" i="10" s="1"/>
  <c r="L145" i="10" a="1"/>
  <c r="L145" i="10" s="1"/>
  <c r="L146" i="10" a="1"/>
  <c r="L146" i="10" s="1"/>
  <c r="L147" i="10" a="1"/>
  <c r="L147" i="10" s="1"/>
  <c r="L148" i="10" a="1"/>
  <c r="L148" i="10" s="1"/>
  <c r="L149" i="10" a="1"/>
  <c r="L149" i="10" s="1"/>
  <c r="L150" i="10" a="1"/>
  <c r="L150" i="10" s="1"/>
  <c r="L151" i="10" a="1"/>
  <c r="L151" i="10" s="1"/>
  <c r="L152" i="10" a="1"/>
  <c r="L152" i="10"/>
  <c r="L153" i="10" a="1"/>
  <c r="L153" i="10" s="1"/>
  <c r="L154" i="10" a="1"/>
  <c r="L154" i="10" s="1"/>
  <c r="L155" i="10" a="1"/>
  <c r="L155" i="10" s="1"/>
  <c r="L156" i="10" a="1"/>
  <c r="L156" i="10" s="1"/>
  <c r="L157" i="10" a="1"/>
  <c r="L157" i="10" s="1"/>
  <c r="L158" i="10" a="1"/>
  <c r="L158" i="10" s="1"/>
  <c r="L159" i="10" a="1"/>
  <c r="L159" i="10" s="1"/>
  <c r="L160" i="10" a="1"/>
  <c r="L160" i="10"/>
  <c r="L161" i="10" a="1"/>
  <c r="L161" i="10" s="1"/>
  <c r="L162" i="10" a="1"/>
  <c r="L162" i="10" s="1"/>
  <c r="L163" i="10" a="1"/>
  <c r="L163" i="10" s="1"/>
  <c r="L164" i="10" a="1"/>
  <c r="L164" i="10" s="1"/>
  <c r="L165" i="10" a="1"/>
  <c r="L165" i="10" s="1"/>
  <c r="L166" i="10" a="1"/>
  <c r="L166" i="10" s="1"/>
  <c r="L167" i="10" a="1"/>
  <c r="L167" i="10" s="1"/>
  <c r="L168" i="10" a="1"/>
  <c r="L168" i="10" s="1"/>
  <c r="L169" i="10" a="1"/>
  <c r="L169" i="10" s="1"/>
  <c r="L170" i="10" a="1"/>
  <c r="L170" i="10" s="1"/>
  <c r="L171" i="10" a="1"/>
  <c r="L171" i="10" s="1"/>
  <c r="L172" i="10" a="1"/>
  <c r="L172" i="10" s="1"/>
  <c r="L173" i="10" a="1"/>
  <c r="L173" i="10" s="1"/>
  <c r="L174" i="10" a="1"/>
  <c r="L174" i="10" s="1"/>
  <c r="L175" i="10" a="1"/>
  <c r="L175" i="10" s="1"/>
  <c r="L176" i="10" a="1"/>
  <c r="L176" i="10" s="1"/>
  <c r="L177" i="10" a="1"/>
  <c r="L177" i="10" s="1"/>
  <c r="L178" i="10" a="1"/>
  <c r="L178" i="10" s="1"/>
  <c r="L179" i="10" a="1"/>
  <c r="L179" i="10" s="1"/>
  <c r="L180" i="10" a="1"/>
  <c r="L180" i="10"/>
  <c r="L181" i="10" a="1"/>
  <c r="L181" i="10" s="1"/>
  <c r="L182" i="10" a="1"/>
  <c r="L182" i="10" s="1"/>
  <c r="L183" i="10" a="1"/>
  <c r="L183" i="10" s="1"/>
  <c r="L184" i="10" a="1"/>
  <c r="L184" i="10"/>
  <c r="L185" i="10" a="1"/>
  <c r="L185" i="10" s="1"/>
  <c r="L186" i="10" a="1"/>
  <c r="L186" i="10" s="1"/>
  <c r="L187" i="10" a="1"/>
  <c r="L187" i="10" s="1"/>
  <c r="L188" i="10" a="1"/>
  <c r="L188" i="10" s="1"/>
  <c r="L189" i="10" a="1"/>
  <c r="L189" i="10" s="1"/>
  <c r="L190" i="10" a="1"/>
  <c r="L190" i="10" s="1"/>
  <c r="L191" i="10" a="1"/>
  <c r="L191" i="10" s="1"/>
  <c r="L192" i="10" a="1"/>
  <c r="L192" i="10" s="1"/>
  <c r="L193" i="10" a="1"/>
  <c r="L193" i="10" s="1"/>
  <c r="L194" i="10" a="1"/>
  <c r="L194" i="10" s="1"/>
  <c r="L195" i="10" a="1"/>
  <c r="L195" i="10" s="1"/>
  <c r="L196" i="10" a="1"/>
  <c r="L196" i="10" s="1"/>
  <c r="L197" i="10" a="1"/>
  <c r="L197" i="10" s="1"/>
  <c r="L198" i="10" a="1"/>
  <c r="L198" i="10" s="1"/>
  <c r="L199" i="10" a="1"/>
  <c r="L199" i="10" s="1"/>
  <c r="L200" i="10" a="1"/>
  <c r="L200" i="10" s="1"/>
  <c r="L201" i="10" a="1"/>
  <c r="L201" i="10" s="1"/>
  <c r="L202" i="10" a="1"/>
  <c r="L202" i="10" s="1"/>
  <c r="L203" i="10" a="1"/>
  <c r="L203" i="10" s="1"/>
  <c r="L204" i="10" a="1"/>
  <c r="L204" i="10"/>
  <c r="L205" i="10" a="1"/>
  <c r="L205" i="10" s="1"/>
  <c r="L206" i="10" a="1"/>
  <c r="L206" i="10" s="1"/>
  <c r="L207" i="10" a="1"/>
  <c r="L207" i="10" s="1"/>
  <c r="L208" i="10" a="1"/>
  <c r="L208" i="10" s="1"/>
  <c r="L209" i="10" a="1"/>
  <c r="L209" i="10" s="1"/>
  <c r="L210" i="10" a="1"/>
  <c r="L210" i="10" s="1"/>
  <c r="L211" i="10" a="1"/>
  <c r="L211" i="10" s="1"/>
  <c r="L212" i="10" a="1"/>
  <c r="L212" i="10" s="1"/>
  <c r="L213" i="10" a="1"/>
  <c r="L213" i="10" s="1"/>
  <c r="L214" i="10" a="1"/>
  <c r="L214" i="10" s="1"/>
  <c r="L215" i="10" a="1"/>
  <c r="L215" i="10" s="1"/>
  <c r="L216" i="10" a="1"/>
  <c r="L216" i="10" s="1"/>
  <c r="L217" i="10" a="1"/>
  <c r="L217" i="10" s="1"/>
  <c r="L218" i="10" a="1"/>
  <c r="L218" i="10"/>
  <c r="L219" i="10" a="1"/>
  <c r="L219" i="10" s="1"/>
  <c r="L220" i="10" a="1"/>
  <c r="L220" i="10"/>
  <c r="L221" i="10" a="1"/>
  <c r="L221" i="10" s="1"/>
  <c r="L222" i="10" a="1"/>
  <c r="L222" i="10" s="1"/>
  <c r="L223" i="10" a="1"/>
  <c r="L223" i="10" s="1"/>
  <c r="L224" i="10" a="1"/>
  <c r="L224" i="10" s="1"/>
  <c r="L225" i="10" a="1"/>
  <c r="L225" i="10" s="1"/>
  <c r="L226" i="10" a="1"/>
  <c r="L226" i="10" s="1"/>
  <c r="L227" i="10" a="1"/>
  <c r="L227" i="10" s="1"/>
  <c r="L228" i="10" a="1"/>
  <c r="L228" i="10" s="1"/>
  <c r="L229" i="10" a="1"/>
  <c r="L229" i="10" s="1"/>
  <c r="L230" i="10" a="1"/>
  <c r="L230" i="10" s="1"/>
  <c r="L231" i="10" a="1"/>
  <c r="L231" i="10" s="1"/>
  <c r="L232" i="10" a="1"/>
  <c r="L232" i="10" s="1"/>
  <c r="L233" i="10" a="1"/>
  <c r="L233" i="10" s="1"/>
  <c r="L234" i="10" a="1"/>
  <c r="L234" i="10"/>
  <c r="L235" i="10" a="1"/>
  <c r="L235" i="10" s="1"/>
  <c r="L236" i="10" a="1"/>
  <c r="L236" i="10"/>
  <c r="L237" i="10" a="1"/>
  <c r="L237" i="10" s="1"/>
  <c r="L238" i="10" a="1"/>
  <c r="L238" i="10" s="1"/>
  <c r="L239" i="10" a="1"/>
  <c r="L239" i="10" s="1"/>
  <c r="L240" i="10" a="1"/>
  <c r="L240" i="10" s="1"/>
  <c r="L241" i="10" a="1"/>
  <c r="L241" i="10" s="1"/>
  <c r="L242" i="10" a="1"/>
  <c r="L242" i="10" s="1"/>
  <c r="L243" i="10" a="1"/>
  <c r="L243" i="10" s="1"/>
  <c r="L244" i="10" a="1"/>
  <c r="L244" i="10" s="1"/>
  <c r="L245" i="10" a="1"/>
  <c r="L245" i="10" s="1"/>
  <c r="L246" i="10" a="1"/>
  <c r="L246" i="10" s="1"/>
  <c r="L247" i="10" a="1"/>
  <c r="L247" i="10" s="1"/>
  <c r="L248" i="10" a="1"/>
  <c r="L248" i="10" s="1"/>
  <c r="L249" i="10" a="1"/>
  <c r="L249" i="10" s="1"/>
  <c r="L250" i="10" a="1"/>
  <c r="L250" i="10"/>
  <c r="L251" i="10" a="1"/>
  <c r="L251" i="10" s="1"/>
  <c r="L252" i="10" a="1"/>
  <c r="L252" i="10"/>
  <c r="L253" i="10" a="1"/>
  <c r="L253" i="10" s="1"/>
  <c r="L254" i="10" a="1"/>
  <c r="L254" i="10" s="1"/>
  <c r="L255" i="10" a="1"/>
  <c r="L255" i="10" s="1"/>
  <c r="L256" i="10" a="1"/>
  <c r="L256" i="10" s="1"/>
  <c r="L257" i="10" a="1"/>
  <c r="L257" i="10" s="1"/>
  <c r="L258" i="10" a="1"/>
  <c r="L258" i="10" s="1"/>
  <c r="L2" i="10" a="1"/>
  <c r="L2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2" i="11"/>
  <c r="M3" i="11" l="1"/>
  <c r="M4" i="11"/>
  <c r="M5" i="11"/>
  <c r="M2" i="11" l="1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D676" i="13" l="1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E699" i="11" l="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M10" i="11"/>
  <c r="E10" i="11"/>
  <c r="M9" i="11"/>
  <c r="E9" i="11"/>
  <c r="M8" i="11"/>
  <c r="E8" i="11"/>
  <c r="M7" i="11"/>
  <c r="E7" i="11"/>
  <c r="E6" i="11"/>
  <c r="E5" i="11"/>
  <c r="E4" i="11"/>
  <c r="E3" i="11"/>
  <c r="E2" i="11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B2" i="6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  <c r="I647" i="5"/>
  <c r="I215" i="5"/>
  <c r="I705" i="5"/>
  <c r="I266" i="5"/>
  <c r="I491" i="5"/>
  <c r="I134" i="5"/>
  <c r="I547" i="5"/>
  <c r="I708" i="5"/>
  <c r="I606" i="5"/>
  <c r="I661" i="5"/>
  <c r="I617" i="5"/>
  <c r="I563" i="5"/>
  <c r="I665" i="5"/>
  <c r="I590" i="5"/>
  <c r="I586" i="5"/>
  <c r="I309" i="5"/>
  <c r="I173" i="5"/>
  <c r="I561" i="5"/>
  <c r="I226" i="5"/>
  <c r="I236" i="5"/>
  <c r="I567" i="5"/>
  <c r="I20" i="5"/>
  <c r="I185" i="5"/>
  <c r="I673" i="5"/>
  <c r="I445" i="5"/>
  <c r="I597" i="5"/>
  <c r="I625" i="5"/>
  <c r="I374" i="5"/>
  <c r="I604" i="5"/>
  <c r="I656" i="5"/>
  <c r="I645" i="5"/>
  <c r="I405" i="5"/>
  <c r="I470" i="5"/>
  <c r="I244" i="5"/>
  <c r="I609" i="5"/>
  <c r="I584" i="5"/>
  <c r="I505" i="5"/>
  <c r="I270" i="5"/>
  <c r="I44" i="5"/>
  <c r="I79" i="5"/>
  <c r="I674" i="5"/>
  <c r="I720" i="5"/>
  <c r="I128" i="5"/>
  <c r="I460" i="5"/>
  <c r="I471" i="5"/>
  <c r="I418" i="5"/>
  <c r="I602" i="5"/>
  <c r="I5" i="5"/>
  <c r="I211" i="5"/>
  <c r="I372" i="5"/>
  <c r="I250" i="5"/>
  <c r="I469" i="5"/>
  <c r="I719" i="5"/>
  <c r="I347" i="5"/>
  <c r="I612" i="5"/>
  <c r="I658" i="5"/>
  <c r="I241" i="5"/>
  <c r="I269" i="5"/>
  <c r="I336" i="5"/>
  <c r="I46" i="5"/>
  <c r="I340" i="5"/>
  <c r="I127" i="5"/>
  <c r="I68" i="5"/>
  <c r="I59" i="5"/>
  <c r="I141" i="5"/>
  <c r="I463" i="5"/>
  <c r="I52" i="5"/>
  <c r="I126" i="5"/>
  <c r="I217" i="5"/>
  <c r="I349" i="5"/>
  <c r="I176" i="5"/>
  <c r="I695" i="5"/>
  <c r="I84" i="5"/>
  <c r="I536" i="5"/>
  <c r="I381" i="5"/>
  <c r="I667" i="5"/>
  <c r="I235" i="5"/>
  <c r="I346" i="5"/>
  <c r="I196" i="5"/>
  <c r="I310" i="5"/>
  <c r="I132" i="5"/>
  <c r="I283" i="5"/>
  <c r="I519" i="5"/>
  <c r="I723" i="5"/>
  <c r="I171" i="5"/>
  <c r="I87" i="5"/>
  <c r="I640" i="5"/>
  <c r="I281" i="5"/>
  <c r="I159" i="5"/>
  <c r="I509" i="5"/>
  <c r="I109" i="5"/>
  <c r="I410" i="5"/>
  <c r="I154" i="5"/>
  <c r="I644" i="5"/>
  <c r="I89" i="5"/>
  <c r="I538" i="5"/>
  <c r="I448" i="5"/>
  <c r="I8" i="5"/>
  <c r="I143" i="5"/>
  <c r="I451" i="5"/>
  <c r="I403" i="5"/>
  <c r="I64" i="5"/>
  <c r="I452" i="5"/>
  <c r="I187" i="5"/>
  <c r="I388" i="5"/>
  <c r="I378" i="5"/>
  <c r="I198" i="5"/>
  <c r="I501" i="5"/>
  <c r="I554" i="5"/>
  <c r="I71" i="5"/>
  <c r="I4" i="5"/>
  <c r="I299" i="5"/>
  <c r="I308" i="5"/>
  <c r="I704" i="5"/>
  <c r="I95" i="5"/>
  <c r="I486" i="5"/>
  <c r="I559" i="5"/>
  <c r="I685" i="5"/>
  <c r="I650" i="5"/>
  <c r="I546" i="5"/>
  <c r="I489" i="5"/>
  <c r="I275" i="5"/>
  <c r="I311" i="5"/>
  <c r="I92" i="5"/>
  <c r="I285" i="5"/>
  <c r="I183" i="5"/>
  <c r="I322" i="5"/>
  <c r="I107" i="5"/>
  <c r="I515" i="5"/>
  <c r="I104" i="5"/>
  <c r="I56" i="5"/>
  <c r="I624" i="5"/>
  <c r="I526" i="5"/>
  <c r="I138" i="5"/>
  <c r="I385" i="5"/>
  <c r="I313" i="5"/>
  <c r="I184" i="5"/>
  <c r="I670" i="5"/>
  <c r="I252" i="5"/>
  <c r="I439" i="5"/>
  <c r="I247" i="5"/>
  <c r="I253" i="5"/>
  <c r="I628" i="5"/>
  <c r="I412" i="5"/>
  <c r="I165" i="5"/>
  <c r="I551" i="5"/>
  <c r="I610" i="5"/>
  <c r="I576" i="5"/>
  <c r="I156" i="5"/>
  <c r="I607" i="5"/>
  <c r="I139" i="5"/>
  <c r="I158" i="5"/>
  <c r="I273" i="5"/>
  <c r="I214" i="5"/>
  <c r="I279" i="5"/>
  <c r="I246" i="5"/>
  <c r="I373" i="5"/>
  <c r="I608" i="5"/>
  <c r="I424" i="5"/>
  <c r="I600" i="5"/>
  <c r="I732" i="5"/>
  <c r="I537" i="5"/>
  <c r="I13" i="5"/>
  <c r="I583" i="5"/>
  <c r="I34" i="5"/>
  <c r="I366" i="5"/>
  <c r="I251" i="5"/>
  <c r="I415" i="5"/>
  <c r="I42" i="5"/>
  <c r="I137" i="5"/>
  <c r="I571" i="5"/>
  <c r="I263" i="5"/>
  <c r="I227" i="5"/>
  <c r="I111" i="5"/>
  <c r="I616" i="5"/>
  <c r="I58" i="5"/>
  <c r="I383" i="5"/>
  <c r="I205" i="5"/>
  <c r="I43" i="5"/>
  <c r="I542" i="5"/>
  <c r="I382" i="5"/>
  <c r="I335" i="5"/>
  <c r="I166" i="5"/>
  <c r="I91" i="5"/>
  <c r="I6" i="5"/>
  <c r="I135" i="5"/>
  <c r="I558" i="5"/>
  <c r="I473" i="5"/>
  <c r="I725" i="5"/>
  <c r="I492" i="5"/>
  <c r="I530" i="5"/>
  <c r="I255" i="5"/>
  <c r="I117" i="5"/>
  <c r="I304" i="5"/>
  <c r="I178" i="5"/>
  <c r="I300" i="5"/>
  <c r="I427" i="5"/>
  <c r="I40" i="5"/>
  <c r="I419" i="5"/>
  <c r="I498" i="5"/>
  <c r="I532" i="5"/>
  <c r="I7" i="5"/>
  <c r="I27" i="5"/>
  <c r="I360" i="5"/>
  <c r="I179" i="5"/>
  <c r="I118" i="5"/>
  <c r="I257" i="5"/>
  <c r="I540" i="5"/>
  <c r="I444" i="5"/>
  <c r="I249" i="5"/>
  <c r="I534" i="5"/>
  <c r="I603" i="5"/>
  <c r="I339" i="5"/>
  <c r="I45" i="5"/>
  <c r="I564" i="5"/>
  <c r="I48" i="5"/>
  <c r="I691" i="5"/>
  <c r="I168" i="5"/>
  <c r="I229" i="5"/>
  <c r="I677" i="5"/>
  <c r="I153" i="5"/>
  <c r="I367" i="5"/>
  <c r="I19" i="5"/>
  <c r="I681" i="5"/>
  <c r="I495" i="5"/>
  <c r="I621" i="5"/>
  <c r="I341" i="5"/>
  <c r="I294" i="5"/>
  <c r="I539" i="5"/>
  <c r="I256" i="5"/>
  <c r="I496" i="5"/>
  <c r="I314" i="5"/>
  <c r="I596" i="5"/>
  <c r="I131" i="5"/>
  <c r="I479" i="5"/>
  <c r="I18" i="5"/>
  <c r="I23" i="5"/>
  <c r="I632" i="5"/>
  <c r="I181" i="5"/>
  <c r="I353" i="5"/>
  <c r="I220" i="5"/>
  <c r="I738" i="5"/>
  <c r="I417" i="5"/>
  <c r="I38" i="5"/>
  <c r="I377" i="5"/>
  <c r="I39" i="5"/>
  <c r="I186" i="5"/>
  <c r="I635" i="5"/>
  <c r="I216" i="5"/>
  <c r="I413" i="5"/>
  <c r="I170" i="5"/>
  <c r="I142" i="5"/>
  <c r="I740" i="5"/>
  <c r="I230" i="5"/>
  <c r="I611" i="5"/>
  <c r="I401" i="5"/>
  <c r="I10" i="5"/>
  <c r="I290" i="5"/>
  <c r="I192" i="5"/>
  <c r="I443" i="5"/>
  <c r="I653" i="5"/>
  <c r="I441" i="5"/>
  <c r="I637" i="5"/>
  <c r="I259" i="5"/>
  <c r="I601" i="5"/>
  <c r="I238" i="5"/>
  <c r="I258" i="5"/>
  <c r="I130" i="5"/>
  <c r="I636" i="5"/>
  <c r="I524" i="5"/>
  <c r="I433" i="5"/>
  <c r="I426" i="5"/>
  <c r="I365" i="5"/>
  <c r="I74" i="5"/>
  <c r="I376" i="5"/>
  <c r="I459" i="5"/>
  <c r="I570" i="5"/>
  <c r="I218" i="5"/>
  <c r="I320" i="5"/>
  <c r="I521" i="5"/>
  <c r="I296" i="5"/>
  <c r="I98" i="5"/>
  <c r="I352" i="5"/>
  <c r="I148" i="5"/>
  <c r="I582" i="5"/>
  <c r="I465" i="5"/>
  <c r="I525" i="5"/>
  <c r="I706" i="5"/>
  <c r="I414" i="5"/>
  <c r="I430" i="5"/>
  <c r="I287" i="5"/>
  <c r="I106" i="5"/>
  <c r="I36" i="5"/>
  <c r="I145" i="5"/>
  <c r="I169" i="5"/>
  <c r="I557" i="5"/>
  <c r="I480" i="5"/>
  <c r="I440" i="5"/>
  <c r="I421" i="5"/>
  <c r="I553" i="5"/>
  <c r="I464" i="5"/>
  <c r="I400" i="5"/>
  <c r="I488" i="5"/>
  <c r="I208" i="5"/>
  <c r="I49" i="5"/>
  <c r="I626" i="5"/>
  <c r="I161" i="5"/>
  <c r="I306" i="5"/>
  <c r="I423" i="5"/>
  <c r="I194" i="5"/>
  <c r="I630" i="5"/>
  <c r="I506" i="5"/>
  <c r="I591" i="5"/>
  <c r="I379" i="5"/>
  <c r="I133" i="5"/>
  <c r="I702" i="5"/>
  <c r="I116" i="5"/>
  <c r="I288" i="5"/>
  <c r="I264" i="5"/>
  <c r="I646" i="5"/>
  <c r="I97" i="5"/>
  <c r="I516" i="5"/>
  <c r="I233" i="5"/>
  <c r="I237" i="5"/>
  <c r="I163" i="5"/>
  <c r="I728" i="5"/>
  <c r="I461" i="5"/>
  <c r="I119" i="5"/>
  <c r="I483" i="5"/>
  <c r="I589" i="5"/>
  <c r="I260" i="5"/>
  <c r="I86" i="5"/>
  <c r="I737" i="5"/>
  <c r="I573" i="5"/>
  <c r="I345" i="5"/>
  <c r="I503" i="5"/>
  <c r="I362" i="5"/>
  <c r="I222" i="5"/>
  <c r="I357" i="5"/>
  <c r="I458" i="5"/>
  <c r="I321" i="5"/>
  <c r="I416" i="5"/>
  <c r="I122" i="5"/>
  <c r="I395" i="5"/>
  <c r="I508" i="5"/>
  <c r="I520" i="5"/>
  <c r="I53" i="5"/>
  <c r="I493" i="5"/>
  <c r="I594" i="5"/>
  <c r="I468" i="5"/>
  <c r="I511" i="5"/>
  <c r="I167" i="5"/>
  <c r="I652" i="5"/>
  <c r="I344" i="5"/>
  <c r="I574" i="5"/>
  <c r="I568" i="5"/>
  <c r="I96" i="5"/>
  <c r="I531" i="5"/>
  <c r="I575" i="5"/>
  <c r="I67" i="5"/>
  <c r="I93" i="5"/>
  <c r="I457" i="5"/>
  <c r="I490" i="5"/>
  <c r="I504" i="5"/>
  <c r="I545" i="5"/>
  <c r="I75" i="5"/>
  <c r="I272" i="5"/>
  <c r="I80" i="5"/>
  <c r="I615" i="5"/>
  <c r="I354" i="5"/>
  <c r="I722" i="5"/>
  <c r="I622" i="5"/>
  <c r="I105" i="5"/>
  <c r="I302" i="5"/>
  <c r="I599" i="5"/>
  <c r="I315" i="5"/>
  <c r="I31" i="5"/>
  <c r="I627" i="5"/>
  <c r="I432" i="5"/>
  <c r="I343" i="5"/>
  <c r="I529" i="5"/>
  <c r="I193" i="5"/>
  <c r="I37" i="5"/>
  <c r="I172" i="5"/>
  <c r="I25" i="5"/>
  <c r="I514" i="5"/>
  <c r="I301" i="5"/>
  <c r="I318" i="5"/>
  <c r="I101" i="5"/>
  <c r="I319" i="5"/>
  <c r="I425" i="5"/>
  <c r="I710" i="5"/>
  <c r="I26" i="5"/>
  <c r="I160" i="5"/>
  <c r="I528" i="5"/>
  <c r="I734" i="5"/>
  <c r="I703" i="5"/>
  <c r="I278" i="5"/>
  <c r="I389" i="5"/>
  <c r="I35" i="5"/>
  <c r="I200" i="5"/>
  <c r="I552" i="5"/>
  <c r="I277" i="5"/>
  <c r="I386" i="5"/>
  <c r="I639" i="5"/>
  <c r="I3" i="5"/>
  <c r="I736" i="5"/>
  <c r="I129" i="5"/>
  <c r="I387" i="5"/>
  <c r="I307" i="5"/>
  <c r="I292" i="5"/>
  <c r="I550" i="5"/>
  <c r="I14" i="5"/>
  <c r="I434" i="5"/>
  <c r="I57" i="5"/>
  <c r="I370" i="5"/>
  <c r="I502" i="5"/>
  <c r="I392" i="5"/>
  <c r="I391" i="5"/>
  <c r="I21" i="5"/>
  <c r="I482" i="5"/>
  <c r="I284" i="5"/>
  <c r="I541" i="5"/>
  <c r="I523" i="5"/>
  <c r="I409" i="5"/>
  <c r="I182" i="5"/>
  <c r="I500" i="5"/>
  <c r="I435" i="5"/>
  <c r="I660" i="5"/>
  <c r="I713" i="5"/>
  <c r="I446" i="5"/>
  <c r="I544" i="5"/>
  <c r="I100" i="5"/>
  <c r="I518" i="5"/>
  <c r="I634" i="5"/>
  <c r="I102" i="5"/>
  <c r="I657" i="5"/>
  <c r="I669" i="5"/>
  <c r="I62" i="5"/>
  <c r="I203" i="5"/>
  <c r="I507" i="5"/>
  <c r="I643" i="5"/>
  <c r="I428" i="5"/>
  <c r="I180" i="5"/>
  <c r="I85" i="5"/>
  <c r="I146" i="5"/>
  <c r="I476" i="5"/>
  <c r="I422" i="5"/>
  <c r="I221" i="5"/>
  <c r="I140" i="5"/>
  <c r="I355" i="5"/>
  <c r="I51" i="5"/>
  <c r="I684" i="5"/>
  <c r="I718" i="5"/>
  <c r="I629" i="5"/>
  <c r="I63" i="5"/>
  <c r="I316" i="5"/>
  <c r="I396" i="5"/>
  <c r="I726" i="5"/>
  <c r="I577" i="5"/>
  <c r="I88" i="5"/>
  <c r="I436" i="5"/>
  <c r="I280" i="5"/>
  <c r="I408" i="5"/>
  <c r="I741" i="5"/>
  <c r="I197" i="5"/>
  <c r="I152" i="5"/>
  <c r="I15" i="5"/>
  <c r="I371" i="5"/>
  <c r="I265" i="5"/>
  <c r="I682" i="5"/>
  <c r="I271" i="5"/>
  <c r="I55" i="5"/>
  <c r="I123" i="5"/>
  <c r="I113" i="5"/>
  <c r="I485" i="5"/>
  <c r="I716" i="5"/>
  <c r="I202" i="5"/>
  <c r="I533" i="5"/>
  <c r="I698" i="5"/>
  <c r="I323" i="5"/>
  <c r="I548" i="5"/>
  <c r="I631" i="5"/>
  <c r="I442" i="5"/>
  <c r="I65" i="5"/>
  <c r="I282" i="5"/>
  <c r="I331" i="5"/>
  <c r="I155" i="5"/>
  <c r="I342" i="5"/>
  <c r="I693" i="5"/>
  <c r="I2" i="5"/>
  <c r="I333" i="5"/>
  <c r="I466" i="5"/>
  <c r="I605" i="5"/>
  <c r="I356" i="5"/>
  <c r="I739" i="5"/>
  <c r="I420" i="5"/>
  <c r="I209" i="5"/>
  <c r="I717" i="5"/>
  <c r="I147" i="5"/>
  <c r="I228" i="5"/>
  <c r="I213" i="5"/>
  <c r="I579" i="5"/>
  <c r="I94" i="5"/>
  <c r="I219" i="5"/>
  <c r="I136" i="5"/>
  <c r="I688" i="5"/>
  <c r="I715" i="5"/>
  <c r="I81" i="5"/>
  <c r="I190" i="5"/>
  <c r="I29" i="5"/>
  <c r="I555" i="5"/>
  <c r="I317" i="5"/>
  <c r="I361" i="5"/>
  <c r="I73" i="5"/>
  <c r="I41" i="5"/>
  <c r="I560" i="5"/>
  <c r="I692" i="5"/>
  <c r="I714" i="5"/>
  <c r="I672" i="5"/>
  <c r="I620" i="5"/>
  <c r="I201" i="5"/>
  <c r="I115" i="5"/>
  <c r="I24" i="5"/>
  <c r="I369" i="5"/>
  <c r="I312" i="5"/>
  <c r="I78" i="5"/>
  <c r="I303" i="5"/>
  <c r="I641" i="5"/>
  <c r="I664" i="5"/>
  <c r="I28" i="5"/>
  <c r="I633" i="5"/>
  <c r="I297" i="5"/>
  <c r="I618" i="5"/>
  <c r="I454" i="5"/>
  <c r="I474" i="5"/>
  <c r="I411" i="5"/>
  <c r="I407" i="5"/>
  <c r="I654" i="5"/>
  <c r="I588" i="5"/>
  <c r="I157" i="5"/>
  <c r="I177" i="5"/>
  <c r="I32" i="5"/>
  <c r="I437" i="5"/>
  <c r="I707" i="5"/>
  <c r="I151" i="5"/>
  <c r="I368" i="5"/>
  <c r="I384" i="5"/>
  <c r="I305" i="5"/>
  <c r="I527" i="5"/>
  <c r="I162" i="5"/>
  <c r="I497" i="5"/>
  <c r="I30" i="5"/>
  <c r="I662" i="5"/>
  <c r="I592" i="5"/>
  <c r="I666" i="5"/>
  <c r="I261" i="5"/>
  <c r="I267" i="5"/>
  <c r="I572" i="5"/>
  <c r="I66" i="5"/>
  <c r="I735" i="5"/>
  <c r="I225" i="5"/>
  <c r="I397" i="5"/>
  <c r="I711" i="5"/>
  <c r="I472" i="5"/>
  <c r="I642" i="5"/>
  <c r="I50" i="5"/>
  <c r="I565" i="5"/>
  <c r="I121" i="5"/>
  <c r="I712" i="5"/>
  <c r="I585" i="5"/>
  <c r="I675" i="5"/>
  <c r="I595" i="5"/>
  <c r="I393" i="5"/>
  <c r="I326" i="5"/>
  <c r="I82" i="5"/>
  <c r="I694" i="5"/>
  <c r="I254" i="5"/>
  <c r="I16" i="5"/>
  <c r="I556" i="5"/>
  <c r="I12" i="5"/>
  <c r="I659" i="5"/>
  <c r="I206" i="5"/>
  <c r="I649" i="5"/>
  <c r="I286" i="5"/>
  <c r="I699" i="5"/>
  <c r="I450" i="5"/>
  <c r="I338" i="5"/>
  <c r="I72" i="5"/>
  <c r="I671" i="5"/>
  <c r="I499" i="5"/>
  <c r="I120" i="5"/>
  <c r="I76" i="5"/>
  <c r="I477" i="5"/>
  <c r="I510" i="5"/>
  <c r="I329" i="5"/>
  <c r="I438" i="5"/>
  <c r="I478" i="5"/>
  <c r="I375" i="5"/>
  <c r="I60" i="5"/>
  <c r="I587" i="5"/>
  <c r="I348" i="5"/>
  <c r="I729" i="5"/>
  <c r="I350" i="5"/>
  <c r="I293" i="5"/>
  <c r="I535" i="5"/>
  <c r="I33" i="5"/>
  <c r="I144" i="5"/>
  <c r="I325" i="5"/>
  <c r="I54" i="5"/>
  <c r="I150" i="5"/>
  <c r="I149" i="5"/>
  <c r="I638" i="5"/>
  <c r="I566" i="5"/>
  <c r="I593" i="5"/>
  <c r="I125" i="5"/>
  <c r="I678" i="5"/>
  <c r="I475" i="5"/>
  <c r="I487" i="5"/>
  <c r="I689" i="5"/>
  <c r="I191" i="5"/>
  <c r="I462" i="5"/>
  <c r="I289" i="5"/>
  <c r="I359" i="5"/>
  <c r="I17" i="5"/>
  <c r="I124" i="5"/>
  <c r="I406" i="5"/>
  <c r="I679" i="5"/>
  <c r="I690" i="5"/>
  <c r="I328" i="5"/>
  <c r="I195" i="5"/>
  <c r="I240" i="5"/>
  <c r="I648" i="5"/>
  <c r="I513" i="5"/>
  <c r="I623" i="5"/>
  <c r="I204" i="5"/>
  <c r="I262" i="5"/>
  <c r="I108" i="5"/>
  <c r="I398" i="5"/>
  <c r="I731" i="5"/>
  <c r="I298" i="5"/>
  <c r="I174" i="5"/>
  <c r="I83" i="5"/>
  <c r="I683" i="5"/>
  <c r="I245" i="5"/>
  <c r="I90" i="5"/>
  <c r="I697" i="5"/>
  <c r="I334" i="5"/>
  <c r="I578" i="5"/>
  <c r="I431" i="5"/>
  <c r="I680" i="5"/>
  <c r="I580" i="5"/>
  <c r="I199" i="5"/>
  <c r="I332" i="5"/>
  <c r="I700" i="5"/>
  <c r="I69" i="5"/>
  <c r="I276" i="5"/>
  <c r="I619" i="5"/>
  <c r="I696" i="5"/>
  <c r="I11" i="5"/>
  <c r="I243" i="5"/>
  <c r="I358" i="5"/>
  <c r="I614" i="5"/>
  <c r="I481" i="5"/>
  <c r="I467" i="5"/>
  <c r="I47" i="5"/>
  <c r="I724" i="5"/>
  <c r="I676" i="5"/>
  <c r="I112" i="5"/>
  <c r="I239" i="5"/>
  <c r="I114" i="5"/>
  <c r="I549" i="5"/>
  <c r="I655" i="5"/>
  <c r="I730" i="5"/>
  <c r="I363" i="5"/>
  <c r="I207" i="5"/>
  <c r="I274" i="5"/>
  <c r="I453" i="5"/>
  <c r="I189" i="5"/>
  <c r="I268" i="5"/>
  <c r="I663" i="5"/>
  <c r="I668" i="5"/>
  <c r="I242" i="5"/>
  <c r="I449" i="5"/>
  <c r="I429" i="5"/>
  <c r="I447" i="5"/>
  <c r="I351" i="5"/>
  <c r="I224" i="5"/>
  <c r="I295" i="5"/>
  <c r="I651" i="5"/>
  <c r="I234" i="5"/>
  <c r="I733" i="5"/>
  <c r="I70" i="5"/>
  <c r="I164" i="5"/>
  <c r="I291" i="5"/>
  <c r="I99" i="5"/>
  <c r="I110" i="5"/>
  <c r="I517" i="5"/>
  <c r="I402" i="5"/>
  <c r="I543" i="5"/>
  <c r="I380" i="5"/>
  <c r="I399" i="5"/>
  <c r="I231" i="5"/>
  <c r="I613" i="5"/>
  <c r="I330" i="5"/>
  <c r="I456" i="5"/>
  <c r="I390" i="5"/>
  <c r="I210" i="5"/>
  <c r="I727" i="5"/>
  <c r="I742" i="5"/>
  <c r="I337" i="5"/>
  <c r="I581" i="5"/>
  <c r="I212" i="5"/>
  <c r="I394" i="5"/>
  <c r="I188" i="5"/>
  <c r="I77" i="5"/>
  <c r="I494" i="5"/>
  <c r="I721" i="5"/>
  <c r="I598" i="5"/>
  <c r="I223" i="5"/>
  <c r="I61" i="5"/>
  <c r="I232" i="5"/>
  <c r="I686" i="5"/>
  <c r="I687" i="5"/>
  <c r="I484" i="5"/>
  <c r="I22" i="5"/>
  <c r="I404" i="5"/>
  <c r="I324" i="5"/>
  <c r="I248" i="5"/>
  <c r="I364" i="5"/>
  <c r="I569" i="5"/>
  <c r="I327" i="5"/>
  <c r="I701" i="5"/>
  <c r="I709" i="5"/>
  <c r="I455" i="5"/>
  <c r="I9" i="5"/>
  <c r="I175" i="5"/>
  <c r="I512" i="5"/>
  <c r="I562" i="5"/>
  <c r="I522" i="5"/>
  <c r="I103" i="5"/>
  <c r="B9" i="6"/>
  <c r="B10" i="6"/>
  <c r="B17" i="6"/>
  <c r="B18" i="6"/>
  <c r="B25" i="6"/>
  <c r="B26" i="6"/>
  <c r="B33" i="6"/>
  <c r="B34" i="6"/>
  <c r="B42" i="6"/>
  <c r="B50" i="6"/>
  <c r="B57" i="6"/>
  <c r="B58" i="6"/>
  <c r="B65" i="6"/>
  <c r="B66" i="6"/>
  <c r="B73" i="6"/>
  <c r="B74" i="6"/>
  <c r="B81" i="6"/>
  <c r="B82" i="6"/>
  <c r="B89" i="6"/>
  <c r="B90" i="6"/>
  <c r="B97" i="6"/>
  <c r="B98" i="6"/>
  <c r="B106" i="6"/>
  <c r="B114" i="6"/>
  <c r="B121" i="6"/>
  <c r="B122" i="6"/>
  <c r="B129" i="6"/>
  <c r="B130" i="6"/>
  <c r="B137" i="6"/>
  <c r="B138" i="6"/>
  <c r="B145" i="6"/>
  <c r="B146" i="6"/>
  <c r="B153" i="6"/>
  <c r="B154" i="6"/>
  <c r="B161" i="6"/>
  <c r="B162" i="6"/>
  <c r="B170" i="6"/>
  <c r="B178" i="6"/>
  <c r="B185" i="6"/>
  <c r="B186" i="6"/>
  <c r="B193" i="6"/>
  <c r="B194" i="6"/>
  <c r="B201" i="6"/>
  <c r="B202" i="6"/>
  <c r="B209" i="6"/>
  <c r="B210" i="6"/>
  <c r="B217" i="6"/>
  <c r="B218" i="6"/>
  <c r="B225" i="6"/>
  <c r="B226" i="6"/>
  <c r="B234" i="6"/>
  <c r="B242" i="6"/>
  <c r="B249" i="6"/>
  <c r="B250" i="6"/>
  <c r="B257" i="6"/>
  <c r="B258" i="6"/>
  <c r="B265" i="6"/>
  <c r="B266" i="6"/>
  <c r="B273" i="6"/>
  <c r="B274" i="6"/>
  <c r="B281" i="6"/>
  <c r="B282" i="6"/>
  <c r="B289" i="6"/>
  <c r="B290" i="6"/>
  <c r="B298" i="6"/>
  <c r="B306" i="6"/>
  <c r="B313" i="6"/>
  <c r="B314" i="6"/>
  <c r="B321" i="6"/>
  <c r="B322" i="6"/>
  <c r="B329" i="6"/>
  <c r="B330" i="6"/>
  <c r="B337" i="6"/>
  <c r="B338" i="6"/>
  <c r="B344" i="6"/>
  <c r="B345" i="6"/>
  <c r="B346" i="6"/>
  <c r="B354" i="6"/>
  <c r="B360" i="6"/>
  <c r="B361" i="6"/>
  <c r="B362" i="6"/>
  <c r="B369" i="6"/>
  <c r="B370" i="6"/>
  <c r="B376" i="6"/>
  <c r="B377" i="6"/>
  <c r="B378" i="6"/>
  <c r="B384" i="6"/>
  <c r="B385" i="6"/>
  <c r="B386" i="6"/>
  <c r="B392" i="6"/>
  <c r="B394" i="6"/>
  <c r="B400" i="6"/>
  <c r="B401" i="6"/>
  <c r="B402" i="6"/>
  <c r="B408" i="6"/>
  <c r="B409" i="6"/>
  <c r="B410" i="6"/>
  <c r="B417" i="6"/>
  <c r="B418" i="6"/>
  <c r="B424" i="6"/>
  <c r="B426" i="6"/>
  <c r="B434" i="6"/>
  <c r="B440" i="6"/>
  <c r="B441" i="6"/>
  <c r="B442" i="6"/>
  <c r="B448" i="6"/>
  <c r="B449" i="6"/>
  <c r="B450" i="6"/>
  <c r="B456" i="6"/>
  <c r="B457" i="6"/>
  <c r="B458" i="6"/>
  <c r="B464" i="6"/>
  <c r="B466" i="6"/>
  <c r="B472" i="6"/>
  <c r="B473" i="6"/>
  <c r="B474" i="6"/>
  <c r="B481" i="6"/>
  <c r="B482" i="6"/>
  <c r="B488" i="6"/>
  <c r="B489" i="6"/>
  <c r="B490" i="6"/>
  <c r="B497" i="6"/>
  <c r="B498" i="6"/>
  <c r="B504" i="6"/>
  <c r="B506" i="6"/>
  <c r="B512" i="6"/>
  <c r="B513" i="6"/>
  <c r="B514" i="6"/>
  <c r="B520" i="6"/>
  <c r="B521" i="6"/>
  <c r="B522" i="6"/>
  <c r="B528" i="6"/>
  <c r="B529" i="6"/>
  <c r="B530" i="6"/>
  <c r="B536" i="6"/>
  <c r="B538" i="6"/>
  <c r="B545" i="6"/>
  <c r="B546" i="6"/>
  <c r="B552" i="6"/>
  <c r="B553" i="6"/>
  <c r="B554" i="6"/>
  <c r="B561" i="6"/>
  <c r="B562" i="6"/>
  <c r="B568" i="6"/>
  <c r="B569" i="6"/>
  <c r="B570" i="6"/>
  <c r="B576" i="6"/>
  <c r="B578" i="6"/>
  <c r="B584" i="6"/>
  <c r="B585" i="6"/>
  <c r="B586" i="6"/>
  <c r="B592" i="6"/>
  <c r="B593" i="6"/>
  <c r="B594" i="6"/>
  <c r="B600" i="6"/>
  <c r="B601" i="6"/>
  <c r="B602" i="6"/>
  <c r="B610" i="6"/>
  <c r="B616" i="6"/>
  <c r="B617" i="6"/>
  <c r="B618" i="6"/>
  <c r="B625" i="6"/>
  <c r="B626" i="6"/>
  <c r="B632" i="6"/>
  <c r="B633" i="6"/>
  <c r="B634" i="6"/>
  <c r="B640" i="6"/>
  <c r="B641" i="6"/>
  <c r="B642" i="6"/>
  <c r="B648" i="6"/>
  <c r="B650" i="6"/>
  <c r="B656" i="6"/>
  <c r="B657" i="6"/>
  <c r="B658" i="6"/>
  <c r="B664" i="6"/>
  <c r="B665" i="6"/>
  <c r="B666" i="6"/>
  <c r="B673" i="6"/>
  <c r="B674" i="6"/>
  <c r="B680" i="6"/>
  <c r="B682" i="6"/>
  <c r="B730" i="6"/>
  <c r="B738" i="6"/>
  <c r="B3" i="6"/>
  <c r="B4" i="6"/>
  <c r="B5" i="6"/>
  <c r="B6" i="6"/>
  <c r="B7" i="6"/>
  <c r="B8" i="6"/>
  <c r="B11" i="6"/>
  <c r="B12" i="6"/>
  <c r="B13" i="6"/>
  <c r="B14" i="6"/>
  <c r="B15" i="6"/>
  <c r="B16" i="6"/>
  <c r="B19" i="6"/>
  <c r="B20" i="6"/>
  <c r="B21" i="6"/>
  <c r="B22" i="6"/>
  <c r="B23" i="6"/>
  <c r="B24" i="6"/>
  <c r="B27" i="6"/>
  <c r="B28" i="6"/>
  <c r="B29" i="6"/>
  <c r="B30" i="6"/>
  <c r="B31" i="6"/>
  <c r="B32" i="6"/>
  <c r="B35" i="6"/>
  <c r="B36" i="6"/>
  <c r="B37" i="6"/>
  <c r="B38" i="6"/>
  <c r="B39" i="6"/>
  <c r="B40" i="6"/>
  <c r="B41" i="6"/>
  <c r="B43" i="6"/>
  <c r="B44" i="6"/>
  <c r="B45" i="6"/>
  <c r="B46" i="6"/>
  <c r="B47" i="6"/>
  <c r="B48" i="6"/>
  <c r="B49" i="6"/>
  <c r="B51" i="6"/>
  <c r="B52" i="6"/>
  <c r="B53" i="6"/>
  <c r="B54" i="6"/>
  <c r="B55" i="6"/>
  <c r="B56" i="6"/>
  <c r="B59" i="6"/>
  <c r="B60" i="6"/>
  <c r="B61" i="6"/>
  <c r="B62" i="6"/>
  <c r="B63" i="6"/>
  <c r="B64" i="6"/>
  <c r="B67" i="6"/>
  <c r="B68" i="6"/>
  <c r="B69" i="6"/>
  <c r="B70" i="6"/>
  <c r="B71" i="6"/>
  <c r="B72" i="6"/>
  <c r="B75" i="6"/>
  <c r="B76" i="6"/>
  <c r="B77" i="6"/>
  <c r="B78" i="6"/>
  <c r="B79" i="6"/>
  <c r="B80" i="6"/>
  <c r="B83" i="6"/>
  <c r="B84" i="6"/>
  <c r="B85" i="6"/>
  <c r="B86" i="6"/>
  <c r="B87" i="6"/>
  <c r="B88" i="6"/>
  <c r="B91" i="6"/>
  <c r="B92" i="6"/>
  <c r="B93" i="6"/>
  <c r="B94" i="6"/>
  <c r="B95" i="6"/>
  <c r="B96" i="6"/>
  <c r="B99" i="6"/>
  <c r="B100" i="6"/>
  <c r="B101" i="6"/>
  <c r="B102" i="6"/>
  <c r="B103" i="6"/>
  <c r="B104" i="6"/>
  <c r="B105" i="6"/>
  <c r="B107" i="6"/>
  <c r="B108" i="6"/>
  <c r="B109" i="6"/>
  <c r="B110" i="6"/>
  <c r="B111" i="6"/>
  <c r="B112" i="6"/>
  <c r="B113" i="6"/>
  <c r="B115" i="6"/>
  <c r="B116" i="6"/>
  <c r="B117" i="6"/>
  <c r="B118" i="6"/>
  <c r="B119" i="6"/>
  <c r="B120" i="6"/>
  <c r="B123" i="6"/>
  <c r="B124" i="6"/>
  <c r="B125" i="6"/>
  <c r="B126" i="6"/>
  <c r="B127" i="6"/>
  <c r="B128" i="6"/>
  <c r="B131" i="6"/>
  <c r="B132" i="6"/>
  <c r="B133" i="6"/>
  <c r="B134" i="6"/>
  <c r="B135" i="6"/>
  <c r="B136" i="6"/>
  <c r="B139" i="6"/>
  <c r="B140" i="6"/>
  <c r="B141" i="6"/>
  <c r="B142" i="6"/>
  <c r="B143" i="6"/>
  <c r="B144" i="6"/>
  <c r="B147" i="6"/>
  <c r="B148" i="6"/>
  <c r="B149" i="6"/>
  <c r="B150" i="6"/>
  <c r="B151" i="6"/>
  <c r="B152" i="6"/>
  <c r="B155" i="6"/>
  <c r="B156" i="6"/>
  <c r="B157" i="6"/>
  <c r="B158" i="6"/>
  <c r="B159" i="6"/>
  <c r="B160" i="6"/>
  <c r="B163" i="6"/>
  <c r="B164" i="6"/>
  <c r="B165" i="6"/>
  <c r="B166" i="6"/>
  <c r="B167" i="6"/>
  <c r="B168" i="6"/>
  <c r="B169" i="6"/>
  <c r="B171" i="6"/>
  <c r="B172" i="6"/>
  <c r="B173" i="6"/>
  <c r="B174" i="6"/>
  <c r="B175" i="6"/>
  <c r="B176" i="6"/>
  <c r="B177" i="6"/>
  <c r="B179" i="6"/>
  <c r="B180" i="6"/>
  <c r="B181" i="6"/>
  <c r="B182" i="6"/>
  <c r="B183" i="6"/>
  <c r="B184" i="6"/>
  <c r="B187" i="6"/>
  <c r="B188" i="6"/>
  <c r="B189" i="6"/>
  <c r="B190" i="6"/>
  <c r="B191" i="6"/>
  <c r="B192" i="6"/>
  <c r="B195" i="6"/>
  <c r="B196" i="6"/>
  <c r="B197" i="6"/>
  <c r="B198" i="6"/>
  <c r="B199" i="6"/>
  <c r="B200" i="6"/>
  <c r="B203" i="6"/>
  <c r="B204" i="6"/>
  <c r="B205" i="6"/>
  <c r="B206" i="6"/>
  <c r="B207" i="6"/>
  <c r="B208" i="6"/>
  <c r="B211" i="6"/>
  <c r="B212" i="6"/>
  <c r="B213" i="6"/>
  <c r="B214" i="6"/>
  <c r="B215" i="6"/>
  <c r="B216" i="6"/>
  <c r="B219" i="6"/>
  <c r="B220" i="6"/>
  <c r="B221" i="6"/>
  <c r="B222" i="6"/>
  <c r="B223" i="6"/>
  <c r="B224" i="6"/>
  <c r="B227" i="6"/>
  <c r="B228" i="6"/>
  <c r="B229" i="6"/>
  <c r="B230" i="6"/>
  <c r="B231" i="6"/>
  <c r="B232" i="6"/>
  <c r="B233" i="6"/>
  <c r="B235" i="6"/>
  <c r="B236" i="6"/>
  <c r="B237" i="6"/>
  <c r="B238" i="6"/>
  <c r="B239" i="6"/>
  <c r="B240" i="6"/>
  <c r="B241" i="6"/>
  <c r="B243" i="6"/>
  <c r="B244" i="6"/>
  <c r="B245" i="6"/>
  <c r="B246" i="6"/>
  <c r="B247" i="6"/>
  <c r="B248" i="6"/>
  <c r="B251" i="6"/>
  <c r="B252" i="6"/>
  <c r="B253" i="6"/>
  <c r="B254" i="6"/>
  <c r="B255" i="6"/>
  <c r="B256" i="6"/>
  <c r="B259" i="6"/>
  <c r="B260" i="6"/>
  <c r="B261" i="6"/>
  <c r="B262" i="6"/>
  <c r="B263" i="6"/>
  <c r="B264" i="6"/>
  <c r="B267" i="6"/>
  <c r="B268" i="6"/>
  <c r="B269" i="6"/>
  <c r="B270" i="6"/>
  <c r="B271" i="6"/>
  <c r="B272" i="6"/>
  <c r="B275" i="6"/>
  <c r="B276" i="6"/>
  <c r="B277" i="6"/>
  <c r="B278" i="6"/>
  <c r="B279" i="6"/>
  <c r="B280" i="6"/>
  <c r="B283" i="6"/>
  <c r="B284" i="6"/>
  <c r="B285" i="6"/>
  <c r="B286" i="6"/>
  <c r="B287" i="6"/>
  <c r="B288" i="6"/>
  <c r="B291" i="6"/>
  <c r="B292" i="6"/>
  <c r="B293" i="6"/>
  <c r="B294" i="6"/>
  <c r="B295" i="6"/>
  <c r="B296" i="6"/>
  <c r="B297" i="6"/>
  <c r="B299" i="6"/>
  <c r="B300" i="6"/>
  <c r="B301" i="6"/>
  <c r="B302" i="6"/>
  <c r="B303" i="6"/>
  <c r="B304" i="6"/>
  <c r="B305" i="6"/>
  <c r="B307" i="6"/>
  <c r="B308" i="6"/>
  <c r="B309" i="6"/>
  <c r="B310" i="6"/>
  <c r="B311" i="6"/>
  <c r="B312" i="6"/>
  <c r="B315" i="6"/>
  <c r="B316" i="6"/>
  <c r="B317" i="6"/>
  <c r="B318" i="6"/>
  <c r="B319" i="6"/>
  <c r="B320" i="6"/>
  <c r="B323" i="6"/>
  <c r="B324" i="6"/>
  <c r="B325" i="6"/>
  <c r="B326" i="6"/>
  <c r="B327" i="6"/>
  <c r="B328" i="6"/>
  <c r="B331" i="6"/>
  <c r="B332" i="6"/>
  <c r="B333" i="6"/>
  <c r="B334" i="6"/>
  <c r="B335" i="6"/>
  <c r="B336" i="6"/>
  <c r="B339" i="6"/>
  <c r="B340" i="6"/>
  <c r="B341" i="6"/>
  <c r="B342" i="6"/>
  <c r="B343" i="6"/>
  <c r="B347" i="6"/>
  <c r="B348" i="6"/>
  <c r="B349" i="6"/>
  <c r="B350" i="6"/>
  <c r="B351" i="6"/>
  <c r="B352" i="6"/>
  <c r="B353" i="6"/>
  <c r="B355" i="6"/>
  <c r="B356" i="6"/>
  <c r="B357" i="6"/>
  <c r="B358" i="6"/>
  <c r="B359" i="6"/>
  <c r="B363" i="6"/>
  <c r="B364" i="6"/>
  <c r="B365" i="6"/>
  <c r="B366" i="6"/>
  <c r="B367" i="6"/>
  <c r="B368" i="6"/>
  <c r="B371" i="6"/>
  <c r="B372" i="6"/>
  <c r="B373" i="6"/>
  <c r="B374" i="6"/>
  <c r="B375" i="6"/>
  <c r="B379" i="6"/>
  <c r="B380" i="6"/>
  <c r="B381" i="6"/>
  <c r="B382" i="6"/>
  <c r="B383" i="6"/>
  <c r="B387" i="6"/>
  <c r="B388" i="6"/>
  <c r="B389" i="6"/>
  <c r="B390" i="6"/>
  <c r="B391" i="6"/>
  <c r="B393" i="6"/>
  <c r="B395" i="6"/>
  <c r="B396" i="6"/>
  <c r="B397" i="6"/>
  <c r="B398" i="6"/>
  <c r="B399" i="6"/>
  <c r="B403" i="6"/>
  <c r="B404" i="6"/>
  <c r="B405" i="6"/>
  <c r="B406" i="6"/>
  <c r="B407" i="6"/>
  <c r="B411" i="6"/>
  <c r="B412" i="6"/>
  <c r="B413" i="6"/>
  <c r="B414" i="6"/>
  <c r="B415" i="6"/>
  <c r="B416" i="6"/>
  <c r="B419" i="6"/>
  <c r="B420" i="6"/>
  <c r="B421" i="6"/>
  <c r="B422" i="6"/>
  <c r="B423" i="6"/>
  <c r="B425" i="6"/>
  <c r="B427" i="6"/>
  <c r="B428" i="6"/>
  <c r="B429" i="6"/>
  <c r="B430" i="6"/>
  <c r="B431" i="6"/>
  <c r="B432" i="6"/>
  <c r="B433" i="6"/>
  <c r="B435" i="6"/>
  <c r="B436" i="6"/>
  <c r="B437" i="6"/>
  <c r="B438" i="6"/>
  <c r="B439" i="6"/>
  <c r="B443" i="6"/>
  <c r="B444" i="6"/>
  <c r="B445" i="6"/>
  <c r="B446" i="6"/>
  <c r="B447" i="6"/>
  <c r="B451" i="6"/>
  <c r="B452" i="6"/>
  <c r="B453" i="6"/>
  <c r="B454" i="6"/>
  <c r="B455" i="6"/>
  <c r="B459" i="6"/>
  <c r="B460" i="6"/>
  <c r="B461" i="6"/>
  <c r="B462" i="6"/>
  <c r="B463" i="6"/>
  <c r="B465" i="6"/>
  <c r="B467" i="6"/>
  <c r="B468" i="6"/>
  <c r="B469" i="6"/>
  <c r="B470" i="6"/>
  <c r="B471" i="6"/>
  <c r="B475" i="6"/>
  <c r="B476" i="6"/>
  <c r="B477" i="6"/>
  <c r="B478" i="6"/>
  <c r="B479" i="6"/>
  <c r="B480" i="6"/>
  <c r="B483" i="6"/>
  <c r="B484" i="6"/>
  <c r="B485" i="6"/>
  <c r="B486" i="6"/>
  <c r="B487" i="6"/>
  <c r="B491" i="6"/>
  <c r="B492" i="6"/>
  <c r="B493" i="6"/>
  <c r="B494" i="6"/>
  <c r="B495" i="6"/>
  <c r="B496" i="6"/>
  <c r="B499" i="6"/>
  <c r="B500" i="6"/>
  <c r="B501" i="6"/>
  <c r="B502" i="6"/>
  <c r="B503" i="6"/>
  <c r="B505" i="6"/>
  <c r="B507" i="6"/>
  <c r="B508" i="6"/>
  <c r="B509" i="6"/>
  <c r="B510" i="6"/>
  <c r="B511" i="6"/>
  <c r="B515" i="6"/>
  <c r="B516" i="6"/>
  <c r="B517" i="6"/>
  <c r="B518" i="6"/>
  <c r="B519" i="6"/>
  <c r="B523" i="6"/>
  <c r="B524" i="6"/>
  <c r="B525" i="6"/>
  <c r="B526" i="6"/>
  <c r="B527" i="6"/>
  <c r="B531" i="6"/>
  <c r="B532" i="6"/>
  <c r="B533" i="6"/>
  <c r="B534" i="6"/>
  <c r="B535" i="6"/>
  <c r="B537" i="6"/>
  <c r="B539" i="6"/>
  <c r="B540" i="6"/>
  <c r="B541" i="6"/>
  <c r="B542" i="6"/>
  <c r="B543" i="6"/>
  <c r="B544" i="6"/>
  <c r="B547" i="6"/>
  <c r="B548" i="6"/>
  <c r="B549" i="6"/>
  <c r="B550" i="6"/>
  <c r="B551" i="6"/>
  <c r="B555" i="6"/>
  <c r="B556" i="6"/>
  <c r="B557" i="6"/>
  <c r="B558" i="6"/>
  <c r="B559" i="6"/>
  <c r="B560" i="6"/>
  <c r="B563" i="6"/>
  <c r="B564" i="6"/>
  <c r="B565" i="6"/>
  <c r="B566" i="6"/>
  <c r="B567" i="6"/>
  <c r="B571" i="6"/>
  <c r="B572" i="6"/>
  <c r="B573" i="6"/>
  <c r="B574" i="6"/>
  <c r="B575" i="6"/>
  <c r="B577" i="6"/>
  <c r="B579" i="6"/>
  <c r="B580" i="6"/>
  <c r="B581" i="6"/>
  <c r="B582" i="6"/>
  <c r="B583" i="6"/>
  <c r="B587" i="6"/>
  <c r="B588" i="6"/>
  <c r="B589" i="6"/>
  <c r="B590" i="6"/>
  <c r="B591" i="6"/>
  <c r="B595" i="6"/>
  <c r="B596" i="6"/>
  <c r="B597" i="6"/>
  <c r="B598" i="6"/>
  <c r="B599" i="6"/>
  <c r="B603" i="6"/>
  <c r="B604" i="6"/>
  <c r="B605" i="6"/>
  <c r="B606" i="6"/>
  <c r="B607" i="6"/>
  <c r="B608" i="6"/>
  <c r="B609" i="6"/>
  <c r="B611" i="6"/>
  <c r="B612" i="6"/>
  <c r="B613" i="6"/>
  <c r="B614" i="6"/>
  <c r="B615" i="6"/>
  <c r="B619" i="6"/>
  <c r="B620" i="6"/>
  <c r="B621" i="6"/>
  <c r="B622" i="6"/>
  <c r="B623" i="6"/>
  <c r="B624" i="6"/>
  <c r="B627" i="6"/>
  <c r="B628" i="6"/>
  <c r="B629" i="6"/>
  <c r="B630" i="6"/>
  <c r="B631" i="6"/>
  <c r="B635" i="6"/>
  <c r="B636" i="6"/>
  <c r="B637" i="6"/>
  <c r="B638" i="6"/>
  <c r="B639" i="6"/>
  <c r="B643" i="6"/>
  <c r="B644" i="6"/>
  <c r="B645" i="6"/>
  <c r="B646" i="6"/>
  <c r="B647" i="6"/>
  <c r="B649" i="6"/>
  <c r="B651" i="6"/>
  <c r="B652" i="6"/>
  <c r="B653" i="6"/>
  <c r="B654" i="6"/>
  <c r="B655" i="6"/>
  <c r="B659" i="6"/>
  <c r="B660" i="6"/>
  <c r="B661" i="6"/>
  <c r="B662" i="6"/>
  <c r="B663" i="6"/>
  <c r="B667" i="6"/>
  <c r="B668" i="6"/>
  <c r="B669" i="6"/>
  <c r="B670" i="6"/>
  <c r="B671" i="6"/>
  <c r="B672" i="6"/>
  <c r="B675" i="6"/>
  <c r="B676" i="6"/>
  <c r="B677" i="6"/>
  <c r="B678" i="6"/>
  <c r="B679" i="6"/>
  <c r="B681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1" i="6"/>
  <c r="B732" i="6"/>
  <c r="B733" i="6"/>
  <c r="B734" i="6"/>
  <c r="B735" i="6"/>
  <c r="B736" i="6"/>
  <c r="B737" i="6"/>
  <c r="B739" i="6"/>
  <c r="B740" i="6"/>
  <c r="B741" i="6"/>
  <c r="B742" i="6"/>
  <c r="J219" i="8"/>
  <c r="I219" i="8"/>
  <c r="H219" i="8"/>
  <c r="G219" i="8"/>
  <c r="F219" i="8"/>
  <c r="E219" i="8"/>
  <c r="D219" i="8"/>
  <c r="C219" i="8"/>
  <c r="J218" i="8"/>
  <c r="I218" i="8"/>
  <c r="H218" i="8"/>
  <c r="G218" i="8"/>
  <c r="F218" i="8"/>
  <c r="E218" i="8"/>
  <c r="D218" i="8"/>
  <c r="C218" i="8"/>
  <c r="J217" i="8"/>
  <c r="I217" i="8"/>
  <c r="H217" i="8"/>
  <c r="G217" i="8"/>
  <c r="F217" i="8"/>
  <c r="E217" i="8"/>
  <c r="D217" i="8"/>
  <c r="C217" i="8"/>
  <c r="J216" i="8"/>
  <c r="I216" i="8"/>
  <c r="H216" i="8"/>
  <c r="G216" i="8"/>
  <c r="F216" i="8"/>
  <c r="E216" i="8"/>
  <c r="D216" i="8"/>
  <c r="C216" i="8"/>
  <c r="J215" i="8"/>
  <c r="I215" i="8"/>
  <c r="H215" i="8"/>
  <c r="G215" i="8"/>
  <c r="F215" i="8"/>
  <c r="E215" i="8"/>
  <c r="D215" i="8"/>
  <c r="C215" i="8"/>
  <c r="J210" i="8"/>
  <c r="I210" i="8"/>
  <c r="H210" i="8"/>
  <c r="G210" i="8"/>
  <c r="F210" i="8"/>
  <c r="E210" i="8"/>
  <c r="D210" i="8"/>
  <c r="C210" i="8"/>
  <c r="J209" i="8"/>
  <c r="I209" i="8"/>
  <c r="H209" i="8"/>
  <c r="G209" i="8"/>
  <c r="F209" i="8"/>
  <c r="E209" i="8"/>
  <c r="D209" i="8"/>
  <c r="C209" i="8"/>
  <c r="J208" i="8"/>
  <c r="I208" i="8"/>
  <c r="H208" i="8"/>
  <c r="G208" i="8"/>
  <c r="F208" i="8"/>
  <c r="E208" i="8"/>
  <c r="D208" i="8"/>
  <c r="C208" i="8"/>
  <c r="J207" i="8"/>
  <c r="I207" i="8"/>
  <c r="H207" i="8"/>
  <c r="G207" i="8"/>
  <c r="F207" i="8"/>
  <c r="E207" i="8"/>
  <c r="D207" i="8"/>
  <c r="C207" i="8"/>
  <c r="J206" i="8"/>
  <c r="I206" i="8"/>
  <c r="H206" i="8"/>
  <c r="G206" i="8"/>
  <c r="F206" i="8"/>
  <c r="E206" i="8"/>
  <c r="D206" i="8"/>
  <c r="C20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<sst xmlns="http://schemas.openxmlformats.org/spreadsheetml/2006/main" count="14715" uniqueCount="3399">
  <si>
    <t>Employee Name</t>
  </si>
  <si>
    <t>Department</t>
  </si>
  <si>
    <t>Status</t>
  </si>
  <si>
    <t>Hire Date</t>
  </si>
  <si>
    <t>Years</t>
  </si>
  <si>
    <t>Salary</t>
  </si>
  <si>
    <t>Job Rating</t>
  </si>
  <si>
    <t>Tax Rate</t>
  </si>
  <si>
    <t>Name</t>
  </si>
  <si>
    <t>Dep</t>
  </si>
  <si>
    <t>Page, Lisa</t>
  </si>
  <si>
    <t>ADC</t>
  </si>
  <si>
    <t>Full Time</t>
  </si>
  <si>
    <t>Booth, Ron</t>
  </si>
  <si>
    <t>Taylor, Hector</t>
  </si>
  <si>
    <t>Half-Time</t>
  </si>
  <si>
    <t>Brennan, Tito</t>
  </si>
  <si>
    <t>Dawson, Jonathan</t>
  </si>
  <si>
    <t>Contract</t>
  </si>
  <si>
    <t>Caballero, Richard</t>
  </si>
  <si>
    <t>Duran, Brian</t>
  </si>
  <si>
    <t>Hourly</t>
  </si>
  <si>
    <t>Carmichael, George</t>
  </si>
  <si>
    <t>Weber, Larry</t>
  </si>
  <si>
    <t>Christinelli, David</t>
  </si>
  <si>
    <t>Pratt, Erik</t>
  </si>
  <si>
    <t>Training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</si>
  <si>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</si>
  <si>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</si>
  <si>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</si>
  <si>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</si>
  <si>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</si>
  <si>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</si>
  <si>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</si>
  <si>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</si>
  <si>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</si>
  <si>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</si>
  <si>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</si>
  <si>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</si>
  <si>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</si>
  <si>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</si>
  <si>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</si>
  <si>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</si>
  <si>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</si>
  <si>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</si>
  <si>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</si>
  <si>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</si>
  <si>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</si>
  <si>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</si>
  <si>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</si>
  <si>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</si>
  <si>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</si>
  <si>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</si>
  <si>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</si>
  <si>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</si>
  <si>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</si>
  <si>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</si>
  <si>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Environmental Compliance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</si>
  <si>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</si>
  <si>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</si>
  <si>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</si>
  <si>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</si>
  <si>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</si>
  <si>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</si>
  <si>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</si>
  <si>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</si>
  <si>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</si>
  <si>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</si>
  <si>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</si>
  <si>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</si>
  <si>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</si>
  <si>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</si>
  <si>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</si>
  <si>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</si>
  <si>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</si>
  <si>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</si>
  <si>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</si>
  <si>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</si>
  <si>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</si>
  <si>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</si>
  <si>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</si>
  <si>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</si>
  <si>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</si>
  <si>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</si>
  <si>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</si>
  <si>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</si>
  <si>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</si>
  <si>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</si>
  <si>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</si>
  <si>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</si>
  <si>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</si>
  <si>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</si>
  <si>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</si>
  <si>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</si>
  <si>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</si>
  <si>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</si>
  <si>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</si>
  <si>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</si>
  <si>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</si>
  <si>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</si>
  <si>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</si>
  <si>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</si>
  <si>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</si>
  <si>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</si>
  <si>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</si>
  <si>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</si>
  <si>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</si>
  <si>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</si>
  <si>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</si>
  <si>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</si>
  <si>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</si>
  <si>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</si>
  <si>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</si>
  <si>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</si>
  <si>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</si>
  <si>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</si>
  <si>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</si>
  <si>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</si>
  <si>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</si>
  <si>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</si>
  <si>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</si>
  <si>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</si>
  <si>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</si>
  <si>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</si>
  <si>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</si>
  <si>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</si>
  <si>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</si>
  <si>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</si>
  <si>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</si>
  <si>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</si>
  <si>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</si>
  <si>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</si>
  <si>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</si>
  <si>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</si>
  <si>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</si>
  <si>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</si>
  <si>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</si>
  <si>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</si>
  <si>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</si>
  <si>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</si>
  <si>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</si>
  <si>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</si>
  <si>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</si>
  <si>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</si>
  <si>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</si>
  <si>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</si>
  <si>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</si>
  <si>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</si>
  <si>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</si>
  <si>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</si>
  <si>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</si>
  <si>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</si>
  <si>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</si>
  <si>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</si>
  <si>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</si>
  <si>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</si>
  <si>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</si>
  <si>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</si>
  <si>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</si>
  <si>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</si>
  <si>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</si>
  <si>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</si>
  <si>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</si>
  <si>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</si>
  <si>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</si>
  <si>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</si>
  <si>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</si>
  <si>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</si>
  <si>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</si>
  <si>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</si>
  <si>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</si>
  <si>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</si>
  <si>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</si>
  <si>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</si>
  <si>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</si>
  <si>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</si>
  <si>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</si>
  <si>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</si>
  <si>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</si>
  <si>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</si>
  <si>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</si>
  <si>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</si>
  <si>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</si>
  <si>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</si>
  <si>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</si>
  <si>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</si>
  <si>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</si>
  <si>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</si>
  <si>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</si>
  <si>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</si>
  <si>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</si>
  <si>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</si>
  <si>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</si>
  <si>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</si>
  <si>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</si>
  <si>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</si>
  <si>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</si>
  <si>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</si>
  <si>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</si>
  <si>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</si>
  <si>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</si>
  <si>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</si>
  <si>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</si>
  <si>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</si>
  <si>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</si>
  <si>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</si>
  <si>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</si>
  <si>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</si>
  <si>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</si>
  <si>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</si>
  <si>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</si>
  <si>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</si>
  <si>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</si>
  <si>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</si>
  <si>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</si>
  <si>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</si>
  <si>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</si>
  <si>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</si>
  <si>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</si>
  <si>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</si>
  <si>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</si>
  <si>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</si>
  <si>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</si>
  <si>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</si>
  <si>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</si>
  <si>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</si>
  <si>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</si>
  <si>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</si>
  <si>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</si>
  <si>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</si>
  <si>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</si>
  <si>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</si>
  <si>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</si>
  <si>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</si>
  <si>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</si>
  <si>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</si>
  <si>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</si>
  <si>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</si>
  <si>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</si>
  <si>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</si>
  <si>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</si>
  <si>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</si>
  <si>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</si>
  <si>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</si>
  <si>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</si>
  <si>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</si>
  <si>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</si>
  <si>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</si>
  <si>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</si>
  <si>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</si>
  <si>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</si>
  <si>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</si>
  <si>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</si>
  <si>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</si>
  <si>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</si>
  <si>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</si>
  <si>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</si>
  <si>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</si>
  <si>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</si>
  <si>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</si>
  <si>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</si>
  <si>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</si>
  <si>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</si>
  <si>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</si>
  <si>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</si>
  <si>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</si>
  <si>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</si>
  <si>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</si>
  <si>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</si>
  <si>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</si>
  <si>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</si>
  <si>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</si>
  <si>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</si>
  <si>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</si>
  <si>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</si>
  <si>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</si>
  <si>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</si>
  <si>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</si>
  <si>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</si>
  <si>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</si>
  <si>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</si>
  <si>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</si>
  <si>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</si>
  <si>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</si>
  <si>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</si>
  <si>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</si>
  <si>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</si>
  <si>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</si>
  <si>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</si>
  <si>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</si>
  <si>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</si>
  <si>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</si>
  <si>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</si>
  <si>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</si>
  <si>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</si>
  <si>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</si>
  <si>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</si>
  <si>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</si>
  <si>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</si>
  <si>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</si>
  <si>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</si>
  <si>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</si>
  <si>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</si>
  <si>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</si>
  <si>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</si>
  <si>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</si>
  <si>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</si>
  <si>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</si>
  <si>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</si>
  <si>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</si>
  <si>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</si>
  <si>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</si>
  <si>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</si>
  <si>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</si>
  <si>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</si>
  <si>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</si>
  <si>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</si>
  <si>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</si>
  <si>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</si>
  <si>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</si>
  <si>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</si>
  <si>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</si>
  <si>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</si>
  <si>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</si>
  <si>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</si>
  <si>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</si>
  <si>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</si>
  <si>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</si>
  <si>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</si>
  <si>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</si>
  <si>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</si>
  <si>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</si>
  <si>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</si>
  <si>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</si>
  <si>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</si>
  <si>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</si>
  <si>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</si>
  <si>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</si>
  <si>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</si>
  <si>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</si>
  <si>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</si>
  <si>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</si>
  <si>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</si>
  <si>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</si>
  <si>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</si>
  <si>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</si>
  <si>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</si>
  <si>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</si>
  <si>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</si>
  <si>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</si>
  <si>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</si>
  <si>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</si>
  <si>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</si>
  <si>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</si>
  <si>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</si>
  <si>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</si>
  <si>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</si>
  <si>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</si>
  <si>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</si>
  <si>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</si>
  <si>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</si>
  <si>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</si>
  <si>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</si>
  <si>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</si>
  <si>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</si>
  <si>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</si>
  <si>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</si>
  <si>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</si>
  <si>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</si>
  <si>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</si>
  <si>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</si>
  <si>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</si>
  <si>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</si>
  <si>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</si>
  <si>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</si>
  <si>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</si>
  <si>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</si>
  <si>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</si>
  <si>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</si>
  <si>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</si>
  <si>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</si>
  <si>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</si>
  <si>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</si>
  <si>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</si>
  <si>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</si>
  <si>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</si>
  <si>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</si>
  <si>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</si>
  <si>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</si>
  <si>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</si>
  <si>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</si>
  <si>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</si>
  <si>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</si>
  <si>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</si>
  <si>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</si>
  <si>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</si>
  <si>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</si>
  <si>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</si>
  <si>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</si>
  <si>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</si>
  <si>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</si>
  <si>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</si>
  <si>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</si>
  <si>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</si>
  <si>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</si>
  <si>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</si>
  <si>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</si>
  <si>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</si>
  <si>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</si>
  <si>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</si>
  <si>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</si>
  <si>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</si>
  <si>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</si>
  <si>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</si>
  <si>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</si>
  <si>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</si>
  <si>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</si>
  <si>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</si>
  <si>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</si>
  <si>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</si>
  <si>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</si>
  <si>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</si>
  <si>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</si>
  <si>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</si>
  <si>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</si>
  <si>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</si>
  <si>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</si>
  <si>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</si>
  <si>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</si>
  <si>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</si>
  <si>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</si>
  <si>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</si>
  <si>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</si>
  <si>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</si>
  <si>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</si>
  <si>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</si>
  <si>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</si>
  <si>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</si>
  <si>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</si>
  <si>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</si>
  <si>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</si>
  <si>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</si>
  <si>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</si>
  <si>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</si>
  <si>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</si>
  <si>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</si>
  <si>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</si>
  <si>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</si>
  <si>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</si>
  <si>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</si>
  <si>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</si>
  <si>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</si>
  <si>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</si>
  <si>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</si>
  <si>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</si>
  <si>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</si>
  <si>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</si>
  <si>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</si>
  <si>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</si>
  <si>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</si>
  <si>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</si>
  <si>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</si>
  <si>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</si>
  <si>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</si>
  <si>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</si>
  <si>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</si>
  <si>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</si>
  <si>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</si>
  <si>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</si>
  <si>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</si>
  <si>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</si>
  <si>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</si>
  <si>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</si>
  <si>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</si>
  <si>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</si>
  <si>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</si>
  <si>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</si>
  <si>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</si>
  <si>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</si>
  <si>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</si>
  <si>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</si>
  <si>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</si>
  <si>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</si>
  <si>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</si>
  <si>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</si>
  <si>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</si>
  <si>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</si>
  <si>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</si>
  <si>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</si>
  <si>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</si>
  <si>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</si>
  <si>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</si>
  <si>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</si>
  <si>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</si>
  <si>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</si>
  <si>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</si>
  <si>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</si>
  <si>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</si>
  <si>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</si>
  <si>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</si>
  <si>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</si>
  <si>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</si>
  <si>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</si>
  <si>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</si>
  <si>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</si>
  <si>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</si>
  <si>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</si>
  <si>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</si>
  <si>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</si>
  <si>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</si>
  <si>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</si>
  <si>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</si>
  <si>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</si>
  <si>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</si>
  <si>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</si>
  <si>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</si>
  <si>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</si>
  <si>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</si>
  <si>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</si>
  <si>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</si>
  <si>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</si>
  <si>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</si>
  <si>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</si>
  <si>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</si>
  <si>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</si>
  <si>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</si>
  <si>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</si>
  <si>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</si>
  <si>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</si>
  <si>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</si>
  <si>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</si>
  <si>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</si>
  <si>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</si>
  <si>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</si>
  <si>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</si>
  <si>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</si>
  <si>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</si>
  <si>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</si>
  <si>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</si>
  <si>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</si>
  <si>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</si>
  <si>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</si>
  <si>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</si>
  <si>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</si>
  <si>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</si>
  <si>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</si>
  <si>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</si>
  <si>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</si>
  <si>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</si>
  <si>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</si>
  <si>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</si>
  <si>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</si>
  <si>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</si>
  <si>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</si>
  <si>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</si>
  <si>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</si>
  <si>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</si>
  <si>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</si>
  <si>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</si>
  <si>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</si>
  <si>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</si>
  <si>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</si>
  <si>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</si>
  <si>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</si>
  <si>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</si>
  <si>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</si>
  <si>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</si>
  <si>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</si>
  <si>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</si>
  <si>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</si>
  <si>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</si>
  <si>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</si>
  <si>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</si>
  <si>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</si>
  <si>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</si>
  <si>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</si>
  <si>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</si>
  <si>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</si>
  <si>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</si>
  <si>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</si>
  <si>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</si>
  <si>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</si>
  <si>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</si>
  <si>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</si>
  <si>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</si>
  <si>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</si>
  <si>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</si>
  <si>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</si>
  <si>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</si>
  <si>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</si>
  <si>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</si>
  <si>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</si>
  <si>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</si>
  <si>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</si>
  <si>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</si>
  <si>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</si>
  <si>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</si>
  <si>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</si>
  <si>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</si>
  <si>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</si>
  <si>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</si>
  <si>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</si>
  <si>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</si>
  <si>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</si>
  <si>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</si>
  <si>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</si>
  <si>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</si>
  <si>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</si>
  <si>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</si>
  <si>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</si>
  <si>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</si>
  <si>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</si>
  <si>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</si>
  <si>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</si>
  <si>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</si>
  <si>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</si>
  <si>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</si>
  <si>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</si>
  <si>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</si>
  <si>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</si>
  <si>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</si>
  <si>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</si>
  <si>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</si>
  <si>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</si>
  <si>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</si>
  <si>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</si>
  <si>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</si>
  <si>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</si>
  <si>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</si>
  <si>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</si>
  <si>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</si>
  <si>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</si>
  <si>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</si>
  <si>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</si>
  <si>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</si>
  <si>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</si>
  <si>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</si>
  <si>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</si>
  <si>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</si>
  <si>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</si>
  <si>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</si>
  <si>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</si>
  <si>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</si>
  <si>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</si>
  <si>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</si>
  <si>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</si>
  <si>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</si>
  <si>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</si>
  <si>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</si>
  <si>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</si>
  <si>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</si>
  <si>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</si>
  <si>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</si>
  <si>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</si>
  <si>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</si>
  <si>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</si>
  <si>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</si>
  <si>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</si>
  <si>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</si>
  <si>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</si>
  <si>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</si>
  <si>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</si>
  <si>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</si>
  <si>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</si>
  <si>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</si>
  <si>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</si>
  <si>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</si>
  <si>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</si>
  <si>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</si>
  <si>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</si>
  <si>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</si>
  <si>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</si>
  <si>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</si>
  <si>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</si>
  <si>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</si>
  <si>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</si>
  <si>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</si>
  <si>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</si>
  <si>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</si>
  <si>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</si>
  <si>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</si>
  <si>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</si>
  <si>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</si>
  <si>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</si>
  <si>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</si>
  <si>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</si>
  <si>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</si>
  <si>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</si>
  <si>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</si>
  <si>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</si>
  <si>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</si>
  <si>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</si>
  <si>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</si>
  <si>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</si>
  <si>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</si>
  <si>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</si>
  <si>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</si>
  <si>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</si>
  <si>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</si>
  <si>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</si>
  <si>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</si>
  <si>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</si>
  <si>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</si>
  <si>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</si>
  <si>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</si>
  <si>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</si>
  <si>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</si>
  <si>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</si>
  <si>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</si>
  <si>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</si>
  <si>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</si>
  <si>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</si>
  <si>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</si>
  <si>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</si>
  <si>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</si>
  <si>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</si>
  <si>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</si>
  <si>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</si>
  <si>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</si>
  <si>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</si>
  <si>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</si>
  <si>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</si>
  <si>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</si>
  <si>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</si>
  <si>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</si>
  <si>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</si>
  <si>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</si>
  <si>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</si>
  <si>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</si>
  <si>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</si>
  <si>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</si>
  <si>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</si>
  <si>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</si>
  <si>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</si>
  <si>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</si>
  <si>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</si>
  <si>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</si>
  <si>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</si>
  <si>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</si>
  <si>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</si>
  <si>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</si>
  <si>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</si>
  <si>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</si>
  <si>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</si>
  <si>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</si>
  <si>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</si>
  <si>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</si>
  <si>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</si>
  <si>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</si>
  <si>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</si>
  <si>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</si>
  <si>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</si>
  <si>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</si>
  <si>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</si>
  <si>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</si>
  <si>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</si>
  <si>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</si>
  <si>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</si>
  <si>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</si>
  <si>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</si>
  <si>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</si>
  <si>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</si>
  <si>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</si>
  <si>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</si>
  <si>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</si>
  <si>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</si>
  <si>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</si>
  <si>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</si>
  <si>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</si>
  <si>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</si>
  <si>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</si>
  <si>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</si>
  <si>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</si>
  <si>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</si>
  <si>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</si>
  <si>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</si>
  <si>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</si>
  <si>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</si>
  <si>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</si>
  <si>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</si>
  <si>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</si>
  <si>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</si>
  <si>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</si>
  <si>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</si>
  <si>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</si>
  <si>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</si>
  <si>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</si>
  <si>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</si>
  <si>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</si>
  <si>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</si>
  <si>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</si>
  <si>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</si>
  <si>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</si>
  <si>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</si>
  <si>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</si>
  <si>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</si>
  <si>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</si>
  <si>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</si>
  <si>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</si>
  <si>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</si>
  <si>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</si>
  <si>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</si>
  <si>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</si>
  <si>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</si>
  <si>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</si>
  <si>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</si>
  <si>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RateTable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</si>
  <si>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</si>
  <si>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</si>
  <si>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</si>
  <si>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</si>
  <si>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</si>
  <si>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</si>
  <si>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</si>
  <si>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</si>
  <si>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</si>
  <si>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</si>
  <si>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</si>
  <si>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</si>
  <si>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</si>
  <si>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</si>
  <si>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</si>
  <si>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</si>
  <si>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Chauvin, Nicolas</t>
  </si>
  <si>
    <t>Bates, Norman</t>
  </si>
  <si>
    <t>Björling, Jussi</t>
  </si>
  <si>
    <t>Claypool, Ida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</si>
  <si>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</si>
  <si>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</si>
  <si>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</si>
  <si>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</si>
  <si>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</si>
  <si>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</si>
  <si>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</si>
  <si>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</si>
  <si>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</si>
  <si>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</si>
  <si>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</si>
  <si>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</si>
  <si>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</si>
  <si>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</si>
  <si>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</si>
  <si>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</si>
  <si>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</si>
  <si>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</si>
  <si>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</si>
  <si>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</si>
  <si>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</si>
  <si>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</si>
  <si>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</si>
  <si>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</si>
  <si>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</si>
  <si>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</si>
  <si>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</si>
  <si>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</si>
  <si>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</si>
  <si>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</si>
  <si>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</si>
  <si>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</si>
  <si>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</si>
  <si>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</si>
  <si>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</si>
  <si>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</si>
  <si>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</si>
  <si>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</si>
  <si>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</si>
  <si>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</si>
  <si>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</si>
  <si>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</si>
  <si>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</si>
  <si>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</si>
  <si>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</si>
  <si>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</si>
  <si>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</si>
  <si>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</si>
  <si>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</si>
  <si>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</si>
  <si>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</si>
  <si>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</si>
  <si>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</si>
  <si>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</si>
  <si>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</si>
  <si>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</si>
  <si>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</si>
  <si>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</si>
  <si>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</si>
  <si>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</si>
  <si>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</si>
  <si>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</si>
  <si>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</si>
  <si>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</si>
  <si>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</si>
  <si>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</si>
  <si>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</si>
  <si>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Quarter</t>
  </si>
  <si>
    <t>SS#</t>
  </si>
  <si>
    <t>Shipping Zone</t>
  </si>
  <si>
    <t>Item#</t>
  </si>
  <si>
    <t>Size</t>
  </si>
  <si>
    <t>Shipping Cost</t>
  </si>
  <si>
    <t>147H44</t>
  </si>
  <si>
    <t>Zones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</si>
  <si>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</si>
  <si>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</si>
  <si>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</si>
  <si>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</si>
  <si>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</si>
  <si>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</si>
  <si>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</si>
  <si>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</si>
  <si>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</si>
  <si>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</si>
  <si>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</si>
  <si>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</si>
  <si>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</si>
  <si>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</si>
  <si>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</si>
  <si>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</si>
  <si>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</si>
  <si>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</si>
  <si>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</si>
  <si>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</si>
  <si>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</si>
  <si>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</si>
  <si>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</si>
  <si>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</si>
  <si>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</si>
  <si>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</si>
  <si>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</si>
  <si>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</si>
  <si>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</si>
  <si>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</si>
  <si>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</si>
  <si>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</si>
  <si>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</si>
  <si>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</si>
  <si>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</si>
  <si>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</si>
  <si>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</si>
  <si>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</si>
  <si>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</si>
  <si>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</si>
  <si>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</si>
  <si>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</si>
  <si>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</si>
  <si>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</si>
  <si>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</si>
  <si>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</si>
  <si>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</si>
  <si>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</si>
  <si>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</si>
  <si>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</si>
  <si>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</si>
  <si>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</si>
  <si>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</si>
  <si>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</si>
  <si>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</si>
  <si>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</si>
  <si>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</si>
  <si>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</si>
  <si>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</si>
  <si>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</si>
  <si>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</si>
  <si>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</si>
  <si>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</si>
  <si>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</si>
  <si>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</si>
  <si>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</si>
  <si>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</si>
  <si>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</si>
  <si>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</si>
  <si>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</si>
  <si>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</si>
  <si>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</si>
  <si>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</si>
  <si>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</si>
  <si>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</si>
  <si>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</si>
  <si>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</si>
  <si>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</si>
  <si>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</si>
  <si>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</si>
  <si>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</si>
  <si>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</si>
  <si>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</si>
  <si>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</si>
  <si>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</si>
  <si>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</si>
  <si>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</si>
  <si>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</si>
  <si>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</si>
  <si>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</si>
  <si>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</si>
  <si>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</si>
  <si>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</si>
  <si>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</si>
  <si>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</si>
  <si>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</si>
  <si>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</si>
  <si>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</si>
  <si>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</si>
  <si>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</si>
  <si>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</si>
  <si>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</si>
  <si>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</si>
  <si>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</si>
  <si>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</si>
  <si>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</si>
  <si>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</si>
  <si>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</si>
  <si>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</si>
  <si>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</si>
  <si>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</si>
  <si>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</si>
  <si>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</si>
  <si>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</si>
  <si>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</si>
  <si>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</si>
  <si>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</si>
  <si>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</si>
  <si>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</si>
  <si>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</si>
  <si>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</si>
  <si>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</si>
  <si>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</si>
  <si>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</si>
  <si>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</si>
  <si>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</si>
  <si>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</si>
  <si>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</si>
  <si>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</si>
  <si>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203-00-4099</t>
  </si>
  <si>
    <t>272-00-2753</t>
  </si>
  <si>
    <t>150-00-0086</t>
  </si>
  <si>
    <t>297-00-8182</t>
  </si>
  <si>
    <t>853-00-5842</t>
  </si>
  <si>
    <t>477-00-8896</t>
  </si>
  <si>
    <t>Garcia Sally</t>
  </si>
  <si>
    <t>Martinez, Angela</t>
  </si>
  <si>
    <t>Custer, George</t>
  </si>
  <si>
    <t>Hackenbush, Hugo</t>
  </si>
  <si>
    <t>Couches</t>
  </si>
  <si>
    <t>Recliners</t>
  </si>
  <si>
    <t>Coffee Tables</t>
  </si>
  <si>
    <t>End Tables</t>
  </si>
  <si>
    <t>Anderson, Terry</t>
  </si>
  <si>
    <t>SWITCH</t>
  </si>
  <si>
    <t>CHOOSE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</si>
  <si>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</si>
  <si>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</si>
  <si>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</si>
  <si>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</si>
  <si>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</si>
  <si>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</si>
  <si>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</si>
  <si>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</si>
  <si>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</si>
  <si>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</si>
  <si>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</si>
  <si>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</si>
  <si>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</si>
  <si>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</si>
  <si>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</si>
  <si>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</si>
  <si>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</si>
  <si>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</si>
  <si>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</si>
  <si>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</si>
  <si>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</si>
  <si>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</si>
  <si>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</si>
  <si>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</si>
  <si>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</si>
  <si>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</si>
  <si>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</si>
  <si>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</si>
  <si>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</si>
  <si>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</si>
  <si>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</si>
  <si>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</si>
  <si>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</si>
  <si>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</si>
  <si>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</si>
  <si>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</si>
  <si>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</si>
  <si>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</si>
  <si>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</si>
  <si>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</si>
  <si>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</si>
  <si>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</si>
  <si>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</si>
  <si>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</si>
  <si>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</si>
  <si>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</si>
  <si>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</si>
  <si>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</si>
  <si>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</si>
  <si>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</si>
  <si>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</si>
  <si>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</si>
  <si>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</si>
  <si>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</si>
  <si>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</si>
  <si>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</si>
  <si>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</si>
  <si>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</si>
  <si>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592E50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</si>
  <si>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</si>
  <si>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</si>
  <si>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</si>
  <si>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</si>
  <si>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</si>
  <si>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</si>
  <si>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</si>
  <si>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</si>
  <si>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</si>
  <si>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</si>
  <si>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</si>
  <si>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</si>
  <si>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</si>
  <si>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</si>
  <si>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</si>
  <si>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</si>
  <si>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</si>
  <si>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</si>
  <si>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</si>
  <si>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</si>
  <si>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</si>
  <si>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</si>
  <si>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</si>
  <si>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</si>
  <si>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</si>
  <si>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</si>
  <si>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</si>
  <si>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</si>
  <si>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</si>
  <si>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</si>
  <si>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</si>
  <si>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</si>
  <si>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</si>
  <si>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</si>
  <si>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</si>
  <si>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</si>
  <si>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</si>
  <si>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</si>
  <si>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</si>
  <si>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</si>
  <si>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</si>
  <si>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</si>
  <si>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</si>
  <si>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</si>
  <si>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</si>
  <si>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</si>
  <si>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</si>
  <si>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</si>
  <si>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</si>
  <si>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</si>
  <si>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</si>
  <si>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</si>
  <si>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</si>
  <si>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</si>
  <si>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</si>
  <si>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</si>
  <si>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</si>
  <si>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</si>
  <si>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</si>
  <si>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</si>
  <si>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</si>
  <si>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</si>
  <si>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</si>
  <si>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</si>
  <si>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</si>
  <si>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</si>
  <si>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</si>
  <si>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</si>
  <si>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</si>
  <si>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</si>
  <si>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</si>
  <si>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</si>
  <si>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</si>
  <si>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</si>
  <si>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</si>
  <si>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</si>
  <si>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</si>
  <si>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</si>
  <si>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</si>
  <si>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</si>
  <si>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</si>
  <si>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</si>
  <si>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</si>
  <si>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</si>
  <si>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</si>
  <si>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</si>
  <si>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</si>
  <si>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</si>
  <si>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</si>
  <si>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</si>
  <si>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</si>
  <si>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</si>
  <si>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</si>
  <si>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</si>
  <si>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</si>
  <si>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</si>
  <si>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</si>
  <si>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</si>
  <si>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</si>
  <si>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</si>
  <si>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</si>
  <si>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</si>
  <si>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</si>
  <si>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</si>
  <si>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</si>
  <si>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</si>
  <si>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</si>
  <si>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</si>
  <si>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</si>
  <si>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</si>
  <si>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</si>
  <si>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887C47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</si>
  <si>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</si>
  <si>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</si>
  <si>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</si>
  <si>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</si>
  <si>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</si>
  <si>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</si>
  <si>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</si>
  <si>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</si>
  <si>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</si>
  <si>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</si>
  <si>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</si>
  <si>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</si>
  <si>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</si>
  <si>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</si>
  <si>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</si>
  <si>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161E76</t>
  </si>
  <si>
    <t>853E46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</si>
  <si>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</si>
  <si>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</si>
  <si>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</si>
  <si>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</si>
  <si>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</si>
  <si>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</si>
  <si>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</si>
  <si>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</si>
  <si>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</si>
  <si>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</si>
  <si>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</si>
  <si>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</si>
  <si>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</si>
  <si>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</si>
  <si>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</si>
  <si>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</si>
  <si>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</si>
  <si>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</si>
  <si>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</si>
  <si>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</si>
  <si>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</si>
  <si>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</si>
  <si>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</si>
  <si>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</si>
  <si>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</si>
  <si>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</si>
  <si>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</si>
  <si>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</si>
  <si>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</si>
  <si>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</si>
  <si>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</si>
  <si>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</si>
  <si>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</si>
  <si>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</si>
  <si>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</si>
  <si>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</si>
  <si>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</si>
  <si>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</si>
  <si>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</si>
  <si>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</si>
  <si>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</si>
  <si>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</si>
  <si>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</si>
  <si>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</si>
  <si>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</si>
  <si>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</si>
  <si>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</si>
  <si>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</si>
  <si>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</si>
  <si>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</si>
  <si>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</si>
  <si>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</si>
  <si>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</si>
  <si>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</si>
  <si>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</si>
  <si>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</si>
  <si>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791E74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</si>
  <si>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</si>
  <si>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</si>
  <si>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</si>
  <si>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</si>
  <si>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</si>
  <si>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</si>
  <si>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</si>
  <si>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</si>
  <si>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</si>
  <si>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</si>
  <si>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</si>
  <si>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</si>
  <si>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</si>
  <si>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</si>
  <si>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</si>
  <si>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</si>
  <si>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</si>
  <si>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</si>
  <si>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</si>
  <si>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</si>
  <si>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</si>
  <si>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</si>
  <si>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</si>
  <si>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</si>
  <si>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</si>
  <si>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</si>
  <si>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</si>
  <si>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</si>
  <si>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</si>
  <si>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</si>
  <si>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</si>
  <si>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</si>
  <si>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</si>
  <si>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</si>
  <si>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</si>
  <si>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</si>
  <si>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</si>
  <si>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</si>
  <si>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675R19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</si>
  <si>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</si>
  <si>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</si>
  <si>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</si>
  <si>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</si>
  <si>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</si>
  <si>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</si>
  <si>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</si>
  <si>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</si>
  <si>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</si>
  <si>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</si>
  <si>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</si>
  <si>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</si>
  <si>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</si>
  <si>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</si>
  <si>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</si>
  <si>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</si>
  <si>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</si>
  <si>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</si>
  <si>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</si>
  <si>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</si>
  <si>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</si>
  <si>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</si>
  <si>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</si>
  <si>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</si>
  <si>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</si>
  <si>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</si>
  <si>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</si>
  <si>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</si>
  <si>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</si>
  <si>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</si>
  <si>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</si>
  <si>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</si>
  <si>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</si>
  <si>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</si>
  <si>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</si>
  <si>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</si>
  <si>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</si>
  <si>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</si>
  <si>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</si>
  <si>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</si>
  <si>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</si>
  <si>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</si>
  <si>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</si>
  <si>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</si>
  <si>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201P62</t>
  </si>
  <si>
    <t>985G91</t>
  </si>
  <si>
    <t>571H52</t>
  </si>
  <si>
    <t>781L85</t>
  </si>
  <si>
    <t>373P21</t>
  </si>
  <si>
    <t>506R47</t>
  </si>
  <si>
    <t>979E16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</si>
  <si>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</si>
  <si>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</si>
  <si>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</si>
  <si>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</si>
  <si>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</si>
  <si>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</si>
  <si>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</si>
  <si>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</si>
  <si>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</si>
  <si>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</si>
  <si>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</si>
  <si>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</si>
  <si>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</si>
  <si>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</si>
  <si>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</si>
  <si>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</si>
  <si>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</si>
  <si>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507E53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</si>
  <si>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</si>
  <si>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</si>
  <si>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</si>
  <si>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</si>
  <si>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</si>
  <si>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</si>
  <si>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</si>
  <si>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</si>
  <si>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</si>
  <si>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</si>
  <si>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</si>
  <si>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</si>
  <si>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</si>
  <si>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</si>
  <si>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</si>
  <si>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</si>
  <si>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</si>
  <si>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</si>
  <si>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</si>
  <si>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</si>
  <si>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</si>
  <si>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</si>
  <si>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</si>
  <si>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</si>
  <si>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</si>
  <si>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</si>
  <si>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</si>
  <si>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</si>
  <si>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</si>
  <si>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</si>
  <si>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</si>
  <si>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</si>
  <si>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</si>
  <si>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</si>
  <si>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</si>
  <si>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</si>
  <si>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</si>
  <si>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</si>
  <si>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</si>
  <si>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607B91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</si>
  <si>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</si>
  <si>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</si>
  <si>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</si>
  <si>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</si>
  <si>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</si>
  <si>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</si>
  <si>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</si>
  <si>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</si>
  <si>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</si>
  <si>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</si>
  <si>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</si>
  <si>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</si>
  <si>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</si>
  <si>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</si>
  <si>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</si>
  <si>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</si>
  <si>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</si>
  <si>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</si>
  <si>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</si>
  <si>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</si>
  <si>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</si>
  <si>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</si>
  <si>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</si>
  <si>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</si>
  <si>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</si>
  <si>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</si>
  <si>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</si>
  <si>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</si>
  <si>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</si>
  <si>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</si>
  <si>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</si>
  <si>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</si>
  <si>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</si>
  <si>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</si>
  <si>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</si>
  <si>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</si>
  <si>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</si>
  <si>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</si>
  <si>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</si>
  <si>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</si>
  <si>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</si>
  <si>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</si>
  <si>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</si>
  <si>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</si>
  <si>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</si>
  <si>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</si>
  <si>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</si>
  <si>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</si>
  <si>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</si>
  <si>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</si>
  <si>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</si>
  <si>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</si>
  <si>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</si>
  <si>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</si>
  <si>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</si>
  <si>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</si>
  <si>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</si>
  <si>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</si>
  <si>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</si>
  <si>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</si>
  <si>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</si>
  <si>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</si>
  <si>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</si>
  <si>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</si>
  <si>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</si>
  <si>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</si>
  <si>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</si>
  <si>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</si>
  <si>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</si>
  <si>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</si>
  <si>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</si>
  <si>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</si>
  <si>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</si>
  <si>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</si>
  <si>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</si>
  <si>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</si>
  <si>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</si>
  <si>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</si>
  <si>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</si>
  <si>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</si>
  <si>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</si>
  <si>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</si>
  <si>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</si>
  <si>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</si>
  <si>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</si>
  <si>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</si>
  <si>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</si>
  <si>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577E87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</si>
  <si>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</si>
  <si>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</si>
  <si>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</si>
  <si>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</si>
  <si>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</si>
  <si>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</si>
  <si>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</si>
  <si>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</si>
  <si>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</si>
  <si>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</si>
  <si>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</si>
  <si>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</si>
  <si>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</si>
  <si>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</si>
  <si>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</si>
  <si>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</si>
  <si>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</si>
  <si>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112-00-4171</t>
  </si>
  <si>
    <t>114-00-0990</t>
  </si>
  <si>
    <t>115-00-5453</t>
  </si>
  <si>
    <t>116-00-2393</t>
  </si>
  <si>
    <t>117-00-3143</t>
  </si>
  <si>
    <t>118-00-6304</t>
  </si>
  <si>
    <t>119-00-4638</t>
  </si>
  <si>
    <t>122-00-9650</t>
  </si>
  <si>
    <t>122-00-1647</t>
  </si>
  <si>
    <t>123-00-4906</t>
  </si>
  <si>
    <t>123-00-1652</t>
  </si>
  <si>
    <t>125-00-9987</t>
  </si>
  <si>
    <t>125-00-3650</t>
  </si>
  <si>
    <t>132-00-4327</t>
  </si>
  <si>
    <t>132-00-8226</t>
  </si>
  <si>
    <t>132-00-7527</t>
  </si>
  <si>
    <t>133-00-0041</t>
  </si>
  <si>
    <t>133-00-3056</t>
  </si>
  <si>
    <t>133-00-7320</t>
  </si>
  <si>
    <t>134-00-5270</t>
  </si>
  <si>
    <t>135-00-9490</t>
  </si>
  <si>
    <t>136-00-4633</t>
  </si>
  <si>
    <t>138-00-0535</t>
  </si>
  <si>
    <t>144-00-8966</t>
  </si>
  <si>
    <t>145-00-4331</t>
  </si>
  <si>
    <t>145-00-5016</t>
  </si>
  <si>
    <t>147-00-2980</t>
  </si>
  <si>
    <t>149-00-2519</t>
  </si>
  <si>
    <t>154-00-5819</t>
  </si>
  <si>
    <t>157-00-5694</t>
  </si>
  <si>
    <t>157-00-4272</t>
  </si>
  <si>
    <t>158-00-6093</t>
  </si>
  <si>
    <t>159-00-3488</t>
  </si>
  <si>
    <t>160-00-1460</t>
  </si>
  <si>
    <t>161-00-0365</t>
  </si>
  <si>
    <t>164-00-7640</t>
  </si>
  <si>
    <t>164-00-0089</t>
  </si>
  <si>
    <t>165-00-0161</t>
  </si>
  <si>
    <t>168-00-1155</t>
  </si>
  <si>
    <t>169-00-0210</t>
  </si>
  <si>
    <t>169-00-6248</t>
  </si>
  <si>
    <t>170-00-8617</t>
  </si>
  <si>
    <t>171-00-6035</t>
  </si>
  <si>
    <t>175-00-8155</t>
  </si>
  <si>
    <t>175-00-8845</t>
  </si>
  <si>
    <t>176-00-6080</t>
  </si>
  <si>
    <t>177-00-8808</t>
  </si>
  <si>
    <t>178-00-3027</t>
  </si>
  <si>
    <t>180-00-0615</t>
  </si>
  <si>
    <t>180-00-8681</t>
  </si>
  <si>
    <t>182-00-5638</t>
  </si>
  <si>
    <t>183-00-6400</t>
  </si>
  <si>
    <t>183-00-4601</t>
  </si>
  <si>
    <t>184-00-2521</t>
  </si>
  <si>
    <t>185-00-8808</t>
  </si>
  <si>
    <t>186-00-0986</t>
  </si>
  <si>
    <t>187-00-0749</t>
  </si>
  <si>
    <t>187-00-4424</t>
  </si>
  <si>
    <t>187-00-0559</t>
  </si>
  <si>
    <t>189-00-5475</t>
  </si>
  <si>
    <t>191-00-2592</t>
  </si>
  <si>
    <t>192-00-7644</t>
  </si>
  <si>
    <t>195-00-1395</t>
  </si>
  <si>
    <t>196-00-8245</t>
  </si>
  <si>
    <t>196-00-5175</t>
  </si>
  <si>
    <t>196-00-4651</t>
  </si>
  <si>
    <t>198-00-6015</t>
  </si>
  <si>
    <t>198-00-4815</t>
  </si>
  <si>
    <t>198-00-2803</t>
  </si>
  <si>
    <t>200-00-1327</t>
  </si>
  <si>
    <t>201-00-2518</t>
  </si>
  <si>
    <t>202-00-7824</t>
  </si>
  <si>
    <t>208-00-6005</t>
  </si>
  <si>
    <t>210-00-7671</t>
  </si>
  <si>
    <t>211-00-1007</t>
  </si>
  <si>
    <t>211-00-5392</t>
  </si>
  <si>
    <t>216-00-7289</t>
  </si>
  <si>
    <t>216-00-2482</t>
  </si>
  <si>
    <t>220-00-9829</t>
  </si>
  <si>
    <t>222-00-4579</t>
  </si>
  <si>
    <t>225-00-5236</t>
  </si>
  <si>
    <t>225-00-8251</t>
  </si>
  <si>
    <t>225-00-2735</t>
  </si>
  <si>
    <t>225-00-2266</t>
  </si>
  <si>
    <t>226-00-8178</t>
  </si>
  <si>
    <t>226-00-2041</t>
  </si>
  <si>
    <t>226-00-6793</t>
  </si>
  <si>
    <t>228-00-2984</t>
  </si>
  <si>
    <t>232-00-3029</t>
  </si>
  <si>
    <t>235-00-4630</t>
  </si>
  <si>
    <t>235-00-7637</t>
  </si>
  <si>
    <t>236-00-0210</t>
  </si>
  <si>
    <t>237-00-7469</t>
  </si>
  <si>
    <t>237-00-5168</t>
  </si>
  <si>
    <t>240-00-8346</t>
  </si>
  <si>
    <t>241-00-7711</t>
  </si>
  <si>
    <t>244-00-4782</t>
  </si>
  <si>
    <t>245-00-3070</t>
  </si>
  <si>
    <t>246-00-1186</t>
  </si>
  <si>
    <t>247-00-3062</t>
  </si>
  <si>
    <t>248-00-2530</t>
  </si>
  <si>
    <t>249-00-6642</t>
  </si>
  <si>
    <t>250-00-5577</t>
  </si>
  <si>
    <t>250-00-3171</t>
  </si>
  <si>
    <t>251-00-8864</t>
  </si>
  <si>
    <t>252-00-5876</t>
  </si>
  <si>
    <t>252-00-6271</t>
  </si>
  <si>
    <t>258-00-5059</t>
  </si>
  <si>
    <t>258-00-3162</t>
  </si>
  <si>
    <t>263-00-2698</t>
  </si>
  <si>
    <t>264-00-6318</t>
  </si>
  <si>
    <t>264-00-0258</t>
  </si>
  <si>
    <t>266-00-4954</t>
  </si>
  <si>
    <t>266-00-4878</t>
  </si>
  <si>
    <t>269-00-7384</t>
  </si>
  <si>
    <t>271-00-7077</t>
  </si>
  <si>
    <t>271-00-6302</t>
  </si>
  <si>
    <t>274-00-2690</t>
  </si>
  <si>
    <t>274-00-7251</t>
  </si>
  <si>
    <t>275-00-4995</t>
  </si>
  <si>
    <t>275-00-8269</t>
  </si>
  <si>
    <t>276-00-0033</t>
  </si>
  <si>
    <t>276-00-7670</t>
  </si>
  <si>
    <t>277-00-2530</t>
  </si>
  <si>
    <t>277-00-9082</t>
  </si>
  <si>
    <t>278-00-9982</t>
  </si>
  <si>
    <t>279-00-5316</t>
  </si>
  <si>
    <t>280-00-7597</t>
  </si>
  <si>
    <t>280-00-9638</t>
  </si>
  <si>
    <t>282-00-1078</t>
  </si>
  <si>
    <t>282-00-5355</t>
  </si>
  <si>
    <t>285-00-7128</t>
  </si>
  <si>
    <t>287-00-7580</t>
  </si>
  <si>
    <t>288-00-2134</t>
  </si>
  <si>
    <t>292-00-6373</t>
  </si>
  <si>
    <t>293-00-1226</t>
  </si>
  <si>
    <t>295-00-2645</t>
  </si>
  <si>
    <t>296-00-5901</t>
  </si>
  <si>
    <t>296-00-1755</t>
  </si>
  <si>
    <t>296-00-8639</t>
  </si>
  <si>
    <t>296-00-5860</t>
  </si>
  <si>
    <t>298-00-9862</t>
  </si>
  <si>
    <t>298-00-1737</t>
  </si>
  <si>
    <t>298-00-9650</t>
  </si>
  <si>
    <t>304-00-6415</t>
  </si>
  <si>
    <t>305-00-3365</t>
  </si>
  <si>
    <t>310-00-0258</t>
  </si>
  <si>
    <t>316-00-5079</t>
  </si>
  <si>
    <t>318-00-8428</t>
  </si>
  <si>
    <t>319-00-5817</t>
  </si>
  <si>
    <t>319-00-5440</t>
  </si>
  <si>
    <t>319-00-8332</t>
  </si>
  <si>
    <t>320-00-0533</t>
  </si>
  <si>
    <t>323-00-4986</t>
  </si>
  <si>
    <t>324-00-6819</t>
  </si>
  <si>
    <t>324-00-8262</t>
  </si>
  <si>
    <t>325-00-7964</t>
  </si>
  <si>
    <t>325-00-0907</t>
  </si>
  <si>
    <t>325-00-3476</t>
  </si>
  <si>
    <t>326-00-9737</t>
  </si>
  <si>
    <t>327-00-9087</t>
  </si>
  <si>
    <t>330-00-4895</t>
  </si>
  <si>
    <t>330-00-6708</t>
  </si>
  <si>
    <t>335-00-3968</t>
  </si>
  <si>
    <t>336-00-5858</t>
  </si>
  <si>
    <t>339-00-8975</t>
  </si>
  <si>
    <t>339-00-4449</t>
  </si>
  <si>
    <t>342-00-8179</t>
  </si>
  <si>
    <t>347-00-7120</t>
  </si>
  <si>
    <t>350-00-7898</t>
  </si>
  <si>
    <t>352-00-4558</t>
  </si>
  <si>
    <t>352-00-6424</t>
  </si>
  <si>
    <t>352-00-8324</t>
  </si>
  <si>
    <t>353-00-2495</t>
  </si>
  <si>
    <t>355-00-5982</t>
  </si>
  <si>
    <t>355-00-4654</t>
  </si>
  <si>
    <t>356-00-5233</t>
  </si>
  <si>
    <t>358-00-8834</t>
  </si>
  <si>
    <t>358-00-7304</t>
  </si>
  <si>
    <t>359-00-5596</t>
  </si>
  <si>
    <t>360-00-2858</t>
  </si>
  <si>
    <t>361-00-6711</t>
  </si>
  <si>
    <t>367-00-8620</t>
  </si>
  <si>
    <t>367-00-4064</t>
  </si>
  <si>
    <t>368-00-0382</t>
  </si>
  <si>
    <t>368-00-9712</t>
  </si>
  <si>
    <t>368-00-1349</t>
  </si>
  <si>
    <t>368-00-8983</t>
  </si>
  <si>
    <t>368-00-9354</t>
  </si>
  <si>
    <t>370-00-4802</t>
  </si>
  <si>
    <t>372-00-9331</t>
  </si>
  <si>
    <t>372-00-3335</t>
  </si>
  <si>
    <t>374-00-7129</t>
  </si>
  <si>
    <t>374-00-2996</t>
  </si>
  <si>
    <t>374-00-0175</t>
  </si>
  <si>
    <t>375-00-2017</t>
  </si>
  <si>
    <t>378-00-6977</t>
  </si>
  <si>
    <t>379-00-6668</t>
  </si>
  <si>
    <t>380-00-6845</t>
  </si>
  <si>
    <t>382-00-5618</t>
  </si>
  <si>
    <t>382-00-5286</t>
  </si>
  <si>
    <t>383-00-2370</t>
  </si>
  <si>
    <t>389-00-9646</t>
  </si>
  <si>
    <t>392-00-0656</t>
  </si>
  <si>
    <t>392-00-5739</t>
  </si>
  <si>
    <t>392-00-6767</t>
  </si>
  <si>
    <t>393-00-9472</t>
  </si>
  <si>
    <t>394-00-0236</t>
  </si>
  <si>
    <t>395-00-8542</t>
  </si>
  <si>
    <t>398-00-1038</t>
  </si>
  <si>
    <t>402-00-0671</t>
  </si>
  <si>
    <t>402-00-9103</t>
  </si>
  <si>
    <t>402-00-2862</t>
  </si>
  <si>
    <t>403-00-8091</t>
  </si>
  <si>
    <t>403-00-3977</t>
  </si>
  <si>
    <t>403-00-3432</t>
  </si>
  <si>
    <t>406-00-7951</t>
  </si>
  <si>
    <t>407-00-7443</t>
  </si>
  <si>
    <t>409-00-8986</t>
  </si>
  <si>
    <t>410-00-1850</t>
  </si>
  <si>
    <t>410-00-3795</t>
  </si>
  <si>
    <t>411-00-1893</t>
  </si>
  <si>
    <t>411-00-8933</t>
  </si>
  <si>
    <t>412-00-4189</t>
  </si>
  <si>
    <t>412-00-2910</t>
  </si>
  <si>
    <t>415-00-0090</t>
  </si>
  <si>
    <t>416-00-2380</t>
  </si>
  <si>
    <t>416-00-2967</t>
  </si>
  <si>
    <t>418-00-3151</t>
  </si>
  <si>
    <t>418-00-2751</t>
  </si>
  <si>
    <t>419-00-8479</t>
  </si>
  <si>
    <t>420-00-1161</t>
  </si>
  <si>
    <t>426-00-1974</t>
  </si>
  <si>
    <t>427-00-7460</t>
  </si>
  <si>
    <t>427-00-7916</t>
  </si>
  <si>
    <t>428-00-6544</t>
  </si>
  <si>
    <t>428-00-2703</t>
  </si>
  <si>
    <t>429-00-4495</t>
  </si>
  <si>
    <t>429-00-7741</t>
  </si>
  <si>
    <t>429-00-7471</t>
  </si>
  <si>
    <t>429-00-7210</t>
  </si>
  <si>
    <t>430-00-3074</t>
  </si>
  <si>
    <t>432-00-5963</t>
  </si>
  <si>
    <t>434-00-1839</t>
  </si>
  <si>
    <t>434-00-5332</t>
  </si>
  <si>
    <t>436-00-1777</t>
  </si>
  <si>
    <t>436-00-4606</t>
  </si>
  <si>
    <t>437-00-0743</t>
  </si>
  <si>
    <t>438-00-7602</t>
  </si>
  <si>
    <t>441-00-2775</t>
  </si>
  <si>
    <t>441-00-6999</t>
  </si>
  <si>
    <t>441-00-9754</t>
  </si>
  <si>
    <t>442-00-0133</t>
  </si>
  <si>
    <t>443-00-1998</t>
  </si>
  <si>
    <t>443-00-3613</t>
  </si>
  <si>
    <t>444-00-8352</t>
  </si>
  <si>
    <t>444-00-2738</t>
  </si>
  <si>
    <t>445-00-9708</t>
  </si>
  <si>
    <t>445-00-9320</t>
  </si>
  <si>
    <t>449-00-3469</t>
  </si>
  <si>
    <t>450-00-1599</t>
  </si>
  <si>
    <t>451-00-2456</t>
  </si>
  <si>
    <t>455-00-6466</t>
  </si>
  <si>
    <t>455-00-3707</t>
  </si>
  <si>
    <t>456-00-8519</t>
  </si>
  <si>
    <t>457-00-1973</t>
  </si>
  <si>
    <t>459-00-8115</t>
  </si>
  <si>
    <t>459-00-0100</t>
  </si>
  <si>
    <t>459-00-3811</t>
  </si>
  <si>
    <t>460-00-4597</t>
  </si>
  <si>
    <t>463-00-6396</t>
  </si>
  <si>
    <t>464-00-9886</t>
  </si>
  <si>
    <t>465-00-9876</t>
  </si>
  <si>
    <t>466-00-3510</t>
  </si>
  <si>
    <t>466-00-8684</t>
  </si>
  <si>
    <t>467-00-9440</t>
  </si>
  <si>
    <t>468-00-9041</t>
  </si>
  <si>
    <t>470-00-7257</t>
  </si>
  <si>
    <t>471-00-5026</t>
  </si>
  <si>
    <t>472-00-1626</t>
  </si>
  <si>
    <t>477-00-8716</t>
  </si>
  <si>
    <t>477-00-5071</t>
  </si>
  <si>
    <t>478-00-1789</t>
  </si>
  <si>
    <t>480-00-0956</t>
  </si>
  <si>
    <t>480-00-2541</t>
  </si>
  <si>
    <t>483-00-2035</t>
  </si>
  <si>
    <t>483-00-3751</t>
  </si>
  <si>
    <t>487-00-4289</t>
  </si>
  <si>
    <t>489-00-2789</t>
  </si>
  <si>
    <t>491-00-1055</t>
  </si>
  <si>
    <t>492-00-1568</t>
  </si>
  <si>
    <t>493-00-0353</t>
  </si>
  <si>
    <t>495-00-2073</t>
  </si>
  <si>
    <t>495-00-5401</t>
  </si>
  <si>
    <t>496-00-7469</t>
  </si>
  <si>
    <t>496-00-3845</t>
  </si>
  <si>
    <t>496-00-0423</t>
  </si>
  <si>
    <t>496-00-9966</t>
  </si>
  <si>
    <t>498-00-6769</t>
  </si>
  <si>
    <t>499-00-5056</t>
  </si>
  <si>
    <t>501-00-8936</t>
  </si>
  <si>
    <t>501-00-3738</t>
  </si>
  <si>
    <t>503-00-3558</t>
  </si>
  <si>
    <t>503-00-0710</t>
  </si>
  <si>
    <t>504-00-3033</t>
  </si>
  <si>
    <t>506-00-2301</t>
  </si>
  <si>
    <t>509-00-3201</t>
  </si>
  <si>
    <t>510-00-7726</t>
  </si>
  <si>
    <t>510-00-7270</t>
  </si>
  <si>
    <t>512-00-9455</t>
  </si>
  <si>
    <t>513-00-1239</t>
  </si>
  <si>
    <t>515-00-3023</t>
  </si>
  <si>
    <t>517-00-6295</t>
  </si>
  <si>
    <t>518-00-9982</t>
  </si>
  <si>
    <t>519-00-6651</t>
  </si>
  <si>
    <t>519-00-1677</t>
  </si>
  <si>
    <t>521-00-6027</t>
  </si>
  <si>
    <t>522-00-6924</t>
  </si>
  <si>
    <t>523-00-1822</t>
  </si>
  <si>
    <t>524-00-1545</t>
  </si>
  <si>
    <t>525-00-8270</t>
  </si>
  <si>
    <t>525-00-1913</t>
  </si>
  <si>
    <t>526-00-5092</t>
  </si>
  <si>
    <t>526-00-5485</t>
  </si>
  <si>
    <t>528-00-7442</t>
  </si>
  <si>
    <t>530-00-2235</t>
  </si>
  <si>
    <t>531-00-5309</t>
  </si>
  <si>
    <t>532-00-7710</t>
  </si>
  <si>
    <t>534-00-8319</t>
  </si>
  <si>
    <t>538-00-4123</t>
  </si>
  <si>
    <t>539-00-8717</t>
  </si>
  <si>
    <t>540-00-4052</t>
  </si>
  <si>
    <t>540-00-5736</t>
  </si>
  <si>
    <t>540-00-2628</t>
  </si>
  <si>
    <t>540-00-8402</t>
  </si>
  <si>
    <t>542-00-9928</t>
  </si>
  <si>
    <t>543-00-5811</t>
  </si>
  <si>
    <t>544-00-2285</t>
  </si>
  <si>
    <t>544-00-0658</t>
  </si>
  <si>
    <t>548-00-6229</t>
  </si>
  <si>
    <t>548-00-5910</t>
  </si>
  <si>
    <t>549-00-5297</t>
  </si>
  <si>
    <t>550-00-8491</t>
  </si>
  <si>
    <t>553-00-6436</t>
  </si>
  <si>
    <t>557-00-4740</t>
  </si>
  <si>
    <t>557-00-7305</t>
  </si>
  <si>
    <t>558-00-5216</t>
  </si>
  <si>
    <t>558-00-5492</t>
  </si>
  <si>
    <t>558-00-8371</t>
  </si>
  <si>
    <t>559-00-3266</t>
  </si>
  <si>
    <t>559-00-2062</t>
  </si>
  <si>
    <t>560-00-7725</t>
  </si>
  <si>
    <t>560-00-8224</t>
  </si>
  <si>
    <t>561-00-3247</t>
  </si>
  <si>
    <t>562-00-6290</t>
  </si>
  <si>
    <t>562-00-0121</t>
  </si>
  <si>
    <t>564-00-6807</t>
  </si>
  <si>
    <t>564-00-2529</t>
  </si>
  <si>
    <t>565-00-5523</t>
  </si>
  <si>
    <t>567-00-2033</t>
  </si>
  <si>
    <t>567-00-3511</t>
  </si>
  <si>
    <t>567-00-0969</t>
  </si>
  <si>
    <t>568-00-9763</t>
  </si>
  <si>
    <t>568-00-8819</t>
  </si>
  <si>
    <t>568-00-5143</t>
  </si>
  <si>
    <t>569-00-1458</t>
  </si>
  <si>
    <t>571-00-5026</t>
  </si>
  <si>
    <t>571-00-2187</t>
  </si>
  <si>
    <t>572-00-7380</t>
  </si>
  <si>
    <t>572-00-6605</t>
  </si>
  <si>
    <t>573-00-3730</t>
  </si>
  <si>
    <t>578-00-4967</t>
  </si>
  <si>
    <t>578-00-8537</t>
  </si>
  <si>
    <t>579-00-5418</t>
  </si>
  <si>
    <t>581-00-7323</t>
  </si>
  <si>
    <t>582-00-1567</t>
  </si>
  <si>
    <t>582-00-8533</t>
  </si>
  <si>
    <t>583-00-9473</t>
  </si>
  <si>
    <t>583-00-5788</t>
  </si>
  <si>
    <t>584-00-8457</t>
  </si>
  <si>
    <t>585-00-9908</t>
  </si>
  <si>
    <t>587-00-4571</t>
  </si>
  <si>
    <t>588-00-9337</t>
  </si>
  <si>
    <t>594-00-4217</t>
  </si>
  <si>
    <t>595-00-0961</t>
  </si>
  <si>
    <t>595-00-3346</t>
  </si>
  <si>
    <t>598-00-5110</t>
  </si>
  <si>
    <t>599-00-5207</t>
  </si>
  <si>
    <t>599-00-0074</t>
  </si>
  <si>
    <t>602-00-5059</t>
  </si>
  <si>
    <t>603-00-9925</t>
  </si>
  <si>
    <t>604-00-2414</t>
  </si>
  <si>
    <t>605-00-6812</t>
  </si>
  <si>
    <t>609-00-9395</t>
  </si>
  <si>
    <t>611-00-6697</t>
  </si>
  <si>
    <t>611-00-7380</t>
  </si>
  <si>
    <t>612-00-6106</t>
  </si>
  <si>
    <t>612-00-7918</t>
  </si>
  <si>
    <t>612-00-1035</t>
  </si>
  <si>
    <t>613-00-8396</t>
  </si>
  <si>
    <t>615-00-1047</t>
  </si>
  <si>
    <t>616-00-3868</t>
  </si>
  <si>
    <t>616-00-7357</t>
  </si>
  <si>
    <t>617-00-0103</t>
  </si>
  <si>
    <t>619-00-3343</t>
  </si>
  <si>
    <t>619-00-9656</t>
  </si>
  <si>
    <t>622-00-8587</t>
  </si>
  <si>
    <t>624-00-9263</t>
  </si>
  <si>
    <t>626-00-7977</t>
  </si>
  <si>
    <t>628-00-4143</t>
  </si>
  <si>
    <t>628-00-0452</t>
  </si>
  <si>
    <t>629-00-9808</t>
  </si>
  <si>
    <t>629-00-2103</t>
  </si>
  <si>
    <t>629-00-4246</t>
  </si>
  <si>
    <t>630-00-7988</t>
  </si>
  <si>
    <t>631-00-8003</t>
  </si>
  <si>
    <t>633-00-5875</t>
  </si>
  <si>
    <t>633-00-8361</t>
  </si>
  <si>
    <t>635-00-9263</t>
  </si>
  <si>
    <t>636-00-7559</t>
  </si>
  <si>
    <t>638-00-0673</t>
  </si>
  <si>
    <t>639-00-7014</t>
  </si>
  <si>
    <t>641-00-0205</t>
  </si>
  <si>
    <t>641-00-3386</t>
  </si>
  <si>
    <t>642-00-9261</t>
  </si>
  <si>
    <t>644-00-0811</t>
  </si>
  <si>
    <t>644-00-3573</t>
  </si>
  <si>
    <t>645-00-2142</t>
  </si>
  <si>
    <t>646-00-5818</t>
  </si>
  <si>
    <t>646-00-6840</t>
  </si>
  <si>
    <t>647-00-6037</t>
  </si>
  <si>
    <t>648-00-5012</t>
  </si>
  <si>
    <t>652-00-7464</t>
  </si>
  <si>
    <t>654-00-3574</t>
  </si>
  <si>
    <t>656-00-4448</t>
  </si>
  <si>
    <t>658-00-1560</t>
  </si>
  <si>
    <t>659-00-7909</t>
  </si>
  <si>
    <t>659-00-0060</t>
  </si>
  <si>
    <t>663-00-0794</t>
  </si>
  <si>
    <t>666-00-7784</t>
  </si>
  <si>
    <t>667-00-1171</t>
  </si>
  <si>
    <t>671-00-9248</t>
  </si>
  <si>
    <t>673-00-8346</t>
  </si>
  <si>
    <t>676-00-5492</t>
  </si>
  <si>
    <t>677-00-1725</t>
  </si>
  <si>
    <t>678-00-6592</t>
  </si>
  <si>
    <t>679-00-7007</t>
  </si>
  <si>
    <t>681-00-5654</t>
  </si>
  <si>
    <t>681-00-5012</t>
  </si>
  <si>
    <t>682-00-5240</t>
  </si>
  <si>
    <t>683-00-3709</t>
  </si>
  <si>
    <t>684-00-5670</t>
  </si>
  <si>
    <t>686-00-1726</t>
  </si>
  <si>
    <t>687-00-7932</t>
  </si>
  <si>
    <t>688-00-6661</t>
  </si>
  <si>
    <t>689-00-7347</t>
  </si>
  <si>
    <t>689-00-2191</t>
  </si>
  <si>
    <t>690-00-3990</t>
  </si>
  <si>
    <t>690-00-3892</t>
  </si>
  <si>
    <t>690-00-5845</t>
  </si>
  <si>
    <t>691-00-8633</t>
  </si>
  <si>
    <t>692-00-7525</t>
  </si>
  <si>
    <t>693-00-1179</t>
  </si>
  <si>
    <t>694-00-4228</t>
  </si>
  <si>
    <t>697-00-4556</t>
  </si>
  <si>
    <t>697-00-5571</t>
  </si>
  <si>
    <t>698-00-4073</t>
  </si>
  <si>
    <t>698-00-5662</t>
  </si>
  <si>
    <t>699-00-4090</t>
  </si>
  <si>
    <t>700-00-7102</t>
  </si>
  <si>
    <t>701-00-9919</t>
  </si>
  <si>
    <t>702-00-3432</t>
  </si>
  <si>
    <t>702-00-8217</t>
  </si>
  <si>
    <t>705-00-8163</t>
  </si>
  <si>
    <t>705-00-8309</t>
  </si>
  <si>
    <t>706-00-7501</t>
  </si>
  <si>
    <t>707-00-0901</t>
  </si>
  <si>
    <t>710-00-3370</t>
  </si>
  <si>
    <t>710-00-6099</t>
  </si>
  <si>
    <t>710-00-8897</t>
  </si>
  <si>
    <t>711-00-7716</t>
  </si>
  <si>
    <t>712-00-5799</t>
  </si>
  <si>
    <t>713-00-4721</t>
  </si>
  <si>
    <t>713-00-5877</t>
  </si>
  <si>
    <t>714-00-0417</t>
  </si>
  <si>
    <t>714-00-7665</t>
  </si>
  <si>
    <t>719-00-7202</t>
  </si>
  <si>
    <t>721-00-6304</t>
  </si>
  <si>
    <t>721-00-5086</t>
  </si>
  <si>
    <t>721-00-5410</t>
  </si>
  <si>
    <t>724-00-7373</t>
  </si>
  <si>
    <t>726-00-7115</t>
  </si>
  <si>
    <t>727-00-3353</t>
  </si>
  <si>
    <t>729-00-0230</t>
  </si>
  <si>
    <t>729-00-5407</t>
  </si>
  <si>
    <t>731-00-3080</t>
  </si>
  <si>
    <t>737-00-3353</t>
  </si>
  <si>
    <t>739-00-5625</t>
  </si>
  <si>
    <t>740-00-8063</t>
  </si>
  <si>
    <t>740-00-0681</t>
  </si>
  <si>
    <t>744-00-1673</t>
  </si>
  <si>
    <t>744-00-8106</t>
  </si>
  <si>
    <t>745-00-2871</t>
  </si>
  <si>
    <t>746-00-5110</t>
  </si>
  <si>
    <t>748-00-0224</t>
  </si>
  <si>
    <t>749-00-7626</t>
  </si>
  <si>
    <t>750-00-0878</t>
  </si>
  <si>
    <t>751-00-0509</t>
  </si>
  <si>
    <t>754-00-7607</t>
  </si>
  <si>
    <t>756-00-7752</t>
  </si>
  <si>
    <t>756-00-5963</t>
  </si>
  <si>
    <t>757-00-1229</t>
  </si>
  <si>
    <t>758-00-0659</t>
  </si>
  <si>
    <t>759-00-9755</t>
  </si>
  <si>
    <t>760-00-3136</t>
  </si>
  <si>
    <t>760-00-1779</t>
  </si>
  <si>
    <t>760-00-8343</t>
  </si>
  <si>
    <t>761-00-0775</t>
  </si>
  <si>
    <t>761-00-6419</t>
  </si>
  <si>
    <t>763-00-7682</t>
  </si>
  <si>
    <t>764-00-8188</t>
  </si>
  <si>
    <t>765-00-1771</t>
  </si>
  <si>
    <t>768-00-5335</t>
  </si>
  <si>
    <t>769-00-8387</t>
  </si>
  <si>
    <t>769-00-9823</t>
  </si>
  <si>
    <t>769-00-6763</t>
  </si>
  <si>
    <t>771-00-9774</t>
  </si>
  <si>
    <t>775-00-2809</t>
  </si>
  <si>
    <t>776-00-8388</t>
  </si>
  <si>
    <t>776-00-6307</t>
  </si>
  <si>
    <t>779-00-4027</t>
  </si>
  <si>
    <t>780-00-8341</t>
  </si>
  <si>
    <t>781-00-8076</t>
  </si>
  <si>
    <t>781-00-9074</t>
  </si>
  <si>
    <t>781-00-5646</t>
  </si>
  <si>
    <t>782-00-1758</t>
  </si>
  <si>
    <t>782-00-9211</t>
  </si>
  <si>
    <t>785-00-7258</t>
  </si>
  <si>
    <t>785-00-9105</t>
  </si>
  <si>
    <t>786-00-7328</t>
  </si>
  <si>
    <t>788-00-6335</t>
  </si>
  <si>
    <t>788-00-7684</t>
  </si>
  <si>
    <t>788-00-4504</t>
  </si>
  <si>
    <t>789-00-4683</t>
  </si>
  <si>
    <t>789-00-2601</t>
  </si>
  <si>
    <t>789-00-8380</t>
  </si>
  <si>
    <t>789-00-1812</t>
  </si>
  <si>
    <t>790-00-3227</t>
  </si>
  <si>
    <t>792-00-8834</t>
  </si>
  <si>
    <t>794-00-4254</t>
  </si>
  <si>
    <t>795-00-8732</t>
  </si>
  <si>
    <t>796-00-5096</t>
  </si>
  <si>
    <t>796-00-8101</t>
  </si>
  <si>
    <t>798-00-9136</t>
  </si>
  <si>
    <t>801-00-0860</t>
  </si>
  <si>
    <t>801-00-2360</t>
  </si>
  <si>
    <t>801-00-2488</t>
  </si>
  <si>
    <t>805-00-2378</t>
  </si>
  <si>
    <t>808-00-3869</t>
  </si>
  <si>
    <t>808-00-3622</t>
  </si>
  <si>
    <t>809-00-4130</t>
  </si>
  <si>
    <t>809-00-1216</t>
  </si>
  <si>
    <t>810-00-6566</t>
  </si>
  <si>
    <t>811-00-9107</t>
  </si>
  <si>
    <t>812-00-7524</t>
  </si>
  <si>
    <t>812-00-5892</t>
  </si>
  <si>
    <t>815-00-1964</t>
  </si>
  <si>
    <t>816-00-5489</t>
  </si>
  <si>
    <t>816-00-2845</t>
  </si>
  <si>
    <t>818-00-0233</t>
  </si>
  <si>
    <t>820-00-7769</t>
  </si>
  <si>
    <t>821-00-8956</t>
  </si>
  <si>
    <t>822-00-4601</t>
  </si>
  <si>
    <t>824-00-0310</t>
  </si>
  <si>
    <t>825-00-4108</t>
  </si>
  <si>
    <t>825-00-4363</t>
  </si>
  <si>
    <t>826-00-6627</t>
  </si>
  <si>
    <t>827-00-7441</t>
  </si>
  <si>
    <t>827-00-1047</t>
  </si>
  <si>
    <t>828-00-8767</t>
  </si>
  <si>
    <t>829-00-3742</t>
  </si>
  <si>
    <t>829-00-7320</t>
  </si>
  <si>
    <t>829-00-8449</t>
  </si>
  <si>
    <t>831-00-0450</t>
  </si>
  <si>
    <t>833-00-4903</t>
  </si>
  <si>
    <t>833-00-1164</t>
  </si>
  <si>
    <t>835-00-7811</t>
  </si>
  <si>
    <t>836-00-2377</t>
  </si>
  <si>
    <t>839-00-3601</t>
  </si>
  <si>
    <t>840-00-6021</t>
  </si>
  <si>
    <t>841-00-4999</t>
  </si>
  <si>
    <t>842-00-7484</t>
  </si>
  <si>
    <t>843-00-6664</t>
  </si>
  <si>
    <t>844-00-1465</t>
  </si>
  <si>
    <t>844-00-8279</t>
  </si>
  <si>
    <t>845-00-0798</t>
  </si>
  <si>
    <t>846-00-6696</t>
  </si>
  <si>
    <t>846-00-2437</t>
  </si>
  <si>
    <t>847-00-7836</t>
  </si>
  <si>
    <t>847-00-0292</t>
  </si>
  <si>
    <t>848-00-1331</t>
  </si>
  <si>
    <t>848-00-5364</t>
  </si>
  <si>
    <t>848-00-6065</t>
  </si>
  <si>
    <t>849-00-8734</t>
  </si>
  <si>
    <t>850-00-6222</t>
  </si>
  <si>
    <t>850-00-3614</t>
  </si>
  <si>
    <t>851-00-5747</t>
  </si>
  <si>
    <t>853-00-0995</t>
  </si>
  <si>
    <t>854-00-8717</t>
  </si>
  <si>
    <t>855-00-0539</t>
  </si>
  <si>
    <t>855-00-1940</t>
  </si>
  <si>
    <t>856-00-9686</t>
  </si>
  <si>
    <t>856-00-7005</t>
  </si>
  <si>
    <t>856-00-4028</t>
  </si>
  <si>
    <t>857-00-7139</t>
  </si>
  <si>
    <t>858-00-9241</t>
  </si>
  <si>
    <t>859-00-6135</t>
  </si>
  <si>
    <t>859-00-1428</t>
  </si>
  <si>
    <t>860-00-8697</t>
  </si>
  <si>
    <t>862-00-1247</t>
  </si>
  <si>
    <t>863-00-9097</t>
  </si>
  <si>
    <t>863-00-0351</t>
  </si>
  <si>
    <t>863-00-3405</t>
  </si>
  <si>
    <t>863-00-3029</t>
  </si>
  <si>
    <t>864-00-7521</t>
  </si>
  <si>
    <t>864-00-2162</t>
  </si>
  <si>
    <t>866-00-9151</t>
  </si>
  <si>
    <t>866-00-0351</t>
  </si>
  <si>
    <t>867-00-9250</t>
  </si>
  <si>
    <t>869-00-2673</t>
  </si>
  <si>
    <t>871-00-6737</t>
  </si>
  <si>
    <t>871-00-5289</t>
  </si>
  <si>
    <t>873-00-1670</t>
  </si>
  <si>
    <t>873-00-4432</t>
  </si>
  <si>
    <t>874-00-4610</t>
  </si>
  <si>
    <t>875-00-8394</t>
  </si>
  <si>
    <t>875-00-8181</t>
  </si>
  <si>
    <t>879-00-4327</t>
  </si>
  <si>
    <t>880-00-0247</t>
  </si>
  <si>
    <t>881-00-1106</t>
  </si>
  <si>
    <t>883-00-7481</t>
  </si>
  <si>
    <t>883-00-2269</t>
  </si>
  <si>
    <t>883-00-8791</t>
  </si>
  <si>
    <t>883-00-6541</t>
  </si>
  <si>
    <t>886-00-1264</t>
  </si>
  <si>
    <t>888-00-7096</t>
  </si>
  <si>
    <t>889-00-3932</t>
  </si>
  <si>
    <t>891-00-4487</t>
  </si>
  <si>
    <t>892-00-7616</t>
  </si>
  <si>
    <t>892-00-6096</t>
  </si>
  <si>
    <t>894-00-4436</t>
  </si>
  <si>
    <t>895-00-4663</t>
  </si>
  <si>
    <t>895-00-2812</t>
  </si>
  <si>
    <t>895-00-2504</t>
  </si>
  <si>
    <t>900-00-6149</t>
  </si>
  <si>
    <t>900-00-8760</t>
  </si>
  <si>
    <t>901-00-0810</t>
  </si>
  <si>
    <t>902-00-0591</t>
  </si>
  <si>
    <t>903-00-9808</t>
  </si>
  <si>
    <t>904-00-4635</t>
  </si>
  <si>
    <t>904-00-8524</t>
  </si>
  <si>
    <t>905-00-5833</t>
  </si>
  <si>
    <t>906-00-6664</t>
  </si>
  <si>
    <t>907-00-2868</t>
  </si>
  <si>
    <t>909-00-7012</t>
  </si>
  <si>
    <t>910-00-1207</t>
  </si>
  <si>
    <t>912-00-6485</t>
  </si>
  <si>
    <t>915-00-6251</t>
  </si>
  <si>
    <t>916-00-0791</t>
  </si>
  <si>
    <t>917-00-6575</t>
  </si>
  <si>
    <t>917-00-9509</t>
  </si>
  <si>
    <t>920-00-7636</t>
  </si>
  <si>
    <t>920-00-9263</t>
  </si>
  <si>
    <t>922-00-5239</t>
  </si>
  <si>
    <t>926-00-1709</t>
  </si>
  <si>
    <t>926-00-5139</t>
  </si>
  <si>
    <t>926-00-8439</t>
  </si>
  <si>
    <t>927-00-2843</t>
  </si>
  <si>
    <t>927-00-2260</t>
  </si>
  <si>
    <t>929-00-6127</t>
  </si>
  <si>
    <t>929-00-9064</t>
  </si>
  <si>
    <t>933-00-8420</t>
  </si>
  <si>
    <t>933-00-9458</t>
  </si>
  <si>
    <t>934-00-1666</t>
  </si>
  <si>
    <t>935-00-0539</t>
  </si>
  <si>
    <t>939-00-1323</t>
  </si>
  <si>
    <t>939-00-3736</t>
  </si>
  <si>
    <t>939-00-3033</t>
  </si>
  <si>
    <t>941-00-3970</t>
  </si>
  <si>
    <t>946-00-2588</t>
  </si>
  <si>
    <t>946-00-7434</t>
  </si>
  <si>
    <t>948-00-5604</t>
  </si>
  <si>
    <t>950-00-7489</t>
  </si>
  <si>
    <t>950-00-0069</t>
  </si>
  <si>
    <t>950-00-8074</t>
  </si>
  <si>
    <t>950-00-2946</t>
  </si>
  <si>
    <t>952-00-5470</t>
  </si>
  <si>
    <t>953-00-1490</t>
  </si>
  <si>
    <t>953-00-0312</t>
  </si>
  <si>
    <t>954-00-4440</t>
  </si>
  <si>
    <t>954-00-8527</t>
  </si>
  <si>
    <t>959-00-4354</t>
  </si>
  <si>
    <t>960-00-0444</t>
  </si>
  <si>
    <t>961-00-2132</t>
  </si>
  <si>
    <t>962-00-4215</t>
  </si>
  <si>
    <t>963-00-7603</t>
  </si>
  <si>
    <t>966-00-0270</t>
  </si>
  <si>
    <t>967-00-7735</t>
  </si>
  <si>
    <t>968-00-4777</t>
  </si>
  <si>
    <t>970-00-3354</t>
  </si>
  <si>
    <t>970-00-7327</t>
  </si>
  <si>
    <t>971-00-3702</t>
  </si>
  <si>
    <t>972-00-3041</t>
  </si>
  <si>
    <t>974-00-8703</t>
  </si>
  <si>
    <t>979-00-7433</t>
  </si>
  <si>
    <t>980-00-3379</t>
  </si>
  <si>
    <t>982-00-0179</t>
  </si>
  <si>
    <t>983-00-6861</t>
  </si>
  <si>
    <t>984-00-7817</t>
  </si>
  <si>
    <t>985-00-1341</t>
  </si>
  <si>
    <t>985-00-5309</t>
  </si>
  <si>
    <t>986-00-5541</t>
  </si>
  <si>
    <t>987-00-3705</t>
  </si>
  <si>
    <t>988-00-8172</t>
  </si>
  <si>
    <t>989-00-7527</t>
  </si>
  <si>
    <t>990-00-0871</t>
  </si>
  <si>
    <t>991-00-1301</t>
  </si>
  <si>
    <t>993-00-5282</t>
  </si>
  <si>
    <t>993-00-6935</t>
  </si>
  <si>
    <t>994-00-3763</t>
  </si>
  <si>
    <t>994-00-5178</t>
  </si>
  <si>
    <t>997-00-0797</t>
  </si>
  <si>
    <t>998-00-2689</t>
  </si>
  <si>
    <t>998-00-2619</t>
  </si>
  <si>
    <t>999-00-2126</t>
  </si>
  <si>
    <t>Comp.</t>
  </si>
  <si>
    <t>Dominc, Duane</t>
  </si>
  <si>
    <t>Admin Training</t>
  </si>
  <si>
    <t>Ellison, Melissa</t>
  </si>
  <si>
    <t>Audit Services</t>
  </si>
  <si>
    <t>Oconnor, Kent</t>
  </si>
  <si>
    <t>Compliance</t>
  </si>
  <si>
    <t>Engineering/Maintenance</t>
  </si>
  <si>
    <t>Holloway, Christopher</t>
  </si>
  <si>
    <t>Engineering/Operations</t>
  </si>
  <si>
    <t>Executive Education</t>
  </si>
  <si>
    <t>International Clinical Safety</t>
  </si>
  <si>
    <t>Logistics</t>
  </si>
  <si>
    <t>Operations</t>
  </si>
  <si>
    <t>Richardson, Deborah</t>
  </si>
  <si>
    <t>Peptide Chemistry</t>
  </si>
  <si>
    <t>Pharmacokinetics</t>
  </si>
  <si>
    <t>Process Development</t>
  </si>
  <si>
    <t>Carlson, Jeremy</t>
  </si>
  <si>
    <t>Project &amp; Contract Services</t>
  </si>
  <si>
    <t>McKinney, Christofer</t>
  </si>
  <si>
    <t>Garrett, Christopher</t>
  </si>
  <si>
    <t>Moreno, Christopher</t>
  </si>
  <si>
    <t>Garrison, Christopher</t>
  </si>
  <si>
    <t>Woodward, Timothy</t>
  </si>
  <si>
    <t>Stephenson, Matthew</t>
  </si>
  <si>
    <t>Montgomery, Christopher</t>
  </si>
  <si>
    <t>Coleman, Randi</t>
  </si>
  <si>
    <t>Dept</t>
  </si>
  <si>
    <t>Benefits</t>
  </si>
  <si>
    <t>R</t>
  </si>
  <si>
    <t>M</t>
  </si>
  <si>
    <t>DM</t>
  </si>
  <si>
    <t>DMR</t>
  </si>
  <si>
    <t>D</t>
  </si>
  <si>
    <t>AdminTraining</t>
  </si>
  <si>
    <t>DR</t>
  </si>
  <si>
    <t>Dawson, John</t>
  </si>
  <si>
    <t>Lockhart, Ken</t>
  </si>
  <si>
    <t>Garcia, Sally</t>
  </si>
  <si>
    <t>New Comp.</t>
  </si>
  <si>
    <t>Average</t>
  </si>
  <si>
    <t>GPA</t>
  </si>
  <si>
    <t>Letter Grade</t>
  </si>
  <si>
    <t>ID</t>
  </si>
  <si>
    <t xml:space="preserve"> =SWITCH(E2,"Excellent",99,"Very Good",92,"Good",85,"Satisfactory",78,"Fair",71,"Poor",65,50)</t>
  </si>
  <si>
    <t>C</t>
  </si>
  <si>
    <t>B</t>
  </si>
  <si>
    <t>A</t>
  </si>
  <si>
    <t>Garcia, Sandi</t>
  </si>
  <si>
    <t>Lopez, Timothy</t>
  </si>
  <si>
    <t>Martinez, Steph</t>
  </si>
  <si>
    <t>Castro, Chris</t>
  </si>
  <si>
    <t>Super</t>
  </si>
  <si>
    <t>Lousy</t>
  </si>
  <si>
    <t>Amount</t>
  </si>
  <si>
    <t>Malone, Carla</t>
  </si>
  <si>
    <t>Alexander, Chuck</t>
  </si>
  <si>
    <t>Williamson, Sumedha</t>
  </si>
  <si>
    <t>License</t>
  </si>
  <si>
    <t>654Z313</t>
  </si>
  <si>
    <t>315W720</t>
  </si>
  <si>
    <t>226A943</t>
  </si>
  <si>
    <t>892R643</t>
  </si>
  <si>
    <t>940M762</t>
  </si>
  <si>
    <t>641E430</t>
  </si>
  <si>
    <t>115N590</t>
  </si>
  <si>
    <t>404D899</t>
  </si>
  <si>
    <t>365C916</t>
  </si>
  <si>
    <t>951Z965</t>
  </si>
  <si>
    <t>465N480</t>
  </si>
  <si>
    <t>612B175</t>
  </si>
  <si>
    <t>953T673</t>
  </si>
  <si>
    <t>551Z696</t>
  </si>
  <si>
    <t>680U356</t>
  </si>
  <si>
    <t>893Y378</t>
  </si>
  <si>
    <t>486U316</t>
  </si>
  <si>
    <t>780T379</t>
  </si>
  <si>
    <t>889B181</t>
  </si>
  <si>
    <t>794S364</t>
  </si>
  <si>
    <t>658R260</t>
  </si>
  <si>
    <t>462Q483</t>
  </si>
  <si>
    <t>745A701</t>
  </si>
  <si>
    <t>491J619</t>
  </si>
  <si>
    <t>729F188</t>
  </si>
  <si>
    <t>485Z976</t>
  </si>
  <si>
    <t>712M426</t>
  </si>
  <si>
    <t>874G186</t>
  </si>
  <si>
    <t>185Z745</t>
  </si>
  <si>
    <t>167S199</t>
  </si>
  <si>
    <t>644D640</t>
  </si>
  <si>
    <t>568Z835</t>
  </si>
  <si>
    <t>284J903</t>
  </si>
  <si>
    <t>587E959</t>
  </si>
  <si>
    <t>927R755</t>
  </si>
  <si>
    <t>523V500</t>
  </si>
  <si>
    <t>612B734</t>
  </si>
  <si>
    <t>536G515</t>
  </si>
  <si>
    <t>915E656</t>
  </si>
  <si>
    <t>906L941</t>
  </si>
  <si>
    <t>538T928</t>
  </si>
  <si>
    <t>639C586</t>
  </si>
  <si>
    <t>358E421</t>
  </si>
  <si>
    <t>573N225</t>
  </si>
  <si>
    <t>386L914</t>
  </si>
  <si>
    <t>540Z535</t>
  </si>
  <si>
    <t>388W304</t>
  </si>
  <si>
    <t>733Z382</t>
  </si>
  <si>
    <t>334M145</t>
  </si>
  <si>
    <t>185Z407</t>
  </si>
  <si>
    <t>971U565</t>
  </si>
  <si>
    <t>437Z210</t>
  </si>
  <si>
    <t>880N571</t>
  </si>
  <si>
    <t>879R732</t>
  </si>
  <si>
    <t>684H969</t>
  </si>
  <si>
    <t>499H822</t>
  </si>
  <si>
    <t>583T784</t>
  </si>
  <si>
    <t>540C581</t>
  </si>
  <si>
    <t>860K555</t>
  </si>
  <si>
    <t>921H555</t>
  </si>
  <si>
    <t>368Q590</t>
  </si>
  <si>
    <t>572R909</t>
  </si>
  <si>
    <t>333S234</t>
  </si>
  <si>
    <t>259T927</t>
  </si>
  <si>
    <t>208H610</t>
  </si>
  <si>
    <t>595X596</t>
  </si>
  <si>
    <t>702G659</t>
  </si>
  <si>
    <t>142K883</t>
  </si>
  <si>
    <t>573Z928</t>
  </si>
  <si>
    <t>199C389</t>
  </si>
  <si>
    <t>161R529</t>
  </si>
  <si>
    <t>953N347</t>
  </si>
  <si>
    <t>803E402</t>
  </si>
  <si>
    <t>883Y375</t>
  </si>
  <si>
    <t>818H792</t>
  </si>
  <si>
    <t>510A490</t>
  </si>
  <si>
    <t>932M317</t>
  </si>
  <si>
    <t>848V423</t>
  </si>
  <si>
    <t>304A749</t>
  </si>
  <si>
    <t>692N394</t>
  </si>
  <si>
    <t>465Y565</t>
  </si>
  <si>
    <t>159Q507</t>
  </si>
  <si>
    <t>935C139</t>
  </si>
  <si>
    <t>188N911</t>
  </si>
  <si>
    <t>115J320</t>
  </si>
  <si>
    <t>366R838</t>
  </si>
  <si>
    <t>916B248</t>
  </si>
  <si>
    <t>795X515</t>
  </si>
  <si>
    <t>844L155</t>
  </si>
  <si>
    <t>807G130</t>
  </si>
  <si>
    <t>358V574</t>
  </si>
  <si>
    <t>378V596</t>
  </si>
  <si>
    <t>645W790</t>
  </si>
  <si>
    <t>905C769</t>
  </si>
  <si>
    <t>945N935</t>
  </si>
  <si>
    <t>512D467</t>
  </si>
  <si>
    <t>681W294</t>
  </si>
  <si>
    <t>511D542</t>
  </si>
  <si>
    <t>170A962</t>
  </si>
  <si>
    <t>796A673</t>
  </si>
  <si>
    <t>261D384</t>
  </si>
  <si>
    <t>702T784</t>
  </si>
  <si>
    <t>201F829</t>
  </si>
  <si>
    <t>905T347</t>
  </si>
  <si>
    <t>934M306</t>
  </si>
  <si>
    <t>501D483</t>
  </si>
  <si>
    <t>563N619</t>
  </si>
  <si>
    <t>285Z183</t>
  </si>
  <si>
    <t>987E690</t>
  </si>
  <si>
    <t>172B330</t>
  </si>
  <si>
    <t>831H270</t>
  </si>
  <si>
    <t>944S816</t>
  </si>
  <si>
    <t>756V554</t>
  </si>
  <si>
    <t>111S780</t>
  </si>
  <si>
    <t>442A498</t>
  </si>
  <si>
    <t>337C156</t>
  </si>
  <si>
    <t>851V914</t>
  </si>
  <si>
    <t>524S425</t>
  </si>
  <si>
    <t>654U415</t>
  </si>
  <si>
    <t>470N421</t>
  </si>
  <si>
    <t>950R856</t>
  </si>
  <si>
    <t>619D615</t>
  </si>
  <si>
    <t>300C957</t>
  </si>
  <si>
    <t>662G118</t>
  </si>
  <si>
    <t>934A938</t>
  </si>
  <si>
    <t>140M275</t>
  </si>
  <si>
    <t>868R982</t>
  </si>
  <si>
    <t>651M860</t>
  </si>
  <si>
    <t>325W395</t>
  </si>
  <si>
    <t>690R505</t>
  </si>
  <si>
    <t>415S708</t>
  </si>
  <si>
    <t>374Z931</t>
  </si>
  <si>
    <t>335X378</t>
  </si>
  <si>
    <t>113K798</t>
  </si>
  <si>
    <t>457M682</t>
  </si>
  <si>
    <t>713X880</t>
  </si>
  <si>
    <t>623L992</t>
  </si>
  <si>
    <t>732W567</t>
  </si>
  <si>
    <t>961M785</t>
  </si>
  <si>
    <t>662S738</t>
  </si>
  <si>
    <t>761U408</t>
  </si>
  <si>
    <t>711W633</t>
  </si>
  <si>
    <t>624K383</t>
  </si>
  <si>
    <t>225T663</t>
  </si>
  <si>
    <t>389J958</t>
  </si>
  <si>
    <t>345V633</t>
  </si>
  <si>
    <t>244S720</t>
  </si>
  <si>
    <t>805X867</t>
  </si>
  <si>
    <t>736K111</t>
  </si>
  <si>
    <t>742Z494</t>
  </si>
  <si>
    <t>425J170</t>
  </si>
  <si>
    <t>686U157</t>
  </si>
  <si>
    <t>422Q347</t>
  </si>
  <si>
    <t>441Y753</t>
  </si>
  <si>
    <t>588Q740</t>
  </si>
  <si>
    <t>908D992</t>
  </si>
  <si>
    <t>116M970</t>
  </si>
  <si>
    <t>150F312</t>
  </si>
  <si>
    <t>444W156</t>
  </si>
  <si>
    <t>213S300</t>
  </si>
  <si>
    <t>315T518</t>
  </si>
  <si>
    <t>836E130</t>
  </si>
  <si>
    <t>666T949</t>
  </si>
  <si>
    <t>265Y593</t>
  </si>
  <si>
    <t>163A672</t>
  </si>
  <si>
    <t>295B584</t>
  </si>
  <si>
    <t>909A864</t>
  </si>
  <si>
    <t>411V354</t>
  </si>
  <si>
    <t>646N743</t>
  </si>
  <si>
    <t>439U227</t>
  </si>
  <si>
    <t>509W361</t>
  </si>
  <si>
    <t>938J575</t>
  </si>
  <si>
    <t>799S322</t>
  </si>
  <si>
    <t>822M899</t>
  </si>
  <si>
    <t>567H927</t>
  </si>
  <si>
    <t>963Q228</t>
  </si>
  <si>
    <t>483S132</t>
  </si>
  <si>
    <t>983H615</t>
  </si>
  <si>
    <t>790H228</t>
  </si>
  <si>
    <t>954F163</t>
  </si>
  <si>
    <t>544G744</t>
  </si>
  <si>
    <t>718V814</t>
  </si>
  <si>
    <t>242G631</t>
  </si>
  <si>
    <t>209R824</t>
  </si>
  <si>
    <t>797K347</t>
  </si>
  <si>
    <t>495G847</t>
  </si>
  <si>
    <t>203L489</t>
  </si>
  <si>
    <t>834B329</t>
  </si>
  <si>
    <t>207L625</t>
  </si>
  <si>
    <t>246B635</t>
  </si>
  <si>
    <t>739V409</t>
  </si>
  <si>
    <t>698R430</t>
  </si>
  <si>
    <t>370S628</t>
  </si>
  <si>
    <t>177F303</t>
  </si>
  <si>
    <t>244Q728</t>
  </si>
  <si>
    <t>696R349</t>
  </si>
  <si>
    <t>213D638</t>
  </si>
  <si>
    <t>113T426</t>
  </si>
  <si>
    <t>688W214</t>
  </si>
  <si>
    <t>852G553</t>
  </si>
  <si>
    <t>238K190</t>
  </si>
  <si>
    <t>167X160</t>
  </si>
  <si>
    <t>820U437</t>
  </si>
  <si>
    <t>859V913</t>
  </si>
  <si>
    <t>225U972</t>
  </si>
  <si>
    <t>468T861</t>
  </si>
  <si>
    <t>134E222</t>
  </si>
  <si>
    <t>735Q814</t>
  </si>
  <si>
    <t>727U485</t>
  </si>
  <si>
    <t>620G965</t>
  </si>
  <si>
    <t>812N225</t>
  </si>
  <si>
    <t>847C717</t>
  </si>
  <si>
    <t>750Y665</t>
  </si>
  <si>
    <t>763A277</t>
  </si>
  <si>
    <t>580A459</t>
  </si>
  <si>
    <t>608W154</t>
  </si>
  <si>
    <t>207F615</t>
  </si>
  <si>
    <t>181V322</t>
  </si>
  <si>
    <t>544J741</t>
  </si>
  <si>
    <t>945T430</t>
  </si>
  <si>
    <t>160G419</t>
  </si>
  <si>
    <t>359E519</t>
  </si>
  <si>
    <t>169T870</t>
  </si>
  <si>
    <t>676H470</t>
  </si>
  <si>
    <t>558K207</t>
  </si>
  <si>
    <t>374L324</t>
  </si>
  <si>
    <t>848B365</t>
  </si>
  <si>
    <t>772T765</t>
  </si>
  <si>
    <t>143X910</t>
  </si>
  <si>
    <t>726T521</t>
  </si>
  <si>
    <t>888B890</t>
  </si>
  <si>
    <t>708G586</t>
  </si>
  <si>
    <t>659C619</t>
  </si>
  <si>
    <t>760V325</t>
  </si>
  <si>
    <t>779J833</t>
  </si>
  <si>
    <t>668K962</t>
  </si>
  <si>
    <t>436U374</t>
  </si>
  <si>
    <t>281Y929</t>
  </si>
  <si>
    <t>921M815</t>
  </si>
  <si>
    <t>285S869</t>
  </si>
  <si>
    <t>634M755</t>
  </si>
  <si>
    <t>487R317</t>
  </si>
  <si>
    <t>202G485</t>
  </si>
  <si>
    <t>495X155</t>
  </si>
  <si>
    <t>786T838</t>
  </si>
  <si>
    <t>819U449</t>
  </si>
  <si>
    <t>683E870</t>
  </si>
  <si>
    <t>524A740</t>
  </si>
  <si>
    <t>838H633</t>
  </si>
  <si>
    <t>393X510</t>
  </si>
  <si>
    <t>247A758</t>
  </si>
  <si>
    <t>698B715</t>
  </si>
  <si>
    <t>585D555</t>
  </si>
  <si>
    <t>956Z123</t>
  </si>
  <si>
    <t>909A758</t>
  </si>
  <si>
    <t>771J379</t>
  </si>
  <si>
    <t>649V528</t>
  </si>
  <si>
    <t>341R243</t>
  </si>
  <si>
    <t>608U408</t>
  </si>
  <si>
    <t>878H699</t>
  </si>
  <si>
    <t>338U849</t>
  </si>
  <si>
    <t>663X808</t>
  </si>
  <si>
    <t>273D286</t>
  </si>
  <si>
    <t>795L326</t>
  </si>
  <si>
    <t>147T808</t>
  </si>
  <si>
    <t>373E148</t>
  </si>
  <si>
    <t>232B565</t>
  </si>
  <si>
    <t>233T515</t>
  </si>
  <si>
    <t>128N219</t>
  </si>
  <si>
    <t>225J719</t>
  </si>
  <si>
    <t>410S578</t>
  </si>
  <si>
    <t>570J183</t>
  </si>
  <si>
    <t>574F547</t>
  </si>
  <si>
    <t>296G936</t>
  </si>
  <si>
    <t>707Q848</t>
  </si>
  <si>
    <t>762L221</t>
  </si>
  <si>
    <t>192A694</t>
  </si>
  <si>
    <t>518Z739</t>
  </si>
  <si>
    <t>420K508</t>
  </si>
  <si>
    <t>296H152</t>
  </si>
  <si>
    <t>856K875</t>
  </si>
  <si>
    <t>832A323</t>
  </si>
  <si>
    <t>806S248</t>
  </si>
  <si>
    <t>649Y281</t>
  </si>
  <si>
    <t>763V589</t>
  </si>
  <si>
    <t>793X858</t>
  </si>
  <si>
    <t>500V210</t>
  </si>
  <si>
    <t>995A919</t>
  </si>
  <si>
    <t>436D145</t>
  </si>
  <si>
    <t>264V143</t>
  </si>
  <si>
    <t>475S400</t>
  </si>
  <si>
    <t>281U313</t>
  </si>
  <si>
    <t>280U954</t>
  </si>
  <si>
    <t>407S802</t>
  </si>
  <si>
    <t>987F744</t>
  </si>
  <si>
    <t>521H379</t>
  </si>
  <si>
    <t>256S668</t>
  </si>
  <si>
    <t>955U571</t>
  </si>
  <si>
    <t>184J236</t>
  </si>
  <si>
    <t>233J669</t>
  </si>
  <si>
    <t>688G306</t>
  </si>
  <si>
    <t>508Y256</t>
  </si>
  <si>
    <t>866M588</t>
  </si>
  <si>
    <t>506Y170</t>
  </si>
  <si>
    <t>224N789</t>
  </si>
  <si>
    <t>377H469</t>
  </si>
  <si>
    <t>544W770</t>
  </si>
  <si>
    <t>781N944</t>
  </si>
  <si>
    <t>727X685</t>
  </si>
  <si>
    <t>124Z340</t>
  </si>
  <si>
    <t>910F376</t>
  </si>
  <si>
    <t>531L319</t>
  </si>
  <si>
    <t>867F549</t>
  </si>
  <si>
    <t>450B647</t>
  </si>
  <si>
    <t>547H371</t>
  </si>
  <si>
    <t>225Q831</t>
  </si>
  <si>
    <t>134Q850</t>
  </si>
  <si>
    <t>180B208</t>
  </si>
  <si>
    <t>469Z490</t>
  </si>
  <si>
    <t>267Q710</t>
  </si>
  <si>
    <t>891X497</t>
  </si>
  <si>
    <t>855W195</t>
  </si>
  <si>
    <t>777Y221</t>
  </si>
  <si>
    <t>794N797</t>
  </si>
  <si>
    <t>488G947</t>
  </si>
  <si>
    <t>734N432</t>
  </si>
  <si>
    <t>785Q920</t>
  </si>
  <si>
    <t>761T212</t>
  </si>
  <si>
    <t>534Z252</t>
  </si>
  <si>
    <t>297J455</t>
  </si>
  <si>
    <t>358K374</t>
  </si>
  <si>
    <t>233T378</t>
  </si>
  <si>
    <t>321L945</t>
  </si>
  <si>
    <t>577B921</t>
  </si>
  <si>
    <t>956T882</t>
  </si>
  <si>
    <t>703S629</t>
  </si>
  <si>
    <t>286L643</t>
  </si>
  <si>
    <t>704F197</t>
  </si>
  <si>
    <t>839L807</t>
  </si>
  <si>
    <t>380E357</t>
  </si>
  <si>
    <t>504W849</t>
  </si>
  <si>
    <t>208T119</t>
  </si>
  <si>
    <t>320S237</t>
  </si>
  <si>
    <t>837Q617</t>
  </si>
  <si>
    <t>559A368</t>
  </si>
  <si>
    <t>537R880</t>
  </si>
  <si>
    <t>229Z512</t>
  </si>
  <si>
    <t>603A961</t>
  </si>
  <si>
    <t>476W705</t>
  </si>
  <si>
    <t>523L810</t>
  </si>
  <si>
    <t>864C550</t>
  </si>
  <si>
    <t>306E535</t>
  </si>
  <si>
    <t>131D222</t>
  </si>
  <si>
    <t>364A393</t>
  </si>
  <si>
    <t>912N775</t>
  </si>
  <si>
    <t>796G654</t>
  </si>
  <si>
    <t>206J545</t>
  </si>
  <si>
    <t>808C470</t>
  </si>
  <si>
    <t>268X416</t>
  </si>
  <si>
    <t>988J273</t>
  </si>
  <si>
    <t>464B348</t>
  </si>
  <si>
    <t>587D539</t>
  </si>
  <si>
    <t>359L445</t>
  </si>
  <si>
    <t>679B625</t>
  </si>
  <si>
    <t>281D177</t>
  </si>
  <si>
    <t>164Y467</t>
  </si>
  <si>
    <t>859Y779</t>
  </si>
  <si>
    <t>459F589</t>
  </si>
  <si>
    <t>409B123</t>
  </si>
  <si>
    <t>473N825</t>
  </si>
  <si>
    <t>911U838</t>
  </si>
  <si>
    <t>310N639</t>
  </si>
  <si>
    <t>659C867</t>
  </si>
  <si>
    <t>616Q346</t>
  </si>
  <si>
    <t>454M370</t>
  </si>
  <si>
    <t>366W946</t>
  </si>
  <si>
    <t>909R548</t>
  </si>
  <si>
    <t>483T195</t>
  </si>
  <si>
    <t>726E545</t>
  </si>
  <si>
    <t>922E927</t>
  </si>
  <si>
    <t>502N765</t>
  </si>
  <si>
    <t>801Z260</t>
  </si>
  <si>
    <t>914H668</t>
  </si>
  <si>
    <t>806B871</t>
  </si>
  <si>
    <t>671J553</t>
  </si>
  <si>
    <t>600X702</t>
  </si>
  <si>
    <t>797V467</t>
  </si>
  <si>
    <t>339V121</t>
  </si>
  <si>
    <t>396L519</t>
  </si>
  <si>
    <t>449Z420</t>
  </si>
  <si>
    <t>662W421</t>
  </si>
  <si>
    <t>697M608</t>
  </si>
  <si>
    <t>528H244</t>
  </si>
  <si>
    <t>371Q510</t>
  </si>
  <si>
    <t>990L198</t>
  </si>
  <si>
    <t>199S820</t>
  </si>
  <si>
    <t>617S324</t>
  </si>
  <si>
    <t>892X576</t>
  </si>
  <si>
    <t>124X501</t>
  </si>
  <si>
    <t>475E583</t>
  </si>
  <si>
    <t>957J383</t>
  </si>
  <si>
    <t>428U939</t>
  </si>
  <si>
    <t>745T375</t>
  </si>
  <si>
    <t>173N722</t>
  </si>
  <si>
    <t>763D219</t>
  </si>
  <si>
    <t>816F486</t>
  </si>
  <si>
    <t>387H140</t>
  </si>
  <si>
    <t>650H492</t>
  </si>
  <si>
    <t>317G562</t>
  </si>
  <si>
    <t>447E852</t>
  </si>
  <si>
    <t>818S669</t>
  </si>
  <si>
    <t>906R165</t>
  </si>
  <si>
    <t>732J784</t>
  </si>
  <si>
    <t>452G262</t>
  </si>
  <si>
    <t>226U202</t>
  </si>
  <si>
    <t>591C785</t>
  </si>
  <si>
    <t>211W639</t>
  </si>
  <si>
    <t>850R341</t>
  </si>
  <si>
    <t>731E898</t>
  </si>
  <si>
    <t>983F515</t>
  </si>
  <si>
    <t>632L894</t>
  </si>
  <si>
    <t>554Y200</t>
  </si>
  <si>
    <t>497G477</t>
  </si>
  <si>
    <t>508R136</t>
  </si>
  <si>
    <t>229Y962</t>
  </si>
  <si>
    <t>478U481</t>
  </si>
  <si>
    <t>653K887</t>
  </si>
  <si>
    <t>765B691</t>
  </si>
  <si>
    <t>944G250</t>
  </si>
  <si>
    <t>762A924</t>
  </si>
  <si>
    <t>824D126</t>
  </si>
  <si>
    <t>412Z412</t>
  </si>
  <si>
    <t>335E422</t>
  </si>
  <si>
    <t>417V623</t>
  </si>
  <si>
    <t>232K448</t>
  </si>
  <si>
    <t>234Y612</t>
  </si>
  <si>
    <t>209J274</t>
  </si>
  <si>
    <t>950B426</t>
  </si>
  <si>
    <t>594T538</t>
  </si>
  <si>
    <t>418S606</t>
  </si>
  <si>
    <t>861K526</t>
  </si>
  <si>
    <t>781L843</t>
  </si>
  <si>
    <t>453S625</t>
  </si>
  <si>
    <t>157R193</t>
  </si>
  <si>
    <t>180Y932</t>
  </si>
  <si>
    <t>376G795</t>
  </si>
  <si>
    <t>452H321</t>
  </si>
  <si>
    <t>336X127</t>
  </si>
  <si>
    <t>619G362</t>
  </si>
  <si>
    <t>369F843</t>
  </si>
  <si>
    <t>439V435</t>
  </si>
  <si>
    <t>113Q358</t>
  </si>
  <si>
    <t>205T552</t>
  </si>
  <si>
    <t>615M989</t>
  </si>
  <si>
    <t>793C401</t>
  </si>
  <si>
    <t>591M324</t>
  </si>
  <si>
    <t>537Z387</t>
  </si>
  <si>
    <t>141X311</t>
  </si>
  <si>
    <t>397J724</t>
  </si>
  <si>
    <t>984Q671</t>
  </si>
  <si>
    <t>925G455</t>
  </si>
  <si>
    <t>263W785</t>
  </si>
  <si>
    <t>851K850</t>
  </si>
  <si>
    <t>827X239</t>
  </si>
  <si>
    <t>378V918</t>
  </si>
  <si>
    <t>951Z870</t>
  </si>
  <si>
    <t>228E521</t>
  </si>
  <si>
    <t>292T832</t>
  </si>
  <si>
    <t>288T186</t>
  </si>
  <si>
    <t>766G977</t>
  </si>
  <si>
    <t>848U966</t>
  </si>
  <si>
    <t>127W846</t>
  </si>
  <si>
    <t>476Q934</t>
  </si>
  <si>
    <t>464H870</t>
  </si>
  <si>
    <t>484D872</t>
  </si>
  <si>
    <t>148X220</t>
  </si>
  <si>
    <t>152K505</t>
  </si>
  <si>
    <t>133C645</t>
  </si>
  <si>
    <t>328A642</t>
  </si>
  <si>
    <t>757U991</t>
  </si>
  <si>
    <t>900W526</t>
  </si>
  <si>
    <t>737W709</t>
  </si>
  <si>
    <t>522N520</t>
  </si>
  <si>
    <t>283M642</t>
  </si>
  <si>
    <t>342F122</t>
  </si>
  <si>
    <t>514Q286</t>
  </si>
  <si>
    <t>240U218</t>
  </si>
  <si>
    <t>538J890</t>
  </si>
  <si>
    <t>134Y730</t>
  </si>
  <si>
    <t>771U315</t>
  </si>
  <si>
    <t>347R926</t>
  </si>
  <si>
    <t>434C689</t>
  </si>
  <si>
    <t>774K772</t>
  </si>
  <si>
    <t>785M740</t>
  </si>
  <si>
    <t>141W269</t>
  </si>
  <si>
    <t>777W970</t>
  </si>
  <si>
    <t>201Q263</t>
  </si>
  <si>
    <t>149L245</t>
  </si>
  <si>
    <t>380X386</t>
  </si>
  <si>
    <t>122B850</t>
  </si>
  <si>
    <t>256C170</t>
  </si>
  <si>
    <t>512Y396</t>
  </si>
  <si>
    <t>870L426</t>
  </si>
  <si>
    <t>625C895</t>
  </si>
  <si>
    <t>811F636</t>
  </si>
  <si>
    <t>875H960</t>
  </si>
  <si>
    <t>505K127</t>
  </si>
  <si>
    <t>881R691</t>
  </si>
  <si>
    <t>749E393</t>
  </si>
  <si>
    <t>279V479</t>
  </si>
  <si>
    <t>665F632</t>
  </si>
  <si>
    <t>712B341</t>
  </si>
  <si>
    <t>875A620</t>
  </si>
  <si>
    <t>222Q501</t>
  </si>
  <si>
    <t>686U312</t>
  </si>
  <si>
    <t>333K539</t>
  </si>
  <si>
    <t>598F425</t>
  </si>
  <si>
    <t>419V822</t>
  </si>
  <si>
    <t>231H308</t>
  </si>
  <si>
    <t>383K951</t>
  </si>
  <si>
    <t>881L378</t>
  </si>
  <si>
    <t>225A766</t>
  </si>
  <si>
    <t>501K245</t>
  </si>
  <si>
    <t>546C562</t>
  </si>
  <si>
    <t>997H964</t>
  </si>
  <si>
    <t>372J573</t>
  </si>
  <si>
    <t>318Y937</t>
  </si>
  <si>
    <t>999G499</t>
  </si>
  <si>
    <t>736X525</t>
  </si>
  <si>
    <t>392H411</t>
  </si>
  <si>
    <t>843H892</t>
  </si>
  <si>
    <t>955C212</t>
  </si>
  <si>
    <t>481J753</t>
  </si>
  <si>
    <t>979J745</t>
  </si>
  <si>
    <t>825Z215</t>
  </si>
  <si>
    <t>723Z435</t>
  </si>
  <si>
    <t>963F182</t>
  </si>
  <si>
    <t>980M763</t>
  </si>
  <si>
    <t>207C219</t>
  </si>
  <si>
    <t>754G648</t>
  </si>
  <si>
    <t>135D616</t>
  </si>
  <si>
    <t>242W652</t>
  </si>
  <si>
    <t>252J164</t>
  </si>
  <si>
    <t>573F494</t>
  </si>
  <si>
    <t>221R780</t>
  </si>
  <si>
    <t>754F673</t>
  </si>
  <si>
    <t>664G789</t>
  </si>
  <si>
    <t>627H853</t>
  </si>
  <si>
    <t>480E861</t>
  </si>
  <si>
    <t>217Q454</t>
  </si>
  <si>
    <t>570F118</t>
  </si>
  <si>
    <t>552E755</t>
  </si>
  <si>
    <t>830Y579</t>
  </si>
  <si>
    <t>230S823</t>
  </si>
  <si>
    <t>571K363</t>
  </si>
  <si>
    <t>370C728</t>
  </si>
  <si>
    <t>612D124</t>
  </si>
  <si>
    <t>589E996</t>
  </si>
  <si>
    <t>517B372</t>
  </si>
  <si>
    <t>221V462</t>
  </si>
  <si>
    <t>148X163</t>
  </si>
  <si>
    <t>905K480</t>
  </si>
  <si>
    <t>272T534</t>
  </si>
  <si>
    <t>155Z552</t>
  </si>
  <si>
    <t>939V735</t>
  </si>
  <si>
    <t>672C477</t>
  </si>
  <si>
    <t>263L523</t>
  </si>
  <si>
    <t>836K830</t>
  </si>
  <si>
    <t>406D242</t>
  </si>
  <si>
    <t>186D242</t>
  </si>
  <si>
    <t>788F426</t>
  </si>
  <si>
    <t>860U263</t>
  </si>
  <si>
    <t>333L831</t>
  </si>
  <si>
    <t>795H923</t>
  </si>
  <si>
    <t>367R925</t>
  </si>
  <si>
    <t>665R836</t>
  </si>
  <si>
    <t>541M808</t>
  </si>
  <si>
    <t>121X257</t>
  </si>
  <si>
    <t>228X898</t>
  </si>
  <si>
    <t>551L399</t>
  </si>
  <si>
    <t>703E417</t>
  </si>
  <si>
    <t>160J180</t>
  </si>
  <si>
    <t>405Y831</t>
  </si>
  <si>
    <t>496Y639</t>
  </si>
  <si>
    <t>186V678</t>
  </si>
  <si>
    <t>996X405</t>
  </si>
  <si>
    <t>464G870</t>
  </si>
  <si>
    <t>569Z950</t>
  </si>
  <si>
    <t>697V706</t>
  </si>
  <si>
    <t>896C482</t>
  </si>
  <si>
    <t>821F400</t>
  </si>
  <si>
    <t>826W973</t>
  </si>
  <si>
    <t>906Y307</t>
  </si>
  <si>
    <t>221N918</t>
  </si>
  <si>
    <t>208E212</t>
  </si>
  <si>
    <t>464E292</t>
  </si>
  <si>
    <t>806D507</t>
  </si>
  <si>
    <t>530W351</t>
  </si>
  <si>
    <t>342T174</t>
  </si>
  <si>
    <t>535D753</t>
  </si>
  <si>
    <t>310X329</t>
  </si>
  <si>
    <t>518C125</t>
  </si>
  <si>
    <t>739A696</t>
  </si>
  <si>
    <t>652B802</t>
  </si>
  <si>
    <t>886N739</t>
  </si>
  <si>
    <t>396N306</t>
  </si>
  <si>
    <t>215A204</t>
  </si>
  <si>
    <t>951Y598</t>
  </si>
  <si>
    <t>486Q852</t>
  </si>
  <si>
    <t>500H722</t>
  </si>
  <si>
    <t>793S281</t>
  </si>
  <si>
    <t>334J937</t>
  </si>
  <si>
    <t>368S402</t>
  </si>
  <si>
    <t>931F789</t>
  </si>
  <si>
    <t>167Q116</t>
  </si>
  <si>
    <t>330S769</t>
  </si>
  <si>
    <t>472F398</t>
  </si>
  <si>
    <t>248B909</t>
  </si>
  <si>
    <t>315A873</t>
  </si>
  <si>
    <t>875F944</t>
  </si>
  <si>
    <t>798D497</t>
  </si>
  <si>
    <t>622L530</t>
  </si>
  <si>
    <t>658Y371</t>
  </si>
  <si>
    <t>233H300</t>
  </si>
  <si>
    <t>729W178</t>
  </si>
  <si>
    <t>572L701</t>
  </si>
  <si>
    <t>205N346</t>
  </si>
  <si>
    <t>181Z971</t>
  </si>
  <si>
    <t>343Q147</t>
  </si>
  <si>
    <t>293V935</t>
  </si>
  <si>
    <t>958B415</t>
  </si>
  <si>
    <t>456D601</t>
  </si>
  <si>
    <t>811X871</t>
  </si>
  <si>
    <t>329Z184</t>
  </si>
  <si>
    <t>390E798</t>
  </si>
  <si>
    <t>308A965</t>
  </si>
  <si>
    <t>944M476</t>
  </si>
  <si>
    <t>840E830</t>
  </si>
  <si>
    <t>823R628</t>
  </si>
  <si>
    <t>724X402</t>
  </si>
  <si>
    <t>773A150</t>
  </si>
  <si>
    <t>399Q151</t>
  </si>
  <si>
    <t>781W892</t>
  </si>
  <si>
    <t>989Y852</t>
  </si>
  <si>
    <t>550J388</t>
  </si>
  <si>
    <t>234Y525</t>
  </si>
  <si>
    <t>861M806</t>
  </si>
  <si>
    <t>857D126</t>
  </si>
  <si>
    <t>167D622</t>
  </si>
  <si>
    <t>571U558</t>
  </si>
  <si>
    <t>642E534</t>
  </si>
  <si>
    <t>352K382</t>
  </si>
  <si>
    <t>884E869</t>
  </si>
  <si>
    <t>550L789</t>
  </si>
  <si>
    <t>146E683</t>
  </si>
  <si>
    <t>528J708</t>
  </si>
  <si>
    <t>361J712</t>
  </si>
  <si>
    <t>269N892</t>
  </si>
  <si>
    <t>865K356</t>
  </si>
  <si>
    <t>429C669</t>
  </si>
  <si>
    <t>280M995</t>
  </si>
  <si>
    <t>175V208</t>
  </si>
  <si>
    <t>239A898</t>
  </si>
  <si>
    <t>790M555</t>
  </si>
  <si>
    <t>828W522</t>
  </si>
  <si>
    <t>487H220</t>
  </si>
  <si>
    <t>430Q447</t>
  </si>
  <si>
    <t>384M260</t>
  </si>
  <si>
    <t>574B249</t>
  </si>
  <si>
    <t>702L677</t>
  </si>
  <si>
    <t>934R404</t>
  </si>
  <si>
    <t>948M677</t>
  </si>
  <si>
    <t>775C457</t>
  </si>
  <si>
    <t>530K528</t>
  </si>
  <si>
    <t>367J992</t>
  </si>
  <si>
    <t>590L341</t>
  </si>
  <si>
    <t>581Q443</t>
  </si>
  <si>
    <t>207N387</t>
  </si>
  <si>
    <t>508S973</t>
  </si>
  <si>
    <t>516G609</t>
  </si>
  <si>
    <t>200G966</t>
  </si>
  <si>
    <t>667L578</t>
  </si>
  <si>
    <t>617N401</t>
  </si>
  <si>
    <t>887G879</t>
  </si>
  <si>
    <t>424F440</t>
  </si>
  <si>
    <t>293F767</t>
  </si>
  <si>
    <t>796N261</t>
  </si>
  <si>
    <t>562N446</t>
  </si>
  <si>
    <t>462M284</t>
  </si>
  <si>
    <t>566B127</t>
  </si>
  <si>
    <t>424K987</t>
  </si>
  <si>
    <t>585Y853</t>
  </si>
  <si>
    <t>890D347</t>
  </si>
  <si>
    <t>683D174</t>
  </si>
  <si>
    <t>981U406</t>
  </si>
  <si>
    <t>269U740</t>
  </si>
  <si>
    <t xml:space="preserve">Bonus1 </t>
  </si>
  <si>
    <t>Bonus2</t>
  </si>
  <si>
    <t>Rush, Lamar</t>
  </si>
  <si>
    <t>Stewart, Dwight</t>
  </si>
  <si>
    <t>Andrews, Troy</t>
  </si>
  <si>
    <t>Robinson, Matthew</t>
  </si>
  <si>
    <t>Silva, Michelle</t>
  </si>
  <si>
    <t>Murray, Florianne</t>
  </si>
  <si>
    <t>Williams, Bobby</t>
  </si>
  <si>
    <t>Spencer, Michael</t>
  </si>
  <si>
    <t>Arnold, Terry</t>
  </si>
  <si>
    <t>Tran, Kim</t>
  </si>
  <si>
    <t>Clark, Chris</t>
  </si>
  <si>
    <t>Fox, John</t>
  </si>
  <si>
    <t>Campbell, Verna</t>
  </si>
  <si>
    <t>Hart, John</t>
  </si>
  <si>
    <t>Mendez, Andrea</t>
  </si>
  <si>
    <t>Harris, David</t>
  </si>
  <si>
    <t>Bell, Gregory</t>
  </si>
  <si>
    <t>Gutierrez, Jon</t>
  </si>
  <si>
    <t>Watson, Shari</t>
  </si>
  <si>
    <t>Rogers, Michael</t>
  </si>
  <si>
    <t>Fuller, Gerald</t>
  </si>
  <si>
    <t>Palmer, Anthony</t>
  </si>
  <si>
    <t>Green, Troy</t>
  </si>
  <si>
    <t>Perry, Tia</t>
  </si>
  <si>
    <t>Olson, Gay</t>
  </si>
  <si>
    <t>Gray, Williams</t>
  </si>
  <si>
    <t>Hayes, Steve</t>
  </si>
  <si>
    <t>Carlson, Kimberly</t>
  </si>
  <si>
    <t>Wright, Lawrence</t>
  </si>
  <si>
    <t>Jimenez, Michael</t>
  </si>
  <si>
    <t>Morales, Michelle</t>
  </si>
  <si>
    <t>Reed, David</t>
  </si>
  <si>
    <t>Scott, Craig</t>
  </si>
  <si>
    <t>Williamson, Susan</t>
  </si>
  <si>
    <t>Montgomery, Randy</t>
  </si>
  <si>
    <t>Harper, Juli</t>
  </si>
  <si>
    <t>Howell, Scott</t>
  </si>
  <si>
    <t>Morrison, Lisa</t>
  </si>
  <si>
    <t>Schmidt, Kenneth</t>
  </si>
  <si>
    <t>Vargas, Lori</t>
  </si>
  <si>
    <t>Carter, Evangeline</t>
  </si>
  <si>
    <t>Howard, Charles</t>
  </si>
  <si>
    <t>Perkins, Ken</t>
  </si>
  <si>
    <t>Rodriguez, Dale</t>
  </si>
  <si>
    <t>Hughes, Eric</t>
  </si>
  <si>
    <t>Ramos, Kent</t>
  </si>
  <si>
    <t>Hawkins, Lateef</t>
  </si>
  <si>
    <t>Lopez, Richard</t>
  </si>
  <si>
    <t>Smith, Corey</t>
  </si>
  <si>
    <t>Fernandez, Cinnamon</t>
  </si>
  <si>
    <t>Hanson, Wendy</t>
  </si>
  <si>
    <t>Bryant, Dean</t>
  </si>
  <si>
    <t>Lane, Adam</t>
  </si>
  <si>
    <t>Wells, Jessica</t>
  </si>
  <si>
    <t>Hamilton, Carol</t>
  </si>
  <si>
    <t>Griffin, Todd</t>
  </si>
  <si>
    <t>Simmons, Catherine</t>
  </si>
  <si>
    <t>Gilbert, Sandra</t>
  </si>
  <si>
    <t>Wilson, Daniel</t>
  </si>
  <si>
    <t>Ward, Jaime</t>
  </si>
  <si>
    <t>Moore, Jenny</t>
  </si>
  <si>
    <t>Public Relations</t>
  </si>
  <si>
    <t>Taylor, Patricia</t>
  </si>
  <si>
    <t>Tucker, David</t>
  </si>
  <si>
    <t>Castro, Derrell</t>
  </si>
  <si>
    <t>Gibson, John</t>
  </si>
  <si>
    <t>Ryan, Diane</t>
  </si>
  <si>
    <t>Woods, Alexandra</t>
  </si>
  <si>
    <t>Riley, Sherri</t>
  </si>
  <si>
    <t>Cunningham, Brian</t>
  </si>
  <si>
    <t>Porter, Christopher</t>
  </si>
  <si>
    <t>Elliott, Cheryl</t>
  </si>
  <si>
    <t>Barnes, Jeffrey</t>
  </si>
  <si>
    <t>Allen, Svetlana</t>
  </si>
  <si>
    <t>Gonzalez, Dana</t>
  </si>
  <si>
    <t>Richards, Athanasios</t>
  </si>
  <si>
    <t>Sullivan, Kathleen</t>
  </si>
  <si>
    <t>Patterson, Mark</t>
  </si>
  <si>
    <t>Willis, Ray</t>
  </si>
  <si>
    <t>Boyd, Mark</t>
  </si>
  <si>
    <t>Guzman, Ted</t>
  </si>
  <si>
    <t>Holmes, Thomas</t>
  </si>
  <si>
    <t>James, Duane</t>
  </si>
  <si>
    <t>Cruz, Timothy</t>
  </si>
  <si>
    <t>Washington, Terry</t>
  </si>
  <si>
    <t>Jensen, John</t>
  </si>
  <si>
    <t>Stevens, Scott</t>
  </si>
  <si>
    <t>Salazar, Jackie</t>
  </si>
  <si>
    <t>Burns, Deborah</t>
  </si>
  <si>
    <t>Matthews, Mark</t>
  </si>
  <si>
    <t>Herrera, Debra</t>
  </si>
  <si>
    <t>Henderson, Ryan</t>
  </si>
  <si>
    <t>Dixon, Susan</t>
  </si>
  <si>
    <t>Young, Karen</t>
  </si>
  <si>
    <t>Austin, Bruce</t>
  </si>
  <si>
    <t>Dunn, Jonathan</t>
  </si>
  <si>
    <t>Cole, Troy</t>
  </si>
  <si>
    <t>Hunt, Rachel</t>
  </si>
  <si>
    <t>Anderson, Mark</t>
  </si>
  <si>
    <t>Mcdonald, Carol</t>
  </si>
  <si>
    <t>Garcia, Lynne</t>
  </si>
  <si>
    <t>Ferguson, Ann</t>
  </si>
  <si>
    <t>Weber, Robert</t>
  </si>
  <si>
    <t>Mason, Michael</t>
  </si>
  <si>
    <t>Snyder, Ewan</t>
  </si>
  <si>
    <t>Vasquez, Melissa</t>
  </si>
  <si>
    <t>Roberts, Timothy</t>
  </si>
  <si>
    <t>Gonzales, Boyd</t>
  </si>
  <si>
    <t>Long, Traci</t>
  </si>
  <si>
    <t>Wood, Cindy</t>
  </si>
  <si>
    <t>Wagner, John</t>
  </si>
  <si>
    <t>Mccoy, Anthony</t>
  </si>
  <si>
    <t>Bennett, Bacardi</t>
  </si>
  <si>
    <t>Price, Edward</t>
  </si>
  <si>
    <t>Carroll, Justin</t>
  </si>
  <si>
    <t>Graham, Kevin</t>
  </si>
  <si>
    <t>Reynolds, Kathleen</t>
  </si>
  <si>
    <t>Alvarez, Carl</t>
  </si>
  <si>
    <t>Lynch, Sharon</t>
  </si>
  <si>
    <t>Peterson, Todd</t>
  </si>
  <si>
    <t>Perez, Teri</t>
  </si>
  <si>
    <t>Armstrong, Norman</t>
  </si>
  <si>
    <t>Ross, Robert</t>
  </si>
  <si>
    <t>Garrett, David</t>
  </si>
  <si>
    <t>Burke, Kristina</t>
  </si>
  <si>
    <t>Hudson, Carrie</t>
  </si>
  <si>
    <t>Ortiz, John</t>
  </si>
  <si>
    <t>Kelly, Jennifer</t>
  </si>
  <si>
    <t>Harrison, Polly</t>
  </si>
  <si>
    <t>Romero, Shawn</t>
  </si>
  <si>
    <t>Edwards, Deborah</t>
  </si>
  <si>
    <t>Gomez, Janet</t>
  </si>
  <si>
    <t>Kim, Donald</t>
  </si>
  <si>
    <t>Obrien, Michelle</t>
  </si>
  <si>
    <t>White, Gabriel</t>
  </si>
  <si>
    <t>Wallace, David</t>
  </si>
  <si>
    <t>Flores, Brenda</t>
  </si>
  <si>
    <t>Morris, Shannon</t>
  </si>
  <si>
    <t>Rice, Laura</t>
  </si>
  <si>
    <t>Walker, Jesse</t>
  </si>
  <si>
    <t>Hill, Lara</t>
  </si>
  <si>
    <t>Cook, Patrick</t>
  </si>
  <si>
    <t>Ellis, Brian</t>
  </si>
  <si>
    <t>Thomas, Michael</t>
  </si>
  <si>
    <t>King, Jimmy</t>
  </si>
  <si>
    <t>Ray, Clint</t>
  </si>
  <si>
    <t>Richardson, Robert</t>
  </si>
  <si>
    <t>Nelson, Kathleen</t>
  </si>
  <si>
    <t>Franklin, Debra</t>
  </si>
  <si>
    <t>Turner, Michael</t>
  </si>
  <si>
    <t>West, Ann</t>
  </si>
  <si>
    <t>Gardner, Cris</t>
  </si>
  <si>
    <t>Greene, Douglas</t>
  </si>
  <si>
    <t>Ford, Juan</t>
  </si>
  <si>
    <t>Lawrence, Annie</t>
  </si>
  <si>
    <t>Fisher, Doug</t>
  </si>
  <si>
    <t>Freeman, Raquel</t>
  </si>
  <si>
    <t>Jenkins, Robert</t>
  </si>
  <si>
    <t>Jordan, Bryant</t>
  </si>
  <si>
    <t>Mitchell, Frank</t>
  </si>
  <si>
    <t>Torres, Michael</t>
  </si>
  <si>
    <t>Pierce, Therese</t>
  </si>
  <si>
    <t>Parker, Cathy</t>
  </si>
  <si>
    <t>Dean, Michael</t>
  </si>
  <si>
    <t>Martinez, Dac Vinh</t>
  </si>
  <si>
    <t>Mills, Thomas</t>
  </si>
  <si>
    <t>George, Lynette</t>
  </si>
  <si>
    <t>Sanders, Christopher</t>
  </si>
  <si>
    <t>Brown, Sperry</t>
  </si>
  <si>
    <t>Jacobs, John</t>
  </si>
  <si>
    <t>Chavez, Jacklyn</t>
  </si>
  <si>
    <t>Peters, Terry</t>
  </si>
  <si>
    <t>Bishop, Robert</t>
  </si>
  <si>
    <t>Johnston, Richard</t>
  </si>
  <si>
    <t>Hall, Chris</t>
  </si>
  <si>
    <t>Jones, Catherine</t>
  </si>
  <si>
    <t>Shaw, Harold</t>
  </si>
  <si>
    <t>Black, John</t>
  </si>
  <si>
    <t>Coleman, Karen</t>
  </si>
  <si>
    <t>Ramirez, Lincoln</t>
  </si>
  <si>
    <t>Crawford, Gretchen</t>
  </si>
  <si>
    <t>Bailey, Rebecca</t>
  </si>
  <si>
    <t>Harvey, Max</t>
  </si>
  <si>
    <t>Watkins, Amy</t>
  </si>
  <si>
    <t>Munoz, Dean</t>
  </si>
  <si>
    <t>Weaver, Liesl</t>
  </si>
  <si>
    <t>Morgan, Ernest</t>
  </si>
  <si>
    <t>Miller, David</t>
  </si>
  <si>
    <t>Hansen, Shira</t>
  </si>
  <si>
    <t>Johnson, Chris</t>
  </si>
  <si>
    <t>Henry, Melanie</t>
  </si>
  <si>
    <t>Reyes, Gregory</t>
  </si>
  <si>
    <t>Larson, Marc</t>
  </si>
  <si>
    <t>Meyer, Chad</t>
  </si>
  <si>
    <t>Lawson, Erik</t>
  </si>
  <si>
    <t>Payne, John</t>
  </si>
  <si>
    <t>Aguilar, Curtis</t>
  </si>
  <si>
    <t>Murphy, David</t>
  </si>
  <si>
    <t>Kelley, Timothy</t>
  </si>
  <si>
    <t>Diaz, Douglas</t>
  </si>
  <si>
    <t>Thompson, Janet</t>
  </si>
  <si>
    <t>Grant, Andrew</t>
  </si>
  <si>
    <t>Owens, Karin</t>
  </si>
  <si>
    <t>Davis, Don</t>
  </si>
  <si>
    <t>Alexander, Roger</t>
  </si>
  <si>
    <t>Lee, Donna</t>
  </si>
  <si>
    <t>Marshall, Marisa</t>
  </si>
  <si>
    <t>Welch, Jill</t>
  </si>
  <si>
    <t>Daniels, Kevin</t>
  </si>
  <si>
    <t>Brooks, Kevin</t>
  </si>
  <si>
    <t>Nichols, Jan</t>
  </si>
  <si>
    <t>Garza, Christopher</t>
  </si>
  <si>
    <t>Russell, Angela</t>
  </si>
  <si>
    <t>Medina, Chris</t>
  </si>
  <si>
    <t>Butler, John</t>
  </si>
  <si>
    <t>Chapman, Dennis</t>
  </si>
  <si>
    <t>Duncan, Herb</t>
  </si>
  <si>
    <t>Kennedy, Matt</t>
  </si>
  <si>
    <t>Hoffman, Kevin</t>
  </si>
  <si>
    <t>Castillo, Dennis</t>
  </si>
  <si>
    <t>Stephens, Jen</t>
  </si>
  <si>
    <t>Foster, Linda</t>
  </si>
  <si>
    <t>Moreno, Eric</t>
  </si>
  <si>
    <t>Rivera, William</t>
  </si>
  <si>
    <t>Soto, Dominic</t>
  </si>
  <si>
    <t>Knight, Rebecca</t>
  </si>
  <si>
    <t>Gordon, Robert</t>
  </si>
  <si>
    <t>Robertson, Richard</t>
  </si>
  <si>
    <t>Hicks, David</t>
  </si>
  <si>
    <t>Bradley, Thomas</t>
  </si>
  <si>
    <t>Carpenter, Donald</t>
  </si>
  <si>
    <t>Stone, Danny</t>
  </si>
  <si>
    <t>Baker, Lisa</t>
  </si>
  <si>
    <t>Hernandez, Charles</t>
  </si>
  <si>
    <t>Evans, Brian</t>
  </si>
  <si>
    <t>Nguyen, Brady</t>
  </si>
  <si>
    <t>Cooper, Gary</t>
  </si>
  <si>
    <t>Webb, Bonnie</t>
  </si>
  <si>
    <t>Mendoza, Danielle</t>
  </si>
  <si>
    <t>Adams, Scott</t>
  </si>
  <si>
    <t>Collins, William</t>
  </si>
  <si>
    <t>Myers, Richard</t>
  </si>
  <si>
    <t>Wheeler, Lee</t>
  </si>
  <si>
    <t>Jackson, Koleen</t>
  </si>
  <si>
    <t>Carr, Julian</t>
  </si>
  <si>
    <t>Martin, Debra</t>
  </si>
  <si>
    <t>Cox, John</t>
  </si>
  <si>
    <t>Oliver, John</t>
  </si>
  <si>
    <t>Hunter, Lorna</t>
  </si>
  <si>
    <t>Simpson, Rick</t>
  </si>
  <si>
    <t>Warren, Leonard</t>
  </si>
  <si>
    <t>Burton, Theo</t>
  </si>
  <si>
    <t>Lewis, Deborah</t>
  </si>
  <si>
    <t>Phillips, Rajean</t>
  </si>
  <si>
    <t>Sims, Philip</t>
  </si>
  <si>
    <t>Sanchez, Anthony</t>
  </si>
  <si>
    <t>Warren, Rick</t>
  </si>
  <si>
    <t>Powell, Jeffrey</t>
  </si>
  <si>
    <t>Berry, Deborah</t>
  </si>
  <si>
    <t>Patel, Debbie</t>
  </si>
  <si>
    <t>Ruiz, Gary</t>
  </si>
  <si>
    <t>Rose, Donald</t>
  </si>
  <si>
    <t>Gallagher, John</t>
  </si>
  <si>
    <t>McKenzie, Micky</t>
  </si>
  <si>
    <t>Thornton, Chuck</t>
  </si>
  <si>
    <t>Strickland, Rae</t>
  </si>
  <si>
    <t>SS #</t>
  </si>
  <si>
    <t>Find largest value in Columns D thru H</t>
  </si>
  <si>
    <t>Accounting</t>
  </si>
  <si>
    <t xml:space="preserve"> =MAX(VLOOKUP(K2,C:H,{2,3,4,5,6},0))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</si>
  <si>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</si>
  <si>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</si>
  <si>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</si>
  <si>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</si>
  <si>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</si>
  <si>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</si>
  <si>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Total the values in Columns D thru H</t>
  </si>
  <si>
    <t>White, Walter</t>
  </si>
  <si>
    <t>Melish, Fielding</t>
  </si>
  <si>
    <t>Lecter, Hannibal</t>
  </si>
  <si>
    <t>Kimble, Richard</t>
  </si>
  <si>
    <t>Malloy, Terry</t>
  </si>
  <si>
    <t>Mantee, Duke</t>
  </si>
  <si>
    <t>Kane, Charles F.</t>
  </si>
  <si>
    <t>Pinkman, Jesse</t>
  </si>
  <si>
    <t>Quigley, Cherie</t>
  </si>
  <si>
    <t>Tetrazzini, Louisa</t>
  </si>
  <si>
    <t>Thompson, Sara</t>
  </si>
  <si>
    <t>Muscari, Pat</t>
  </si>
  <si>
    <t>Rodgers, Diana</t>
  </si>
  <si>
    <t>Riley, Deborah</t>
  </si>
  <si>
    <t>Singer, Alvy</t>
  </si>
  <si>
    <t>Kobus, Melissa</t>
  </si>
  <si>
    <t>Loman, Willy</t>
  </si>
  <si>
    <t>McMahon, Ed</t>
  </si>
  <si>
    <t>Elliot, Tony</t>
  </si>
  <si>
    <t>480Q506</t>
  </si>
  <si>
    <t>192Q678</t>
  </si>
  <si>
    <t>194Q949</t>
  </si>
  <si>
    <t>814Q766</t>
  </si>
  <si>
    <t>781Q353</t>
  </si>
  <si>
    <t>684Q981</t>
  </si>
  <si>
    <t>183Q739</t>
  </si>
  <si>
    <t>479Q899</t>
  </si>
  <si>
    <t>124Q759</t>
  </si>
  <si>
    <t>978Q972</t>
  </si>
  <si>
    <t>584Q695</t>
  </si>
  <si>
    <t>876Q945</t>
  </si>
  <si>
    <t>368Q628</t>
  </si>
  <si>
    <t>572Q952</t>
  </si>
  <si>
    <t>594Q755</t>
  </si>
  <si>
    <t>572Q433</t>
  </si>
  <si>
    <t>125Q212</t>
  </si>
  <si>
    <t>158Q295</t>
  </si>
  <si>
    <t>748Q220</t>
  </si>
  <si>
    <t>830Q202</t>
  </si>
  <si>
    <t>179Q209</t>
  </si>
  <si>
    <t>743Q647</t>
  </si>
  <si>
    <t>549Q848</t>
  </si>
  <si>
    <t>134Q156</t>
  </si>
  <si>
    <t>894Q868</t>
  </si>
  <si>
    <t>273Q565</t>
  </si>
  <si>
    <t>710Q731</t>
  </si>
  <si>
    <t>143Q556</t>
  </si>
  <si>
    <t>536Q678</t>
  </si>
  <si>
    <t>694Q914</t>
  </si>
  <si>
    <t>211Q726</t>
  </si>
  <si>
    <t>844P827</t>
  </si>
  <si>
    <t>6P1Q212</t>
  </si>
  <si>
    <t>Film</t>
  </si>
  <si>
    <t>Yr</t>
  </si>
  <si>
    <t>Cost</t>
  </si>
  <si>
    <t>Price</t>
  </si>
  <si>
    <t>Year</t>
  </si>
  <si>
    <t>The Blob</t>
  </si>
  <si>
    <t>China Girl</t>
  </si>
  <si>
    <t>The Chase</t>
  </si>
  <si>
    <t>The Detective</t>
  </si>
  <si>
    <t>First employee with the letter P in License</t>
  </si>
  <si>
    <t>Multiple cell return with sums</t>
  </si>
  <si>
    <t xml:space="preserve"> =INDEX(F:F,MATCH(A2&amp;B2,E:E&amp;G:G,0))</t>
  </si>
  <si>
    <t xml:space="preserve"> =XLOOKUP(A4&amp;B4,  E:E&amp;G:G,  F:F)</t>
  </si>
  <si>
    <t>Wildcard search</t>
  </si>
  <si>
    <t>Professional Training</t>
  </si>
  <si>
    <t>Salesperson</t>
  </si>
  <si>
    <t>Roy, Karen</t>
  </si>
  <si>
    <t>70U4703</t>
  </si>
  <si>
    <t>48T1289</t>
  </si>
  <si>
    <t>Find last sales date for:</t>
  </si>
  <si>
    <t>34B306S</t>
  </si>
  <si>
    <t>55B644S</t>
  </si>
  <si>
    <t>185K78S</t>
  </si>
  <si>
    <t>234M18S</t>
  </si>
  <si>
    <t>506C63W</t>
  </si>
  <si>
    <t>185K78V</t>
  </si>
  <si>
    <t>590L78D</t>
  </si>
  <si>
    <t>590L78M</t>
  </si>
  <si>
    <t>Search last-to-first (bottom-up)</t>
  </si>
  <si>
    <t>Mehta, Zubin</t>
  </si>
  <si>
    <t>Perez,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</si>
</sst>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_(* #,##0.00_);_(* \(#,##0.00\);_(* &quot;-&quot;??_);_(@_)"/>
    <numFmt numFmtId="165" formatCode="_(* #,##0_);_(* \(#,##0\);_(* &quot;-&quot;??_);_(@_)"/>
    <numFmt numFmtId="166" formatCode="0.00%;\(0.00%\)"/>
    <numFmt numFmtId="167" formatCode="0.0%"/>
    <numFmt numFmtId="168" formatCode="0.0000"/>
    <numFmt numFmtId="169" formatCode="General_)"/>
    <numFmt numFmtId="170" formatCode="000\-00\-0000"/>
    <numFmt numFmtId="171" formatCode="#.0%"/>
    <numFmt numFmtId="172" formatCode="_(* #,##0.0_);_(* \(#,##0.0\);_(* &quot;-&quot;??_);_(@_)"/>
    <numFmt numFmtId="173" formatCode="0.0"/>
    <numFmt numFmtId="174" formatCode="0.0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5" fillId="0" borderId="0"/>
    <xf numFmtId="0" fontId="1" fillId="0" borderId="0"/>
    <xf numFmtId="169" fontId="5" fillId="0" borderId="0"/>
    <xf numFmtId="164" fontId="1" fillId="0" borderId="0" applyFont="0" applyFill="0" applyBorder="0" applyAlignment="0" applyProtection="0"/>
  </cellStyleXfs>
  <cellXfs count="180">
    <xf numFmtId="0" fontId="0" fillId="0" borderId="0" xfId="0"/>
    <xf numFmtId="0" fontId="3" fillId="2" borderId="1" xfId="3" applyFont="1" applyFill="1" applyBorder="1" applyAlignment="1">
      <alignment horizontal="right" vertical="top"/>
    </xf>
    <xf numFmtId="0" fontId="4" fillId="0" borderId="0" xfId="3" applyFont="1"/>
    <xf numFmtId="165" fontId="4" fillId="0" borderId="0" xfId="4" applyNumberFormat="1" applyFont="1"/>
    <xf numFmtId="1" fontId="4" fillId="0" borderId="0" xfId="1" applyNumberFormat="1" applyFont="1" applyAlignment="1">
      <alignment horizontal="center"/>
    </xf>
    <xf numFmtId="10" fontId="4" fillId="0" borderId="0" xfId="5" applyNumberFormat="1" applyFont="1"/>
    <xf numFmtId="168" fontId="4" fillId="0" borderId="0" xfId="5" applyNumberFormat="1" applyFont="1"/>
    <xf numFmtId="170" fontId="3" fillId="2" borderId="1" xfId="3" applyNumberFormat="1" applyFont="1" applyFill="1" applyBorder="1" applyAlignment="1">
      <alignment horizontal="center" vertical="top"/>
    </xf>
    <xf numFmtId="170" fontId="4" fillId="0" borderId="0" xfId="1" applyNumberFormat="1" applyFont="1"/>
    <xf numFmtId="170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4" fontId="4" fillId="0" borderId="0" xfId="1" applyFont="1"/>
    <xf numFmtId="4" fontId="4" fillId="0" borderId="0" xfId="1" applyNumberFormat="1" applyFont="1"/>
    <xf numFmtId="15" fontId="3" fillId="0" borderId="0" xfId="5" applyNumberFormat="1" applyFont="1" applyAlignment="1">
      <alignment horizontal="right" vertical="top" wrapText="1"/>
    </xf>
    <xf numFmtId="15" fontId="4" fillId="0" borderId="0" xfId="3" applyNumberFormat="1" applyFont="1"/>
    <xf numFmtId="165" fontId="4" fillId="0" borderId="0" xfId="3" applyNumberFormat="1" applyFont="1"/>
    <xf numFmtId="3" fontId="4" fillId="0" borderId="0" xfId="1" applyNumberFormat="1" applyFont="1" applyAlignment="1">
      <alignment horizontal="right"/>
    </xf>
    <xf numFmtId="170" fontId="4" fillId="0" borderId="0" xfId="3" applyNumberFormat="1" applyFont="1" applyAlignment="1">
      <alignment horizontal="right"/>
    </xf>
    <xf numFmtId="0" fontId="4" fillId="0" borderId="4" xfId="3" applyFont="1" applyBorder="1"/>
    <xf numFmtId="0" fontId="4" fillId="0" borderId="5" xfId="3" applyFont="1" applyBorder="1"/>
    <xf numFmtId="0" fontId="4" fillId="0" borderId="0" xfId="6" applyNumberFormat="1" applyFont="1" applyAlignment="1">
      <alignment horizontal="left"/>
    </xf>
    <xf numFmtId="0" fontId="4" fillId="0" borderId="6" xfId="3" applyFont="1" applyBorder="1"/>
    <xf numFmtId="0" fontId="4" fillId="0" borderId="7" xfId="3" applyFont="1" applyBorder="1"/>
    <xf numFmtId="0" fontId="4" fillId="0" borderId="0" xfId="1" applyNumberFormat="1" applyFont="1"/>
    <xf numFmtId="165" fontId="4" fillId="0" borderId="0" xfId="5" applyNumberFormat="1" applyFont="1"/>
    <xf numFmtId="0" fontId="3" fillId="8" borderId="0" xfId="3" applyFont="1" applyFill="1"/>
    <xf numFmtId="0" fontId="4" fillId="8" borderId="0" xfId="3" applyFont="1" applyFill="1"/>
    <xf numFmtId="171" fontId="4" fillId="8" borderId="0" xfId="5" applyNumberFormat="1" applyFont="1" applyFill="1"/>
    <xf numFmtId="170" fontId="3" fillId="9" borderId="0" xfId="3" applyNumberFormat="1" applyFont="1" applyFill="1" applyAlignment="1">
      <alignment horizontal="left"/>
    </xf>
    <xf numFmtId="0" fontId="4" fillId="9" borderId="0" xfId="3" applyFont="1" applyFill="1"/>
    <xf numFmtId="167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7" borderId="1" xfId="3" applyNumberFormat="1" applyFont="1" applyFill="1" applyBorder="1" applyAlignment="1">
      <alignment horizontal="right"/>
    </xf>
    <xf numFmtId="170" fontId="3" fillId="2" borderId="1" xfId="3" applyNumberFormat="1" applyFont="1" applyFill="1" applyBorder="1" applyAlignment="1">
      <alignment horizontal="center" wrapText="1"/>
    </xf>
    <xf numFmtId="164" fontId="3" fillId="2" borderId="1" xfId="1" applyFont="1" applyFill="1" applyBorder="1" applyAlignment="1">
      <alignment horizontal="center" wrapText="1"/>
    </xf>
    <xf numFmtId="170" fontId="3" fillId="2" borderId="1" xfId="3" applyNumberFormat="1" applyFont="1" applyFill="1" applyBorder="1" applyAlignment="1">
      <alignment horizontal="center"/>
    </xf>
    <xf numFmtId="170" fontId="3" fillId="2" borderId="1" xfId="3" applyNumberFormat="1" applyFont="1" applyFill="1" applyBorder="1" applyAlignment="1">
      <alignment horizontal="left"/>
    </xf>
    <xf numFmtId="167" fontId="3" fillId="2" borderId="1" xfId="2" applyNumberFormat="1" applyFont="1" applyFill="1" applyBorder="1" applyAlignment="1">
      <alignment horizontal="center"/>
    </xf>
    <xf numFmtId="170" fontId="3" fillId="0" borderId="0" xfId="3" applyNumberFormat="1" applyFont="1" applyAlignment="1">
      <alignment horizontal="center"/>
    </xf>
    <xf numFmtId="0" fontId="3" fillId="9" borderId="0" xfId="3" applyFont="1" applyFill="1"/>
    <xf numFmtId="166" fontId="3" fillId="0" borderId="0" xfId="5" applyNumberFormat="1" applyFont="1" applyAlignment="1">
      <alignment horizontal="right" vertical="top" wrapText="1"/>
    </xf>
    <xf numFmtId="15" fontId="0" fillId="0" borderId="0" xfId="0" applyNumberFormat="1"/>
    <xf numFmtId="0" fontId="3" fillId="2" borderId="1" xfId="3" applyFont="1" applyFill="1" applyBorder="1" applyAlignment="1">
      <alignment horizontal="center" vertical="top"/>
    </xf>
    <xf numFmtId="0" fontId="3" fillId="2" borderId="1" xfId="3" applyFont="1" applyFill="1" applyBorder="1" applyAlignment="1">
      <alignment horizontal="left" vertical="top"/>
    </xf>
    <xf numFmtId="165" fontId="3" fillId="2" borderId="1" xfId="4" applyNumberFormat="1" applyFont="1" applyFill="1" applyBorder="1" applyAlignment="1">
      <alignment horizontal="right" vertical="top"/>
    </xf>
    <xf numFmtId="9" fontId="3" fillId="2" borderId="1" xfId="5" applyFont="1" applyFill="1" applyBorder="1" applyAlignment="1">
      <alignment vertical="top"/>
    </xf>
    <xf numFmtId="0" fontId="4" fillId="3" borderId="1" xfId="4" applyNumberFormat="1" applyFont="1" applyFill="1" applyBorder="1"/>
    <xf numFmtId="0" fontId="4" fillId="3" borderId="1" xfId="3" applyFont="1" applyFill="1" applyBorder="1"/>
    <xf numFmtId="165" fontId="4" fillId="3" borderId="1" xfId="4" applyNumberFormat="1" applyFont="1" applyFill="1" applyBorder="1"/>
    <xf numFmtId="0" fontId="3" fillId="2" borderId="1" xfId="3" applyFont="1" applyFill="1" applyBorder="1" applyAlignment="1">
      <alignment vertical="top"/>
    </xf>
    <xf numFmtId="15" fontId="3" fillId="2" borderId="1" xfId="3" applyNumberFormat="1" applyFont="1" applyFill="1" applyBorder="1" applyAlignment="1">
      <alignment horizontal="right" vertical="top"/>
    </xf>
    <xf numFmtId="170" fontId="4" fillId="0" borderId="0" xfId="3" applyNumberFormat="1" applyFont="1" applyAlignment="1">
      <alignment horizontal="center"/>
    </xf>
    <xf numFmtId="9" fontId="4" fillId="0" borderId="0" xfId="5" applyFont="1"/>
    <xf numFmtId="15" fontId="4" fillId="0" borderId="0" xfId="4" applyNumberFormat="1" applyFont="1"/>
    <xf numFmtId="165" fontId="3" fillId="2" borderId="1" xfId="4" applyNumberFormat="1" applyFont="1" applyFill="1" applyBorder="1" applyAlignment="1">
      <alignment vertical="top"/>
    </xf>
    <xf numFmtId="166" fontId="3" fillId="0" borderId="0" xfId="5" applyNumberFormat="1" applyFont="1" applyAlignment="1">
      <alignment vertical="top" wrapText="1"/>
    </xf>
    <xf numFmtId="0" fontId="7" fillId="2" borderId="1" xfId="3" applyFont="1" applyFill="1" applyBorder="1" applyAlignment="1">
      <alignment horizontal="left" vertical="top"/>
    </xf>
    <xf numFmtId="0" fontId="7" fillId="2" borderId="1" xfId="3" applyFont="1" applyFill="1" applyBorder="1" applyAlignment="1">
      <alignment vertical="top"/>
    </xf>
    <xf numFmtId="14" fontId="7" fillId="2" borderId="1" xfId="3" applyNumberFormat="1" applyFont="1" applyFill="1" applyBorder="1" applyAlignment="1">
      <alignment horizontal="right" vertical="top"/>
    </xf>
    <xf numFmtId="0" fontId="7" fillId="2" borderId="1" xfId="3" applyFont="1" applyFill="1" applyBorder="1" applyAlignment="1">
      <alignment horizontal="right" vertical="top"/>
    </xf>
    <xf numFmtId="0" fontId="7" fillId="0" borderId="14" xfId="3" applyFont="1" applyBorder="1" applyAlignment="1">
      <alignment vertical="top"/>
    </xf>
    <xf numFmtId="0" fontId="8" fillId="0" borderId="0" xfId="3" applyFont="1"/>
    <xf numFmtId="14" fontId="8" fillId="0" borderId="0" xfId="3" applyNumberFormat="1" applyFont="1"/>
    <xf numFmtId="165" fontId="8" fillId="0" borderId="0" xfId="4" applyNumberFormat="1" applyFont="1"/>
    <xf numFmtId="0" fontId="8" fillId="0" borderId="0" xfId="3" applyFont="1" applyAlignment="1">
      <alignment horizontal="center"/>
    </xf>
    <xf numFmtId="165" fontId="8" fillId="0" borderId="0" xfId="3" applyNumberFormat="1" applyFont="1"/>
    <xf numFmtId="167" fontId="4" fillId="3" borderId="1" xfId="3" applyNumberFormat="1" applyFont="1" applyFill="1" applyBorder="1"/>
    <xf numFmtId="0" fontId="3" fillId="4" borderId="1" xfId="3" applyFont="1" applyFill="1" applyBorder="1"/>
    <xf numFmtId="0" fontId="4" fillId="0" borderId="0" xfId="3" applyFont="1" applyAlignment="1">
      <alignment horizontal="left"/>
    </xf>
    <xf numFmtId="14" fontId="4" fillId="0" borderId="0" xfId="3" applyNumberFormat="1" applyFont="1"/>
    <xf numFmtId="0" fontId="4" fillId="0" borderId="0" xfId="4" applyNumberFormat="1" applyFont="1"/>
    <xf numFmtId="0" fontId="4" fillId="0" borderId="0" xfId="1" applyNumberFormat="1" applyFont="1" applyAlignment="1">
      <alignment horizontal="left"/>
    </xf>
    <xf numFmtId="166" fontId="3" fillId="0" borderId="0" xfId="5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11" borderId="1" xfId="3" applyFont="1" applyFill="1" applyBorder="1" applyAlignment="1">
      <alignment horizontal="center" vertical="top"/>
    </xf>
    <xf numFmtId="165" fontId="4" fillId="0" borderId="0" xfId="1" applyNumberFormat="1" applyFont="1"/>
    <xf numFmtId="170" fontId="3" fillId="11" borderId="1" xfId="3" applyNumberFormat="1" applyFont="1" applyFill="1" applyBorder="1" applyAlignment="1">
      <alignment horizontal="center" vertical="top"/>
    </xf>
    <xf numFmtId="170" fontId="3" fillId="2" borderId="1" xfId="3" applyNumberFormat="1" applyFont="1" applyFill="1" applyBorder="1" applyAlignment="1">
      <alignment vertical="top"/>
    </xf>
    <xf numFmtId="170" fontId="3" fillId="2" borderId="1" xfId="3" applyNumberFormat="1" applyFont="1" applyFill="1" applyBorder="1" applyAlignment="1">
      <alignment horizontal="right" vertical="top"/>
    </xf>
    <xf numFmtId="10" fontId="8" fillId="0" borderId="0" xfId="2" applyNumberFormat="1" applyFont="1"/>
    <xf numFmtId="3" fontId="7" fillId="2" borderId="1" xfId="4" applyNumberFormat="1" applyFont="1" applyFill="1" applyBorder="1" applyAlignment="1">
      <alignment horizontal="right" vertical="top"/>
    </xf>
    <xf numFmtId="3" fontId="8" fillId="0" borderId="0" xfId="4" applyNumberFormat="1" applyFont="1"/>
    <xf numFmtId="3" fontId="8" fillId="0" borderId="0" xfId="3" applyNumberFormat="1" applyFont="1"/>
    <xf numFmtId="3" fontId="7" fillId="2" borderId="1" xfId="3" applyNumberFormat="1" applyFont="1" applyFill="1" applyBorder="1" applyAlignment="1">
      <alignment horizontal="right" vertical="top"/>
    </xf>
    <xf numFmtId="170" fontId="3" fillId="12" borderId="15" xfId="3" applyNumberFormat="1" applyFont="1" applyFill="1" applyBorder="1" applyAlignment="1">
      <alignment horizontal="center" vertical="top"/>
    </xf>
    <xf numFmtId="0" fontId="3" fillId="12" borderId="15" xfId="3" applyFont="1" applyFill="1" applyBorder="1" applyAlignment="1">
      <alignment vertical="top"/>
    </xf>
    <xf numFmtId="14" fontId="3" fillId="12" borderId="15" xfId="3" applyNumberFormat="1" applyFont="1" applyFill="1" applyBorder="1" applyAlignment="1">
      <alignment horizontal="right" vertical="top"/>
    </xf>
    <xf numFmtId="0" fontId="3" fillId="12" borderId="15" xfId="3" applyFont="1" applyFill="1" applyBorder="1" applyAlignment="1">
      <alignment horizontal="right" vertical="top"/>
    </xf>
    <xf numFmtId="165" fontId="3" fillId="12" borderId="15" xfId="4" applyNumberFormat="1" applyFont="1" applyFill="1" applyBorder="1" applyAlignment="1">
      <alignment horizontal="right" vertical="top"/>
    </xf>
    <xf numFmtId="172" fontId="0" fillId="0" borderId="0" xfId="1" applyNumberFormat="1" applyFont="1"/>
    <xf numFmtId="0" fontId="6" fillId="0" borderId="0" xfId="0" applyFont="1" applyAlignment="1">
      <alignment horizontal="center" vertical="center"/>
    </xf>
    <xf numFmtId="172" fontId="6" fillId="0" borderId="0" xfId="1" applyNumberFormat="1" applyFont="1"/>
    <xf numFmtId="173" fontId="0" fillId="0" borderId="0" xfId="0" applyNumberFormat="1"/>
    <xf numFmtId="0" fontId="6" fillId="0" borderId="0" xfId="0" applyFont="1"/>
    <xf numFmtId="0" fontId="3" fillId="13" borderId="1" xfId="3" applyFont="1" applyFill="1" applyBorder="1" applyAlignment="1">
      <alignment horizontal="left" vertical="top"/>
    </xf>
    <xf numFmtId="0" fontId="3" fillId="13" borderId="1" xfId="3" applyFont="1" applyFill="1" applyBorder="1" applyAlignment="1">
      <alignment horizontal="center" vertical="top"/>
    </xf>
    <xf numFmtId="0" fontId="3" fillId="14" borderId="1" xfId="3" applyFont="1" applyFill="1" applyBorder="1"/>
    <xf numFmtId="0" fontId="4" fillId="15" borderId="16" xfId="3" applyFont="1" applyFill="1" applyBorder="1"/>
    <xf numFmtId="3" fontId="3" fillId="13" borderId="1" xfId="4" applyNumberFormat="1" applyFont="1" applyFill="1" applyBorder="1" applyAlignment="1">
      <alignment horizontal="right" vertical="top"/>
    </xf>
    <xf numFmtId="3" fontId="4" fillId="0" borderId="0" xfId="4" applyNumberFormat="1" applyFont="1"/>
    <xf numFmtId="14" fontId="4" fillId="0" borderId="0" xfId="1" applyNumberFormat="1" applyFont="1"/>
    <xf numFmtId="170" fontId="1" fillId="0" borderId="0" xfId="7" applyNumberFormat="1" applyAlignment="1">
      <alignment horizontal="center"/>
    </xf>
    <xf numFmtId="0" fontId="4" fillId="16" borderId="15" xfId="3" applyFont="1" applyFill="1" applyBorder="1" applyAlignment="1">
      <alignment horizontal="right"/>
    </xf>
    <xf numFmtId="0" fontId="4" fillId="16" borderId="15" xfId="3" applyFont="1" applyFill="1" applyBorder="1" applyAlignment="1">
      <alignment horizontal="center"/>
    </xf>
    <xf numFmtId="165" fontId="3" fillId="2" borderId="1" xfId="4" applyNumberFormat="1" applyFont="1" applyFill="1" applyBorder="1" applyAlignment="1">
      <alignment horizontal="center" vertical="top"/>
    </xf>
    <xf numFmtId="165" fontId="4" fillId="0" borderId="0" xfId="4" applyNumberFormat="1" applyFont="1" applyAlignment="1">
      <alignment horizontal="center"/>
    </xf>
    <xf numFmtId="0" fontId="4" fillId="0" borderId="0" xfId="4" applyNumberFormat="1" applyFont="1" applyAlignment="1">
      <alignment horizontal="center"/>
    </xf>
    <xf numFmtId="3" fontId="4" fillId="16" borderId="15" xfId="1" applyNumberFormat="1" applyFont="1" applyFill="1" applyBorder="1" applyAlignment="1">
      <alignment horizontal="right"/>
    </xf>
    <xf numFmtId="3" fontId="3" fillId="2" borderId="1" xfId="4" applyNumberFormat="1" applyFont="1" applyFill="1" applyBorder="1" applyAlignment="1">
      <alignment horizontal="right" vertical="top"/>
    </xf>
    <xf numFmtId="3" fontId="4" fillId="0" borderId="0" xfId="4" applyNumberFormat="1" applyFont="1" applyAlignment="1">
      <alignment horizontal="right"/>
    </xf>
    <xf numFmtId="0" fontId="4" fillId="10" borderId="1" xfId="3" applyFont="1" applyFill="1" applyBorder="1" applyAlignment="1">
      <alignment horizontal="center"/>
    </xf>
    <xf numFmtId="10" fontId="4" fillId="10" borderId="1" xfId="2" applyNumberFormat="1" applyFont="1" applyFill="1" applyBorder="1"/>
    <xf numFmtId="0" fontId="3" fillId="12" borderId="15" xfId="3" applyFont="1" applyFill="1" applyBorder="1" applyAlignment="1">
      <alignment horizontal="left" vertical="top"/>
    </xf>
    <xf numFmtId="14" fontId="3" fillId="12" borderId="15" xfId="3" applyNumberFormat="1" applyFont="1" applyFill="1" applyBorder="1" applyAlignment="1">
      <alignment vertical="top"/>
    </xf>
    <xf numFmtId="14" fontId="4" fillId="0" borderId="0" xfId="4" applyNumberFormat="1" applyFont="1" applyFill="1" applyBorder="1" applyAlignment="1"/>
    <xf numFmtId="165" fontId="4" fillId="0" borderId="0" xfId="4" applyNumberFormat="1" applyFont="1" applyFill="1" applyBorder="1"/>
    <xf numFmtId="3" fontId="4" fillId="0" borderId="0" xfId="4" applyNumberFormat="1" applyFont="1" applyFill="1" applyBorder="1"/>
    <xf numFmtId="0" fontId="3" fillId="10" borderId="15" xfId="3" applyFont="1" applyFill="1" applyBorder="1" applyAlignment="1">
      <alignment vertical="top"/>
    </xf>
    <xf numFmtId="3" fontId="3" fillId="10" borderId="15" xfId="4" applyNumberFormat="1" applyFont="1" applyFill="1" applyBorder="1" applyAlignment="1">
      <alignment horizontal="right" vertical="top"/>
    </xf>
    <xf numFmtId="0" fontId="4" fillId="0" borderId="0" xfId="5" applyNumberFormat="1" applyFont="1"/>
    <xf numFmtId="3" fontId="3" fillId="10" borderId="1" xfId="4" applyNumberFormat="1" applyFont="1" applyFill="1" applyBorder="1"/>
    <xf numFmtId="3" fontId="3" fillId="3" borderId="1" xfId="4" applyNumberFormat="1" applyFont="1" applyFill="1" applyBorder="1"/>
    <xf numFmtId="0" fontId="3" fillId="3" borderId="1" xfId="4" applyNumberFormat="1" applyFont="1" applyFill="1" applyBorder="1"/>
    <xf numFmtId="0" fontId="3" fillId="16" borderId="15" xfId="3" applyFont="1" applyFill="1" applyBorder="1" applyAlignment="1">
      <alignment horizontal="center"/>
    </xf>
    <xf numFmtId="0" fontId="4" fillId="14" borderId="15" xfId="3" applyFont="1" applyFill="1" applyBorder="1"/>
    <xf numFmtId="0" fontId="3" fillId="2" borderId="1" xfId="5" applyNumberFormat="1" applyFont="1" applyFill="1" applyBorder="1" applyAlignment="1">
      <alignment vertical="top"/>
    </xf>
    <xf numFmtId="0" fontId="4" fillId="0" borderId="0" xfId="3" applyNumberFormat="1" applyFont="1" applyAlignment="1">
      <alignment horizontal="center"/>
    </xf>
    <xf numFmtId="167" fontId="4" fillId="0" borderId="0" xfId="2" applyNumberFormat="1" applyFont="1" applyAlignment="1"/>
    <xf numFmtId="167" fontId="4" fillId="0" borderId="0" xfId="2" applyNumberFormat="1" applyFont="1" applyAlignment="1">
      <alignment horizontal="center"/>
    </xf>
    <xf numFmtId="167" fontId="3" fillId="13" borderId="1" xfId="2" applyNumberFormat="1" applyFont="1" applyFill="1" applyBorder="1" applyAlignment="1">
      <alignment horizontal="right" vertical="top"/>
    </xf>
    <xf numFmtId="169" fontId="4" fillId="0" borderId="0" xfId="8" applyFont="1" applyAlignment="1">
      <alignment horizontal="left"/>
    </xf>
    <xf numFmtId="170" fontId="4" fillId="0" borderId="0" xfId="4" applyNumberFormat="1" applyFont="1"/>
    <xf numFmtId="174" fontId="4" fillId="0" borderId="0" xfId="8" applyNumberFormat="1" applyFont="1" applyAlignment="1">
      <alignment horizontal="left"/>
    </xf>
    <xf numFmtId="0" fontId="3" fillId="5" borderId="0" xfId="3" applyFont="1" applyFill="1"/>
    <xf numFmtId="0" fontId="4" fillId="5" borderId="0" xfId="3" applyFont="1" applyFill="1"/>
    <xf numFmtId="0" fontId="8" fillId="0" borderId="0" xfId="3" applyFont="1" applyBorder="1"/>
    <xf numFmtId="14" fontId="8" fillId="0" borderId="0" xfId="3" applyNumberFormat="1" applyFont="1" applyBorder="1"/>
    <xf numFmtId="0" fontId="0" fillId="0" borderId="0" xfId="0" applyFill="1" applyBorder="1"/>
    <xf numFmtId="0" fontId="3" fillId="0" borderId="0" xfId="3" applyNumberFormat="1" applyFont="1" applyFill="1" applyBorder="1" applyAlignment="1"/>
    <xf numFmtId="0" fontId="4" fillId="0" borderId="0" xfId="3" applyNumberFormat="1" applyFont="1" applyFill="1" applyBorder="1" applyAlignment="1"/>
    <xf numFmtId="0" fontId="3" fillId="0" borderId="0" xfId="3" applyFont="1" applyAlignment="1">
      <alignment horizontal="left"/>
    </xf>
    <xf numFmtId="164" fontId="3" fillId="0" borderId="0" xfId="9" applyFont="1"/>
    <xf numFmtId="164" fontId="4" fillId="0" borderId="0" xfId="9" applyFont="1"/>
    <xf numFmtId="14" fontId="4" fillId="0" borderId="0" xfId="1" applyNumberFormat="1" applyFont="1" applyFill="1"/>
    <xf numFmtId="0" fontId="7" fillId="5" borderId="1" xfId="3" applyFont="1" applyFill="1" applyBorder="1" applyAlignment="1">
      <alignment horizontal="left" vertical="top"/>
    </xf>
    <xf numFmtId="0" fontId="7" fillId="5" borderId="1" xfId="3" applyFont="1" applyFill="1" applyBorder="1" applyAlignment="1">
      <alignment vertical="top"/>
    </xf>
    <xf numFmtId="15" fontId="7" fillId="5" borderId="1" xfId="3" applyNumberFormat="1" applyFont="1" applyFill="1" applyBorder="1" applyAlignment="1">
      <alignment horizontal="right" vertical="top"/>
    </xf>
    <xf numFmtId="0" fontId="7" fillId="16" borderId="15" xfId="3" applyFont="1" applyFill="1" applyBorder="1"/>
    <xf numFmtId="0" fontId="3" fillId="16" borderId="15" xfId="3" applyFont="1" applyFill="1" applyBorder="1"/>
    <xf numFmtId="3" fontId="4" fillId="0" borderId="0" xfId="5" applyNumberFormat="1" applyFont="1"/>
    <xf numFmtId="3" fontId="3" fillId="2" borderId="1" xfId="1" applyNumberFormat="1" applyFont="1" applyFill="1" applyBorder="1" applyAlignment="1">
      <alignment horizontal="right" vertical="top"/>
    </xf>
    <xf numFmtId="0" fontId="7" fillId="5" borderId="1" xfId="3" applyFont="1" applyFill="1" applyBorder="1" applyAlignment="1">
      <alignment horizontal="center" vertical="top"/>
    </xf>
    <xf numFmtId="0" fontId="8" fillId="0" borderId="0" xfId="3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horizontal="center"/>
    </xf>
    <xf numFmtId="0" fontId="4" fillId="6" borderId="11" xfId="3" applyFont="1" applyFill="1" applyBorder="1" applyAlignment="1">
      <alignment horizontal="center" vertical="center" textRotation="90"/>
    </xf>
    <xf numFmtId="0" fontId="4" fillId="6" borderId="12" xfId="3" applyFont="1" applyFill="1" applyBorder="1" applyAlignment="1">
      <alignment horizontal="center" vertical="center" textRotation="90"/>
    </xf>
    <xf numFmtId="0" fontId="4" fillId="6" borderId="13" xfId="3" applyFont="1" applyFill="1" applyBorder="1" applyAlignment="1">
      <alignment horizontal="center" vertical="center" textRotation="90"/>
    </xf>
    <xf numFmtId="0" fontId="3" fillId="5" borderId="8" xfId="3" applyFont="1" applyFill="1" applyBorder="1" applyAlignment="1">
      <alignment horizontal="center"/>
    </xf>
    <xf numFmtId="0" fontId="3" fillId="5" borderId="9" xfId="3" applyFont="1" applyFill="1" applyBorder="1" applyAlignment="1">
      <alignment horizontal="center"/>
    </xf>
    <xf numFmtId="0" fontId="3" fillId="5" borderId="10" xfId="3" applyFont="1" applyFill="1" applyBorder="1" applyAlignment="1">
      <alignment horizontal="center"/>
    </xf>
    <xf numFmtId="0" fontId="3" fillId="6" borderId="11" xfId="3" applyFont="1" applyFill="1" applyBorder="1" applyAlignment="1">
      <alignment horizontal="center" vertical="center" textRotation="90"/>
    </xf>
    <xf numFmtId="0" fontId="3" fillId="6" borderId="12" xfId="3" applyFont="1" applyFill="1" applyBorder="1" applyAlignment="1">
      <alignment horizontal="center" vertical="center" textRotation="90"/>
    </xf>
    <xf numFmtId="0" fontId="3" fillId="6" borderId="13" xfId="3" applyFont="1" applyFill="1" applyBorder="1" applyAlignment="1">
      <alignment horizontal="center" vertical="center" textRotation="90"/>
    </xf>
    <xf numFmtId="0" fontId="4" fillId="5" borderId="8" xfId="3" applyFont="1" applyFill="1" applyBorder="1" applyAlignment="1">
      <alignment horizontal="center"/>
    </xf>
    <xf numFmtId="0" fontId="4" fillId="5" borderId="9" xfId="3" applyFont="1" applyFill="1" applyBorder="1" applyAlignment="1">
      <alignment horizontal="center"/>
    </xf>
    <xf numFmtId="0" fontId="4" fillId="5" borderId="10" xfId="3" applyFont="1" applyFill="1" applyBorder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3" xfId="9" xr:uid="{FA239636-4EBB-4F76-B365-F6AB3500FAB2}"/>
    <cellStyle name="Normal" xfId="0" builtinId="0"/>
    <cellStyle name="Normal 2" xfId="3" xr:uid="{00000000-0005-0000-0000-000003000000}"/>
    <cellStyle name="Normal 3" xfId="7" xr:uid="{515958BE-55D2-4F3D-8CB1-AE44CC95A371}"/>
    <cellStyle name="Normal_EMPLOYEE" xfId="6" xr:uid="{00000000-0005-0000-0000-000004000000}"/>
    <cellStyle name="Normal_EMPLOYEE_FunctionPractice" xfId="8" xr:uid="{8E2E588F-B664-4A9D-BD4D-1F831A14C722}"/>
    <cellStyle name="Percent" xfId="2" builtinId="5"/>
    <cellStyle name="Percent 2" xfId="5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0BAEFE7-45E9-4F3F-9570-A8C41B5CDB9B}"/>
  </tableStyles>
  <colors>
    <mruColors>
      <color rgb="FFCCECFF"/>
      <color rgb="FFCCFFCC"/>
      <color rgb="FF66FFFF"/>
      <color rgb="FFFFFF99"/>
      <color rgb="FFFFCC66"/>
      <color rgb="FF66CCFF"/>
      <color rgb="FFFF99FF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3161109</xdr:colOff>
      <xdr:row>6</xdr:row>
      <xdr:rowOff>8701</xdr:rowOff>
    </xdr:from>
    <xdr:to>
      <xdr:col>8</xdr:col>
      <xdr:colOff>434578</xdr:colOff>
      <xdr:row>20</xdr:row>
      <xdr:rowOff>136922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C5DAEB-18A6-435B-94E0-FDB0BD93AA12}"/>
            </a:ext>
          </a:extLst>
        </xdr:cNvPr>
        <xdr:cNvSpPr txBox="1"/>
      </xdr:nvSpPr>
      <xdr:spPr>
        <a:xfrm>
          <a:off x="6619875" y="1151701"/>
          <a:ext cx="3994547" cy="279522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190500</xdr:colOff>
      <xdr:row>13</xdr:row>
      <xdr:rowOff>17860</xdr:rowOff>
    </xdr:from>
    <xdr:to>
      <xdr:col>5</xdr:col>
      <xdr:colOff>2928937</xdr:colOff>
      <xdr:row>20</xdr:row>
      <xdr:rowOff>77392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FCC2E0D-CC6E-4C08-B9F0-FBC9582BA26B}"/>
            </a:ext>
          </a:extLst>
        </xdr:cNvPr>
        <xdr:cNvSpPr/>
      </xdr:nvSpPr>
      <xdr:spPr>
        <a:xfrm>
          <a:off x="511969" y="2494360"/>
          <a:ext cx="5923359" cy="1393032"/>
        </a:xfrm>
        <a:prstGeom prst="round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XLOOKUP</a:t>
          </a:r>
        </a:p>
        <a:p>
          <a:pPr algn="l"/>
          <a:r>
            <a:rPr lang="en-US" sz="1200">
              <a:sym typeface="Wingdings" panose="05000000000000000000" pitchFamily="2" charset="2"/>
            </a:rPr>
            <a:t> </a:t>
          </a:r>
          <a:r>
            <a:rPr lang="en-US" sz="1200"/>
            <a:t>Includes all the capabilities of both VLOOKUP</a:t>
          </a:r>
          <a:r>
            <a:rPr lang="en-US" sz="1200" baseline="0"/>
            <a:t> and HLOOKUP</a:t>
          </a:r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E</a:t>
          </a:r>
          <a:r>
            <a:rPr lang="en-US" sz="1200" baseline="0"/>
            <a:t>xact match, not approximate match, is the default setting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N</a:t>
          </a:r>
          <a:r>
            <a:rPr lang="en-US" sz="1200" baseline="0"/>
            <a:t>ot limited to matching data in the left column only (VLOOKUP)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a table array</a:t>
          </a:r>
          <a:endParaRPr lang="en-US" sz="1200" baseline="0"/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</a:t>
          </a: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limited to matching data </a:t>
          </a:r>
          <a:r>
            <a:rPr lang="en-US" sz="1200" baseline="0"/>
            <a:t>in the top row only (HLOOKUP) of a table array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Eliminates adjusting formulas when new columns or rows are inserted into table arrays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230982</xdr:colOff>
      <xdr:row>4</xdr:row>
      <xdr:rowOff>166687</xdr:rowOff>
    </xdr:from>
    <xdr:to>
      <xdr:col>10</xdr:col>
      <xdr:colOff>1101329</xdr:colOff>
      <xdr:row>19</xdr:row>
      <xdr:rowOff>104408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62CCCD-F710-4D2D-8F45-C782810B1EAA}"/>
            </a:ext>
          </a:extLst>
        </xdr:cNvPr>
        <xdr:cNvSpPr txBox="1"/>
      </xdr:nvSpPr>
      <xdr:spPr>
        <a:xfrm>
          <a:off x="6297216" y="928687"/>
          <a:ext cx="3513535" cy="279522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126274</xdr:colOff>
      <xdr:row>6</xdr:row>
      <xdr:rowOff>152400</xdr:rowOff>
    </xdr:from>
    <xdr:to>
      <xdr:col>2</xdr:col>
      <xdr:colOff>152399</xdr:colOff>
      <xdr:row>11</xdr:row>
      <xdr:rowOff>51110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1F893-0DF9-4110-8A4B-652321E3500C}"/>
            </a:ext>
          </a:extLst>
        </xdr:cNvPr>
        <xdr:cNvSpPr txBox="1">
          <a:spLocks noChangeArrowheads="1"/>
        </xdr:cNvSpPr>
      </xdr:nvSpPr>
      <xdr:spPr bwMode="auto">
        <a:xfrm>
          <a:off x="126274" y="1295400"/>
          <a:ext cx="1057613" cy="85121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Arial"/>
            </a:rPr>
            <a:t>Look up the cost of these films, based on the Master List located in cells E2:G11</a:t>
          </a:r>
        </a:p>
      </xdr:txBody>
    </xdr:sp>
    <xdr:clientData/>
  </xdr:twoCellAnchor>
  <xdr:twoCellAnchor>
    <xdr:from>
      <xdr:col>2</xdr:col>
      <xdr:colOff>152399</xdr:colOff>
      <xdr:row>7</xdr:row>
      <xdr:rowOff>38103</xdr:rowOff>
    </xdr:from>
    <xdr:to>
      <xdr:col>2</xdr:col>
      <xdr:colOff>238125</xdr:colOff>
      <xdr:row>9</xdr:row>
      <xdr:rowOff>6505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F8B700AE-CF34-4F74-AA1B-B2DDA083562E}"/>
            </a:ext>
          </a:extLst>
        </xdr:cNvPr>
        <xdr:cNvCxnSpPr>
          <a:cxnSpLocks noChangeShapeType="1"/>
          <a:stCxn id="2" idx="3"/>
        </xdr:cNvCxnSpPr>
      </xdr:nvCxnSpPr>
      <xdr:spPr bwMode="auto">
        <a:xfrm flipV="1">
          <a:off x="1183887" y="1371603"/>
          <a:ext cx="85726" cy="34940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K1001"/>
  <sheetViews>
    <sheetView zoomScale="130" zoomScaleNormal="130" zoomScaleSheetLayoutView="100" zoomScalePageLayoutView="115" workbookViewId="0">
      <selection activeCell="G2" sqref="G2"/>
    </sheetView>
  </sheetViews>
  <sheetFormatPr defaultColWidth="19.77734375" defaultRowHeight="14.4" x14ac:dyDescent="0.3"/>
  <cols>
    <col min="1" max="1" width="12.33203125" style="2" bestFit="1" customWidth="1"/>
    <col min="2" max="2" width="15" style="2" customWidth="1"/>
    <col min="3" max="3" width="10" style="2" bestFit="1" customWidth="1"/>
    <col min="4" max="4" width="8.109375" style="118" bestFit="1" customWidth="1"/>
    <col min="5" max="5" width="7.44140625" style="114" customWidth="1"/>
    <col min="6" max="6" width="6.44140625" style="114" customWidth="1"/>
    <col min="7" max="7" width="27.33203125" style="61" customWidth="1"/>
    <col min="8" max="8" width="2.44140625" style="2" customWidth="1"/>
    <col min="9" max="9" width="9.44140625" style="2" bestFit="1" customWidth="1"/>
    <col min="10" max="10" width="5.33203125" style="2" bestFit="1" customWidth="1"/>
    <col min="11" max="11" width="4" style="2" customWidth="1"/>
    <col min="12" max="12" width="2.109375" style="2" bestFit="1" customWidth="1"/>
    <col min="13" max="13" width="7.109375" style="2" bestFit="1" customWidth="1"/>
    <col min="14" max="14" width="7.77734375" style="2" bestFit="1" customWidth="1"/>
    <col min="15" max="15" width="7.44140625" style="2" bestFit="1" customWidth="1"/>
    <col min="16" max="16" width="7" style="2" bestFit="1" customWidth="1"/>
    <col min="17" max="17" width="8.44140625" style="2" customWidth="1"/>
    <col min="18" max="21" width="7" style="2" bestFit="1" customWidth="1"/>
    <col min="22" max="26" width="8.109375" style="2" bestFit="1" customWidth="1"/>
    <col min="27" max="27" width="6.6640625" style="2" customWidth="1"/>
    <col min="28" max="28" width="6.33203125" style="2" customWidth="1"/>
    <col min="29" max="29" width="12.33203125" style="2" bestFit="1" customWidth="1"/>
    <col min="30" max="30" width="20.44140625" style="2" bestFit="1" customWidth="1"/>
    <col min="31" max="31" width="11.33203125" style="2" bestFit="1" customWidth="1"/>
    <col min="32" max="32" width="5.77734375" style="2" bestFit="1" customWidth="1"/>
    <col min="33" max="34" width="8.44140625" style="2" customWidth="1"/>
    <col min="35" max="35" width="12.33203125" style="2" bestFit="1" customWidth="1"/>
    <col min="36" max="36" width="27.33203125" style="2" bestFit="1" customWidth="1"/>
    <col min="37" max="37" width="8.109375" style="2" bestFit="1" customWidth="1"/>
    <col min="38" max="16384" width="19.77734375" style="2"/>
  </cols>
  <sheetData>
    <row r="1" spans="1:37" x14ac:dyDescent="0.3">
      <c r="A1" s="51" t="s">
        <v>895</v>
      </c>
      <c r="B1" s="52" t="s">
        <v>0</v>
      </c>
      <c r="C1" s="51" t="s">
        <v>6</v>
      </c>
      <c r="D1" s="117" t="s">
        <v>5</v>
      </c>
      <c r="E1" s="113" t="s">
        <v>833</v>
      </c>
      <c r="F1" s="113" t="s">
        <v>9</v>
      </c>
      <c r="G1" s="54" t="s">
        <v>7</v>
      </c>
      <c r="I1" s="130">
        <v>0</v>
      </c>
      <c r="J1" s="56">
        <v>0</v>
      </c>
      <c r="AC1" s="121" t="s">
        <v>895</v>
      </c>
      <c r="AD1" s="121" t="s">
        <v>0</v>
      </c>
      <c r="AE1" s="122" t="s">
        <v>3</v>
      </c>
      <c r="AF1" s="96" t="s">
        <v>4</v>
      </c>
      <c r="AG1" s="124"/>
      <c r="AH1" s="124"/>
      <c r="AI1" s="126" t="s">
        <v>895</v>
      </c>
      <c r="AJ1" s="126" t="s">
        <v>2309</v>
      </c>
      <c r="AK1" s="127" t="s">
        <v>5</v>
      </c>
    </row>
    <row r="2" spans="1:37" x14ac:dyDescent="0.3">
      <c r="A2" s="110">
        <v>222110000</v>
      </c>
      <c r="B2" s="2" t="s">
        <v>10</v>
      </c>
      <c r="C2" s="18">
        <v>1</v>
      </c>
      <c r="D2" s="118">
        <v>63981</v>
      </c>
      <c r="E2" s="114" t="s">
        <v>854</v>
      </c>
      <c r="F2" s="115">
        <v>3</v>
      </c>
      <c r="G2" s="128"/>
      <c r="H2" s="61"/>
      <c r="I2" s="130">
        <v>15000</v>
      </c>
      <c r="J2" s="75">
        <v>0.01</v>
      </c>
      <c r="L2" s="131">
        <v>0</v>
      </c>
      <c r="M2" s="130">
        <v>15000</v>
      </c>
      <c r="N2" s="130">
        <v>25000</v>
      </c>
      <c r="O2" s="130">
        <v>35000</v>
      </c>
      <c r="P2" s="130">
        <v>45000</v>
      </c>
      <c r="Q2" s="130">
        <v>55000</v>
      </c>
      <c r="R2" s="130">
        <v>65000</v>
      </c>
      <c r="S2" s="130">
        <v>75000</v>
      </c>
      <c r="T2" s="130">
        <v>85000</v>
      </c>
      <c r="U2" s="130">
        <v>95000</v>
      </c>
      <c r="V2" s="130">
        <v>105000</v>
      </c>
      <c r="W2" s="130">
        <v>115000</v>
      </c>
      <c r="X2" s="130">
        <v>125000</v>
      </c>
      <c r="Y2" s="130">
        <v>135000</v>
      </c>
      <c r="Z2" s="130">
        <v>145000</v>
      </c>
      <c r="AC2" s="110">
        <v>441990000</v>
      </c>
      <c r="AD2" s="2" t="s">
        <v>629</v>
      </c>
      <c r="AE2" s="123">
        <v>42679</v>
      </c>
      <c r="AF2" s="124">
        <f t="shared" ref="AF2:AF65" ca="1" si="0">DATEDIF(AE2,TODAY(),"Y")</f>
        <v>4</v>
      </c>
      <c r="AI2" s="110">
        <v>111004179</v>
      </c>
      <c r="AJ2" s="2" t="s">
        <v>2300</v>
      </c>
      <c r="AK2" s="125">
        <v>54029</v>
      </c>
    </row>
    <row r="3" spans="1:37" x14ac:dyDescent="0.3">
      <c r="A3" s="110">
        <v>186009837</v>
      </c>
      <c r="B3" s="2" t="s">
        <v>14</v>
      </c>
      <c r="C3" s="18">
        <v>4</v>
      </c>
      <c r="D3" s="118">
        <v>60915</v>
      </c>
      <c r="E3" s="114" t="s">
        <v>837</v>
      </c>
      <c r="F3" s="115">
        <v>0</v>
      </c>
      <c r="G3" s="128"/>
      <c r="H3" s="61"/>
      <c r="I3" s="130">
        <v>25000</v>
      </c>
      <c r="J3" s="75">
        <v>1.4999999999999999E-2</v>
      </c>
      <c r="L3" s="56">
        <v>0</v>
      </c>
      <c r="M3" s="75">
        <v>0.01</v>
      </c>
      <c r="N3" s="75">
        <v>1.4999999999999999E-2</v>
      </c>
      <c r="O3" s="75">
        <v>0.02</v>
      </c>
      <c r="P3" s="75">
        <v>2.5000000000000001E-2</v>
      </c>
      <c r="Q3" s="75">
        <v>0.03</v>
      </c>
      <c r="R3" s="75">
        <v>3.5000000000000003E-2</v>
      </c>
      <c r="S3" s="75">
        <v>0.04</v>
      </c>
      <c r="T3" s="75">
        <v>4.4999999999999998E-2</v>
      </c>
      <c r="U3" s="75">
        <v>0.05</v>
      </c>
      <c r="V3" s="75">
        <v>5.5E-2</v>
      </c>
      <c r="W3" s="75">
        <v>0.06</v>
      </c>
      <c r="X3" s="75">
        <v>6.5000000000000002E-2</v>
      </c>
      <c r="Y3" s="75">
        <v>7.0000000000000007E-2</v>
      </c>
      <c r="Z3" s="75">
        <v>7.4999999999999997E-2</v>
      </c>
      <c r="AC3" s="110">
        <v>666317914</v>
      </c>
      <c r="AD3" s="2" t="s">
        <v>638</v>
      </c>
      <c r="AE3" s="123">
        <v>36422</v>
      </c>
      <c r="AF3" s="124">
        <f t="shared" ca="1" si="0"/>
        <v>21</v>
      </c>
      <c r="AG3" s="124"/>
      <c r="AH3" s="124"/>
      <c r="AI3" s="110">
        <v>111007657</v>
      </c>
      <c r="AJ3" s="2" t="s">
        <v>2294</v>
      </c>
      <c r="AK3" s="125">
        <v>64348</v>
      </c>
    </row>
    <row r="4" spans="1:37" x14ac:dyDescent="0.3">
      <c r="A4" s="110">
        <v>408200000</v>
      </c>
      <c r="B4" s="2" t="s">
        <v>2318</v>
      </c>
      <c r="C4" s="18">
        <v>5</v>
      </c>
      <c r="D4" s="118">
        <v>97071</v>
      </c>
      <c r="E4" s="114" t="s">
        <v>851</v>
      </c>
      <c r="F4" s="115">
        <v>4</v>
      </c>
      <c r="I4" s="130">
        <v>35000</v>
      </c>
      <c r="J4" s="75">
        <v>0.02</v>
      </c>
      <c r="AC4" s="110">
        <v>640690000</v>
      </c>
      <c r="AD4" s="2" t="s">
        <v>187</v>
      </c>
      <c r="AE4" s="123">
        <v>42791</v>
      </c>
      <c r="AF4" s="124">
        <f t="shared" ca="1" si="0"/>
        <v>4</v>
      </c>
      <c r="AG4" s="124"/>
      <c r="AH4" s="124"/>
      <c r="AI4" s="110">
        <v>115410000</v>
      </c>
      <c r="AJ4" s="2" t="s">
        <v>2283</v>
      </c>
      <c r="AK4" s="125">
        <v>114798</v>
      </c>
    </row>
    <row r="5" spans="1:37" x14ac:dyDescent="0.3">
      <c r="A5" s="110">
        <v>820140000</v>
      </c>
      <c r="B5" s="2" t="s">
        <v>20</v>
      </c>
      <c r="C5" s="18">
        <v>2</v>
      </c>
      <c r="D5" s="118">
        <v>115421</v>
      </c>
      <c r="E5" s="114" t="s">
        <v>851</v>
      </c>
      <c r="F5" s="115">
        <v>1</v>
      </c>
      <c r="H5" s="61"/>
      <c r="I5" s="130">
        <v>45000</v>
      </c>
      <c r="J5" s="75">
        <v>2.5000000000000001E-2</v>
      </c>
      <c r="AC5" s="110">
        <v>666858245</v>
      </c>
      <c r="AD5" s="2" t="s">
        <v>3278</v>
      </c>
      <c r="AE5" s="78">
        <v>37387</v>
      </c>
      <c r="AF5" s="124">
        <f t="shared" ca="1" si="0"/>
        <v>18</v>
      </c>
      <c r="AG5" s="124"/>
      <c r="AH5" s="124"/>
      <c r="AI5" s="110">
        <v>115500000</v>
      </c>
      <c r="AJ5" s="2" t="s">
        <v>697</v>
      </c>
      <c r="AK5" s="125">
        <v>106605</v>
      </c>
    </row>
    <row r="6" spans="1:37" x14ac:dyDescent="0.3">
      <c r="A6" s="110">
        <v>796001676</v>
      </c>
      <c r="B6" s="2" t="s">
        <v>23</v>
      </c>
      <c r="C6" s="18">
        <v>2</v>
      </c>
      <c r="D6" s="118">
        <v>115547</v>
      </c>
      <c r="E6" s="114" t="s">
        <v>854</v>
      </c>
      <c r="F6" s="115">
        <v>5</v>
      </c>
      <c r="H6" s="61"/>
      <c r="I6" s="130">
        <v>55000</v>
      </c>
      <c r="J6" s="75">
        <v>0.03</v>
      </c>
      <c r="M6" s="112" t="s">
        <v>807</v>
      </c>
      <c r="N6" s="111" t="s">
        <v>3037</v>
      </c>
      <c r="O6" s="111" t="s">
        <v>3038</v>
      </c>
      <c r="Q6" s="129">
        <v>0</v>
      </c>
      <c r="R6" s="119">
        <v>0</v>
      </c>
      <c r="S6" s="119">
        <v>1</v>
      </c>
      <c r="T6" s="119">
        <v>2</v>
      </c>
      <c r="U6" s="119">
        <v>3</v>
      </c>
      <c r="V6" s="119">
        <v>4</v>
      </c>
      <c r="W6" s="119">
        <v>5</v>
      </c>
      <c r="X6" s="119">
        <v>6</v>
      </c>
      <c r="Y6" s="119">
        <v>7</v>
      </c>
      <c r="Z6" s="119">
        <v>8</v>
      </c>
      <c r="AC6" s="110">
        <v>666582191</v>
      </c>
      <c r="AD6" s="2" t="s">
        <v>624</v>
      </c>
      <c r="AE6" s="123">
        <v>42069</v>
      </c>
      <c r="AF6" s="124">
        <f t="shared" ca="1" si="0"/>
        <v>6</v>
      </c>
      <c r="AG6" s="124"/>
      <c r="AH6" s="124"/>
      <c r="AI6" s="110">
        <v>115680000</v>
      </c>
      <c r="AJ6" s="2" t="s">
        <v>2296</v>
      </c>
      <c r="AK6" s="125">
        <v>117589</v>
      </c>
    </row>
    <row r="7" spans="1:37" x14ac:dyDescent="0.3">
      <c r="A7" s="110">
        <v>666684808</v>
      </c>
      <c r="B7" s="2" t="s">
        <v>25</v>
      </c>
      <c r="C7" s="18">
        <v>2</v>
      </c>
      <c r="D7" s="118">
        <v>69212</v>
      </c>
      <c r="E7" s="114" t="s">
        <v>840</v>
      </c>
      <c r="F7" s="115">
        <v>1</v>
      </c>
      <c r="H7" s="61"/>
      <c r="I7" s="130">
        <v>65000</v>
      </c>
      <c r="J7" s="75">
        <v>3.5000000000000003E-2</v>
      </c>
      <c r="M7" s="132">
        <v>5</v>
      </c>
      <c r="N7" s="116">
        <v>3000</v>
      </c>
      <c r="O7" s="116">
        <v>1600</v>
      </c>
      <c r="Q7" s="129">
        <v>15000</v>
      </c>
      <c r="R7" s="120">
        <v>0.01</v>
      </c>
      <c r="S7" s="120">
        <f t="shared" ref="S7:Z20" si="1">ROUND(R7*0.8,4)</f>
        <v>8.0000000000000002E-3</v>
      </c>
      <c r="T7" s="120">
        <f t="shared" si="1"/>
        <v>6.4000000000000003E-3</v>
      </c>
      <c r="U7" s="120">
        <f t="shared" si="1"/>
        <v>5.1000000000000004E-3</v>
      </c>
      <c r="V7" s="120">
        <f t="shared" si="1"/>
        <v>4.1000000000000003E-3</v>
      </c>
      <c r="W7" s="120">
        <f t="shared" si="1"/>
        <v>3.3E-3</v>
      </c>
      <c r="X7" s="120">
        <f t="shared" si="1"/>
        <v>2.5999999999999999E-3</v>
      </c>
      <c r="Y7" s="120">
        <f t="shared" si="1"/>
        <v>2.0999999999999999E-3</v>
      </c>
      <c r="Z7" s="120">
        <f t="shared" si="1"/>
        <v>1.6999999999999999E-3</v>
      </c>
      <c r="AC7" s="110">
        <v>555910000</v>
      </c>
      <c r="AD7" s="2" t="s">
        <v>3235</v>
      </c>
      <c r="AE7" s="78">
        <v>42173</v>
      </c>
      <c r="AF7" s="124">
        <f t="shared" ca="1" si="0"/>
        <v>5</v>
      </c>
      <c r="AG7" s="124"/>
      <c r="AH7" s="124"/>
      <c r="AI7" s="110">
        <v>116003091</v>
      </c>
      <c r="AJ7" s="2" t="s">
        <v>2300</v>
      </c>
      <c r="AK7" s="125">
        <v>45444</v>
      </c>
    </row>
    <row r="8" spans="1:37" x14ac:dyDescent="0.3">
      <c r="A8" s="110">
        <v>543880000</v>
      </c>
      <c r="B8" s="2" t="s">
        <v>803</v>
      </c>
      <c r="C8" s="18">
        <v>1</v>
      </c>
      <c r="D8" s="118">
        <v>120198</v>
      </c>
      <c r="E8" s="114" t="s">
        <v>854</v>
      </c>
      <c r="F8" s="115">
        <v>4</v>
      </c>
      <c r="H8" s="61"/>
      <c r="I8" s="130">
        <v>75000</v>
      </c>
      <c r="J8" s="75">
        <v>0.04</v>
      </c>
      <c r="M8" s="132">
        <v>4</v>
      </c>
      <c r="N8" s="116">
        <v>1800</v>
      </c>
      <c r="O8" s="116">
        <v>700</v>
      </c>
      <c r="Q8" s="129">
        <v>25000</v>
      </c>
      <c r="R8" s="120">
        <v>1.4999999999999999E-2</v>
      </c>
      <c r="S8" s="120">
        <f t="shared" si="1"/>
        <v>1.2E-2</v>
      </c>
      <c r="T8" s="120">
        <f t="shared" si="1"/>
        <v>9.5999999999999992E-3</v>
      </c>
      <c r="U8" s="120">
        <f t="shared" si="1"/>
        <v>7.7000000000000002E-3</v>
      </c>
      <c r="V8" s="120">
        <f t="shared" si="1"/>
        <v>6.1999999999999998E-3</v>
      </c>
      <c r="W8" s="120">
        <f t="shared" si="1"/>
        <v>5.0000000000000001E-3</v>
      </c>
      <c r="X8" s="120">
        <f t="shared" si="1"/>
        <v>4.0000000000000001E-3</v>
      </c>
      <c r="Y8" s="120">
        <f t="shared" si="1"/>
        <v>3.2000000000000002E-3</v>
      </c>
      <c r="Z8" s="120">
        <f t="shared" si="1"/>
        <v>2.5999999999999999E-3</v>
      </c>
      <c r="AC8" s="110">
        <v>800110000</v>
      </c>
      <c r="AD8" s="2" t="s">
        <v>657</v>
      </c>
      <c r="AE8" s="123">
        <v>38999</v>
      </c>
      <c r="AF8" s="124">
        <f t="shared" ca="1" si="0"/>
        <v>14</v>
      </c>
      <c r="AG8" s="124"/>
      <c r="AH8" s="124"/>
      <c r="AI8" s="110">
        <v>116009565</v>
      </c>
      <c r="AJ8" s="2" t="s">
        <v>2291</v>
      </c>
      <c r="AK8" s="125">
        <v>74799</v>
      </c>
    </row>
    <row r="9" spans="1:37" x14ac:dyDescent="0.3">
      <c r="A9" s="110">
        <v>503005673</v>
      </c>
      <c r="B9" s="2" t="s">
        <v>28</v>
      </c>
      <c r="C9" s="18">
        <v>5</v>
      </c>
      <c r="D9" s="118">
        <v>107635</v>
      </c>
      <c r="E9" s="114" t="s">
        <v>843</v>
      </c>
      <c r="F9" s="115">
        <v>1</v>
      </c>
      <c r="H9" s="61"/>
      <c r="I9" s="130">
        <v>85000</v>
      </c>
      <c r="J9" s="75">
        <v>4.4999999999999998E-2</v>
      </c>
      <c r="M9" s="132">
        <v>3</v>
      </c>
      <c r="N9" s="116">
        <v>600</v>
      </c>
      <c r="O9" s="116">
        <v>200</v>
      </c>
      <c r="Q9" s="129">
        <v>35000</v>
      </c>
      <c r="R9" s="120">
        <v>0.02</v>
      </c>
      <c r="S9" s="120">
        <f t="shared" si="1"/>
        <v>1.6E-2</v>
      </c>
      <c r="T9" s="120">
        <f t="shared" si="1"/>
        <v>1.2800000000000001E-2</v>
      </c>
      <c r="U9" s="120">
        <f t="shared" si="1"/>
        <v>1.0200000000000001E-2</v>
      </c>
      <c r="V9" s="120">
        <f t="shared" si="1"/>
        <v>8.2000000000000007E-3</v>
      </c>
      <c r="W9" s="120">
        <f t="shared" si="1"/>
        <v>6.6E-3</v>
      </c>
      <c r="X9" s="120">
        <f t="shared" si="1"/>
        <v>5.3E-3</v>
      </c>
      <c r="Y9" s="120">
        <f t="shared" si="1"/>
        <v>4.1999999999999997E-3</v>
      </c>
      <c r="Z9" s="120">
        <f t="shared" si="1"/>
        <v>3.3999999999999998E-3</v>
      </c>
      <c r="AC9" s="110">
        <v>587650000</v>
      </c>
      <c r="AD9" s="2" t="s">
        <v>390</v>
      </c>
      <c r="AE9" s="123">
        <v>36947</v>
      </c>
      <c r="AF9" s="124">
        <f t="shared" ca="1" si="0"/>
        <v>20</v>
      </c>
      <c r="AG9" s="124"/>
      <c r="AH9" s="124"/>
      <c r="AI9" s="110">
        <v>116770000</v>
      </c>
      <c r="AJ9" s="2" t="s">
        <v>2298</v>
      </c>
      <c r="AK9" s="125">
        <v>69189</v>
      </c>
    </row>
    <row r="10" spans="1:37" x14ac:dyDescent="0.3">
      <c r="A10" s="110">
        <v>862007338</v>
      </c>
      <c r="B10" s="2" t="s">
        <v>29</v>
      </c>
      <c r="C10" s="18">
        <v>1</v>
      </c>
      <c r="D10" s="118">
        <v>113020</v>
      </c>
      <c r="E10" s="114" t="s">
        <v>837</v>
      </c>
      <c r="F10" s="115">
        <v>4</v>
      </c>
      <c r="I10" s="130">
        <v>95000</v>
      </c>
      <c r="J10" s="75">
        <v>0.05</v>
      </c>
      <c r="M10" s="132">
        <v>2</v>
      </c>
      <c r="N10" s="116">
        <v>99</v>
      </c>
      <c r="O10" s="116">
        <v>0</v>
      </c>
      <c r="Q10" s="129">
        <v>45000</v>
      </c>
      <c r="R10" s="120">
        <v>2.5000000000000001E-2</v>
      </c>
      <c r="S10" s="120">
        <f t="shared" si="1"/>
        <v>0.02</v>
      </c>
      <c r="T10" s="120">
        <f t="shared" si="1"/>
        <v>1.6E-2</v>
      </c>
      <c r="U10" s="120">
        <f t="shared" si="1"/>
        <v>1.2800000000000001E-2</v>
      </c>
      <c r="V10" s="120">
        <f t="shared" si="1"/>
        <v>1.0200000000000001E-2</v>
      </c>
      <c r="W10" s="120">
        <f t="shared" si="1"/>
        <v>8.2000000000000007E-3</v>
      </c>
      <c r="X10" s="120">
        <f t="shared" si="1"/>
        <v>6.6E-3</v>
      </c>
      <c r="Y10" s="120">
        <f t="shared" si="1"/>
        <v>5.3E-3</v>
      </c>
      <c r="Z10" s="120">
        <f t="shared" si="1"/>
        <v>4.1999999999999997E-3</v>
      </c>
      <c r="AC10" s="110">
        <v>666319450</v>
      </c>
      <c r="AD10" s="2" t="s">
        <v>3243</v>
      </c>
      <c r="AE10" s="78">
        <v>38760</v>
      </c>
      <c r="AF10" s="124">
        <f t="shared" ca="1" si="0"/>
        <v>15</v>
      </c>
      <c r="AG10" s="124"/>
      <c r="AH10" s="124"/>
      <c r="AI10" s="110">
        <v>117004851</v>
      </c>
      <c r="AJ10" s="2" t="s">
        <v>517</v>
      </c>
      <c r="AK10" s="125">
        <v>122946</v>
      </c>
    </row>
    <row r="11" spans="1:37" x14ac:dyDescent="0.3">
      <c r="A11" s="110">
        <v>711006010</v>
      </c>
      <c r="B11" s="2" t="s">
        <v>31</v>
      </c>
      <c r="C11" s="18">
        <v>4</v>
      </c>
      <c r="D11" s="118">
        <v>82341</v>
      </c>
      <c r="E11" s="114" t="s">
        <v>843</v>
      </c>
      <c r="F11" s="115">
        <v>7</v>
      </c>
      <c r="I11" s="130">
        <v>105000</v>
      </c>
      <c r="J11" s="75">
        <v>5.5E-2</v>
      </c>
      <c r="Q11" s="129">
        <v>55000</v>
      </c>
      <c r="R11" s="120">
        <v>0.03</v>
      </c>
      <c r="S11" s="120">
        <f t="shared" si="1"/>
        <v>2.4E-2</v>
      </c>
      <c r="T11" s="120">
        <f t="shared" si="1"/>
        <v>1.9199999999999998E-2</v>
      </c>
      <c r="U11" s="120">
        <f t="shared" si="1"/>
        <v>1.54E-2</v>
      </c>
      <c r="V11" s="120">
        <f t="shared" si="1"/>
        <v>1.23E-2</v>
      </c>
      <c r="W11" s="120">
        <f t="shared" si="1"/>
        <v>9.7999999999999997E-3</v>
      </c>
      <c r="X11" s="120">
        <f t="shared" si="1"/>
        <v>7.7999999999999996E-3</v>
      </c>
      <c r="Y11" s="120">
        <f t="shared" si="1"/>
        <v>6.1999999999999998E-3</v>
      </c>
      <c r="Z11" s="120">
        <f t="shared" si="1"/>
        <v>5.0000000000000001E-3</v>
      </c>
      <c r="AC11" s="110">
        <v>975740000</v>
      </c>
      <c r="AD11" s="2" t="s">
        <v>3112</v>
      </c>
      <c r="AE11" s="78">
        <v>39530</v>
      </c>
      <c r="AF11" s="124">
        <f t="shared" ca="1" si="0"/>
        <v>12</v>
      </c>
      <c r="AG11" s="124"/>
      <c r="AH11" s="124"/>
      <c r="AI11" s="110">
        <v>119800000</v>
      </c>
      <c r="AJ11" s="2" t="s">
        <v>2300</v>
      </c>
      <c r="AK11" s="125">
        <v>103344</v>
      </c>
    </row>
    <row r="12" spans="1:37" x14ac:dyDescent="0.3">
      <c r="A12" s="110">
        <v>250005128</v>
      </c>
      <c r="B12" s="2" t="s">
        <v>3304</v>
      </c>
      <c r="C12" s="18">
        <v>3</v>
      </c>
      <c r="D12" s="118">
        <v>98598</v>
      </c>
      <c r="E12" s="114" t="s">
        <v>840</v>
      </c>
      <c r="F12" s="115">
        <v>3</v>
      </c>
      <c r="I12" s="130">
        <v>115000</v>
      </c>
      <c r="J12" s="75">
        <v>0.06</v>
      </c>
      <c r="Q12" s="129">
        <v>65000</v>
      </c>
      <c r="R12" s="120">
        <v>3.5000000000000003E-2</v>
      </c>
      <c r="S12" s="120">
        <f t="shared" si="1"/>
        <v>2.8000000000000001E-2</v>
      </c>
      <c r="T12" s="120">
        <f t="shared" si="1"/>
        <v>2.24E-2</v>
      </c>
      <c r="U12" s="120">
        <f t="shared" si="1"/>
        <v>1.7899999999999999E-2</v>
      </c>
      <c r="V12" s="120">
        <f t="shared" si="1"/>
        <v>1.43E-2</v>
      </c>
      <c r="W12" s="120">
        <f t="shared" si="1"/>
        <v>1.14E-2</v>
      </c>
      <c r="X12" s="120">
        <f t="shared" si="1"/>
        <v>9.1000000000000004E-3</v>
      </c>
      <c r="Y12" s="120">
        <f t="shared" si="1"/>
        <v>7.3000000000000001E-3</v>
      </c>
      <c r="Z12" s="120">
        <f t="shared" si="1"/>
        <v>5.7999999999999996E-3</v>
      </c>
      <c r="AC12" s="110">
        <v>390009046</v>
      </c>
      <c r="AD12" s="2" t="s">
        <v>265</v>
      </c>
      <c r="AE12" s="123">
        <v>37183</v>
      </c>
      <c r="AF12" s="124">
        <f t="shared" ca="1" si="0"/>
        <v>19</v>
      </c>
      <c r="AG12" s="124"/>
      <c r="AH12" s="124"/>
      <c r="AI12" s="110">
        <v>120004902</v>
      </c>
      <c r="AJ12" s="2" t="s">
        <v>234</v>
      </c>
      <c r="AK12" s="125">
        <v>54249</v>
      </c>
    </row>
    <row r="13" spans="1:37" x14ac:dyDescent="0.3">
      <c r="A13" s="110">
        <v>986350000</v>
      </c>
      <c r="B13" s="2" t="s">
        <v>35</v>
      </c>
      <c r="C13" s="18">
        <v>4</v>
      </c>
      <c r="D13" s="118">
        <v>46350</v>
      </c>
      <c r="E13" s="114" t="s">
        <v>855</v>
      </c>
      <c r="F13" s="115">
        <v>3</v>
      </c>
      <c r="H13" s="61"/>
      <c r="I13" s="130">
        <v>125000</v>
      </c>
      <c r="J13" s="75">
        <v>6.5000000000000002E-2</v>
      </c>
      <c r="Q13" s="129">
        <v>75000</v>
      </c>
      <c r="R13" s="120">
        <v>0.04</v>
      </c>
      <c r="S13" s="120">
        <f t="shared" si="1"/>
        <v>3.2000000000000001E-2</v>
      </c>
      <c r="T13" s="120">
        <f t="shared" si="1"/>
        <v>2.5600000000000001E-2</v>
      </c>
      <c r="U13" s="120">
        <f t="shared" si="1"/>
        <v>2.0500000000000001E-2</v>
      </c>
      <c r="V13" s="120">
        <f t="shared" si="1"/>
        <v>1.6400000000000001E-2</v>
      </c>
      <c r="W13" s="120">
        <f t="shared" si="1"/>
        <v>1.3100000000000001E-2</v>
      </c>
      <c r="X13" s="120">
        <f t="shared" si="1"/>
        <v>1.0500000000000001E-2</v>
      </c>
      <c r="Y13" s="120">
        <f t="shared" si="1"/>
        <v>8.3999999999999995E-3</v>
      </c>
      <c r="Z13" s="120">
        <f t="shared" si="1"/>
        <v>6.7000000000000002E-3</v>
      </c>
      <c r="AC13" s="110">
        <v>662390000</v>
      </c>
      <c r="AD13" s="2" t="s">
        <v>161</v>
      </c>
      <c r="AE13" s="123">
        <v>43612</v>
      </c>
      <c r="AF13" s="124">
        <f t="shared" ca="1" si="0"/>
        <v>1</v>
      </c>
      <c r="AG13" s="124"/>
      <c r="AH13" s="124"/>
      <c r="AI13" s="110">
        <v>121490000</v>
      </c>
      <c r="AJ13" s="2" t="s">
        <v>2293</v>
      </c>
      <c r="AK13" s="125">
        <v>131736</v>
      </c>
    </row>
    <row r="14" spans="1:37" x14ac:dyDescent="0.3">
      <c r="A14" s="110">
        <v>666667301</v>
      </c>
      <c r="B14" s="2" t="s">
        <v>37</v>
      </c>
      <c r="C14" s="18">
        <v>1</v>
      </c>
      <c r="D14" s="118">
        <v>61076</v>
      </c>
      <c r="E14" s="114" t="s">
        <v>851</v>
      </c>
      <c r="F14" s="115">
        <v>7</v>
      </c>
      <c r="H14" s="61"/>
      <c r="I14" s="130">
        <v>135000</v>
      </c>
      <c r="J14" s="75">
        <v>7.0000000000000007E-2</v>
      </c>
      <c r="Q14" s="129">
        <v>85000</v>
      </c>
      <c r="R14" s="120">
        <v>4.4999999999999998E-2</v>
      </c>
      <c r="S14" s="120">
        <f t="shared" si="1"/>
        <v>3.5999999999999997E-2</v>
      </c>
      <c r="T14" s="120">
        <f t="shared" si="1"/>
        <v>2.8799999999999999E-2</v>
      </c>
      <c r="U14" s="120">
        <f t="shared" si="1"/>
        <v>2.3E-2</v>
      </c>
      <c r="V14" s="120">
        <f t="shared" si="1"/>
        <v>1.84E-2</v>
      </c>
      <c r="W14" s="120">
        <f t="shared" si="1"/>
        <v>1.47E-2</v>
      </c>
      <c r="X14" s="120">
        <f t="shared" si="1"/>
        <v>1.18E-2</v>
      </c>
      <c r="Y14" s="120">
        <f t="shared" si="1"/>
        <v>9.4000000000000004E-3</v>
      </c>
      <c r="Z14" s="120">
        <f t="shared" si="1"/>
        <v>7.4999999999999997E-3</v>
      </c>
      <c r="AC14" s="110">
        <v>845003086</v>
      </c>
      <c r="AD14" s="2" t="s">
        <v>503</v>
      </c>
      <c r="AE14" s="123">
        <v>39864</v>
      </c>
      <c r="AF14" s="124">
        <f t="shared" ca="1" si="0"/>
        <v>12</v>
      </c>
      <c r="AG14" s="124"/>
      <c r="AH14" s="124"/>
      <c r="AI14" s="110">
        <v>122850000</v>
      </c>
      <c r="AJ14" s="2" t="s">
        <v>2291</v>
      </c>
      <c r="AK14" s="125">
        <v>146236</v>
      </c>
    </row>
    <row r="15" spans="1:37" x14ac:dyDescent="0.3">
      <c r="A15" s="110">
        <v>382009483</v>
      </c>
      <c r="B15" s="2" t="s">
        <v>39</v>
      </c>
      <c r="C15" s="18">
        <v>5</v>
      </c>
      <c r="D15" s="118">
        <v>107968</v>
      </c>
      <c r="E15" s="114" t="s">
        <v>837</v>
      </c>
      <c r="F15" s="115">
        <v>4</v>
      </c>
      <c r="I15" s="130">
        <v>145000</v>
      </c>
      <c r="J15" s="75">
        <v>7.4999999999999997E-2</v>
      </c>
      <c r="Q15" s="129">
        <v>95000</v>
      </c>
      <c r="R15" s="120">
        <v>0.05</v>
      </c>
      <c r="S15" s="120">
        <f t="shared" si="1"/>
        <v>0.04</v>
      </c>
      <c r="T15" s="120">
        <f t="shared" si="1"/>
        <v>3.2000000000000001E-2</v>
      </c>
      <c r="U15" s="120">
        <f t="shared" si="1"/>
        <v>2.5600000000000001E-2</v>
      </c>
      <c r="V15" s="120">
        <f t="shared" si="1"/>
        <v>2.0500000000000001E-2</v>
      </c>
      <c r="W15" s="120">
        <f t="shared" si="1"/>
        <v>1.6400000000000001E-2</v>
      </c>
      <c r="X15" s="120">
        <f t="shared" si="1"/>
        <v>1.3100000000000001E-2</v>
      </c>
      <c r="Y15" s="120">
        <f t="shared" si="1"/>
        <v>1.0500000000000001E-2</v>
      </c>
      <c r="Z15" s="120">
        <f t="shared" si="1"/>
        <v>8.3999999999999995E-3</v>
      </c>
      <c r="AC15" s="110">
        <v>337810000</v>
      </c>
      <c r="AD15" s="2" t="s">
        <v>3156</v>
      </c>
      <c r="AE15" s="78">
        <v>43232</v>
      </c>
      <c r="AF15" s="124">
        <f t="shared" ca="1" si="0"/>
        <v>2</v>
      </c>
      <c r="AG15" s="124"/>
      <c r="AH15" s="124"/>
      <c r="AI15" s="110">
        <v>123007131</v>
      </c>
      <c r="AJ15" s="2" t="s">
        <v>2294</v>
      </c>
      <c r="AK15" s="125">
        <v>54423</v>
      </c>
    </row>
    <row r="16" spans="1:37" x14ac:dyDescent="0.3">
      <c r="A16" s="110">
        <v>160260000</v>
      </c>
      <c r="B16" s="2" t="s">
        <v>41</v>
      </c>
      <c r="C16" s="18">
        <v>4</v>
      </c>
      <c r="D16" s="118">
        <v>102146</v>
      </c>
      <c r="E16" s="114" t="s">
        <v>840</v>
      </c>
      <c r="F16" s="115">
        <v>2</v>
      </c>
      <c r="Q16" s="129">
        <v>105000</v>
      </c>
      <c r="R16" s="120">
        <v>5.5E-2</v>
      </c>
      <c r="S16" s="120">
        <f t="shared" si="1"/>
        <v>4.3999999999999997E-2</v>
      </c>
      <c r="T16" s="120">
        <f t="shared" si="1"/>
        <v>3.5200000000000002E-2</v>
      </c>
      <c r="U16" s="120">
        <f t="shared" si="1"/>
        <v>2.8199999999999999E-2</v>
      </c>
      <c r="V16" s="120">
        <f t="shared" si="1"/>
        <v>2.2599999999999999E-2</v>
      </c>
      <c r="W16" s="120">
        <f t="shared" si="1"/>
        <v>1.8100000000000002E-2</v>
      </c>
      <c r="X16" s="120">
        <f t="shared" si="1"/>
        <v>1.4500000000000001E-2</v>
      </c>
      <c r="Y16" s="120">
        <f t="shared" si="1"/>
        <v>1.1599999999999999E-2</v>
      </c>
      <c r="Z16" s="120">
        <f t="shared" si="1"/>
        <v>9.2999999999999992E-3</v>
      </c>
      <c r="AC16" s="110">
        <v>666457685</v>
      </c>
      <c r="AD16" s="2" t="s">
        <v>634</v>
      </c>
      <c r="AE16" s="78">
        <v>42949</v>
      </c>
      <c r="AF16" s="124">
        <f t="shared" ca="1" si="0"/>
        <v>3</v>
      </c>
      <c r="AG16" s="124"/>
      <c r="AH16" s="124"/>
      <c r="AI16" s="110">
        <v>124001985</v>
      </c>
      <c r="AJ16" s="2" t="s">
        <v>623</v>
      </c>
      <c r="AK16" s="125">
        <v>59559</v>
      </c>
    </row>
    <row r="17" spans="1:37" x14ac:dyDescent="0.3">
      <c r="A17" s="110">
        <v>666879764</v>
      </c>
      <c r="B17" s="2" t="s">
        <v>43</v>
      </c>
      <c r="C17" s="18">
        <v>3</v>
      </c>
      <c r="D17" s="118">
        <v>46009</v>
      </c>
      <c r="E17" s="114" t="s">
        <v>851</v>
      </c>
      <c r="F17" s="115">
        <v>0</v>
      </c>
      <c r="G17" s="128"/>
      <c r="H17" s="61"/>
      <c r="Q17" s="129">
        <v>115000</v>
      </c>
      <c r="R17" s="120">
        <v>0.06</v>
      </c>
      <c r="S17" s="120">
        <f t="shared" si="1"/>
        <v>4.8000000000000001E-2</v>
      </c>
      <c r="T17" s="120">
        <f t="shared" si="1"/>
        <v>3.8399999999999997E-2</v>
      </c>
      <c r="U17" s="120">
        <f t="shared" si="1"/>
        <v>3.0700000000000002E-2</v>
      </c>
      <c r="V17" s="120">
        <f t="shared" si="1"/>
        <v>2.46E-2</v>
      </c>
      <c r="W17" s="120">
        <f t="shared" si="1"/>
        <v>1.9699999999999999E-2</v>
      </c>
      <c r="X17" s="120">
        <f t="shared" si="1"/>
        <v>1.5800000000000002E-2</v>
      </c>
      <c r="Y17" s="120">
        <f t="shared" si="1"/>
        <v>1.26E-2</v>
      </c>
      <c r="Z17" s="120">
        <f t="shared" si="1"/>
        <v>1.01E-2</v>
      </c>
      <c r="AC17" s="110">
        <v>423006299</v>
      </c>
      <c r="AD17" s="2" t="s">
        <v>3137</v>
      </c>
      <c r="AE17" s="78">
        <v>36927</v>
      </c>
      <c r="AF17" s="124">
        <f t="shared" ca="1" si="0"/>
        <v>20</v>
      </c>
      <c r="AG17" s="124"/>
      <c r="AH17" s="124"/>
      <c r="AI17" s="110">
        <v>125004528</v>
      </c>
      <c r="AJ17" s="2" t="s">
        <v>234</v>
      </c>
      <c r="AK17" s="125">
        <v>103191</v>
      </c>
    </row>
    <row r="18" spans="1:37" x14ac:dyDescent="0.3">
      <c r="A18" s="110">
        <v>631002847</v>
      </c>
      <c r="B18" s="2" t="s">
        <v>44</v>
      </c>
      <c r="C18" s="18">
        <v>3</v>
      </c>
      <c r="D18" s="118">
        <v>53399</v>
      </c>
      <c r="E18" s="114" t="s">
        <v>851</v>
      </c>
      <c r="F18" s="115">
        <v>2</v>
      </c>
      <c r="H18" s="61"/>
      <c r="Q18" s="129">
        <v>125000</v>
      </c>
      <c r="R18" s="120">
        <v>6.5000000000000002E-2</v>
      </c>
      <c r="S18" s="120">
        <f t="shared" si="1"/>
        <v>5.1999999999999998E-2</v>
      </c>
      <c r="T18" s="120">
        <f t="shared" si="1"/>
        <v>4.1599999999999998E-2</v>
      </c>
      <c r="U18" s="120">
        <f t="shared" si="1"/>
        <v>3.3300000000000003E-2</v>
      </c>
      <c r="V18" s="120">
        <f t="shared" si="1"/>
        <v>2.6599999999999999E-2</v>
      </c>
      <c r="W18" s="120">
        <f t="shared" si="1"/>
        <v>2.1299999999999999E-2</v>
      </c>
      <c r="X18" s="120">
        <f t="shared" si="1"/>
        <v>1.7000000000000001E-2</v>
      </c>
      <c r="Y18" s="120">
        <f t="shared" si="1"/>
        <v>1.3599999999999999E-2</v>
      </c>
      <c r="Z18" s="120">
        <f t="shared" si="1"/>
        <v>1.09E-2</v>
      </c>
      <c r="AC18" s="110">
        <v>116009565</v>
      </c>
      <c r="AD18" s="2" t="s">
        <v>1045</v>
      </c>
      <c r="AE18" s="123">
        <v>43865</v>
      </c>
      <c r="AF18" s="124">
        <f t="shared" ca="1" si="0"/>
        <v>1</v>
      </c>
      <c r="AG18" s="124"/>
      <c r="AH18" s="124"/>
      <c r="AI18" s="110">
        <v>125730000</v>
      </c>
      <c r="AJ18" s="2" t="s">
        <v>2293</v>
      </c>
      <c r="AK18" s="125">
        <v>77537</v>
      </c>
    </row>
    <row r="19" spans="1:37" x14ac:dyDescent="0.3">
      <c r="A19" s="110">
        <v>436009240</v>
      </c>
      <c r="B19" s="2" t="s">
        <v>46</v>
      </c>
      <c r="C19" s="18">
        <v>5</v>
      </c>
      <c r="D19" s="118">
        <v>45419</v>
      </c>
      <c r="E19" s="114" t="s">
        <v>851</v>
      </c>
      <c r="F19" s="115">
        <v>7</v>
      </c>
      <c r="H19" s="61"/>
      <c r="Q19" s="129">
        <v>135000</v>
      </c>
      <c r="R19" s="120">
        <v>7.0000000000000007E-2</v>
      </c>
      <c r="S19" s="120">
        <f t="shared" si="1"/>
        <v>5.6000000000000001E-2</v>
      </c>
      <c r="T19" s="120">
        <f t="shared" si="1"/>
        <v>4.48E-2</v>
      </c>
      <c r="U19" s="120">
        <f t="shared" si="1"/>
        <v>3.5799999999999998E-2</v>
      </c>
      <c r="V19" s="120">
        <f t="shared" si="1"/>
        <v>2.86E-2</v>
      </c>
      <c r="W19" s="120">
        <f t="shared" si="1"/>
        <v>2.29E-2</v>
      </c>
      <c r="X19" s="120">
        <f t="shared" si="1"/>
        <v>1.83E-2</v>
      </c>
      <c r="Y19" s="120">
        <f t="shared" si="1"/>
        <v>1.46E-2</v>
      </c>
      <c r="Z19" s="120">
        <f t="shared" si="1"/>
        <v>1.17E-2</v>
      </c>
      <c r="AC19" s="110">
        <v>874390000</v>
      </c>
      <c r="AD19" s="2" t="s">
        <v>582</v>
      </c>
      <c r="AE19" s="123">
        <v>39439</v>
      </c>
      <c r="AF19" s="124">
        <f t="shared" ca="1" si="0"/>
        <v>13</v>
      </c>
      <c r="AG19" s="124"/>
      <c r="AH19" s="124"/>
      <c r="AI19" s="110">
        <v>127002002</v>
      </c>
      <c r="AJ19" s="2" t="s">
        <v>697</v>
      </c>
      <c r="AK19" s="125">
        <v>136432</v>
      </c>
    </row>
    <row r="20" spans="1:37" x14ac:dyDescent="0.3">
      <c r="A20" s="110">
        <v>949730000</v>
      </c>
      <c r="B20" s="2" t="s">
        <v>48</v>
      </c>
      <c r="C20" s="18">
        <v>2</v>
      </c>
      <c r="D20" s="118">
        <v>69038</v>
      </c>
      <c r="E20" s="114" t="s">
        <v>840</v>
      </c>
      <c r="F20" s="115">
        <v>4</v>
      </c>
      <c r="H20" s="61"/>
      <c r="Q20" s="129">
        <v>145000</v>
      </c>
      <c r="R20" s="120">
        <v>7.4999999999999997E-2</v>
      </c>
      <c r="S20" s="120">
        <f t="shared" si="1"/>
        <v>0.06</v>
      </c>
      <c r="T20" s="120">
        <f t="shared" si="1"/>
        <v>4.8000000000000001E-2</v>
      </c>
      <c r="U20" s="120">
        <f t="shared" si="1"/>
        <v>3.8399999999999997E-2</v>
      </c>
      <c r="V20" s="120">
        <f t="shared" si="1"/>
        <v>3.0700000000000002E-2</v>
      </c>
      <c r="W20" s="120">
        <f t="shared" si="1"/>
        <v>2.46E-2</v>
      </c>
      <c r="X20" s="120">
        <f t="shared" si="1"/>
        <v>1.9699999999999999E-2</v>
      </c>
      <c r="Y20" s="120">
        <f t="shared" si="1"/>
        <v>1.5800000000000002E-2</v>
      </c>
      <c r="Z20" s="120">
        <f t="shared" si="1"/>
        <v>1.26E-2</v>
      </c>
      <c r="AC20" s="110">
        <v>934120000</v>
      </c>
      <c r="AD20" s="2" t="s">
        <v>3041</v>
      </c>
      <c r="AE20" s="78">
        <v>39852</v>
      </c>
      <c r="AF20" s="124">
        <f t="shared" ca="1" si="0"/>
        <v>12</v>
      </c>
      <c r="AG20" s="124"/>
      <c r="AH20" s="124"/>
      <c r="AI20" s="110">
        <v>127009935</v>
      </c>
      <c r="AJ20" s="2" t="s">
        <v>697</v>
      </c>
      <c r="AK20" s="125">
        <v>85638</v>
      </c>
    </row>
    <row r="21" spans="1:37" x14ac:dyDescent="0.3">
      <c r="A21" s="110">
        <v>992820000</v>
      </c>
      <c r="B21" s="2" t="s">
        <v>3301</v>
      </c>
      <c r="C21" s="18">
        <v>4</v>
      </c>
      <c r="D21" s="118">
        <v>46163</v>
      </c>
      <c r="E21" s="114" t="s">
        <v>843</v>
      </c>
      <c r="F21" s="115">
        <v>5</v>
      </c>
      <c r="H21" s="61"/>
      <c r="AC21" s="110">
        <v>631001225</v>
      </c>
      <c r="AD21" s="2" t="s">
        <v>501</v>
      </c>
      <c r="AE21" s="123">
        <v>43632</v>
      </c>
      <c r="AF21" s="124">
        <f t="shared" ca="1" si="0"/>
        <v>1</v>
      </c>
      <c r="AG21" s="124"/>
      <c r="AH21" s="124"/>
      <c r="AI21" s="110">
        <v>128290000</v>
      </c>
      <c r="AJ21" s="2" t="s">
        <v>2288</v>
      </c>
      <c r="AK21" s="125">
        <v>46543</v>
      </c>
    </row>
    <row r="22" spans="1:37" x14ac:dyDescent="0.3">
      <c r="A22" s="110">
        <v>285002080</v>
      </c>
      <c r="B22" s="2" t="s">
        <v>52</v>
      </c>
      <c r="C22" s="18">
        <v>5</v>
      </c>
      <c r="D22" s="118">
        <v>70990</v>
      </c>
      <c r="E22" s="114" t="s">
        <v>843</v>
      </c>
      <c r="F22" s="115">
        <v>2</v>
      </c>
      <c r="AC22" s="110">
        <v>666974933</v>
      </c>
      <c r="AD22" s="2" t="s">
        <v>701</v>
      </c>
      <c r="AE22" s="123">
        <v>39349</v>
      </c>
      <c r="AF22" s="124">
        <f t="shared" ca="1" si="0"/>
        <v>13</v>
      </c>
      <c r="AG22" s="124"/>
      <c r="AH22" s="124"/>
      <c r="AI22" s="110">
        <v>130003777</v>
      </c>
      <c r="AJ22" s="2" t="s">
        <v>2298</v>
      </c>
      <c r="AK22" s="125">
        <v>42217</v>
      </c>
    </row>
    <row r="23" spans="1:37" x14ac:dyDescent="0.3">
      <c r="A23" s="110">
        <v>666544197</v>
      </c>
      <c r="B23" s="2" t="s">
        <v>54</v>
      </c>
      <c r="C23" s="18">
        <v>3</v>
      </c>
      <c r="D23" s="118">
        <v>45315</v>
      </c>
      <c r="E23" s="114" t="s">
        <v>840</v>
      </c>
      <c r="F23" s="115">
        <v>1</v>
      </c>
      <c r="AC23" s="110">
        <v>936008657</v>
      </c>
      <c r="AD23" s="2" t="s">
        <v>3160</v>
      </c>
      <c r="AE23" s="78">
        <v>39207</v>
      </c>
      <c r="AF23" s="124">
        <f t="shared" ca="1" si="0"/>
        <v>13</v>
      </c>
      <c r="AG23" s="124"/>
      <c r="AH23" s="124"/>
      <c r="AI23" s="110">
        <v>130005123</v>
      </c>
      <c r="AJ23" s="2" t="s">
        <v>234</v>
      </c>
      <c r="AK23" s="125">
        <v>80174</v>
      </c>
    </row>
    <row r="24" spans="1:37" x14ac:dyDescent="0.3">
      <c r="A24" s="110">
        <v>458009624</v>
      </c>
      <c r="B24" s="2" t="s">
        <v>3302</v>
      </c>
      <c r="C24" s="18">
        <v>2</v>
      </c>
      <c r="D24" s="118">
        <v>102687</v>
      </c>
      <c r="E24" s="114" t="s">
        <v>851</v>
      </c>
      <c r="F24" s="115">
        <v>6</v>
      </c>
      <c r="AC24" s="110">
        <v>325005784</v>
      </c>
      <c r="AD24" s="2" t="s">
        <v>450</v>
      </c>
      <c r="AE24" s="123">
        <v>36882</v>
      </c>
      <c r="AF24" s="124">
        <f t="shared" ca="1" si="0"/>
        <v>20</v>
      </c>
      <c r="AG24" s="124"/>
      <c r="AH24" s="124"/>
      <c r="AI24" s="110">
        <v>131280000</v>
      </c>
      <c r="AJ24" s="2" t="s">
        <v>2298</v>
      </c>
      <c r="AK24" s="125">
        <v>129978</v>
      </c>
    </row>
    <row r="25" spans="1:37" x14ac:dyDescent="0.3">
      <c r="A25" s="110">
        <v>372002188</v>
      </c>
      <c r="B25" s="2" t="s">
        <v>3303</v>
      </c>
      <c r="C25" s="18">
        <v>3</v>
      </c>
      <c r="D25" s="118">
        <v>121213</v>
      </c>
      <c r="E25" s="114" t="s">
        <v>840</v>
      </c>
      <c r="F25" s="115">
        <v>4</v>
      </c>
      <c r="AC25" s="110">
        <v>579680000</v>
      </c>
      <c r="AD25" s="2" t="s">
        <v>3047</v>
      </c>
      <c r="AE25" s="78">
        <v>37977</v>
      </c>
      <c r="AF25" s="124">
        <f t="shared" ca="1" si="0"/>
        <v>17</v>
      </c>
      <c r="AG25" s="124"/>
      <c r="AH25" s="124"/>
      <c r="AI25" s="110">
        <v>132001469</v>
      </c>
      <c r="AJ25" s="2" t="s">
        <v>697</v>
      </c>
      <c r="AK25" s="125">
        <v>67847</v>
      </c>
    </row>
    <row r="26" spans="1:37" x14ac:dyDescent="0.3">
      <c r="A26" s="110">
        <v>260005521</v>
      </c>
      <c r="B26" s="2" t="s">
        <v>60</v>
      </c>
      <c r="C26" s="18">
        <v>1</v>
      </c>
      <c r="D26" s="118">
        <v>74666</v>
      </c>
      <c r="E26" s="114" t="s">
        <v>854</v>
      </c>
      <c r="F26" s="115">
        <v>5</v>
      </c>
      <c r="AC26" s="110">
        <v>782200000</v>
      </c>
      <c r="AD26" s="2" t="s">
        <v>608</v>
      </c>
      <c r="AE26" s="123">
        <v>38790</v>
      </c>
      <c r="AF26" s="124">
        <f t="shared" ca="1" si="0"/>
        <v>14</v>
      </c>
      <c r="AG26" s="124"/>
      <c r="AH26" s="124"/>
      <c r="AI26" s="110">
        <v>132550000</v>
      </c>
      <c r="AJ26" s="2" t="s">
        <v>697</v>
      </c>
      <c r="AK26" s="125">
        <v>92116</v>
      </c>
    </row>
    <row r="27" spans="1:37" x14ac:dyDescent="0.3">
      <c r="A27" s="110">
        <v>410005983</v>
      </c>
      <c r="B27" s="2" t="s">
        <v>61</v>
      </c>
      <c r="C27" s="18">
        <v>1</v>
      </c>
      <c r="D27" s="118">
        <v>90032</v>
      </c>
      <c r="E27" s="114" t="s">
        <v>837</v>
      </c>
      <c r="F27" s="115">
        <v>4</v>
      </c>
      <c r="AB27" s="3"/>
      <c r="AC27" s="110">
        <v>620006574</v>
      </c>
      <c r="AD27" s="2" t="s">
        <v>326</v>
      </c>
      <c r="AE27" s="123">
        <v>38776</v>
      </c>
      <c r="AF27" s="124">
        <f t="shared" ca="1" si="0"/>
        <v>15</v>
      </c>
      <c r="AG27" s="124"/>
      <c r="AH27" s="124"/>
      <c r="AI27" s="110">
        <v>135001851</v>
      </c>
      <c r="AJ27" s="2" t="s">
        <v>697</v>
      </c>
      <c r="AK27" s="125">
        <v>116458</v>
      </c>
    </row>
    <row r="28" spans="1:37" x14ac:dyDescent="0.3">
      <c r="A28" s="110">
        <v>430230000</v>
      </c>
      <c r="B28" s="2" t="s">
        <v>63</v>
      </c>
      <c r="C28" s="18">
        <v>1</v>
      </c>
      <c r="D28" s="118">
        <v>43469</v>
      </c>
      <c r="E28" s="114" t="s">
        <v>843</v>
      </c>
      <c r="F28" s="115">
        <v>6</v>
      </c>
      <c r="AB28" s="3"/>
      <c r="AC28" s="110">
        <v>438006452</v>
      </c>
      <c r="AD28" s="2" t="s">
        <v>548</v>
      </c>
      <c r="AE28" s="123">
        <v>43900</v>
      </c>
      <c r="AF28" s="124">
        <f t="shared" ca="1" si="0"/>
        <v>1</v>
      </c>
      <c r="AG28" s="124"/>
      <c r="AH28" s="124"/>
      <c r="AI28" s="110">
        <v>135360000</v>
      </c>
      <c r="AJ28" s="2" t="s">
        <v>234</v>
      </c>
      <c r="AK28" s="125">
        <v>58553</v>
      </c>
    </row>
    <row r="29" spans="1:37" x14ac:dyDescent="0.3">
      <c r="A29" s="110">
        <v>124001985</v>
      </c>
      <c r="B29" s="2" t="s">
        <v>65</v>
      </c>
      <c r="C29" s="18">
        <v>1</v>
      </c>
      <c r="D29" s="118">
        <v>68870</v>
      </c>
      <c r="E29" s="114" t="s">
        <v>855</v>
      </c>
      <c r="F29" s="115">
        <v>2</v>
      </c>
      <c r="AB29" s="3"/>
      <c r="AC29" s="110">
        <v>171340000</v>
      </c>
      <c r="AD29" s="2" t="s">
        <v>3133</v>
      </c>
      <c r="AE29" s="78">
        <v>39966</v>
      </c>
      <c r="AF29" s="124">
        <f t="shared" ca="1" si="0"/>
        <v>11</v>
      </c>
      <c r="AG29" s="124"/>
      <c r="AH29" s="124"/>
      <c r="AI29" s="110">
        <v>136003102</v>
      </c>
      <c r="AJ29" s="2" t="s">
        <v>2291</v>
      </c>
      <c r="AK29" s="125">
        <v>132664</v>
      </c>
    </row>
    <row r="30" spans="1:37" x14ac:dyDescent="0.3">
      <c r="A30" s="110">
        <v>752007800</v>
      </c>
      <c r="B30" s="2" t="s">
        <v>66</v>
      </c>
      <c r="C30" s="18">
        <v>4</v>
      </c>
      <c r="D30" s="118">
        <v>113141</v>
      </c>
      <c r="E30" s="114" t="s">
        <v>843</v>
      </c>
      <c r="F30" s="115">
        <v>1</v>
      </c>
      <c r="AB30" s="3"/>
      <c r="AC30" s="110">
        <v>777280000</v>
      </c>
      <c r="AD30" s="2" t="s">
        <v>592</v>
      </c>
      <c r="AE30" s="123">
        <v>39765</v>
      </c>
      <c r="AF30" s="124">
        <f t="shared" ca="1" si="0"/>
        <v>12</v>
      </c>
      <c r="AG30" s="124"/>
      <c r="AH30" s="124"/>
      <c r="AI30" s="110">
        <v>136006681</v>
      </c>
      <c r="AJ30" s="2" t="s">
        <v>2300</v>
      </c>
      <c r="AK30" s="125">
        <v>59927</v>
      </c>
    </row>
    <row r="31" spans="1:37" x14ac:dyDescent="0.3">
      <c r="A31" s="110">
        <v>889880000</v>
      </c>
      <c r="B31" s="2" t="s">
        <v>68</v>
      </c>
      <c r="C31" s="18">
        <v>3</v>
      </c>
      <c r="D31" s="118">
        <v>104719</v>
      </c>
      <c r="E31" s="114" t="s">
        <v>851</v>
      </c>
      <c r="F31" s="115">
        <v>4</v>
      </c>
      <c r="AB31" s="3"/>
      <c r="AC31" s="110">
        <v>666298282</v>
      </c>
      <c r="AD31" s="2" t="s">
        <v>693</v>
      </c>
      <c r="AE31" s="123">
        <v>39866</v>
      </c>
      <c r="AF31" s="124">
        <f t="shared" ca="1" si="0"/>
        <v>12</v>
      </c>
      <c r="AG31" s="124"/>
      <c r="AH31" s="124"/>
      <c r="AI31" s="110">
        <v>140006784</v>
      </c>
      <c r="AJ31" s="2" t="s">
        <v>150</v>
      </c>
      <c r="AK31" s="125">
        <v>41067</v>
      </c>
    </row>
    <row r="32" spans="1:37" x14ac:dyDescent="0.3">
      <c r="A32" s="110">
        <v>442009272</v>
      </c>
      <c r="B32" s="2" t="s">
        <v>70</v>
      </c>
      <c r="C32" s="18">
        <v>2</v>
      </c>
      <c r="D32" s="118">
        <v>61443</v>
      </c>
      <c r="E32" s="114" t="s">
        <v>843</v>
      </c>
      <c r="F32" s="115">
        <v>5</v>
      </c>
      <c r="AB32" s="3"/>
      <c r="AC32" s="110">
        <v>666378370</v>
      </c>
      <c r="AD32" s="2" t="s">
        <v>554</v>
      </c>
      <c r="AE32" s="123">
        <v>39881</v>
      </c>
      <c r="AF32" s="124">
        <f t="shared" ca="1" si="0"/>
        <v>12</v>
      </c>
      <c r="AG32" s="124"/>
      <c r="AH32" s="124"/>
      <c r="AI32" s="110">
        <v>142002426</v>
      </c>
      <c r="AJ32" s="2" t="s">
        <v>2288</v>
      </c>
      <c r="AK32" s="125">
        <v>59143</v>
      </c>
    </row>
    <row r="33" spans="1:37" x14ac:dyDescent="0.3">
      <c r="A33" s="110">
        <v>666434384</v>
      </c>
      <c r="B33" s="2" t="s">
        <v>71</v>
      </c>
      <c r="C33" s="18">
        <v>1</v>
      </c>
      <c r="D33" s="118">
        <v>115351</v>
      </c>
      <c r="E33" s="114" t="s">
        <v>837</v>
      </c>
      <c r="F33" s="115">
        <v>7</v>
      </c>
      <c r="AB33" s="3"/>
      <c r="AC33" s="110">
        <v>817390000</v>
      </c>
      <c r="AD33" s="2" t="s">
        <v>357</v>
      </c>
      <c r="AE33" s="123">
        <v>36567</v>
      </c>
      <c r="AF33" s="124">
        <f t="shared" ca="1" si="0"/>
        <v>21</v>
      </c>
      <c r="AG33" s="124"/>
      <c r="AH33" s="124"/>
      <c r="AI33" s="110">
        <v>143009631</v>
      </c>
      <c r="AJ33" s="2" t="s">
        <v>2300</v>
      </c>
      <c r="AK33" s="125">
        <v>151661</v>
      </c>
    </row>
    <row r="34" spans="1:37" x14ac:dyDescent="0.3">
      <c r="A34" s="110">
        <v>666802866</v>
      </c>
      <c r="B34" s="2" t="s">
        <v>73</v>
      </c>
      <c r="C34" s="18">
        <v>3</v>
      </c>
      <c r="D34" s="118">
        <v>71321</v>
      </c>
      <c r="E34" s="114" t="s">
        <v>855</v>
      </c>
      <c r="F34" s="115">
        <v>4</v>
      </c>
      <c r="AB34" s="3"/>
      <c r="AC34" s="110">
        <v>187300000</v>
      </c>
      <c r="AD34" s="2" t="s">
        <v>3220</v>
      </c>
      <c r="AE34" s="78">
        <v>36814</v>
      </c>
      <c r="AF34" s="124">
        <f t="shared" ca="1" si="0"/>
        <v>20</v>
      </c>
      <c r="AG34" s="124"/>
      <c r="AH34" s="124"/>
      <c r="AI34" s="110">
        <v>143009969</v>
      </c>
      <c r="AJ34" s="2" t="s">
        <v>234</v>
      </c>
      <c r="AK34" s="125">
        <v>65079</v>
      </c>
    </row>
    <row r="35" spans="1:37" x14ac:dyDescent="0.3">
      <c r="A35" s="110">
        <v>934003805</v>
      </c>
      <c r="B35" s="2" t="s">
        <v>75</v>
      </c>
      <c r="C35" s="18">
        <v>2</v>
      </c>
      <c r="D35" s="118">
        <v>124798</v>
      </c>
      <c r="E35" s="114" t="s">
        <v>837</v>
      </c>
      <c r="F35" s="115">
        <v>4</v>
      </c>
      <c r="AC35" s="110">
        <v>949001639</v>
      </c>
      <c r="AD35" s="2" t="s">
        <v>791</v>
      </c>
      <c r="AE35" s="123">
        <v>42300</v>
      </c>
      <c r="AF35" s="124">
        <f t="shared" ca="1" si="0"/>
        <v>5</v>
      </c>
      <c r="AG35" s="124"/>
      <c r="AH35" s="124"/>
      <c r="AI35" s="110">
        <v>144890000</v>
      </c>
      <c r="AJ35" s="2" t="s">
        <v>2283</v>
      </c>
      <c r="AK35" s="125">
        <v>140483</v>
      </c>
    </row>
    <row r="36" spans="1:37" x14ac:dyDescent="0.3">
      <c r="A36" s="110">
        <v>917140000</v>
      </c>
      <c r="B36" s="2" t="s">
        <v>77</v>
      </c>
      <c r="C36" s="18">
        <v>3</v>
      </c>
      <c r="D36" s="118">
        <v>96545</v>
      </c>
      <c r="E36" s="114" t="s">
        <v>848</v>
      </c>
      <c r="F36" s="115">
        <v>3</v>
      </c>
      <c r="AC36" s="110">
        <v>248003297</v>
      </c>
      <c r="AD36" s="2" t="s">
        <v>159</v>
      </c>
      <c r="AE36" s="123">
        <v>37607</v>
      </c>
      <c r="AF36" s="124">
        <f t="shared" ca="1" si="0"/>
        <v>18</v>
      </c>
      <c r="AG36" s="124"/>
      <c r="AH36" s="124"/>
      <c r="AI36" s="110">
        <v>145004338</v>
      </c>
      <c r="AJ36" s="2" t="s">
        <v>2298</v>
      </c>
      <c r="AK36" s="125">
        <v>55601</v>
      </c>
    </row>
    <row r="37" spans="1:37" x14ac:dyDescent="0.3">
      <c r="A37" s="110">
        <v>715007454</v>
      </c>
      <c r="B37" s="2" t="s">
        <v>79</v>
      </c>
      <c r="C37" s="18">
        <v>1</v>
      </c>
      <c r="D37" s="118">
        <v>98833</v>
      </c>
      <c r="E37" s="114" t="s">
        <v>848</v>
      </c>
      <c r="F37" s="115">
        <v>6</v>
      </c>
      <c r="AC37" s="110">
        <v>776007225</v>
      </c>
      <c r="AD37" s="2" t="s">
        <v>3271</v>
      </c>
      <c r="AE37" s="78">
        <v>42736</v>
      </c>
      <c r="AF37" s="124">
        <f t="shared" ca="1" si="0"/>
        <v>4</v>
      </c>
      <c r="AG37" s="124"/>
      <c r="AH37" s="124"/>
      <c r="AI37" s="110">
        <v>145910000</v>
      </c>
      <c r="AJ37" s="2" t="s">
        <v>2287</v>
      </c>
      <c r="AK37" s="125">
        <v>65173</v>
      </c>
    </row>
    <row r="38" spans="1:37" x14ac:dyDescent="0.3">
      <c r="A38" s="110">
        <v>681002081</v>
      </c>
      <c r="B38" s="2" t="s">
        <v>80</v>
      </c>
      <c r="C38" s="18">
        <v>3</v>
      </c>
      <c r="D38" s="118">
        <v>124698</v>
      </c>
      <c r="E38" s="114" t="s">
        <v>843</v>
      </c>
      <c r="F38" s="115">
        <v>2</v>
      </c>
      <c r="AC38" s="110">
        <v>194004183</v>
      </c>
      <c r="AD38" s="2" t="s">
        <v>695</v>
      </c>
      <c r="AE38" s="123">
        <v>42666</v>
      </c>
      <c r="AF38" s="124">
        <f t="shared" ca="1" si="0"/>
        <v>4</v>
      </c>
      <c r="AG38" s="124"/>
      <c r="AH38" s="124"/>
      <c r="AI38" s="110">
        <v>148003955</v>
      </c>
      <c r="AJ38" s="2" t="s">
        <v>697</v>
      </c>
      <c r="AK38" s="125">
        <v>146134</v>
      </c>
    </row>
    <row r="39" spans="1:37" x14ac:dyDescent="0.3">
      <c r="A39" s="110">
        <v>377005117</v>
      </c>
      <c r="B39" s="2" t="s">
        <v>82</v>
      </c>
      <c r="C39" s="18">
        <v>4</v>
      </c>
      <c r="D39" s="118">
        <v>106453</v>
      </c>
      <c r="E39" s="114" t="s">
        <v>855</v>
      </c>
      <c r="F39" s="115">
        <v>0</v>
      </c>
      <c r="AC39" s="110">
        <v>656004520</v>
      </c>
      <c r="AD39" s="2" t="s">
        <v>460</v>
      </c>
      <c r="AE39" s="123">
        <v>39991</v>
      </c>
      <c r="AF39" s="124">
        <f t="shared" ca="1" si="0"/>
        <v>11</v>
      </c>
      <c r="AG39" s="124"/>
      <c r="AH39" s="124"/>
      <c r="AI39" s="110">
        <v>149110000</v>
      </c>
      <c r="AJ39" s="2" t="s">
        <v>2300</v>
      </c>
      <c r="AK39" s="125">
        <v>46348</v>
      </c>
    </row>
    <row r="40" spans="1:37" x14ac:dyDescent="0.3">
      <c r="A40" s="110">
        <v>793003084</v>
      </c>
      <c r="B40" s="2" t="s">
        <v>83</v>
      </c>
      <c r="C40" s="18">
        <v>5</v>
      </c>
      <c r="D40" s="118">
        <v>88169</v>
      </c>
      <c r="E40" s="114" t="s">
        <v>851</v>
      </c>
      <c r="F40" s="115">
        <v>0</v>
      </c>
      <c r="AC40" s="110">
        <v>375001308</v>
      </c>
      <c r="AD40" s="2" t="s">
        <v>473</v>
      </c>
      <c r="AE40" s="123">
        <v>37323</v>
      </c>
      <c r="AF40" s="124">
        <f t="shared" ca="1" si="0"/>
        <v>19</v>
      </c>
      <c r="AG40" s="124"/>
      <c r="AH40" s="124"/>
      <c r="AI40" s="110">
        <v>151500000</v>
      </c>
      <c r="AJ40" s="2" t="s">
        <v>697</v>
      </c>
      <c r="AK40" s="125">
        <v>40773</v>
      </c>
    </row>
    <row r="41" spans="1:37" x14ac:dyDescent="0.3">
      <c r="A41" s="110">
        <v>680004232</v>
      </c>
      <c r="B41" s="2" t="s">
        <v>84</v>
      </c>
      <c r="C41" s="18">
        <v>3</v>
      </c>
      <c r="D41" s="118">
        <v>83157</v>
      </c>
      <c r="E41" s="114" t="s">
        <v>855</v>
      </c>
      <c r="F41" s="115">
        <v>4</v>
      </c>
      <c r="AC41" s="110">
        <v>288009449</v>
      </c>
      <c r="AD41" s="2" t="s">
        <v>479</v>
      </c>
      <c r="AE41" s="123">
        <v>36882</v>
      </c>
      <c r="AF41" s="124">
        <f t="shared" ca="1" si="0"/>
        <v>20</v>
      </c>
      <c r="AG41" s="124"/>
      <c r="AH41" s="124"/>
      <c r="AI41" s="110">
        <v>153003328</v>
      </c>
      <c r="AJ41" s="2" t="s">
        <v>234</v>
      </c>
      <c r="AK41" s="125">
        <v>96118</v>
      </c>
    </row>
    <row r="42" spans="1:37" x14ac:dyDescent="0.3">
      <c r="A42" s="110">
        <v>294004018</v>
      </c>
      <c r="B42" s="2" t="s">
        <v>85</v>
      </c>
      <c r="C42" s="18">
        <v>2</v>
      </c>
      <c r="D42" s="118">
        <v>71963</v>
      </c>
      <c r="E42" s="114" t="s">
        <v>848</v>
      </c>
      <c r="F42" s="115">
        <v>0</v>
      </c>
      <c r="AC42" s="110">
        <v>348800000</v>
      </c>
      <c r="AD42" s="2" t="s">
        <v>311</v>
      </c>
      <c r="AE42" s="123">
        <v>36379</v>
      </c>
      <c r="AF42" s="124">
        <f t="shared" ca="1" si="0"/>
        <v>21</v>
      </c>
      <c r="AG42" s="124"/>
      <c r="AH42" s="124"/>
      <c r="AI42" s="110">
        <v>153008559</v>
      </c>
      <c r="AJ42" s="2" t="s">
        <v>792</v>
      </c>
      <c r="AK42" s="125">
        <v>71893</v>
      </c>
    </row>
    <row r="43" spans="1:37" x14ac:dyDescent="0.3">
      <c r="A43" s="110">
        <v>366970000</v>
      </c>
      <c r="B43" s="2" t="s">
        <v>86</v>
      </c>
      <c r="C43" s="18">
        <v>3</v>
      </c>
      <c r="D43" s="118">
        <v>84121</v>
      </c>
      <c r="E43" s="114" t="s">
        <v>855</v>
      </c>
      <c r="F43" s="115">
        <v>1</v>
      </c>
      <c r="AC43" s="110">
        <v>896002369</v>
      </c>
      <c r="AD43" s="2" t="s">
        <v>547</v>
      </c>
      <c r="AE43" s="123">
        <v>41037</v>
      </c>
      <c r="AF43" s="124">
        <f t="shared" ca="1" si="0"/>
        <v>8</v>
      </c>
      <c r="AG43" s="124"/>
      <c r="AH43" s="124"/>
      <c r="AI43" s="110">
        <v>155001296</v>
      </c>
      <c r="AJ43" s="2" t="s">
        <v>697</v>
      </c>
      <c r="AK43" s="125">
        <v>45084</v>
      </c>
    </row>
    <row r="44" spans="1:37" x14ac:dyDescent="0.3">
      <c r="A44" s="110">
        <v>222007740</v>
      </c>
      <c r="B44" s="2" t="s">
        <v>87</v>
      </c>
      <c r="C44" s="18">
        <v>4</v>
      </c>
      <c r="D44" s="118">
        <v>73059</v>
      </c>
      <c r="E44" s="114" t="s">
        <v>837</v>
      </c>
      <c r="F44" s="115">
        <v>1</v>
      </c>
      <c r="AC44" s="110">
        <v>160008206</v>
      </c>
      <c r="AD44" s="2" t="s">
        <v>647</v>
      </c>
      <c r="AE44" s="123">
        <v>36868</v>
      </c>
      <c r="AF44" s="124">
        <f t="shared" ca="1" si="0"/>
        <v>20</v>
      </c>
      <c r="AG44" s="124"/>
      <c r="AH44" s="124"/>
      <c r="AI44" s="110">
        <v>155005129</v>
      </c>
      <c r="AJ44" s="2" t="s">
        <v>2296</v>
      </c>
      <c r="AK44" s="125">
        <v>58188</v>
      </c>
    </row>
    <row r="45" spans="1:37" x14ac:dyDescent="0.3">
      <c r="A45" s="110">
        <v>576005776</v>
      </c>
      <c r="B45" s="2" t="s">
        <v>88</v>
      </c>
      <c r="C45" s="18">
        <v>5</v>
      </c>
      <c r="D45" s="118">
        <v>115255</v>
      </c>
      <c r="E45" s="114" t="s">
        <v>855</v>
      </c>
      <c r="F45" s="115">
        <v>3</v>
      </c>
      <c r="AC45" s="110">
        <v>666802299</v>
      </c>
      <c r="AD45" s="2" t="s">
        <v>3111</v>
      </c>
      <c r="AE45" s="78">
        <v>37123</v>
      </c>
      <c r="AF45" s="124">
        <f t="shared" ca="1" si="0"/>
        <v>19</v>
      </c>
      <c r="AG45" s="124"/>
      <c r="AH45" s="124"/>
      <c r="AI45" s="110">
        <v>157001631</v>
      </c>
      <c r="AJ45" s="2" t="s">
        <v>2288</v>
      </c>
      <c r="AK45" s="125">
        <v>38904</v>
      </c>
    </row>
    <row r="46" spans="1:37" x14ac:dyDescent="0.3">
      <c r="A46" s="110">
        <v>176360000</v>
      </c>
      <c r="B46" s="2" t="s">
        <v>89</v>
      </c>
      <c r="C46" s="18">
        <v>2</v>
      </c>
      <c r="D46" s="118">
        <v>75259</v>
      </c>
      <c r="E46" s="114" t="s">
        <v>851</v>
      </c>
      <c r="F46" s="115">
        <v>0</v>
      </c>
      <c r="AC46" s="110">
        <v>666793730</v>
      </c>
      <c r="AD46" s="2" t="s">
        <v>182</v>
      </c>
      <c r="AE46" s="123">
        <v>43064</v>
      </c>
      <c r="AF46" s="124">
        <f t="shared" ca="1" si="0"/>
        <v>3</v>
      </c>
      <c r="AG46" s="124"/>
      <c r="AH46" s="124"/>
      <c r="AI46" s="110">
        <v>159005308</v>
      </c>
      <c r="AJ46" s="2" t="s">
        <v>798</v>
      </c>
      <c r="AK46" s="125">
        <v>109157</v>
      </c>
    </row>
    <row r="47" spans="1:37" x14ac:dyDescent="0.3">
      <c r="A47" s="110">
        <v>233009010</v>
      </c>
      <c r="B47" s="2" t="s">
        <v>90</v>
      </c>
      <c r="C47" s="18">
        <v>5</v>
      </c>
      <c r="D47" s="118">
        <v>104597</v>
      </c>
      <c r="E47" s="114" t="s">
        <v>840</v>
      </c>
      <c r="F47" s="115">
        <v>3</v>
      </c>
      <c r="AC47" s="110">
        <v>666211664</v>
      </c>
      <c r="AD47" s="2" t="s">
        <v>441</v>
      </c>
      <c r="AE47" s="78">
        <v>40529</v>
      </c>
      <c r="AF47" s="124">
        <f t="shared" ca="1" si="0"/>
        <v>10</v>
      </c>
      <c r="AG47" s="124"/>
      <c r="AH47" s="124"/>
      <c r="AI47" s="110">
        <v>159780000</v>
      </c>
      <c r="AJ47" s="2" t="s">
        <v>2300</v>
      </c>
      <c r="AK47" s="125">
        <v>109478</v>
      </c>
    </row>
    <row r="48" spans="1:37" x14ac:dyDescent="0.3">
      <c r="A48" s="110">
        <v>505001918</v>
      </c>
      <c r="B48" s="2" t="s">
        <v>91</v>
      </c>
      <c r="C48" s="18">
        <v>1</v>
      </c>
      <c r="D48" s="118">
        <v>124141</v>
      </c>
      <c r="E48" s="114" t="s">
        <v>851</v>
      </c>
      <c r="F48" s="115">
        <v>2</v>
      </c>
      <c r="AC48" s="110">
        <v>871590000</v>
      </c>
      <c r="AD48" s="2" t="s">
        <v>702</v>
      </c>
      <c r="AE48" s="123">
        <v>38935</v>
      </c>
      <c r="AF48" s="124">
        <f t="shared" ca="1" si="0"/>
        <v>14</v>
      </c>
      <c r="AG48" s="124"/>
      <c r="AH48" s="124"/>
      <c r="AI48" s="110">
        <v>160003384</v>
      </c>
      <c r="AJ48" s="2" t="s">
        <v>623</v>
      </c>
      <c r="AK48" s="125">
        <v>42416</v>
      </c>
    </row>
    <row r="49" spans="1:37" x14ac:dyDescent="0.3">
      <c r="A49" s="110">
        <v>123007131</v>
      </c>
      <c r="B49" s="2" t="s">
        <v>92</v>
      </c>
      <c r="C49" s="18">
        <v>5</v>
      </c>
      <c r="D49" s="118">
        <v>119465</v>
      </c>
      <c r="E49" s="114" t="s">
        <v>851</v>
      </c>
      <c r="F49" s="115">
        <v>6</v>
      </c>
      <c r="AC49" s="110">
        <v>687460000</v>
      </c>
      <c r="AD49" s="2" t="s">
        <v>324</v>
      </c>
      <c r="AE49" s="123">
        <v>42309</v>
      </c>
      <c r="AF49" s="124">
        <f t="shared" ca="1" si="0"/>
        <v>5</v>
      </c>
      <c r="AG49" s="124"/>
      <c r="AH49" s="124"/>
      <c r="AI49" s="110">
        <v>160003553</v>
      </c>
      <c r="AJ49" s="2" t="s">
        <v>2297</v>
      </c>
      <c r="AK49" s="125">
        <v>80605</v>
      </c>
    </row>
    <row r="50" spans="1:37" x14ac:dyDescent="0.3">
      <c r="A50" s="110">
        <v>588950000</v>
      </c>
      <c r="B50" s="2" t="s">
        <v>93</v>
      </c>
      <c r="C50" s="18">
        <v>4</v>
      </c>
      <c r="D50" s="118">
        <v>51489</v>
      </c>
      <c r="E50" s="114" t="s">
        <v>851</v>
      </c>
      <c r="F50" s="115">
        <v>4</v>
      </c>
      <c r="AC50" s="110">
        <v>119800000</v>
      </c>
      <c r="AD50" s="2" t="s">
        <v>528</v>
      </c>
      <c r="AE50" s="123">
        <v>40375</v>
      </c>
      <c r="AF50" s="124">
        <f t="shared" ca="1" si="0"/>
        <v>10</v>
      </c>
      <c r="AG50" s="124"/>
      <c r="AH50" s="124"/>
      <c r="AI50" s="110">
        <v>160008206</v>
      </c>
      <c r="AJ50" s="2" t="s">
        <v>2294</v>
      </c>
      <c r="AK50" s="125">
        <v>147233</v>
      </c>
    </row>
    <row r="51" spans="1:37" x14ac:dyDescent="0.3">
      <c r="A51" s="110">
        <v>218140000</v>
      </c>
      <c r="B51" s="2" t="s">
        <v>94</v>
      </c>
      <c r="C51" s="18">
        <v>3</v>
      </c>
      <c r="D51" s="118">
        <v>46075</v>
      </c>
      <c r="E51" s="114" t="s">
        <v>843</v>
      </c>
      <c r="F51" s="115">
        <v>3</v>
      </c>
      <c r="AC51" s="110">
        <v>666328696</v>
      </c>
      <c r="AD51" s="2" t="s">
        <v>516</v>
      </c>
      <c r="AE51" s="123">
        <v>38643</v>
      </c>
      <c r="AF51" s="124">
        <f t="shared" ca="1" si="0"/>
        <v>15</v>
      </c>
      <c r="AG51" s="124"/>
      <c r="AH51" s="124"/>
      <c r="AI51" s="110">
        <v>160260000</v>
      </c>
      <c r="AJ51" s="2" t="s">
        <v>2298</v>
      </c>
      <c r="AK51" s="125">
        <v>119111</v>
      </c>
    </row>
    <row r="52" spans="1:37" x14ac:dyDescent="0.3">
      <c r="A52" s="110">
        <v>418350000</v>
      </c>
      <c r="B52" s="2" t="s">
        <v>95</v>
      </c>
      <c r="C52" s="18">
        <v>2</v>
      </c>
      <c r="D52" s="118">
        <v>102833</v>
      </c>
      <c r="E52" s="114" t="s">
        <v>851</v>
      </c>
      <c r="F52" s="115">
        <v>5</v>
      </c>
      <c r="AC52" s="110">
        <v>307007709</v>
      </c>
      <c r="AD52" s="2" t="s">
        <v>188</v>
      </c>
      <c r="AE52" s="123">
        <v>38826</v>
      </c>
      <c r="AF52" s="124">
        <f t="shared" ca="1" si="0"/>
        <v>14</v>
      </c>
      <c r="AG52" s="124"/>
      <c r="AH52" s="124"/>
      <c r="AI52" s="110">
        <v>160350000</v>
      </c>
      <c r="AJ52" s="2" t="s">
        <v>234</v>
      </c>
      <c r="AK52" s="125">
        <v>47779</v>
      </c>
    </row>
    <row r="53" spans="1:37" x14ac:dyDescent="0.3">
      <c r="A53" s="110">
        <v>597009853</v>
      </c>
      <c r="B53" s="2" t="s">
        <v>96</v>
      </c>
      <c r="C53" s="18">
        <v>2</v>
      </c>
      <c r="D53" s="118">
        <v>65490</v>
      </c>
      <c r="E53" s="114" t="s">
        <v>837</v>
      </c>
      <c r="F53" s="115">
        <v>5</v>
      </c>
      <c r="AC53" s="110">
        <v>666604470</v>
      </c>
      <c r="AD53" s="2" t="s">
        <v>315</v>
      </c>
      <c r="AE53" s="123">
        <v>43155</v>
      </c>
      <c r="AF53" s="124">
        <f t="shared" ca="1" si="0"/>
        <v>3</v>
      </c>
      <c r="AG53" s="124"/>
      <c r="AH53" s="124"/>
      <c r="AI53" s="110">
        <v>163006279</v>
      </c>
      <c r="AJ53" s="2" t="s">
        <v>798</v>
      </c>
      <c r="AK53" s="125">
        <v>71844</v>
      </c>
    </row>
    <row r="54" spans="1:37" x14ac:dyDescent="0.3">
      <c r="A54" s="110">
        <v>443960000</v>
      </c>
      <c r="B54" s="2" t="s">
        <v>97</v>
      </c>
      <c r="C54" s="18">
        <v>3</v>
      </c>
      <c r="D54" s="118">
        <v>109822</v>
      </c>
      <c r="E54" s="114" t="s">
        <v>851</v>
      </c>
      <c r="F54" s="115">
        <v>6</v>
      </c>
      <c r="AC54" s="110">
        <v>657290000</v>
      </c>
      <c r="AD54" s="2" t="s">
        <v>497</v>
      </c>
      <c r="AE54" s="123">
        <v>38961</v>
      </c>
      <c r="AF54" s="124">
        <f t="shared" ca="1" si="0"/>
        <v>14</v>
      </c>
      <c r="AG54" s="124"/>
      <c r="AH54" s="124"/>
      <c r="AI54" s="110">
        <v>163007043</v>
      </c>
      <c r="AJ54" s="2" t="s">
        <v>2300</v>
      </c>
      <c r="AK54" s="125">
        <v>106031</v>
      </c>
    </row>
    <row r="55" spans="1:37" x14ac:dyDescent="0.3">
      <c r="A55" s="110">
        <v>350670000</v>
      </c>
      <c r="B55" s="2" t="s">
        <v>98</v>
      </c>
      <c r="C55" s="18">
        <v>4</v>
      </c>
      <c r="D55" s="118">
        <v>93149</v>
      </c>
      <c r="E55" s="114" t="s">
        <v>848</v>
      </c>
      <c r="F55" s="115">
        <v>3</v>
      </c>
      <c r="AC55" s="110">
        <v>368001384</v>
      </c>
      <c r="AD55" s="2" t="s">
        <v>240</v>
      </c>
      <c r="AE55" s="123">
        <v>41908</v>
      </c>
      <c r="AF55" s="124">
        <f t="shared" ca="1" si="0"/>
        <v>6</v>
      </c>
      <c r="AG55" s="124"/>
      <c r="AH55" s="124"/>
      <c r="AI55" s="110">
        <v>165006602</v>
      </c>
      <c r="AJ55" s="2" t="s">
        <v>2294</v>
      </c>
      <c r="AK55" s="125">
        <v>75256</v>
      </c>
    </row>
    <row r="56" spans="1:37" x14ac:dyDescent="0.3">
      <c r="A56" s="110">
        <v>534830000</v>
      </c>
      <c r="B56" s="2" t="s">
        <v>99</v>
      </c>
      <c r="C56" s="18">
        <v>3</v>
      </c>
      <c r="D56" s="118">
        <v>79729</v>
      </c>
      <c r="E56" s="114" t="s">
        <v>843</v>
      </c>
      <c r="F56" s="115">
        <v>4</v>
      </c>
      <c r="AC56" s="110">
        <v>187005270</v>
      </c>
      <c r="AD56" s="2" t="s">
        <v>570</v>
      </c>
      <c r="AE56" s="123">
        <v>42017</v>
      </c>
      <c r="AF56" s="124">
        <f t="shared" ca="1" si="0"/>
        <v>6</v>
      </c>
      <c r="AG56" s="124"/>
      <c r="AH56" s="124"/>
      <c r="AI56" s="110">
        <v>165008904</v>
      </c>
      <c r="AJ56" s="2" t="s">
        <v>2294</v>
      </c>
      <c r="AK56" s="125">
        <v>30272</v>
      </c>
    </row>
    <row r="57" spans="1:37" x14ac:dyDescent="0.3">
      <c r="A57" s="110">
        <v>626007398</v>
      </c>
      <c r="B57" s="2" t="s">
        <v>100</v>
      </c>
      <c r="C57" s="18">
        <v>3</v>
      </c>
      <c r="D57" s="118">
        <v>54814</v>
      </c>
      <c r="E57" s="114" t="s">
        <v>837</v>
      </c>
      <c r="F57" s="115">
        <v>1</v>
      </c>
      <c r="AC57" s="110">
        <v>850380000</v>
      </c>
      <c r="AD57" s="2" t="s">
        <v>728</v>
      </c>
      <c r="AE57" s="123">
        <v>43825</v>
      </c>
      <c r="AF57" s="124">
        <f t="shared" ca="1" si="0"/>
        <v>1</v>
      </c>
      <c r="AG57" s="124"/>
      <c r="AH57" s="124"/>
      <c r="AI57" s="110">
        <v>167002281</v>
      </c>
      <c r="AJ57" s="2" t="s">
        <v>11</v>
      </c>
      <c r="AK57" s="125">
        <v>45275</v>
      </c>
    </row>
    <row r="58" spans="1:37" x14ac:dyDescent="0.3">
      <c r="A58" s="110">
        <v>180350000</v>
      </c>
      <c r="B58" s="2" t="s">
        <v>101</v>
      </c>
      <c r="C58" s="18">
        <v>1</v>
      </c>
      <c r="D58" s="118">
        <v>96191</v>
      </c>
      <c r="E58" s="114" t="s">
        <v>848</v>
      </c>
      <c r="F58" s="115">
        <v>2</v>
      </c>
      <c r="AC58" s="110">
        <v>852760000</v>
      </c>
      <c r="AD58" s="2" t="s">
        <v>73</v>
      </c>
      <c r="AE58" s="123">
        <v>37296</v>
      </c>
      <c r="AF58" s="124">
        <f t="shared" ca="1" si="0"/>
        <v>19</v>
      </c>
      <c r="AG58" s="124"/>
      <c r="AH58" s="124"/>
      <c r="AI58" s="110">
        <v>167670000</v>
      </c>
      <c r="AJ58" s="2" t="s">
        <v>234</v>
      </c>
      <c r="AK58" s="125">
        <v>105034</v>
      </c>
    </row>
    <row r="59" spans="1:37" x14ac:dyDescent="0.3">
      <c r="A59" s="110">
        <v>264001942</v>
      </c>
      <c r="B59" s="2" t="s">
        <v>102</v>
      </c>
      <c r="C59" s="18">
        <v>1</v>
      </c>
      <c r="D59" s="118">
        <v>112396</v>
      </c>
      <c r="E59" s="114" t="s">
        <v>837</v>
      </c>
      <c r="F59" s="115">
        <v>3</v>
      </c>
      <c r="AC59" s="110">
        <v>647005686</v>
      </c>
      <c r="AD59" s="2" t="s">
        <v>138</v>
      </c>
      <c r="AE59" s="123">
        <v>39300</v>
      </c>
      <c r="AF59" s="124">
        <f t="shared" ca="1" si="0"/>
        <v>13</v>
      </c>
      <c r="AG59" s="124"/>
      <c r="AH59" s="124"/>
      <c r="AI59" s="110">
        <v>168004116</v>
      </c>
      <c r="AJ59" s="2" t="s">
        <v>225</v>
      </c>
      <c r="AK59" s="125">
        <v>108605</v>
      </c>
    </row>
    <row r="60" spans="1:37" x14ac:dyDescent="0.3">
      <c r="A60" s="110">
        <v>206005353</v>
      </c>
      <c r="B60" s="2" t="s">
        <v>103</v>
      </c>
      <c r="C60" s="18">
        <v>3</v>
      </c>
      <c r="D60" s="118">
        <v>118240</v>
      </c>
      <c r="E60" s="114" t="s">
        <v>837</v>
      </c>
      <c r="F60" s="115">
        <v>6</v>
      </c>
      <c r="AC60" s="110">
        <v>560740000</v>
      </c>
      <c r="AD60" s="2" t="s">
        <v>355</v>
      </c>
      <c r="AE60" s="123">
        <v>40929</v>
      </c>
      <c r="AF60" s="124">
        <f t="shared" ca="1" si="0"/>
        <v>9</v>
      </c>
      <c r="AG60" s="124"/>
      <c r="AH60" s="124"/>
      <c r="AI60" s="110">
        <v>169760000</v>
      </c>
      <c r="AJ60" s="2" t="s">
        <v>2293</v>
      </c>
      <c r="AK60" s="125">
        <v>112740</v>
      </c>
    </row>
    <row r="61" spans="1:37" x14ac:dyDescent="0.3">
      <c r="A61" s="110">
        <v>612004095</v>
      </c>
      <c r="B61" s="2" t="s">
        <v>104</v>
      </c>
      <c r="C61" s="18">
        <v>5</v>
      </c>
      <c r="D61" s="118">
        <v>114408</v>
      </c>
      <c r="E61" s="114" t="s">
        <v>854</v>
      </c>
      <c r="F61" s="115">
        <v>7</v>
      </c>
      <c r="AC61" s="110">
        <v>503002801</v>
      </c>
      <c r="AD61" s="2" t="s">
        <v>3055</v>
      </c>
      <c r="AE61" s="78">
        <v>38459</v>
      </c>
      <c r="AF61" s="124">
        <f t="shared" ca="1" si="0"/>
        <v>15</v>
      </c>
      <c r="AG61" s="124"/>
      <c r="AH61" s="124"/>
      <c r="AI61" s="110">
        <v>171310000</v>
      </c>
      <c r="AJ61" s="2" t="s">
        <v>2300</v>
      </c>
      <c r="AK61" s="125">
        <v>121781</v>
      </c>
    </row>
    <row r="62" spans="1:37" x14ac:dyDescent="0.3">
      <c r="A62" s="110">
        <v>434660000</v>
      </c>
      <c r="B62" s="2" t="s">
        <v>105</v>
      </c>
      <c r="C62" s="18">
        <v>5</v>
      </c>
      <c r="D62" s="118">
        <v>104133</v>
      </c>
      <c r="E62" s="114" t="s">
        <v>855</v>
      </c>
      <c r="F62" s="115">
        <v>7</v>
      </c>
      <c r="AC62" s="110">
        <v>518004060</v>
      </c>
      <c r="AD62" s="2" t="s">
        <v>3151</v>
      </c>
      <c r="AE62" s="78">
        <v>37311</v>
      </c>
      <c r="AF62" s="124">
        <f t="shared" ca="1" si="0"/>
        <v>19</v>
      </c>
      <c r="AG62" s="124"/>
      <c r="AH62" s="124"/>
      <c r="AI62" s="110">
        <v>171340000</v>
      </c>
      <c r="AJ62" s="2" t="s">
        <v>2288</v>
      </c>
      <c r="AK62" s="125">
        <v>101959</v>
      </c>
    </row>
    <row r="63" spans="1:37" x14ac:dyDescent="0.3">
      <c r="A63" s="110">
        <v>795001498</v>
      </c>
      <c r="B63" s="2" t="s">
        <v>106</v>
      </c>
      <c r="C63" s="18">
        <v>5</v>
      </c>
      <c r="D63" s="118">
        <v>99457</v>
      </c>
      <c r="E63" s="114" t="s">
        <v>854</v>
      </c>
      <c r="F63" s="115">
        <v>7</v>
      </c>
      <c r="AC63" s="110">
        <v>691001960</v>
      </c>
      <c r="AD63" s="2" t="s">
        <v>495</v>
      </c>
      <c r="AE63" s="123">
        <v>39208</v>
      </c>
      <c r="AF63" s="124">
        <f t="shared" ca="1" si="0"/>
        <v>13</v>
      </c>
      <c r="AG63" s="124"/>
      <c r="AH63" s="124"/>
      <c r="AI63" s="110">
        <v>172007980</v>
      </c>
      <c r="AJ63" s="2" t="s">
        <v>623</v>
      </c>
      <c r="AK63" s="125">
        <v>59623</v>
      </c>
    </row>
    <row r="64" spans="1:37" x14ac:dyDescent="0.3">
      <c r="A64" s="110">
        <v>317700000</v>
      </c>
      <c r="B64" s="2" t="s">
        <v>107</v>
      </c>
      <c r="C64" s="18">
        <v>3</v>
      </c>
      <c r="D64" s="118">
        <v>49254</v>
      </c>
      <c r="E64" s="114" t="s">
        <v>837</v>
      </c>
      <c r="F64" s="115">
        <v>7</v>
      </c>
      <c r="AC64" s="110">
        <v>837001186</v>
      </c>
      <c r="AD64" s="2" t="s">
        <v>359</v>
      </c>
      <c r="AE64" s="123">
        <v>40403</v>
      </c>
      <c r="AF64" s="124">
        <f t="shared" ca="1" si="0"/>
        <v>10</v>
      </c>
      <c r="AG64" s="124"/>
      <c r="AH64" s="124"/>
      <c r="AI64" s="110">
        <v>175005093</v>
      </c>
      <c r="AJ64" s="2" t="s">
        <v>623</v>
      </c>
      <c r="AK64" s="125">
        <v>124747</v>
      </c>
    </row>
    <row r="65" spans="1:37" x14ac:dyDescent="0.3">
      <c r="A65" s="110">
        <v>576003778</v>
      </c>
      <c r="B65" s="2" t="s">
        <v>108</v>
      </c>
      <c r="C65" s="18">
        <v>2</v>
      </c>
      <c r="D65" s="118">
        <v>126756</v>
      </c>
      <c r="E65" s="114" t="s">
        <v>854</v>
      </c>
      <c r="F65" s="115">
        <v>5</v>
      </c>
      <c r="AC65" s="110">
        <v>779005158</v>
      </c>
      <c r="AD65" s="2" t="s">
        <v>3297</v>
      </c>
      <c r="AE65" s="78">
        <v>42445</v>
      </c>
      <c r="AF65" s="124">
        <f t="shared" ca="1" si="0"/>
        <v>4</v>
      </c>
      <c r="AG65" s="124"/>
      <c r="AH65" s="124"/>
      <c r="AI65" s="110">
        <v>175006249</v>
      </c>
      <c r="AJ65" s="2" t="s">
        <v>2300</v>
      </c>
      <c r="AK65" s="125">
        <v>104543</v>
      </c>
    </row>
    <row r="66" spans="1:37" x14ac:dyDescent="0.3">
      <c r="A66" s="110">
        <v>666802299</v>
      </c>
      <c r="B66" s="2" t="s">
        <v>109</v>
      </c>
      <c r="C66" s="18">
        <v>5</v>
      </c>
      <c r="D66" s="118">
        <v>115133</v>
      </c>
      <c r="E66" s="114" t="s">
        <v>848</v>
      </c>
      <c r="F66" s="115">
        <v>3</v>
      </c>
      <c r="AC66" s="110">
        <v>666783091</v>
      </c>
      <c r="AD66" s="2" t="s">
        <v>259</v>
      </c>
      <c r="AE66" s="123">
        <v>38713</v>
      </c>
      <c r="AF66" s="124">
        <f t="shared" ref="AF66:AF129" ca="1" si="2">DATEDIF(AE66,TODAY(),"Y")</f>
        <v>15</v>
      </c>
      <c r="AG66" s="124"/>
      <c r="AH66" s="124"/>
      <c r="AI66" s="110">
        <v>176360000</v>
      </c>
      <c r="AJ66" s="2" t="s">
        <v>2291</v>
      </c>
      <c r="AK66" s="125">
        <v>128506</v>
      </c>
    </row>
    <row r="67" spans="1:37" x14ac:dyDescent="0.3">
      <c r="A67" s="110">
        <v>707001618</v>
      </c>
      <c r="B67" s="2" t="s">
        <v>110</v>
      </c>
      <c r="C67" s="18">
        <v>4</v>
      </c>
      <c r="D67" s="118">
        <v>101108</v>
      </c>
      <c r="E67" s="114" t="s">
        <v>855</v>
      </c>
      <c r="F67" s="115">
        <v>4</v>
      </c>
      <c r="AC67" s="110">
        <v>205002382</v>
      </c>
      <c r="AD67" s="2" t="s">
        <v>498</v>
      </c>
      <c r="AE67" s="123">
        <v>39104</v>
      </c>
      <c r="AF67" s="124">
        <f t="shared" ca="1" si="2"/>
        <v>14</v>
      </c>
      <c r="AG67" s="124"/>
      <c r="AH67" s="124"/>
      <c r="AI67" s="110">
        <v>177008193</v>
      </c>
      <c r="AJ67" s="2" t="s">
        <v>623</v>
      </c>
      <c r="AK67" s="125">
        <v>77791</v>
      </c>
    </row>
    <row r="68" spans="1:37" x14ac:dyDescent="0.3">
      <c r="A68" s="110">
        <v>942002181</v>
      </c>
      <c r="B68" s="2" t="s">
        <v>111</v>
      </c>
      <c r="C68" s="18">
        <v>5</v>
      </c>
      <c r="D68" s="118">
        <v>62211</v>
      </c>
      <c r="E68" s="114" t="s">
        <v>840</v>
      </c>
      <c r="F68" s="115">
        <v>6</v>
      </c>
      <c r="AC68" s="110">
        <v>681002081</v>
      </c>
      <c r="AD68" s="2" t="s">
        <v>396</v>
      </c>
      <c r="AE68" s="123">
        <v>39343</v>
      </c>
      <c r="AF68" s="124">
        <f t="shared" ca="1" si="2"/>
        <v>13</v>
      </c>
      <c r="AG68" s="124"/>
      <c r="AH68" s="124"/>
      <c r="AI68" s="110">
        <v>178003349</v>
      </c>
      <c r="AJ68" s="2" t="s">
        <v>2296</v>
      </c>
      <c r="AK68" s="125">
        <v>151289</v>
      </c>
    </row>
    <row r="69" spans="1:37" x14ac:dyDescent="0.3">
      <c r="A69" s="110">
        <v>475006839</v>
      </c>
      <c r="B69" s="2" t="s">
        <v>112</v>
      </c>
      <c r="C69" s="18">
        <v>4</v>
      </c>
      <c r="D69" s="118">
        <v>70796</v>
      </c>
      <c r="E69" s="114" t="s">
        <v>848</v>
      </c>
      <c r="F69" s="115">
        <v>6</v>
      </c>
      <c r="AC69" s="110">
        <v>666957987</v>
      </c>
      <c r="AD69" s="2" t="s">
        <v>3211</v>
      </c>
      <c r="AE69" s="78">
        <v>38818</v>
      </c>
      <c r="AF69" s="124">
        <f t="shared" ca="1" si="2"/>
        <v>14</v>
      </c>
      <c r="AG69" s="124"/>
      <c r="AH69" s="124"/>
      <c r="AI69" s="110">
        <v>179130000</v>
      </c>
      <c r="AJ69" s="2" t="s">
        <v>2288</v>
      </c>
      <c r="AK69" s="125">
        <v>74614</v>
      </c>
    </row>
    <row r="70" spans="1:37" x14ac:dyDescent="0.3">
      <c r="A70" s="110">
        <v>456400000</v>
      </c>
      <c r="B70" s="2" t="s">
        <v>113</v>
      </c>
      <c r="C70" s="18">
        <v>4</v>
      </c>
      <c r="D70" s="118">
        <v>67727</v>
      </c>
      <c r="E70" s="114" t="s">
        <v>855</v>
      </c>
      <c r="F70" s="115">
        <v>2</v>
      </c>
      <c r="AC70" s="110">
        <v>656400000</v>
      </c>
      <c r="AD70" s="2" t="s">
        <v>631</v>
      </c>
      <c r="AE70" s="123">
        <v>40361</v>
      </c>
      <c r="AF70" s="124">
        <f t="shared" ca="1" si="2"/>
        <v>10</v>
      </c>
      <c r="AG70" s="124"/>
      <c r="AH70" s="124"/>
      <c r="AI70" s="110">
        <v>179310000</v>
      </c>
      <c r="AJ70" s="2" t="s">
        <v>517</v>
      </c>
      <c r="AK70" s="125">
        <v>52567</v>
      </c>
    </row>
    <row r="71" spans="1:37" x14ac:dyDescent="0.3">
      <c r="A71" s="110">
        <v>669003183</v>
      </c>
      <c r="B71" s="2" t="s">
        <v>114</v>
      </c>
      <c r="C71" s="18">
        <v>2</v>
      </c>
      <c r="D71" s="118">
        <v>109199</v>
      </c>
      <c r="E71" s="114" t="s">
        <v>840</v>
      </c>
      <c r="F71" s="115">
        <v>3</v>
      </c>
      <c r="AC71" s="110">
        <v>836007976</v>
      </c>
      <c r="AD71" s="2" t="s">
        <v>3216</v>
      </c>
      <c r="AE71" s="78">
        <v>42165</v>
      </c>
      <c r="AF71" s="124">
        <f t="shared" ca="1" si="2"/>
        <v>5</v>
      </c>
      <c r="AG71" s="124"/>
      <c r="AH71" s="124"/>
      <c r="AI71" s="110">
        <v>180350000</v>
      </c>
      <c r="AJ71" s="2" t="s">
        <v>234</v>
      </c>
      <c r="AK71" s="125">
        <v>34645</v>
      </c>
    </row>
    <row r="72" spans="1:37" x14ac:dyDescent="0.3">
      <c r="A72" s="110">
        <v>666188336</v>
      </c>
      <c r="B72" s="2" t="s">
        <v>115</v>
      </c>
      <c r="C72" s="18">
        <v>3</v>
      </c>
      <c r="D72" s="118">
        <v>119300</v>
      </c>
      <c r="E72" s="114" t="s">
        <v>851</v>
      </c>
      <c r="F72" s="115">
        <v>5</v>
      </c>
      <c r="AC72" s="110">
        <v>838005630</v>
      </c>
      <c r="AD72" s="2" t="s">
        <v>272</v>
      </c>
      <c r="AE72" s="123">
        <v>40887</v>
      </c>
      <c r="AF72" s="124">
        <f t="shared" ca="1" si="2"/>
        <v>9</v>
      </c>
      <c r="AG72" s="124"/>
      <c r="AH72" s="124"/>
      <c r="AI72" s="110">
        <v>181001253</v>
      </c>
      <c r="AJ72" s="2" t="s">
        <v>623</v>
      </c>
      <c r="AK72" s="125">
        <v>116373</v>
      </c>
    </row>
    <row r="73" spans="1:37" x14ac:dyDescent="0.3">
      <c r="A73" s="110">
        <v>424006871</v>
      </c>
      <c r="B73" s="2" t="s">
        <v>116</v>
      </c>
      <c r="C73" s="18">
        <v>5</v>
      </c>
      <c r="D73" s="118">
        <v>124619</v>
      </c>
      <c r="E73" s="114" t="s">
        <v>843</v>
      </c>
      <c r="F73" s="115">
        <v>0</v>
      </c>
      <c r="AC73" s="110">
        <v>160350000</v>
      </c>
      <c r="AD73" s="2" t="s">
        <v>709</v>
      </c>
      <c r="AE73" s="123">
        <v>39567</v>
      </c>
      <c r="AF73" s="124">
        <f t="shared" ca="1" si="2"/>
        <v>12</v>
      </c>
      <c r="AG73" s="124"/>
      <c r="AH73" s="124"/>
      <c r="AI73" s="110">
        <v>183005282</v>
      </c>
      <c r="AJ73" s="2" t="s">
        <v>234</v>
      </c>
      <c r="AK73" s="125">
        <v>119118</v>
      </c>
    </row>
    <row r="74" spans="1:37" x14ac:dyDescent="0.3">
      <c r="A74" s="110">
        <v>116770000</v>
      </c>
      <c r="B74" s="2" t="s">
        <v>117</v>
      </c>
      <c r="C74" s="18">
        <v>3</v>
      </c>
      <c r="D74" s="118">
        <v>62470</v>
      </c>
      <c r="E74" s="114" t="s">
        <v>851</v>
      </c>
      <c r="F74" s="115">
        <v>6</v>
      </c>
      <c r="AC74" s="110">
        <v>674002618</v>
      </c>
      <c r="AD74" s="2" t="s">
        <v>68</v>
      </c>
      <c r="AE74" s="123">
        <v>43730</v>
      </c>
      <c r="AF74" s="124">
        <f t="shared" ca="1" si="2"/>
        <v>1</v>
      </c>
      <c r="AG74" s="124"/>
      <c r="AH74" s="124"/>
      <c r="AI74" s="110">
        <v>183840000</v>
      </c>
      <c r="AJ74" s="2" t="s">
        <v>517</v>
      </c>
      <c r="AK74" s="125">
        <v>125854</v>
      </c>
    </row>
    <row r="75" spans="1:37" x14ac:dyDescent="0.3">
      <c r="A75" s="110">
        <v>144890000</v>
      </c>
      <c r="B75" s="2" t="s">
        <v>118</v>
      </c>
      <c r="C75" s="18">
        <v>4</v>
      </c>
      <c r="D75" s="118">
        <v>53191</v>
      </c>
      <c r="E75" s="114" t="s">
        <v>840</v>
      </c>
      <c r="F75" s="115">
        <v>7</v>
      </c>
      <c r="AC75" s="110">
        <v>666146419</v>
      </c>
      <c r="AD75" s="2" t="s">
        <v>744</v>
      </c>
      <c r="AE75" s="78">
        <v>39165</v>
      </c>
      <c r="AF75" s="124">
        <f t="shared" ca="1" si="2"/>
        <v>13</v>
      </c>
      <c r="AG75" s="124"/>
      <c r="AH75" s="124"/>
      <c r="AI75" s="110">
        <v>184450000</v>
      </c>
      <c r="AJ75" s="2" t="s">
        <v>234</v>
      </c>
      <c r="AK75" s="125">
        <v>44548</v>
      </c>
    </row>
    <row r="76" spans="1:37" x14ac:dyDescent="0.3">
      <c r="A76" s="110">
        <v>368001384</v>
      </c>
      <c r="B76" s="2" t="s">
        <v>119</v>
      </c>
      <c r="C76" s="18">
        <v>4</v>
      </c>
      <c r="D76" s="118">
        <v>45299</v>
      </c>
      <c r="E76" s="114" t="s">
        <v>848</v>
      </c>
      <c r="F76" s="115">
        <v>5</v>
      </c>
      <c r="AC76" s="110">
        <v>666195060</v>
      </c>
      <c r="AD76" s="2" t="s">
        <v>646</v>
      </c>
      <c r="AE76" s="78">
        <v>41567</v>
      </c>
      <c r="AF76" s="124">
        <f t="shared" ca="1" si="2"/>
        <v>7</v>
      </c>
      <c r="AG76" s="124"/>
      <c r="AH76" s="124"/>
      <c r="AI76" s="110">
        <v>185130000</v>
      </c>
      <c r="AJ76" s="2" t="s">
        <v>2300</v>
      </c>
      <c r="AK76" s="125">
        <v>125043</v>
      </c>
    </row>
    <row r="77" spans="1:37" x14ac:dyDescent="0.3">
      <c r="A77" s="110">
        <v>666375527</v>
      </c>
      <c r="B77" s="2" t="s">
        <v>120</v>
      </c>
      <c r="C77" s="18">
        <v>3</v>
      </c>
      <c r="D77" s="118">
        <v>118113</v>
      </c>
      <c r="E77" s="114" t="s">
        <v>843</v>
      </c>
      <c r="F77" s="115">
        <v>1</v>
      </c>
      <c r="AC77" s="110">
        <v>659002772</v>
      </c>
      <c r="AD77" s="2" t="s">
        <v>429</v>
      </c>
      <c r="AE77" s="123">
        <v>43623</v>
      </c>
      <c r="AF77" s="124">
        <f t="shared" ca="1" si="2"/>
        <v>1</v>
      </c>
      <c r="AG77" s="124"/>
      <c r="AH77" s="124"/>
      <c r="AI77" s="110">
        <v>186006045</v>
      </c>
      <c r="AJ77" s="2" t="s">
        <v>234</v>
      </c>
      <c r="AK77" s="125">
        <v>105104</v>
      </c>
    </row>
    <row r="78" spans="1:37" x14ac:dyDescent="0.3">
      <c r="A78" s="110">
        <v>772930000</v>
      </c>
      <c r="B78" s="2" t="s">
        <v>121</v>
      </c>
      <c r="C78" s="18">
        <v>5</v>
      </c>
      <c r="D78" s="118">
        <v>112624</v>
      </c>
      <c r="E78" s="114" t="s">
        <v>851</v>
      </c>
      <c r="F78" s="115">
        <v>7</v>
      </c>
      <c r="AC78" s="110">
        <v>508009435</v>
      </c>
      <c r="AD78" s="2" t="s">
        <v>77</v>
      </c>
      <c r="AE78" s="123">
        <v>38853</v>
      </c>
      <c r="AF78" s="124">
        <f t="shared" ca="1" si="2"/>
        <v>14</v>
      </c>
      <c r="AG78" s="124"/>
      <c r="AH78" s="124"/>
      <c r="AI78" s="110">
        <v>186009837</v>
      </c>
      <c r="AJ78" s="2" t="s">
        <v>2293</v>
      </c>
      <c r="AK78" s="125">
        <v>58609</v>
      </c>
    </row>
    <row r="79" spans="1:37" x14ac:dyDescent="0.3">
      <c r="A79" s="110">
        <v>340650000</v>
      </c>
      <c r="B79" s="2" t="s">
        <v>122</v>
      </c>
      <c r="C79" s="18">
        <v>3</v>
      </c>
      <c r="D79" s="118">
        <v>105125</v>
      </c>
      <c r="E79" s="114" t="s">
        <v>840</v>
      </c>
      <c r="F79" s="115">
        <v>4</v>
      </c>
      <c r="AC79" s="110">
        <v>490800000</v>
      </c>
      <c r="AD79" s="2" t="s">
        <v>132</v>
      </c>
      <c r="AE79" s="123">
        <v>36333</v>
      </c>
      <c r="AF79" s="124">
        <f t="shared" ca="1" si="2"/>
        <v>21</v>
      </c>
      <c r="AG79" s="124"/>
      <c r="AH79" s="124"/>
      <c r="AI79" s="110">
        <v>186240000</v>
      </c>
      <c r="AJ79" s="2" t="s">
        <v>2300</v>
      </c>
      <c r="AK79" s="125">
        <v>107028</v>
      </c>
    </row>
    <row r="80" spans="1:37" x14ac:dyDescent="0.3">
      <c r="A80" s="110">
        <v>611260000</v>
      </c>
      <c r="B80" s="2" t="s">
        <v>123</v>
      </c>
      <c r="C80" s="18">
        <v>5</v>
      </c>
      <c r="D80" s="118">
        <v>51385</v>
      </c>
      <c r="E80" s="114" t="s">
        <v>848</v>
      </c>
      <c r="F80" s="115">
        <v>2</v>
      </c>
      <c r="AC80" s="110">
        <v>300650000</v>
      </c>
      <c r="AD80" s="2" t="s">
        <v>226</v>
      </c>
      <c r="AE80" s="123">
        <v>36653</v>
      </c>
      <c r="AF80" s="124">
        <f t="shared" ca="1" si="2"/>
        <v>20</v>
      </c>
      <c r="AG80" s="124"/>
      <c r="AH80" s="124"/>
      <c r="AI80" s="110">
        <v>187005270</v>
      </c>
      <c r="AJ80" s="2" t="s">
        <v>234</v>
      </c>
      <c r="AK80" s="125">
        <v>133273</v>
      </c>
    </row>
    <row r="81" spans="1:37" x14ac:dyDescent="0.3">
      <c r="A81" s="110">
        <v>748900000</v>
      </c>
      <c r="B81" s="2" t="s">
        <v>124</v>
      </c>
      <c r="C81" s="18">
        <v>4</v>
      </c>
      <c r="D81" s="118">
        <v>82217</v>
      </c>
      <c r="E81" s="114" t="s">
        <v>837</v>
      </c>
      <c r="F81" s="115">
        <v>6</v>
      </c>
      <c r="AC81" s="110">
        <v>718003887</v>
      </c>
      <c r="AD81" s="2" t="s">
        <v>563</v>
      </c>
      <c r="AE81" s="123">
        <v>39831</v>
      </c>
      <c r="AF81" s="124">
        <f t="shared" ca="1" si="2"/>
        <v>12</v>
      </c>
      <c r="AG81" s="124"/>
      <c r="AH81" s="124"/>
      <c r="AI81" s="110">
        <v>187300000</v>
      </c>
      <c r="AJ81" s="2" t="s">
        <v>2291</v>
      </c>
      <c r="AK81" s="125">
        <v>67687</v>
      </c>
    </row>
    <row r="82" spans="1:37" x14ac:dyDescent="0.3">
      <c r="A82" s="110">
        <v>725670000</v>
      </c>
      <c r="B82" s="2" t="s">
        <v>125</v>
      </c>
      <c r="C82" s="18">
        <v>4</v>
      </c>
      <c r="D82" s="118">
        <v>95620</v>
      </c>
      <c r="E82" s="114" t="s">
        <v>854</v>
      </c>
      <c r="F82" s="115">
        <v>6</v>
      </c>
      <c r="AC82" s="110">
        <v>214001227</v>
      </c>
      <c r="AD82" s="2" t="s">
        <v>741</v>
      </c>
      <c r="AE82" s="123">
        <v>41047</v>
      </c>
      <c r="AF82" s="124">
        <f t="shared" ca="1" si="2"/>
        <v>8</v>
      </c>
      <c r="AG82" s="124"/>
      <c r="AH82" s="124"/>
      <c r="AI82" s="110">
        <v>189005902</v>
      </c>
      <c r="AJ82" s="2" t="s">
        <v>2300</v>
      </c>
      <c r="AK82" s="125">
        <v>113619</v>
      </c>
    </row>
    <row r="83" spans="1:37" x14ac:dyDescent="0.3">
      <c r="A83" s="110">
        <v>659006970</v>
      </c>
      <c r="B83" s="2" t="s">
        <v>126</v>
      </c>
      <c r="C83" s="18">
        <v>5</v>
      </c>
      <c r="D83" s="118">
        <v>47514</v>
      </c>
      <c r="E83" s="114" t="s">
        <v>855</v>
      </c>
      <c r="F83" s="115">
        <v>0</v>
      </c>
      <c r="AC83" s="110">
        <v>777008376</v>
      </c>
      <c r="AD83" s="2" t="s">
        <v>452</v>
      </c>
      <c r="AE83" s="123">
        <v>38233</v>
      </c>
      <c r="AF83" s="124">
        <f t="shared" ca="1" si="2"/>
        <v>16</v>
      </c>
      <c r="AG83" s="124"/>
      <c r="AH83" s="124"/>
      <c r="AI83" s="110">
        <v>190920000</v>
      </c>
      <c r="AJ83" s="2" t="s">
        <v>234</v>
      </c>
      <c r="AK83" s="125">
        <v>108819</v>
      </c>
    </row>
    <row r="84" spans="1:37" x14ac:dyDescent="0.3">
      <c r="A84" s="110">
        <v>744600000</v>
      </c>
      <c r="B84" s="2" t="s">
        <v>127</v>
      </c>
      <c r="C84" s="18">
        <v>1</v>
      </c>
      <c r="D84" s="118">
        <v>105647</v>
      </c>
      <c r="E84" s="114" t="s">
        <v>855</v>
      </c>
      <c r="F84" s="115">
        <v>0</v>
      </c>
      <c r="AC84" s="110">
        <v>354005024</v>
      </c>
      <c r="AD84" s="2" t="s">
        <v>604</v>
      </c>
      <c r="AE84" s="123">
        <v>41624</v>
      </c>
      <c r="AF84" s="124">
        <f t="shared" ca="1" si="2"/>
        <v>7</v>
      </c>
      <c r="AG84" s="124"/>
      <c r="AH84" s="124"/>
      <c r="AI84" s="110">
        <v>191003334</v>
      </c>
      <c r="AJ84" s="2" t="s">
        <v>2288</v>
      </c>
      <c r="AK84" s="125">
        <v>81441</v>
      </c>
    </row>
    <row r="85" spans="1:37" x14ac:dyDescent="0.3">
      <c r="A85" s="110">
        <v>186006045</v>
      </c>
      <c r="B85" s="2" t="s">
        <v>128</v>
      </c>
      <c r="C85" s="18">
        <v>2</v>
      </c>
      <c r="D85" s="118">
        <v>125512</v>
      </c>
      <c r="E85" s="114" t="s">
        <v>851</v>
      </c>
      <c r="F85" s="115">
        <v>3</v>
      </c>
      <c r="AC85" s="110">
        <v>698540000</v>
      </c>
      <c r="AD85" s="2" t="s">
        <v>267</v>
      </c>
      <c r="AE85" s="123">
        <v>41639</v>
      </c>
      <c r="AF85" s="124">
        <f t="shared" ca="1" si="2"/>
        <v>7</v>
      </c>
      <c r="AG85" s="124"/>
      <c r="AH85" s="124"/>
      <c r="AI85" s="110">
        <v>194004183</v>
      </c>
      <c r="AJ85" s="2" t="s">
        <v>2296</v>
      </c>
      <c r="AK85" s="125">
        <v>86173</v>
      </c>
    </row>
    <row r="86" spans="1:37" x14ac:dyDescent="0.3">
      <c r="A86" s="110">
        <v>666825186</v>
      </c>
      <c r="B86" s="2" t="s">
        <v>129</v>
      </c>
      <c r="C86" s="18">
        <v>3</v>
      </c>
      <c r="D86" s="118">
        <v>45315</v>
      </c>
      <c r="E86" s="114" t="s">
        <v>843</v>
      </c>
      <c r="F86" s="115">
        <v>3</v>
      </c>
      <c r="AC86" s="110">
        <v>666469241</v>
      </c>
      <c r="AD86" s="2" t="s">
        <v>3118</v>
      </c>
      <c r="AE86" s="78">
        <v>39978</v>
      </c>
      <c r="AF86" s="124">
        <f t="shared" ca="1" si="2"/>
        <v>11</v>
      </c>
      <c r="AG86" s="124"/>
      <c r="AH86" s="124"/>
      <c r="AI86" s="110">
        <v>194420000</v>
      </c>
      <c r="AJ86" s="2" t="s">
        <v>2283</v>
      </c>
      <c r="AK86" s="125">
        <v>48377</v>
      </c>
    </row>
    <row r="87" spans="1:37" x14ac:dyDescent="0.3">
      <c r="A87" s="110">
        <v>290003009</v>
      </c>
      <c r="B87" s="2" t="s">
        <v>130</v>
      </c>
      <c r="C87" s="18">
        <v>3</v>
      </c>
      <c r="D87" s="118">
        <v>52224</v>
      </c>
      <c r="E87" s="114" t="s">
        <v>854</v>
      </c>
      <c r="F87" s="115">
        <v>3</v>
      </c>
      <c r="AC87" s="110">
        <v>987005670</v>
      </c>
      <c r="AD87" s="2" t="s">
        <v>264</v>
      </c>
      <c r="AE87" s="123">
        <v>37068</v>
      </c>
      <c r="AF87" s="124">
        <f t="shared" ca="1" si="2"/>
        <v>19</v>
      </c>
      <c r="AG87" s="124"/>
      <c r="AH87" s="124"/>
      <c r="AI87" s="110">
        <v>196520000</v>
      </c>
      <c r="AJ87" s="2" t="s">
        <v>2294</v>
      </c>
      <c r="AK87" s="125">
        <v>59589</v>
      </c>
    </row>
    <row r="88" spans="1:37" x14ac:dyDescent="0.3">
      <c r="A88" s="110">
        <v>666704033</v>
      </c>
      <c r="B88" s="2" t="s">
        <v>131</v>
      </c>
      <c r="C88" s="18">
        <v>5</v>
      </c>
      <c r="D88" s="118">
        <v>110399</v>
      </c>
      <c r="E88" s="114" t="s">
        <v>854</v>
      </c>
      <c r="F88" s="115">
        <v>4</v>
      </c>
      <c r="AC88" s="110">
        <v>377005117</v>
      </c>
      <c r="AD88" s="2" t="s">
        <v>309</v>
      </c>
      <c r="AE88" s="123">
        <v>39619</v>
      </c>
      <c r="AF88" s="124">
        <f t="shared" ca="1" si="2"/>
        <v>12</v>
      </c>
      <c r="AG88" s="124"/>
      <c r="AH88" s="124"/>
      <c r="AI88" s="110">
        <v>196840000</v>
      </c>
      <c r="AJ88" s="2" t="s">
        <v>2300</v>
      </c>
      <c r="AK88" s="125">
        <v>71014</v>
      </c>
    </row>
    <row r="89" spans="1:37" x14ac:dyDescent="0.3">
      <c r="A89" s="110">
        <v>824001427</v>
      </c>
      <c r="B89" s="2" t="s">
        <v>132</v>
      </c>
      <c r="C89" s="18">
        <v>4</v>
      </c>
      <c r="D89" s="118">
        <v>88499</v>
      </c>
      <c r="E89" s="114" t="s">
        <v>840</v>
      </c>
      <c r="F89" s="115">
        <v>5</v>
      </c>
      <c r="AC89" s="110">
        <v>142002426</v>
      </c>
      <c r="AD89" s="2" t="s">
        <v>353</v>
      </c>
      <c r="AE89" s="78">
        <v>42369</v>
      </c>
      <c r="AF89" s="124">
        <f t="shared" ca="1" si="2"/>
        <v>5</v>
      </c>
      <c r="AG89" s="124"/>
      <c r="AH89" s="124"/>
      <c r="AI89" s="110">
        <v>198008570</v>
      </c>
      <c r="AJ89" s="2" t="s">
        <v>697</v>
      </c>
      <c r="AK89" s="125">
        <v>122762</v>
      </c>
    </row>
    <row r="90" spans="1:37" x14ac:dyDescent="0.3">
      <c r="A90" s="110">
        <v>666357118</v>
      </c>
      <c r="B90" s="2" t="s">
        <v>133</v>
      </c>
      <c r="C90" s="18">
        <v>3</v>
      </c>
      <c r="D90" s="118">
        <v>104499</v>
      </c>
      <c r="E90" s="114" t="s">
        <v>854</v>
      </c>
      <c r="F90" s="115">
        <v>6</v>
      </c>
      <c r="AC90" s="110">
        <v>866007568</v>
      </c>
      <c r="AD90" s="2" t="s">
        <v>3268</v>
      </c>
      <c r="AE90" s="78">
        <v>38344</v>
      </c>
      <c r="AF90" s="124">
        <f t="shared" ca="1" si="2"/>
        <v>16</v>
      </c>
      <c r="AG90" s="124"/>
      <c r="AH90" s="124"/>
      <c r="AI90" s="110">
        <v>199007293</v>
      </c>
      <c r="AJ90" s="2" t="s">
        <v>234</v>
      </c>
      <c r="AK90" s="125">
        <v>66417</v>
      </c>
    </row>
    <row r="91" spans="1:37" x14ac:dyDescent="0.3">
      <c r="A91" s="110">
        <v>666344566</v>
      </c>
      <c r="B91" s="2" t="s">
        <v>134</v>
      </c>
      <c r="C91" s="18">
        <v>1</v>
      </c>
      <c r="D91" s="118">
        <v>108152</v>
      </c>
      <c r="E91" s="114" t="s">
        <v>851</v>
      </c>
      <c r="F91" s="115">
        <v>2</v>
      </c>
      <c r="AC91" s="110">
        <v>903003250</v>
      </c>
      <c r="AD91" s="2" t="s">
        <v>800</v>
      </c>
      <c r="AE91" s="123">
        <v>39165</v>
      </c>
      <c r="AF91" s="124">
        <f t="shared" ca="1" si="2"/>
        <v>13</v>
      </c>
      <c r="AG91" s="124"/>
      <c r="AH91" s="124"/>
      <c r="AI91" s="110">
        <v>201660000</v>
      </c>
      <c r="AJ91" s="2" t="s">
        <v>234</v>
      </c>
      <c r="AK91" s="125">
        <v>39191</v>
      </c>
    </row>
    <row r="92" spans="1:37" x14ac:dyDescent="0.3">
      <c r="A92" s="110">
        <v>980390000</v>
      </c>
      <c r="B92" s="2" t="s">
        <v>135</v>
      </c>
      <c r="C92" s="18">
        <v>5</v>
      </c>
      <c r="D92" s="118">
        <v>126555</v>
      </c>
      <c r="E92" s="114" t="s">
        <v>837</v>
      </c>
      <c r="F92" s="115">
        <v>7</v>
      </c>
      <c r="AC92" s="110">
        <v>159780000</v>
      </c>
      <c r="AD92" s="2" t="s">
        <v>292</v>
      </c>
      <c r="AE92" s="123">
        <v>38314</v>
      </c>
      <c r="AF92" s="124">
        <f t="shared" ca="1" si="2"/>
        <v>16</v>
      </c>
      <c r="AG92" s="124"/>
      <c r="AH92" s="124"/>
      <c r="AI92" s="110">
        <v>205002382</v>
      </c>
      <c r="AJ92" s="2" t="s">
        <v>234</v>
      </c>
      <c r="AK92" s="125">
        <v>39512</v>
      </c>
    </row>
    <row r="93" spans="1:37" x14ac:dyDescent="0.3">
      <c r="A93" s="110">
        <v>668007415</v>
      </c>
      <c r="B93" s="2" t="s">
        <v>136</v>
      </c>
      <c r="C93" s="18">
        <v>1</v>
      </c>
      <c r="D93" s="118">
        <v>57059</v>
      </c>
      <c r="E93" s="114" t="s">
        <v>840</v>
      </c>
      <c r="F93" s="115">
        <v>5</v>
      </c>
      <c r="AC93" s="110">
        <v>910004723</v>
      </c>
      <c r="AD93" s="2" t="s">
        <v>677</v>
      </c>
      <c r="AE93" s="123">
        <v>42419</v>
      </c>
      <c r="AF93" s="124">
        <f t="shared" ca="1" si="2"/>
        <v>5</v>
      </c>
      <c r="AG93" s="124"/>
      <c r="AH93" s="124"/>
      <c r="AI93" s="110">
        <v>205890000</v>
      </c>
      <c r="AJ93" s="2" t="s">
        <v>2296</v>
      </c>
      <c r="AK93" s="125">
        <v>61905</v>
      </c>
    </row>
    <row r="94" spans="1:37" x14ac:dyDescent="0.3">
      <c r="A94" s="110">
        <v>761009379</v>
      </c>
      <c r="B94" s="2" t="s">
        <v>137</v>
      </c>
      <c r="C94" s="18">
        <v>5</v>
      </c>
      <c r="D94" s="118">
        <v>123803</v>
      </c>
      <c r="E94" s="114" t="s">
        <v>843</v>
      </c>
      <c r="F94" s="115">
        <v>5</v>
      </c>
      <c r="AC94" s="110">
        <v>381002143</v>
      </c>
      <c r="AD94" s="2" t="s">
        <v>37</v>
      </c>
      <c r="AE94" s="123">
        <v>43368</v>
      </c>
      <c r="AF94" s="124">
        <f t="shared" ca="1" si="2"/>
        <v>2</v>
      </c>
      <c r="AG94" s="124"/>
      <c r="AH94" s="124"/>
      <c r="AI94" s="110">
        <v>206005353</v>
      </c>
      <c r="AJ94" s="2" t="s">
        <v>234</v>
      </c>
      <c r="AK94" s="125">
        <v>123613</v>
      </c>
    </row>
    <row r="95" spans="1:37" x14ac:dyDescent="0.3">
      <c r="A95" s="110">
        <v>406003143</v>
      </c>
      <c r="B95" s="2" t="s">
        <v>138</v>
      </c>
      <c r="C95" s="18">
        <v>5</v>
      </c>
      <c r="D95" s="118">
        <v>85917</v>
      </c>
      <c r="E95" s="114" t="s">
        <v>848</v>
      </c>
      <c r="F95" s="115">
        <v>1</v>
      </c>
      <c r="AC95" s="110">
        <v>845008552</v>
      </c>
      <c r="AD95" s="2" t="s">
        <v>258</v>
      </c>
      <c r="AE95" s="123">
        <v>39189</v>
      </c>
      <c r="AF95" s="124">
        <f t="shared" ca="1" si="2"/>
        <v>13</v>
      </c>
      <c r="AG95" s="124"/>
      <c r="AH95" s="124"/>
      <c r="AI95" s="110">
        <v>208540000</v>
      </c>
      <c r="AJ95" s="2" t="s">
        <v>2300</v>
      </c>
      <c r="AK95" s="125">
        <v>126308</v>
      </c>
    </row>
    <row r="96" spans="1:37" x14ac:dyDescent="0.3">
      <c r="A96" s="110">
        <v>782200000</v>
      </c>
      <c r="B96" s="2" t="s">
        <v>139</v>
      </c>
      <c r="C96" s="18">
        <v>3</v>
      </c>
      <c r="D96" s="118">
        <v>53330</v>
      </c>
      <c r="E96" s="114" t="s">
        <v>840</v>
      </c>
      <c r="F96" s="115">
        <v>2</v>
      </c>
      <c r="AC96" s="110">
        <v>917640000</v>
      </c>
      <c r="AD96" s="2" t="s">
        <v>88</v>
      </c>
      <c r="AE96" s="123">
        <v>39957</v>
      </c>
      <c r="AF96" s="124">
        <f t="shared" ca="1" si="2"/>
        <v>11</v>
      </c>
      <c r="AG96" s="124"/>
      <c r="AH96" s="124"/>
      <c r="AI96" s="110">
        <v>209490000</v>
      </c>
      <c r="AJ96" s="2" t="s">
        <v>2293</v>
      </c>
      <c r="AK96" s="125">
        <v>123979</v>
      </c>
    </row>
    <row r="97" spans="1:37" x14ac:dyDescent="0.3">
      <c r="A97" s="110">
        <v>891006507</v>
      </c>
      <c r="B97" s="2" t="s">
        <v>140</v>
      </c>
      <c r="C97" s="18">
        <v>4</v>
      </c>
      <c r="D97" s="118">
        <v>73102</v>
      </c>
      <c r="E97" s="114" t="s">
        <v>851</v>
      </c>
      <c r="F97" s="115">
        <v>6</v>
      </c>
      <c r="AC97" s="110">
        <v>264500000</v>
      </c>
      <c r="AD97" s="2" t="s">
        <v>343</v>
      </c>
      <c r="AE97" s="123">
        <v>43739</v>
      </c>
      <c r="AF97" s="124">
        <f t="shared" ca="1" si="2"/>
        <v>1</v>
      </c>
      <c r="AG97" s="124"/>
      <c r="AH97" s="124"/>
      <c r="AI97" s="110">
        <v>210007575</v>
      </c>
      <c r="AJ97" s="2" t="s">
        <v>2283</v>
      </c>
      <c r="AK97" s="125">
        <v>107602</v>
      </c>
    </row>
    <row r="98" spans="1:37" x14ac:dyDescent="0.3">
      <c r="A98" s="110">
        <v>724008056</v>
      </c>
      <c r="B98" s="2" t="s">
        <v>142</v>
      </c>
      <c r="C98" s="18">
        <v>2</v>
      </c>
      <c r="D98" s="118">
        <v>112538</v>
      </c>
      <c r="E98" s="114" t="s">
        <v>855</v>
      </c>
      <c r="F98" s="115">
        <v>2</v>
      </c>
      <c r="AC98" s="110">
        <v>872570000</v>
      </c>
      <c r="AD98" s="2" t="s">
        <v>3248</v>
      </c>
      <c r="AE98" s="78">
        <v>43684</v>
      </c>
      <c r="AF98" s="124">
        <f t="shared" ca="1" si="2"/>
        <v>1</v>
      </c>
      <c r="AG98" s="124"/>
      <c r="AH98" s="124"/>
      <c r="AI98" s="110">
        <v>210800000</v>
      </c>
      <c r="AJ98" s="2" t="s">
        <v>2287</v>
      </c>
      <c r="AK98" s="125">
        <v>79903</v>
      </c>
    </row>
    <row r="99" spans="1:37" x14ac:dyDescent="0.3">
      <c r="A99" s="110">
        <v>311970000</v>
      </c>
      <c r="B99" s="2" t="s">
        <v>143</v>
      </c>
      <c r="C99" s="18">
        <v>4</v>
      </c>
      <c r="D99" s="118">
        <v>43819</v>
      </c>
      <c r="E99" s="114" t="s">
        <v>855</v>
      </c>
      <c r="F99" s="115">
        <v>4</v>
      </c>
      <c r="AC99" s="110">
        <v>667001630</v>
      </c>
      <c r="AD99" s="2" t="s">
        <v>397</v>
      </c>
      <c r="AE99" s="123">
        <v>40270</v>
      </c>
      <c r="AF99" s="124">
        <f t="shared" ca="1" si="2"/>
        <v>10</v>
      </c>
      <c r="AG99" s="124"/>
      <c r="AH99" s="124"/>
      <c r="AI99" s="110">
        <v>211680000</v>
      </c>
      <c r="AJ99" s="2" t="s">
        <v>697</v>
      </c>
      <c r="AK99" s="125">
        <v>124316</v>
      </c>
    </row>
    <row r="100" spans="1:37" x14ac:dyDescent="0.3">
      <c r="A100" s="110">
        <v>996003945</v>
      </c>
      <c r="B100" s="2" t="s">
        <v>144</v>
      </c>
      <c r="C100" s="18">
        <v>5</v>
      </c>
      <c r="D100" s="118">
        <v>85139</v>
      </c>
      <c r="E100" s="114" t="s">
        <v>840</v>
      </c>
      <c r="F100" s="115">
        <v>4</v>
      </c>
      <c r="AC100" s="110">
        <v>383920000</v>
      </c>
      <c r="AD100" s="2" t="s">
        <v>746</v>
      </c>
      <c r="AE100" s="123">
        <v>39580</v>
      </c>
      <c r="AF100" s="124">
        <f t="shared" ca="1" si="2"/>
        <v>12</v>
      </c>
      <c r="AG100" s="124"/>
      <c r="AH100" s="124"/>
      <c r="AI100" s="110">
        <v>214001227</v>
      </c>
      <c r="AJ100" s="2" t="s">
        <v>623</v>
      </c>
      <c r="AK100" s="125">
        <v>147503</v>
      </c>
    </row>
    <row r="101" spans="1:37" x14ac:dyDescent="0.3">
      <c r="A101" s="110">
        <v>533006846</v>
      </c>
      <c r="B101" s="2" t="s">
        <v>145</v>
      </c>
      <c r="C101" s="18">
        <v>3</v>
      </c>
      <c r="D101" s="118">
        <v>82680</v>
      </c>
      <c r="E101" s="114" t="s">
        <v>840</v>
      </c>
      <c r="F101" s="115">
        <v>3</v>
      </c>
      <c r="AC101" s="110">
        <v>506008361</v>
      </c>
      <c r="AD101" s="2" t="s">
        <v>3207</v>
      </c>
      <c r="AE101" s="78">
        <v>41587</v>
      </c>
      <c r="AF101" s="124">
        <f t="shared" ca="1" si="2"/>
        <v>7</v>
      </c>
      <c r="AG101" s="124"/>
      <c r="AH101" s="124"/>
      <c r="AI101" s="110">
        <v>215006916</v>
      </c>
      <c r="AJ101" s="2" t="s">
        <v>234</v>
      </c>
      <c r="AK101" s="125">
        <v>55094</v>
      </c>
    </row>
    <row r="102" spans="1:37" x14ac:dyDescent="0.3">
      <c r="A102" s="110">
        <v>451340000</v>
      </c>
      <c r="B102" s="2" t="s">
        <v>146</v>
      </c>
      <c r="C102" s="18">
        <v>1</v>
      </c>
      <c r="D102" s="118">
        <v>103259</v>
      </c>
      <c r="E102" s="114" t="s">
        <v>854</v>
      </c>
      <c r="F102" s="115">
        <v>4</v>
      </c>
      <c r="AC102" s="110">
        <v>846550000</v>
      </c>
      <c r="AD102" s="2" t="s">
        <v>313</v>
      </c>
      <c r="AE102" s="123">
        <v>36341</v>
      </c>
      <c r="AF102" s="124">
        <f t="shared" ca="1" si="2"/>
        <v>21</v>
      </c>
      <c r="AG102" s="124"/>
      <c r="AH102" s="124"/>
      <c r="AI102" s="110">
        <v>216190000</v>
      </c>
      <c r="AJ102" s="2" t="s">
        <v>517</v>
      </c>
      <c r="AK102" s="125">
        <v>109377</v>
      </c>
    </row>
    <row r="103" spans="1:37" x14ac:dyDescent="0.3">
      <c r="A103" s="110">
        <v>335009361</v>
      </c>
      <c r="B103" s="2" t="s">
        <v>147</v>
      </c>
      <c r="C103" s="18">
        <v>4</v>
      </c>
      <c r="D103" s="118">
        <v>71073</v>
      </c>
      <c r="E103" s="114" t="s">
        <v>843</v>
      </c>
      <c r="F103" s="115">
        <v>4</v>
      </c>
      <c r="AC103" s="110">
        <v>836005228</v>
      </c>
      <c r="AD103" s="2" t="s">
        <v>664</v>
      </c>
      <c r="AE103" s="123">
        <v>39004</v>
      </c>
      <c r="AF103" s="124">
        <f t="shared" ca="1" si="2"/>
        <v>14</v>
      </c>
      <c r="AG103" s="124"/>
      <c r="AH103" s="124"/>
      <c r="AI103" s="110">
        <v>217002377</v>
      </c>
      <c r="AJ103" s="2" t="s">
        <v>2298</v>
      </c>
      <c r="AK103" s="125">
        <v>133426</v>
      </c>
    </row>
    <row r="104" spans="1:37" x14ac:dyDescent="0.3">
      <c r="A104" s="110">
        <v>424630000</v>
      </c>
      <c r="B104" s="2" t="s">
        <v>148</v>
      </c>
      <c r="C104" s="18">
        <v>2</v>
      </c>
      <c r="D104" s="118">
        <v>70153</v>
      </c>
      <c r="E104" s="114" t="s">
        <v>848</v>
      </c>
      <c r="F104" s="115">
        <v>4</v>
      </c>
      <c r="AC104" s="110">
        <v>431006408</v>
      </c>
      <c r="AD104" s="2" t="s">
        <v>466</v>
      </c>
      <c r="AE104" s="123">
        <v>39685</v>
      </c>
      <c r="AF104" s="124">
        <f t="shared" ca="1" si="2"/>
        <v>12</v>
      </c>
      <c r="AG104" s="124"/>
      <c r="AH104" s="124"/>
      <c r="AI104" s="110">
        <v>217002804</v>
      </c>
      <c r="AJ104" s="2" t="s">
        <v>517</v>
      </c>
      <c r="AK104" s="125">
        <v>59516</v>
      </c>
    </row>
    <row r="105" spans="1:37" x14ac:dyDescent="0.3">
      <c r="A105" s="110">
        <v>949001639</v>
      </c>
      <c r="B105" s="2" t="s">
        <v>149</v>
      </c>
      <c r="C105" s="18">
        <v>3</v>
      </c>
      <c r="D105" s="118">
        <v>53099</v>
      </c>
      <c r="E105" s="114" t="s">
        <v>851</v>
      </c>
      <c r="F105" s="115">
        <v>7</v>
      </c>
      <c r="AC105" s="110">
        <v>209490000</v>
      </c>
      <c r="AD105" s="2" t="s">
        <v>3090</v>
      </c>
      <c r="AE105" s="78">
        <v>40190</v>
      </c>
      <c r="AF105" s="124">
        <f t="shared" ca="1" si="2"/>
        <v>11</v>
      </c>
      <c r="AG105" s="124"/>
      <c r="AH105" s="124"/>
      <c r="AI105" s="110">
        <v>217006578</v>
      </c>
      <c r="AJ105" s="2" t="s">
        <v>234</v>
      </c>
      <c r="AK105" s="125">
        <v>84263</v>
      </c>
    </row>
    <row r="106" spans="1:37" x14ac:dyDescent="0.3">
      <c r="A106" s="110">
        <v>666163077</v>
      </c>
      <c r="B106" s="2" t="s">
        <v>151</v>
      </c>
      <c r="C106" s="18">
        <v>5</v>
      </c>
      <c r="D106" s="118">
        <v>52560</v>
      </c>
      <c r="E106" s="114" t="s">
        <v>848</v>
      </c>
      <c r="F106" s="115">
        <v>1</v>
      </c>
      <c r="AC106" s="110">
        <v>889520000</v>
      </c>
      <c r="AD106" s="2" t="s">
        <v>439</v>
      </c>
      <c r="AE106" s="123">
        <v>38451</v>
      </c>
      <c r="AF106" s="124">
        <f t="shared" ca="1" si="2"/>
        <v>15</v>
      </c>
      <c r="AG106" s="124"/>
      <c r="AH106" s="124"/>
      <c r="AI106" s="110">
        <v>218140000</v>
      </c>
      <c r="AJ106" s="2" t="s">
        <v>2291</v>
      </c>
      <c r="AK106" s="125">
        <v>102042</v>
      </c>
    </row>
    <row r="107" spans="1:37" x14ac:dyDescent="0.3">
      <c r="A107" s="110">
        <v>143009631</v>
      </c>
      <c r="B107" s="2" t="s">
        <v>152</v>
      </c>
      <c r="C107" s="18">
        <v>4</v>
      </c>
      <c r="D107" s="118">
        <v>46834</v>
      </c>
      <c r="E107" s="114" t="s">
        <v>840</v>
      </c>
      <c r="F107" s="115">
        <v>1</v>
      </c>
      <c r="AC107" s="110">
        <v>318140000</v>
      </c>
      <c r="AD107" s="2" t="s">
        <v>745</v>
      </c>
      <c r="AE107" s="123">
        <v>43007</v>
      </c>
      <c r="AF107" s="124">
        <f t="shared" ca="1" si="2"/>
        <v>3</v>
      </c>
      <c r="AG107" s="124"/>
      <c r="AH107" s="124"/>
      <c r="AI107" s="110">
        <v>219670000</v>
      </c>
      <c r="AJ107" s="2" t="s">
        <v>11</v>
      </c>
      <c r="AK107" s="125">
        <v>133989</v>
      </c>
    </row>
    <row r="108" spans="1:37" x14ac:dyDescent="0.3">
      <c r="A108" s="110">
        <v>518004060</v>
      </c>
      <c r="B108" s="2" t="s">
        <v>153</v>
      </c>
      <c r="C108" s="18">
        <v>1</v>
      </c>
      <c r="D108" s="118">
        <v>97652</v>
      </c>
      <c r="E108" s="114" t="s">
        <v>848</v>
      </c>
      <c r="F108" s="115">
        <v>3</v>
      </c>
      <c r="AC108" s="110">
        <v>293320000</v>
      </c>
      <c r="AD108" s="2" t="s">
        <v>419</v>
      </c>
      <c r="AE108" s="123">
        <v>39339</v>
      </c>
      <c r="AF108" s="124">
        <f t="shared" ca="1" si="2"/>
        <v>13</v>
      </c>
      <c r="AG108" s="124"/>
      <c r="AH108" s="124"/>
      <c r="AI108" s="110">
        <v>220001844</v>
      </c>
      <c r="AJ108" s="2" t="s">
        <v>2298</v>
      </c>
      <c r="AK108" s="125">
        <v>43746</v>
      </c>
    </row>
    <row r="109" spans="1:37" x14ac:dyDescent="0.3">
      <c r="A109" s="110">
        <v>122850000</v>
      </c>
      <c r="B109" s="2" t="s">
        <v>154</v>
      </c>
      <c r="C109" s="18">
        <v>2</v>
      </c>
      <c r="D109" s="118">
        <v>44377</v>
      </c>
      <c r="E109" s="114" t="s">
        <v>837</v>
      </c>
      <c r="F109" s="115">
        <v>1</v>
      </c>
      <c r="AC109" s="110">
        <v>459003486</v>
      </c>
      <c r="AD109" s="2" t="s">
        <v>80</v>
      </c>
      <c r="AE109" s="123">
        <v>43672</v>
      </c>
      <c r="AF109" s="124">
        <f t="shared" ca="1" si="2"/>
        <v>1</v>
      </c>
      <c r="AG109" s="124"/>
      <c r="AH109" s="124"/>
      <c r="AI109" s="110">
        <v>221008993</v>
      </c>
      <c r="AJ109" s="2" t="s">
        <v>2298</v>
      </c>
      <c r="AK109" s="125">
        <v>116644</v>
      </c>
    </row>
    <row r="110" spans="1:37" x14ac:dyDescent="0.3">
      <c r="A110" s="110">
        <v>686420000</v>
      </c>
      <c r="B110" s="2" t="s">
        <v>155</v>
      </c>
      <c r="C110" s="18">
        <v>5</v>
      </c>
      <c r="D110" s="118">
        <v>84107</v>
      </c>
      <c r="E110" s="114" t="s">
        <v>840</v>
      </c>
      <c r="F110" s="115">
        <v>2</v>
      </c>
      <c r="AC110" s="110">
        <v>511009606</v>
      </c>
      <c r="AD110" s="2" t="s">
        <v>299</v>
      </c>
      <c r="AE110" s="123">
        <v>39654</v>
      </c>
      <c r="AF110" s="124">
        <f t="shared" ca="1" si="2"/>
        <v>12</v>
      </c>
      <c r="AG110" s="124"/>
      <c r="AH110" s="124"/>
      <c r="AI110" s="110">
        <v>222007740</v>
      </c>
      <c r="AJ110" s="2" t="s">
        <v>623</v>
      </c>
      <c r="AK110" s="125">
        <v>53556</v>
      </c>
    </row>
    <row r="111" spans="1:37" x14ac:dyDescent="0.3">
      <c r="A111" s="110">
        <v>540005208</v>
      </c>
      <c r="B111" s="2" t="s">
        <v>156</v>
      </c>
      <c r="C111" s="18">
        <v>4</v>
      </c>
      <c r="D111" s="118">
        <v>64749</v>
      </c>
      <c r="E111" s="114" t="s">
        <v>854</v>
      </c>
      <c r="F111" s="115">
        <v>2</v>
      </c>
      <c r="AC111" s="110">
        <v>666762271</v>
      </c>
      <c r="AD111" s="2" t="s">
        <v>3163</v>
      </c>
      <c r="AE111" s="78">
        <v>39412</v>
      </c>
      <c r="AF111" s="124">
        <f t="shared" ca="1" si="2"/>
        <v>13</v>
      </c>
      <c r="AG111" s="124"/>
      <c r="AH111" s="124"/>
      <c r="AI111" s="110">
        <v>222110000</v>
      </c>
      <c r="AJ111" s="2" t="s">
        <v>697</v>
      </c>
      <c r="AK111" s="125">
        <v>124967</v>
      </c>
    </row>
    <row r="112" spans="1:37" x14ac:dyDescent="0.3">
      <c r="A112" s="110">
        <v>140006784</v>
      </c>
      <c r="B112" s="2" t="s">
        <v>157</v>
      </c>
      <c r="C112" s="18">
        <v>1</v>
      </c>
      <c r="D112" s="118">
        <v>96101</v>
      </c>
      <c r="E112" s="114" t="s">
        <v>848</v>
      </c>
      <c r="F112" s="115">
        <v>0</v>
      </c>
      <c r="AC112" s="110">
        <v>666644734</v>
      </c>
      <c r="AD112" s="2" t="s">
        <v>461</v>
      </c>
      <c r="AE112" s="123">
        <v>37484</v>
      </c>
      <c r="AF112" s="124">
        <f t="shared" ca="1" si="2"/>
        <v>18</v>
      </c>
      <c r="AG112" s="124"/>
      <c r="AH112" s="124"/>
      <c r="AI112" s="110">
        <v>222820000</v>
      </c>
      <c r="AJ112" s="2" t="s">
        <v>2288</v>
      </c>
      <c r="AK112" s="125">
        <v>38735</v>
      </c>
    </row>
    <row r="113" spans="1:37" x14ac:dyDescent="0.3">
      <c r="A113" s="110">
        <v>666646232</v>
      </c>
      <c r="B113" s="2" t="s">
        <v>158</v>
      </c>
      <c r="C113" s="18">
        <v>1</v>
      </c>
      <c r="D113" s="118">
        <v>60275</v>
      </c>
      <c r="E113" s="114" t="s">
        <v>837</v>
      </c>
      <c r="F113" s="115">
        <v>6</v>
      </c>
      <c r="AC113" s="110">
        <v>645590000</v>
      </c>
      <c r="AD113" s="2" t="s">
        <v>553</v>
      </c>
      <c r="AE113" s="123">
        <v>42055</v>
      </c>
      <c r="AF113" s="124">
        <f t="shared" ca="1" si="2"/>
        <v>6</v>
      </c>
      <c r="AG113" s="124"/>
      <c r="AH113" s="124"/>
      <c r="AI113" s="110">
        <v>223110000</v>
      </c>
      <c r="AJ113" s="2" t="s">
        <v>234</v>
      </c>
      <c r="AK113" s="125">
        <v>83411</v>
      </c>
    </row>
    <row r="114" spans="1:37" x14ac:dyDescent="0.3">
      <c r="A114" s="110">
        <v>243001902</v>
      </c>
      <c r="B114" s="2" t="s">
        <v>159</v>
      </c>
      <c r="C114" s="18">
        <v>2</v>
      </c>
      <c r="D114" s="118">
        <v>65190</v>
      </c>
      <c r="E114" s="114" t="s">
        <v>851</v>
      </c>
      <c r="F114" s="115">
        <v>2</v>
      </c>
      <c r="AC114" s="110">
        <v>398009975</v>
      </c>
      <c r="AD114" s="2" t="s">
        <v>3127</v>
      </c>
      <c r="AE114" s="78">
        <v>41956</v>
      </c>
      <c r="AF114" s="124">
        <f t="shared" ca="1" si="2"/>
        <v>6</v>
      </c>
      <c r="AG114" s="124"/>
      <c r="AH114" s="124"/>
      <c r="AI114" s="110">
        <v>225005715</v>
      </c>
      <c r="AJ114" s="2" t="s">
        <v>2298</v>
      </c>
      <c r="AK114" s="125">
        <v>88187</v>
      </c>
    </row>
    <row r="115" spans="1:37" x14ac:dyDescent="0.3">
      <c r="A115" s="110">
        <v>866007568</v>
      </c>
      <c r="B115" s="2" t="s">
        <v>161</v>
      </c>
      <c r="C115" s="18">
        <v>5</v>
      </c>
      <c r="D115" s="118">
        <v>121677</v>
      </c>
      <c r="E115" s="114" t="s">
        <v>851</v>
      </c>
      <c r="F115" s="115">
        <v>3</v>
      </c>
      <c r="AC115" s="110">
        <v>620001266</v>
      </c>
      <c r="AD115" s="2" t="s">
        <v>252</v>
      </c>
      <c r="AE115" s="123">
        <v>36971</v>
      </c>
      <c r="AF115" s="124">
        <f t="shared" ca="1" si="2"/>
        <v>19</v>
      </c>
      <c r="AG115" s="124"/>
      <c r="AH115" s="124"/>
      <c r="AI115" s="110">
        <v>226008126</v>
      </c>
      <c r="AJ115" s="2" t="s">
        <v>623</v>
      </c>
      <c r="AK115" s="125">
        <v>62652</v>
      </c>
    </row>
    <row r="116" spans="1:37" x14ac:dyDescent="0.3">
      <c r="A116" s="110">
        <v>608006244</v>
      </c>
      <c r="B116" s="2" t="s">
        <v>162</v>
      </c>
      <c r="C116" s="18">
        <v>4</v>
      </c>
      <c r="D116" s="118">
        <v>54749</v>
      </c>
      <c r="E116" s="114" t="s">
        <v>851</v>
      </c>
      <c r="F116" s="115">
        <v>0</v>
      </c>
      <c r="AC116" s="110">
        <v>981002342</v>
      </c>
      <c r="AD116" s="2" t="s">
        <v>46</v>
      </c>
      <c r="AE116" s="78">
        <v>43387</v>
      </c>
      <c r="AF116" s="124">
        <f t="shared" ca="1" si="2"/>
        <v>2</v>
      </c>
      <c r="AG116" s="124"/>
      <c r="AH116" s="124"/>
      <c r="AI116" s="110">
        <v>227950000</v>
      </c>
      <c r="AJ116" s="2" t="s">
        <v>697</v>
      </c>
      <c r="AK116" s="125">
        <v>135361</v>
      </c>
    </row>
    <row r="117" spans="1:37" x14ac:dyDescent="0.3">
      <c r="A117" s="110">
        <v>490800000</v>
      </c>
      <c r="B117" s="2" t="s">
        <v>163</v>
      </c>
      <c r="C117" s="18">
        <v>5</v>
      </c>
      <c r="D117" s="118">
        <v>74258</v>
      </c>
      <c r="E117" s="114" t="s">
        <v>837</v>
      </c>
      <c r="F117" s="115">
        <v>5</v>
      </c>
      <c r="AC117" s="110">
        <v>240007432</v>
      </c>
      <c r="AD117" s="2" t="s">
        <v>3290</v>
      </c>
      <c r="AE117" s="78">
        <v>38191</v>
      </c>
      <c r="AF117" s="124">
        <f t="shared" ca="1" si="2"/>
        <v>16</v>
      </c>
      <c r="AG117" s="124"/>
      <c r="AH117" s="124"/>
      <c r="AI117" s="110">
        <v>229007566</v>
      </c>
      <c r="AJ117" s="2" t="s">
        <v>234</v>
      </c>
      <c r="AK117" s="125">
        <v>78889</v>
      </c>
    </row>
    <row r="118" spans="1:37" x14ac:dyDescent="0.3">
      <c r="A118" s="110">
        <v>796610000</v>
      </c>
      <c r="B118" s="2" t="s">
        <v>164</v>
      </c>
      <c r="C118" s="18">
        <v>4</v>
      </c>
      <c r="D118" s="118">
        <v>108255</v>
      </c>
      <c r="E118" s="114" t="s">
        <v>854</v>
      </c>
      <c r="F118" s="115">
        <v>0</v>
      </c>
      <c r="AC118" s="110">
        <v>311970000</v>
      </c>
      <c r="AD118" s="2" t="s">
        <v>431</v>
      </c>
      <c r="AE118" s="123">
        <v>41995</v>
      </c>
      <c r="AF118" s="124">
        <f t="shared" ca="1" si="2"/>
        <v>6</v>
      </c>
      <c r="AG118" s="124"/>
      <c r="AH118" s="124"/>
      <c r="AI118" s="110">
        <v>229340000</v>
      </c>
      <c r="AJ118" s="2" t="s">
        <v>234</v>
      </c>
      <c r="AK118" s="125">
        <v>71791</v>
      </c>
    </row>
    <row r="119" spans="1:37" x14ac:dyDescent="0.3">
      <c r="A119" s="110">
        <v>472650000</v>
      </c>
      <c r="B119" s="2" t="s">
        <v>165</v>
      </c>
      <c r="C119" s="18">
        <v>2</v>
      </c>
      <c r="D119" s="118">
        <v>121550</v>
      </c>
      <c r="E119" s="114" t="s">
        <v>837</v>
      </c>
      <c r="F119" s="115">
        <v>0</v>
      </c>
      <c r="AC119" s="110">
        <v>280230000</v>
      </c>
      <c r="AD119" s="2" t="s">
        <v>3253</v>
      </c>
      <c r="AE119" s="78">
        <v>37660</v>
      </c>
      <c r="AF119" s="124">
        <f t="shared" ca="1" si="2"/>
        <v>18</v>
      </c>
      <c r="AG119" s="124"/>
      <c r="AH119" s="124"/>
      <c r="AI119" s="110">
        <v>231001151</v>
      </c>
      <c r="AJ119" s="2" t="s">
        <v>2294</v>
      </c>
      <c r="AK119" s="125">
        <v>56598</v>
      </c>
    </row>
    <row r="120" spans="1:37" x14ac:dyDescent="0.3">
      <c r="A120" s="110">
        <v>562005747</v>
      </c>
      <c r="B120" s="2" t="s">
        <v>166</v>
      </c>
      <c r="C120" s="18">
        <v>2</v>
      </c>
      <c r="D120" s="118">
        <v>105911</v>
      </c>
      <c r="E120" s="114" t="s">
        <v>837</v>
      </c>
      <c r="F120" s="115">
        <v>0</v>
      </c>
      <c r="AC120" s="110">
        <v>899700000</v>
      </c>
      <c r="AD120" s="2" t="s">
        <v>256</v>
      </c>
      <c r="AE120" s="123">
        <v>39935</v>
      </c>
      <c r="AF120" s="124">
        <f t="shared" ca="1" si="2"/>
        <v>11</v>
      </c>
      <c r="AG120" s="124"/>
      <c r="AH120" s="124"/>
      <c r="AI120" s="110">
        <v>231300000</v>
      </c>
      <c r="AJ120" s="2" t="s">
        <v>2288</v>
      </c>
      <c r="AK120" s="125">
        <v>116948</v>
      </c>
    </row>
    <row r="121" spans="1:37" x14ac:dyDescent="0.3">
      <c r="A121" s="110">
        <v>666909451</v>
      </c>
      <c r="B121" s="2" t="s">
        <v>167</v>
      </c>
      <c r="C121" s="18">
        <v>1</v>
      </c>
      <c r="D121" s="118">
        <v>42552</v>
      </c>
      <c r="E121" s="114" t="s">
        <v>837</v>
      </c>
      <c r="F121" s="115">
        <v>3</v>
      </c>
      <c r="AC121" s="110">
        <v>461006272</v>
      </c>
      <c r="AD121" s="2" t="s">
        <v>457</v>
      </c>
      <c r="AE121" s="78">
        <v>43377</v>
      </c>
      <c r="AF121" s="124">
        <f t="shared" ca="1" si="2"/>
        <v>2</v>
      </c>
      <c r="AG121" s="124"/>
      <c r="AH121" s="124"/>
      <c r="AI121" s="110">
        <v>232120000</v>
      </c>
      <c r="AJ121" s="2" t="s">
        <v>2296</v>
      </c>
      <c r="AK121" s="125">
        <v>61065</v>
      </c>
    </row>
    <row r="122" spans="1:37" x14ac:dyDescent="0.3">
      <c r="A122" s="110">
        <v>666879481</v>
      </c>
      <c r="B122" s="2" t="s">
        <v>168</v>
      </c>
      <c r="C122" s="18">
        <v>3</v>
      </c>
      <c r="D122" s="118">
        <v>103026</v>
      </c>
      <c r="E122" s="114" t="s">
        <v>855</v>
      </c>
      <c r="F122" s="115">
        <v>3</v>
      </c>
      <c r="AC122" s="110">
        <v>941006234</v>
      </c>
      <c r="AD122" s="2" t="s">
        <v>621</v>
      </c>
      <c r="AE122" s="123">
        <v>40963</v>
      </c>
      <c r="AF122" s="124">
        <f t="shared" ca="1" si="2"/>
        <v>9</v>
      </c>
      <c r="AG122" s="124"/>
      <c r="AH122" s="124"/>
      <c r="AI122" s="110">
        <v>233003447</v>
      </c>
      <c r="AJ122" s="2" t="s">
        <v>2287</v>
      </c>
      <c r="AK122" s="125">
        <v>84111</v>
      </c>
    </row>
    <row r="123" spans="1:37" x14ac:dyDescent="0.3">
      <c r="A123" s="110">
        <v>209490000</v>
      </c>
      <c r="B123" s="2" t="s">
        <v>169</v>
      </c>
      <c r="C123" s="18">
        <v>5</v>
      </c>
      <c r="D123" s="118">
        <v>57534</v>
      </c>
      <c r="E123" s="114" t="s">
        <v>851</v>
      </c>
      <c r="F123" s="115">
        <v>4</v>
      </c>
      <c r="AC123" s="110">
        <v>666514885</v>
      </c>
      <c r="AD123" s="2" t="s">
        <v>569</v>
      </c>
      <c r="AE123" s="123">
        <v>38957</v>
      </c>
      <c r="AF123" s="124">
        <f t="shared" ca="1" si="2"/>
        <v>14</v>
      </c>
      <c r="AG123" s="124"/>
      <c r="AH123" s="124"/>
      <c r="AI123" s="110">
        <v>233009010</v>
      </c>
      <c r="AJ123" s="2" t="s">
        <v>697</v>
      </c>
      <c r="AK123" s="125">
        <v>144512</v>
      </c>
    </row>
    <row r="124" spans="1:37" x14ac:dyDescent="0.3">
      <c r="A124" s="110">
        <v>788001506</v>
      </c>
      <c r="B124" s="2" t="s">
        <v>170</v>
      </c>
      <c r="C124" s="18">
        <v>4</v>
      </c>
      <c r="D124" s="118">
        <v>72104</v>
      </c>
      <c r="E124" s="114" t="s">
        <v>848</v>
      </c>
      <c r="F124" s="115">
        <v>6</v>
      </c>
      <c r="AC124" s="110">
        <v>609002890</v>
      </c>
      <c r="AD124" s="2" t="s">
        <v>438</v>
      </c>
      <c r="AE124" s="123">
        <v>41609</v>
      </c>
      <c r="AF124" s="124">
        <f t="shared" ca="1" si="2"/>
        <v>7</v>
      </c>
      <c r="AG124" s="124"/>
      <c r="AH124" s="124"/>
      <c r="AI124" s="110">
        <v>238410000</v>
      </c>
      <c r="AJ124" s="2" t="s">
        <v>697</v>
      </c>
      <c r="AK124" s="125">
        <v>61606</v>
      </c>
    </row>
    <row r="125" spans="1:37" x14ac:dyDescent="0.3">
      <c r="A125" s="110">
        <v>988007403</v>
      </c>
      <c r="B125" s="2" t="s">
        <v>171</v>
      </c>
      <c r="C125" s="18">
        <v>1</v>
      </c>
      <c r="D125" s="118">
        <v>64206</v>
      </c>
      <c r="E125" s="114" t="s">
        <v>837</v>
      </c>
      <c r="F125" s="115">
        <v>5</v>
      </c>
      <c r="AC125" s="110">
        <v>666879481</v>
      </c>
      <c r="AD125" s="2" t="s">
        <v>185</v>
      </c>
      <c r="AE125" s="123">
        <v>36582</v>
      </c>
      <c r="AF125" s="124">
        <f t="shared" ca="1" si="2"/>
        <v>21</v>
      </c>
      <c r="AG125" s="124"/>
      <c r="AH125" s="124"/>
      <c r="AI125" s="110">
        <v>239130000</v>
      </c>
      <c r="AJ125" s="2" t="s">
        <v>2298</v>
      </c>
      <c r="AK125" s="125">
        <v>142247</v>
      </c>
    </row>
    <row r="126" spans="1:37" x14ac:dyDescent="0.3">
      <c r="A126" s="110">
        <v>703430000</v>
      </c>
      <c r="B126" s="2" t="s">
        <v>172</v>
      </c>
      <c r="C126" s="18">
        <v>4</v>
      </c>
      <c r="D126" s="118">
        <v>73650</v>
      </c>
      <c r="E126" s="114" t="s">
        <v>837</v>
      </c>
      <c r="F126" s="115">
        <v>7</v>
      </c>
      <c r="AC126" s="110">
        <v>666546693</v>
      </c>
      <c r="AD126" s="2" t="s">
        <v>276</v>
      </c>
      <c r="AE126" s="123">
        <v>38222</v>
      </c>
      <c r="AF126" s="124">
        <f t="shared" ca="1" si="2"/>
        <v>16</v>
      </c>
      <c r="AG126" s="124"/>
      <c r="AH126" s="124"/>
      <c r="AI126" s="110">
        <v>239160000</v>
      </c>
      <c r="AJ126" s="2" t="s">
        <v>697</v>
      </c>
      <c r="AK126" s="125">
        <v>95384</v>
      </c>
    </row>
    <row r="127" spans="1:37" x14ac:dyDescent="0.3">
      <c r="A127" s="110">
        <v>772570000</v>
      </c>
      <c r="B127" s="2" t="s">
        <v>173</v>
      </c>
      <c r="C127" s="18">
        <v>2</v>
      </c>
      <c r="D127" s="118">
        <v>67318</v>
      </c>
      <c r="E127" s="114" t="s">
        <v>848</v>
      </c>
      <c r="F127" s="115">
        <v>3</v>
      </c>
      <c r="AC127" s="110">
        <v>614002974</v>
      </c>
      <c r="AD127" s="2" t="s">
        <v>595</v>
      </c>
      <c r="AE127" s="123">
        <v>43555</v>
      </c>
      <c r="AF127" s="124">
        <f t="shared" ca="1" si="2"/>
        <v>1</v>
      </c>
      <c r="AG127" s="124"/>
      <c r="AH127" s="124"/>
      <c r="AI127" s="110">
        <v>240007432</v>
      </c>
      <c r="AJ127" s="2" t="s">
        <v>697</v>
      </c>
      <c r="AK127" s="125">
        <v>40672</v>
      </c>
    </row>
    <row r="128" spans="1:37" x14ac:dyDescent="0.3">
      <c r="A128" s="110">
        <v>917640000</v>
      </c>
      <c r="B128" s="2" t="s">
        <v>174</v>
      </c>
      <c r="C128" s="18">
        <v>4</v>
      </c>
      <c r="D128" s="118">
        <v>76680</v>
      </c>
      <c r="E128" s="114" t="s">
        <v>848</v>
      </c>
      <c r="F128" s="115">
        <v>0</v>
      </c>
      <c r="AC128" s="110">
        <v>670007186</v>
      </c>
      <c r="AD128" s="2" t="s">
        <v>416</v>
      </c>
      <c r="AE128" s="123">
        <v>38538</v>
      </c>
      <c r="AF128" s="124">
        <f t="shared" ca="1" si="2"/>
        <v>15</v>
      </c>
      <c r="AG128" s="124"/>
      <c r="AH128" s="124"/>
      <c r="AI128" s="110">
        <v>241003836</v>
      </c>
      <c r="AJ128" s="2" t="s">
        <v>2294</v>
      </c>
      <c r="AK128" s="125">
        <v>78215</v>
      </c>
    </row>
    <row r="129" spans="1:37" x14ac:dyDescent="0.3">
      <c r="A129" s="110">
        <v>871590000</v>
      </c>
      <c r="B129" s="2" t="s">
        <v>175</v>
      </c>
      <c r="C129" s="18">
        <v>1</v>
      </c>
      <c r="D129" s="118">
        <v>120696</v>
      </c>
      <c r="E129" s="114" t="s">
        <v>843</v>
      </c>
      <c r="F129" s="115">
        <v>3</v>
      </c>
      <c r="AC129" s="110">
        <v>144890000</v>
      </c>
      <c r="AD129" s="2" t="s">
        <v>3051</v>
      </c>
      <c r="AE129" s="78">
        <v>41279</v>
      </c>
      <c r="AF129" s="124">
        <f t="shared" ca="1" si="2"/>
        <v>8</v>
      </c>
      <c r="AG129" s="124"/>
      <c r="AH129" s="124"/>
      <c r="AI129" s="110">
        <v>241006891</v>
      </c>
      <c r="AJ129" s="2" t="s">
        <v>697</v>
      </c>
      <c r="AK129" s="125">
        <v>99297</v>
      </c>
    </row>
    <row r="130" spans="1:37" x14ac:dyDescent="0.3">
      <c r="A130" s="110">
        <v>968003341</v>
      </c>
      <c r="B130" s="2" t="s">
        <v>176</v>
      </c>
      <c r="C130" s="18">
        <v>5</v>
      </c>
      <c r="D130" s="118">
        <v>114645</v>
      </c>
      <c r="E130" s="114" t="s">
        <v>848</v>
      </c>
      <c r="F130" s="115">
        <v>0</v>
      </c>
      <c r="AC130" s="110">
        <v>642310000</v>
      </c>
      <c r="AD130" s="2" t="s">
        <v>232</v>
      </c>
      <c r="AE130" s="123">
        <v>43536</v>
      </c>
      <c r="AF130" s="124">
        <f t="shared" ref="AF130:AF193" ca="1" si="3">DATEDIF(AE130,TODAY(),"Y")</f>
        <v>2</v>
      </c>
      <c r="AG130" s="124"/>
      <c r="AH130" s="124"/>
      <c r="AI130" s="110">
        <v>242009808</v>
      </c>
      <c r="AJ130" s="2" t="s">
        <v>2293</v>
      </c>
      <c r="AK130" s="125">
        <v>70710</v>
      </c>
    </row>
    <row r="131" spans="1:37" x14ac:dyDescent="0.3">
      <c r="A131" s="110">
        <v>375003523</v>
      </c>
      <c r="B131" s="2" t="s">
        <v>177</v>
      </c>
      <c r="C131" s="18">
        <v>1</v>
      </c>
      <c r="D131" s="118">
        <v>50730</v>
      </c>
      <c r="E131" s="114" t="s">
        <v>854</v>
      </c>
      <c r="F131" s="115">
        <v>3</v>
      </c>
      <c r="AC131" s="110">
        <v>725960000</v>
      </c>
      <c r="AD131" s="2" t="s">
        <v>588</v>
      </c>
      <c r="AE131" s="78">
        <v>37046</v>
      </c>
      <c r="AF131" s="124">
        <f t="shared" ca="1" si="3"/>
        <v>19</v>
      </c>
      <c r="AG131" s="124"/>
      <c r="AH131" s="124"/>
      <c r="AI131" s="110">
        <v>242240000</v>
      </c>
      <c r="AJ131" s="2" t="s">
        <v>623</v>
      </c>
      <c r="AK131" s="125">
        <v>93066</v>
      </c>
    </row>
    <row r="132" spans="1:37" x14ac:dyDescent="0.3">
      <c r="A132" s="110">
        <v>573006266</v>
      </c>
      <c r="B132" s="2" t="s">
        <v>178</v>
      </c>
      <c r="C132" s="18">
        <v>1</v>
      </c>
      <c r="D132" s="118">
        <v>99842</v>
      </c>
      <c r="E132" s="114" t="s">
        <v>837</v>
      </c>
      <c r="F132" s="115">
        <v>2</v>
      </c>
      <c r="AC132" s="110">
        <v>448009514</v>
      </c>
      <c r="AD132" s="2" t="s">
        <v>152</v>
      </c>
      <c r="AE132" s="123">
        <v>39693</v>
      </c>
      <c r="AF132" s="124">
        <f t="shared" ca="1" si="3"/>
        <v>12</v>
      </c>
      <c r="AG132" s="124"/>
      <c r="AH132" s="124"/>
      <c r="AI132" s="110">
        <v>243001902</v>
      </c>
      <c r="AJ132" s="2" t="s">
        <v>792</v>
      </c>
      <c r="AK132" s="125">
        <v>66485</v>
      </c>
    </row>
    <row r="133" spans="1:37" x14ac:dyDescent="0.3">
      <c r="A133" s="110">
        <v>954960000</v>
      </c>
      <c r="B133" s="2" t="s">
        <v>179</v>
      </c>
      <c r="C133" s="18">
        <v>5</v>
      </c>
      <c r="D133" s="118">
        <v>51343</v>
      </c>
      <c r="E133" s="114" t="s">
        <v>837</v>
      </c>
      <c r="F133" s="115">
        <v>5</v>
      </c>
      <c r="AC133" s="110">
        <v>219670000</v>
      </c>
      <c r="AD133" s="2" t="s">
        <v>3066</v>
      </c>
      <c r="AE133" s="78">
        <v>43898</v>
      </c>
      <c r="AF133" s="124">
        <f t="shared" ca="1" si="3"/>
        <v>1</v>
      </c>
      <c r="AG133" s="124"/>
      <c r="AH133" s="124"/>
      <c r="AI133" s="110">
        <v>243008840</v>
      </c>
      <c r="AJ133" s="2" t="s">
        <v>517</v>
      </c>
      <c r="AK133" s="125">
        <v>91649</v>
      </c>
    </row>
    <row r="134" spans="1:37" x14ac:dyDescent="0.3">
      <c r="A134" s="110">
        <v>666891799</v>
      </c>
      <c r="B134" s="2" t="s">
        <v>181</v>
      </c>
      <c r="C134" s="18">
        <v>2</v>
      </c>
      <c r="D134" s="118">
        <v>104771</v>
      </c>
      <c r="E134" s="114" t="s">
        <v>840</v>
      </c>
      <c r="F134" s="115">
        <v>0</v>
      </c>
      <c r="AC134" s="110">
        <v>555003034</v>
      </c>
      <c r="AD134" s="2" t="s">
        <v>3269</v>
      </c>
      <c r="AE134" s="78">
        <v>43216</v>
      </c>
      <c r="AF134" s="124">
        <f t="shared" ca="1" si="3"/>
        <v>2</v>
      </c>
      <c r="AG134" s="124"/>
      <c r="AH134" s="124"/>
      <c r="AI134" s="110">
        <v>245610000</v>
      </c>
      <c r="AJ134" s="2" t="s">
        <v>2288</v>
      </c>
      <c r="AK134" s="125">
        <v>63269</v>
      </c>
    </row>
    <row r="135" spans="1:37" x14ac:dyDescent="0.3">
      <c r="A135" s="110">
        <v>514300000</v>
      </c>
      <c r="B135" s="2" t="s">
        <v>182</v>
      </c>
      <c r="C135" s="18">
        <v>5</v>
      </c>
      <c r="D135" s="118">
        <v>51746</v>
      </c>
      <c r="E135" s="114" t="s">
        <v>840</v>
      </c>
      <c r="F135" s="115">
        <v>1</v>
      </c>
      <c r="AC135" s="110">
        <v>549590000</v>
      </c>
      <c r="AD135" s="2" t="s">
        <v>642</v>
      </c>
      <c r="AE135" s="123">
        <v>39966</v>
      </c>
      <c r="AF135" s="124">
        <f t="shared" ca="1" si="3"/>
        <v>11</v>
      </c>
      <c r="AG135" s="124"/>
      <c r="AH135" s="124"/>
      <c r="AI135" s="110">
        <v>247008414</v>
      </c>
      <c r="AJ135" s="2" t="s">
        <v>2294</v>
      </c>
      <c r="AK135" s="125">
        <v>112099</v>
      </c>
    </row>
    <row r="136" spans="1:37" x14ac:dyDescent="0.3">
      <c r="A136" s="110">
        <v>674240000</v>
      </c>
      <c r="B136" s="2" t="s">
        <v>183</v>
      </c>
      <c r="C136" s="18">
        <v>2</v>
      </c>
      <c r="D136" s="118">
        <v>46397</v>
      </c>
      <c r="E136" s="114" t="s">
        <v>837</v>
      </c>
      <c r="F136" s="115">
        <v>3</v>
      </c>
      <c r="AC136" s="110">
        <v>455120000</v>
      </c>
      <c r="AD136" s="2" t="s">
        <v>3283</v>
      </c>
      <c r="AE136" s="78">
        <v>41689</v>
      </c>
      <c r="AF136" s="124">
        <f t="shared" ca="1" si="3"/>
        <v>7</v>
      </c>
      <c r="AG136" s="124"/>
      <c r="AH136" s="124"/>
      <c r="AI136" s="110">
        <v>247008883</v>
      </c>
      <c r="AJ136" s="2" t="s">
        <v>2300</v>
      </c>
      <c r="AK136" s="125">
        <v>72547</v>
      </c>
    </row>
    <row r="137" spans="1:37" x14ac:dyDescent="0.3">
      <c r="A137" s="110">
        <v>845003086</v>
      </c>
      <c r="B137" s="2" t="s">
        <v>184</v>
      </c>
      <c r="C137" s="18">
        <v>2</v>
      </c>
      <c r="D137" s="118">
        <v>52674</v>
      </c>
      <c r="E137" s="114" t="s">
        <v>848</v>
      </c>
      <c r="F137" s="115">
        <v>6</v>
      </c>
      <c r="AC137" s="110">
        <v>666646232</v>
      </c>
      <c r="AD137" s="2" t="s">
        <v>389</v>
      </c>
      <c r="AE137" s="123">
        <v>38516</v>
      </c>
      <c r="AF137" s="124">
        <f t="shared" ca="1" si="3"/>
        <v>15</v>
      </c>
      <c r="AG137" s="124"/>
      <c r="AH137" s="124"/>
      <c r="AI137" s="110">
        <v>248003297</v>
      </c>
      <c r="AJ137" s="2" t="s">
        <v>2298</v>
      </c>
      <c r="AK137" s="125">
        <v>62171</v>
      </c>
    </row>
    <row r="138" spans="1:37" x14ac:dyDescent="0.3">
      <c r="A138" s="110">
        <v>820002964</v>
      </c>
      <c r="B138" s="2" t="s">
        <v>185</v>
      </c>
      <c r="C138" s="18">
        <v>3</v>
      </c>
      <c r="D138" s="118">
        <v>117958</v>
      </c>
      <c r="E138" s="114" t="s">
        <v>837</v>
      </c>
      <c r="F138" s="115">
        <v>3</v>
      </c>
      <c r="AC138" s="110">
        <v>239160000</v>
      </c>
      <c r="AD138" s="2" t="s">
        <v>257</v>
      </c>
      <c r="AE138" s="123">
        <v>39881</v>
      </c>
      <c r="AF138" s="124">
        <f t="shared" ca="1" si="3"/>
        <v>12</v>
      </c>
      <c r="AG138" s="124"/>
      <c r="AH138" s="124"/>
      <c r="AI138" s="110">
        <v>250005128</v>
      </c>
      <c r="AJ138" s="2" t="s">
        <v>697</v>
      </c>
      <c r="AK138" s="125">
        <v>67059</v>
      </c>
    </row>
    <row r="139" spans="1:37" x14ac:dyDescent="0.3">
      <c r="A139" s="110">
        <v>905006127</v>
      </c>
      <c r="B139" s="2" t="s">
        <v>187</v>
      </c>
      <c r="C139" s="18">
        <v>3</v>
      </c>
      <c r="D139" s="118">
        <v>55593</v>
      </c>
      <c r="E139" s="114" t="s">
        <v>855</v>
      </c>
      <c r="F139" s="115">
        <v>3</v>
      </c>
      <c r="AC139" s="110">
        <v>780009259</v>
      </c>
      <c r="AD139" s="2" t="s">
        <v>3153</v>
      </c>
      <c r="AE139" s="78">
        <v>36164</v>
      </c>
      <c r="AF139" s="124">
        <f t="shared" ca="1" si="3"/>
        <v>22</v>
      </c>
      <c r="AG139" s="124"/>
      <c r="AH139" s="124"/>
      <c r="AI139" s="110">
        <v>253500000</v>
      </c>
      <c r="AJ139" s="2" t="s">
        <v>2288</v>
      </c>
      <c r="AK139" s="125">
        <v>104101</v>
      </c>
    </row>
    <row r="140" spans="1:37" x14ac:dyDescent="0.3">
      <c r="A140" s="110">
        <v>241003836</v>
      </c>
      <c r="B140" s="2" t="s">
        <v>188</v>
      </c>
      <c r="C140" s="18">
        <v>5</v>
      </c>
      <c r="D140" s="118">
        <v>46993</v>
      </c>
      <c r="E140" s="114" t="s">
        <v>855</v>
      </c>
      <c r="F140" s="115">
        <v>3</v>
      </c>
      <c r="AC140" s="110">
        <v>424002249</v>
      </c>
      <c r="AD140" s="2" t="s">
        <v>63</v>
      </c>
      <c r="AE140" s="123">
        <v>39793</v>
      </c>
      <c r="AF140" s="124">
        <f t="shared" ca="1" si="3"/>
        <v>12</v>
      </c>
      <c r="AG140" s="124"/>
      <c r="AH140" s="124"/>
      <c r="AI140" s="110">
        <v>257001531</v>
      </c>
      <c r="AJ140" s="2" t="s">
        <v>2288</v>
      </c>
      <c r="AK140" s="125">
        <v>106978</v>
      </c>
    </row>
    <row r="141" spans="1:37" x14ac:dyDescent="0.3">
      <c r="A141" s="110">
        <v>327006779</v>
      </c>
      <c r="B141" s="2" t="s">
        <v>189</v>
      </c>
      <c r="C141" s="18">
        <v>4</v>
      </c>
      <c r="D141" s="118">
        <v>91950</v>
      </c>
      <c r="E141" s="114" t="s">
        <v>851</v>
      </c>
      <c r="F141" s="115">
        <v>3</v>
      </c>
      <c r="AC141" s="110">
        <v>865007844</v>
      </c>
      <c r="AD141" s="2" t="s">
        <v>373</v>
      </c>
      <c r="AE141" s="123">
        <v>39904</v>
      </c>
      <c r="AF141" s="124">
        <f t="shared" ca="1" si="3"/>
        <v>11</v>
      </c>
      <c r="AG141" s="124"/>
      <c r="AH141" s="124"/>
      <c r="AI141" s="110">
        <v>257007039</v>
      </c>
      <c r="AJ141" s="2" t="s">
        <v>234</v>
      </c>
      <c r="AK141" s="125">
        <v>49230</v>
      </c>
    </row>
    <row r="142" spans="1:37" x14ac:dyDescent="0.3">
      <c r="A142" s="110">
        <v>247008883</v>
      </c>
      <c r="B142" s="2" t="s">
        <v>190</v>
      </c>
      <c r="C142" s="18">
        <v>3</v>
      </c>
      <c r="D142" s="118">
        <v>96410</v>
      </c>
      <c r="E142" s="114" t="s">
        <v>854</v>
      </c>
      <c r="F142" s="115">
        <v>4</v>
      </c>
      <c r="AC142" s="110">
        <v>666347937</v>
      </c>
      <c r="AD142" s="2" t="s">
        <v>542</v>
      </c>
      <c r="AE142" s="123">
        <v>40498</v>
      </c>
      <c r="AF142" s="124">
        <f t="shared" ca="1" si="3"/>
        <v>10</v>
      </c>
      <c r="AG142" s="124"/>
      <c r="AH142" s="124"/>
      <c r="AI142" s="110">
        <v>260005521</v>
      </c>
      <c r="AJ142" s="2" t="s">
        <v>234</v>
      </c>
      <c r="AK142" s="125">
        <v>128513</v>
      </c>
    </row>
    <row r="143" spans="1:37" x14ac:dyDescent="0.3">
      <c r="A143" s="110">
        <v>910004723</v>
      </c>
      <c r="B143" s="2" t="s">
        <v>191</v>
      </c>
      <c r="C143" s="18">
        <v>4</v>
      </c>
      <c r="D143" s="118">
        <v>103347</v>
      </c>
      <c r="E143" s="114" t="s">
        <v>854</v>
      </c>
      <c r="F143" s="115">
        <v>3</v>
      </c>
      <c r="AC143" s="110">
        <v>725009844</v>
      </c>
      <c r="AD143" s="2" t="s">
        <v>3079</v>
      </c>
      <c r="AE143" s="78">
        <v>38417</v>
      </c>
      <c r="AF143" s="124">
        <f t="shared" ca="1" si="3"/>
        <v>16</v>
      </c>
      <c r="AG143" s="124"/>
      <c r="AH143" s="124"/>
      <c r="AI143" s="110">
        <v>261006511</v>
      </c>
      <c r="AJ143" s="2" t="s">
        <v>2298</v>
      </c>
      <c r="AK143" s="125">
        <v>102803</v>
      </c>
    </row>
    <row r="144" spans="1:37" x14ac:dyDescent="0.3">
      <c r="A144" s="110">
        <v>136006681</v>
      </c>
      <c r="B144" s="2" t="s">
        <v>192</v>
      </c>
      <c r="C144" s="18">
        <v>4</v>
      </c>
      <c r="D144" s="118">
        <v>118046</v>
      </c>
      <c r="E144" s="114" t="s">
        <v>855</v>
      </c>
      <c r="F144" s="115">
        <v>4</v>
      </c>
      <c r="AC144" s="110">
        <v>861810000</v>
      </c>
      <c r="AD144" s="2" t="s">
        <v>725</v>
      </c>
      <c r="AE144" s="123">
        <v>40155</v>
      </c>
      <c r="AF144" s="124">
        <f t="shared" ca="1" si="3"/>
        <v>11</v>
      </c>
      <c r="AG144" s="124"/>
      <c r="AH144" s="124"/>
      <c r="AI144" s="110">
        <v>262410000</v>
      </c>
      <c r="AJ144" s="2" t="s">
        <v>2300</v>
      </c>
      <c r="AK144" s="125">
        <v>146743</v>
      </c>
    </row>
    <row r="145" spans="1:37" x14ac:dyDescent="0.3">
      <c r="A145" s="110">
        <v>288009449</v>
      </c>
      <c r="B145" s="2" t="s">
        <v>193</v>
      </c>
      <c r="C145" s="18">
        <v>5</v>
      </c>
      <c r="D145" s="118">
        <v>50029</v>
      </c>
      <c r="E145" s="114" t="s">
        <v>848</v>
      </c>
      <c r="F145" s="115">
        <v>0</v>
      </c>
      <c r="AC145" s="110">
        <v>666326997</v>
      </c>
      <c r="AD145" s="2" t="s">
        <v>3258</v>
      </c>
      <c r="AE145" s="78">
        <v>39279</v>
      </c>
      <c r="AF145" s="124">
        <f t="shared" ca="1" si="3"/>
        <v>13</v>
      </c>
      <c r="AG145" s="124"/>
      <c r="AH145" s="124"/>
      <c r="AI145" s="110">
        <v>263006143</v>
      </c>
      <c r="AJ145" s="2" t="s">
        <v>2300</v>
      </c>
      <c r="AK145" s="125">
        <v>52255</v>
      </c>
    </row>
    <row r="146" spans="1:37" x14ac:dyDescent="0.3">
      <c r="A146" s="110">
        <v>652001232</v>
      </c>
      <c r="B146" s="2" t="s">
        <v>194</v>
      </c>
      <c r="C146" s="18">
        <v>4</v>
      </c>
      <c r="D146" s="118">
        <v>63297</v>
      </c>
      <c r="E146" s="114" t="s">
        <v>848</v>
      </c>
      <c r="F146" s="115">
        <v>2</v>
      </c>
      <c r="AC146" s="110">
        <v>123007131</v>
      </c>
      <c r="AD146" s="2" t="s">
        <v>594</v>
      </c>
      <c r="AE146" s="78">
        <v>40982</v>
      </c>
      <c r="AF146" s="124">
        <f t="shared" ca="1" si="3"/>
        <v>8</v>
      </c>
      <c r="AG146" s="124"/>
      <c r="AH146" s="124"/>
      <c r="AI146" s="110">
        <v>264001498</v>
      </c>
      <c r="AJ146" s="2" t="s">
        <v>697</v>
      </c>
      <c r="AK146" s="125">
        <v>125905</v>
      </c>
    </row>
    <row r="147" spans="1:37" x14ac:dyDescent="0.3">
      <c r="A147" s="110">
        <v>593005646</v>
      </c>
      <c r="B147" s="2" t="s">
        <v>195</v>
      </c>
      <c r="C147" s="18">
        <v>5</v>
      </c>
      <c r="D147" s="118">
        <v>93380</v>
      </c>
      <c r="E147" s="114" t="s">
        <v>848</v>
      </c>
      <c r="F147" s="115">
        <v>1</v>
      </c>
      <c r="AC147" s="110">
        <v>997007501</v>
      </c>
      <c r="AD147" s="2" t="s">
        <v>235</v>
      </c>
      <c r="AE147" s="123">
        <v>36933</v>
      </c>
      <c r="AF147" s="124">
        <f t="shared" ca="1" si="3"/>
        <v>20</v>
      </c>
      <c r="AG147" s="124"/>
      <c r="AH147" s="124"/>
      <c r="AI147" s="110">
        <v>264001942</v>
      </c>
      <c r="AJ147" s="2" t="s">
        <v>623</v>
      </c>
      <c r="AK147" s="125">
        <v>119534</v>
      </c>
    </row>
    <row r="148" spans="1:37" x14ac:dyDescent="0.3">
      <c r="A148" s="110">
        <v>894250000</v>
      </c>
      <c r="B148" s="2" t="s">
        <v>196</v>
      </c>
      <c r="C148" s="18">
        <v>3</v>
      </c>
      <c r="D148" s="118">
        <v>100478</v>
      </c>
      <c r="E148" s="114" t="s">
        <v>854</v>
      </c>
      <c r="F148" s="115">
        <v>6</v>
      </c>
      <c r="AC148" s="110">
        <v>221008993</v>
      </c>
      <c r="AD148" s="2" t="s">
        <v>3103</v>
      </c>
      <c r="AE148" s="78">
        <v>38913</v>
      </c>
      <c r="AF148" s="124">
        <f t="shared" ca="1" si="3"/>
        <v>14</v>
      </c>
      <c r="AG148" s="124"/>
      <c r="AH148" s="124"/>
      <c r="AI148" s="110">
        <v>264500000</v>
      </c>
      <c r="AJ148" s="2" t="s">
        <v>234</v>
      </c>
      <c r="AK148" s="125">
        <v>106818</v>
      </c>
    </row>
    <row r="149" spans="1:37" x14ac:dyDescent="0.3">
      <c r="A149" s="110">
        <v>903003250</v>
      </c>
      <c r="B149" s="2" t="s">
        <v>197</v>
      </c>
      <c r="C149" s="18">
        <v>3</v>
      </c>
      <c r="D149" s="118">
        <v>96780</v>
      </c>
      <c r="E149" s="114" t="s">
        <v>840</v>
      </c>
      <c r="F149" s="115">
        <v>4</v>
      </c>
      <c r="AC149" s="110">
        <v>294004018</v>
      </c>
      <c r="AD149" s="2" t="s">
        <v>327</v>
      </c>
      <c r="AE149" s="123">
        <v>43437</v>
      </c>
      <c r="AF149" s="124">
        <f t="shared" ca="1" si="3"/>
        <v>2</v>
      </c>
      <c r="AG149" s="124"/>
      <c r="AH149" s="124"/>
      <c r="AI149" s="110">
        <v>265005557</v>
      </c>
      <c r="AJ149" s="2" t="s">
        <v>2288</v>
      </c>
      <c r="AK149" s="125">
        <v>60928</v>
      </c>
    </row>
    <row r="150" spans="1:37" x14ac:dyDescent="0.3">
      <c r="A150" s="110">
        <v>378007904</v>
      </c>
      <c r="B150" s="2" t="s">
        <v>198</v>
      </c>
      <c r="C150" s="18">
        <v>4</v>
      </c>
      <c r="D150" s="118">
        <v>51487</v>
      </c>
      <c r="E150" s="114" t="s">
        <v>840</v>
      </c>
      <c r="F150" s="115">
        <v>2</v>
      </c>
      <c r="AC150" s="110">
        <v>490005363</v>
      </c>
      <c r="AD150" s="2" t="s">
        <v>488</v>
      </c>
      <c r="AE150" s="123">
        <v>43554</v>
      </c>
      <c r="AF150" s="124">
        <f t="shared" ca="1" si="3"/>
        <v>1</v>
      </c>
      <c r="AG150" s="124"/>
      <c r="AH150" s="124"/>
      <c r="AI150" s="110">
        <v>265900000</v>
      </c>
      <c r="AJ150" s="2" t="s">
        <v>697</v>
      </c>
      <c r="AK150" s="125">
        <v>139707</v>
      </c>
    </row>
    <row r="151" spans="1:37" x14ac:dyDescent="0.3">
      <c r="A151" s="110">
        <v>800470000</v>
      </c>
      <c r="B151" s="2" t="s">
        <v>199</v>
      </c>
      <c r="C151" s="18">
        <v>1</v>
      </c>
      <c r="D151" s="118">
        <v>44692</v>
      </c>
      <c r="E151" s="114" t="s">
        <v>837</v>
      </c>
      <c r="F151" s="115">
        <v>7</v>
      </c>
      <c r="AC151" s="110">
        <v>493008818</v>
      </c>
      <c r="AD151" s="2" t="s">
        <v>79</v>
      </c>
      <c r="AE151" s="123">
        <v>37427</v>
      </c>
      <c r="AF151" s="124">
        <f t="shared" ca="1" si="3"/>
        <v>18</v>
      </c>
      <c r="AG151" s="124"/>
      <c r="AH151" s="124"/>
      <c r="AI151" s="110">
        <v>266710000</v>
      </c>
      <c r="AJ151" s="2" t="s">
        <v>150</v>
      </c>
      <c r="AK151" s="125">
        <v>123691</v>
      </c>
    </row>
    <row r="152" spans="1:37" x14ac:dyDescent="0.3">
      <c r="A152" s="110">
        <v>280660000</v>
      </c>
      <c r="B152" s="2" t="s">
        <v>200</v>
      </c>
      <c r="C152" s="18">
        <v>4</v>
      </c>
      <c r="D152" s="118">
        <v>114029</v>
      </c>
      <c r="E152" s="114" t="s">
        <v>851</v>
      </c>
      <c r="F152" s="115">
        <v>1</v>
      </c>
      <c r="AC152" s="110">
        <v>996003945</v>
      </c>
      <c r="AD152" s="2" t="s">
        <v>3254</v>
      </c>
      <c r="AE152" s="78">
        <v>41281</v>
      </c>
      <c r="AF152" s="124">
        <f t="shared" ca="1" si="3"/>
        <v>8</v>
      </c>
      <c r="AG152" s="124"/>
      <c r="AH152" s="124"/>
      <c r="AI152" s="110">
        <v>268005711</v>
      </c>
      <c r="AJ152" s="2" t="s">
        <v>2298</v>
      </c>
      <c r="AK152" s="125">
        <v>38435</v>
      </c>
    </row>
    <row r="153" spans="1:37" x14ac:dyDescent="0.3">
      <c r="A153" s="110">
        <v>939001690</v>
      </c>
      <c r="B153" s="2" t="s">
        <v>201</v>
      </c>
      <c r="C153" s="18">
        <v>2</v>
      </c>
      <c r="D153" s="118">
        <v>101481</v>
      </c>
      <c r="E153" s="114" t="s">
        <v>854</v>
      </c>
      <c r="F153" s="115">
        <v>3</v>
      </c>
      <c r="AC153" s="110">
        <v>408006715</v>
      </c>
      <c r="AD153" s="2" t="s">
        <v>603</v>
      </c>
      <c r="AE153" s="78">
        <v>36509</v>
      </c>
      <c r="AF153" s="124">
        <f t="shared" ca="1" si="3"/>
        <v>21</v>
      </c>
      <c r="AG153" s="124"/>
      <c r="AH153" s="124"/>
      <c r="AI153" s="110">
        <v>268009799</v>
      </c>
      <c r="AJ153" s="2" t="s">
        <v>697</v>
      </c>
      <c r="AK153" s="125">
        <v>115327</v>
      </c>
    </row>
    <row r="154" spans="1:37" x14ac:dyDescent="0.3">
      <c r="A154" s="110">
        <v>468950000</v>
      </c>
      <c r="B154" s="2" t="s">
        <v>202</v>
      </c>
      <c r="C154" s="18">
        <v>2</v>
      </c>
      <c r="D154" s="118">
        <v>113877</v>
      </c>
      <c r="E154" s="114" t="s">
        <v>837</v>
      </c>
      <c r="F154" s="115">
        <v>5</v>
      </c>
      <c r="AC154" s="110">
        <v>760003261</v>
      </c>
      <c r="AD154" s="2" t="s">
        <v>636</v>
      </c>
      <c r="AE154" s="123">
        <v>37964</v>
      </c>
      <c r="AF154" s="124">
        <f t="shared" ca="1" si="3"/>
        <v>17</v>
      </c>
      <c r="AG154" s="124"/>
      <c r="AH154" s="124"/>
      <c r="AI154" s="110">
        <v>269001274</v>
      </c>
      <c r="AJ154" s="2" t="s">
        <v>234</v>
      </c>
      <c r="AK154" s="125">
        <v>131381</v>
      </c>
    </row>
    <row r="155" spans="1:37" x14ac:dyDescent="0.3">
      <c r="A155" s="110">
        <v>962007287</v>
      </c>
      <c r="B155" s="2" t="s">
        <v>203</v>
      </c>
      <c r="C155" s="18">
        <v>5</v>
      </c>
      <c r="D155" s="118">
        <v>75226</v>
      </c>
      <c r="E155" s="114" t="s">
        <v>855</v>
      </c>
      <c r="F155" s="115">
        <v>1</v>
      </c>
      <c r="AC155" s="110">
        <v>831005923</v>
      </c>
      <c r="AD155" s="2" t="s">
        <v>35</v>
      </c>
      <c r="AE155" s="123">
        <v>43516</v>
      </c>
      <c r="AF155" s="124">
        <f t="shared" ca="1" si="3"/>
        <v>2</v>
      </c>
      <c r="AG155" s="124"/>
      <c r="AH155" s="124"/>
      <c r="AI155" s="110">
        <v>269007741</v>
      </c>
      <c r="AJ155" s="2" t="s">
        <v>225</v>
      </c>
      <c r="AK155" s="125">
        <v>119049</v>
      </c>
    </row>
    <row r="156" spans="1:37" x14ac:dyDescent="0.3">
      <c r="A156" s="110">
        <v>633003115</v>
      </c>
      <c r="B156" s="2" t="s">
        <v>204</v>
      </c>
      <c r="C156" s="18">
        <v>1</v>
      </c>
      <c r="D156" s="118">
        <v>62791</v>
      </c>
      <c r="E156" s="114" t="s">
        <v>851</v>
      </c>
      <c r="F156" s="115">
        <v>6</v>
      </c>
      <c r="AC156" s="110">
        <v>574009427</v>
      </c>
      <c r="AD156" s="2" t="s">
        <v>3209</v>
      </c>
      <c r="AE156" s="78">
        <v>40125</v>
      </c>
      <c r="AF156" s="124">
        <f t="shared" ca="1" si="3"/>
        <v>11</v>
      </c>
      <c r="AG156" s="124"/>
      <c r="AH156" s="124"/>
      <c r="AI156" s="110">
        <v>270770000</v>
      </c>
      <c r="AJ156" s="2" t="s">
        <v>234</v>
      </c>
      <c r="AK156" s="125">
        <v>116745</v>
      </c>
    </row>
    <row r="157" spans="1:37" x14ac:dyDescent="0.3">
      <c r="A157" s="110">
        <v>666869857</v>
      </c>
      <c r="B157" s="2" t="s">
        <v>205</v>
      </c>
      <c r="C157" s="18">
        <v>2</v>
      </c>
      <c r="D157" s="118">
        <v>86093</v>
      </c>
      <c r="E157" s="114" t="s">
        <v>854</v>
      </c>
      <c r="F157" s="115">
        <v>6</v>
      </c>
      <c r="AC157" s="110">
        <v>820002964</v>
      </c>
      <c r="AD157" s="2" t="s">
        <v>409</v>
      </c>
      <c r="AE157" s="123">
        <v>37397</v>
      </c>
      <c r="AF157" s="124">
        <f t="shared" ca="1" si="3"/>
        <v>18</v>
      </c>
      <c r="AG157" s="124"/>
      <c r="AH157" s="124"/>
      <c r="AI157" s="110">
        <v>271003019</v>
      </c>
      <c r="AJ157" s="2" t="s">
        <v>2300</v>
      </c>
      <c r="AK157" s="125">
        <v>112520</v>
      </c>
    </row>
    <row r="158" spans="1:37" x14ac:dyDescent="0.3">
      <c r="A158" s="110">
        <v>321003418</v>
      </c>
      <c r="B158" s="2" t="s">
        <v>206</v>
      </c>
      <c r="C158" s="18">
        <v>1</v>
      </c>
      <c r="D158" s="118">
        <v>49871</v>
      </c>
      <c r="E158" s="114" t="s">
        <v>843</v>
      </c>
      <c r="F158" s="115">
        <v>6</v>
      </c>
      <c r="AC158" s="110">
        <v>666864722</v>
      </c>
      <c r="AD158" s="2" t="s">
        <v>219</v>
      </c>
      <c r="AE158" s="123">
        <v>39717</v>
      </c>
      <c r="AF158" s="124">
        <f t="shared" ca="1" si="3"/>
        <v>12</v>
      </c>
      <c r="AG158" s="124"/>
      <c r="AH158" s="124"/>
      <c r="AI158" s="110">
        <v>273006374</v>
      </c>
      <c r="AJ158" s="2" t="s">
        <v>234</v>
      </c>
      <c r="AK158" s="125">
        <v>80427</v>
      </c>
    </row>
    <row r="159" spans="1:37" x14ac:dyDescent="0.3">
      <c r="A159" s="110">
        <v>838003468</v>
      </c>
      <c r="B159" s="2" t="s">
        <v>207</v>
      </c>
      <c r="C159" s="18">
        <v>4</v>
      </c>
      <c r="D159" s="118">
        <v>80928</v>
      </c>
      <c r="E159" s="114" t="s">
        <v>855</v>
      </c>
      <c r="F159" s="115">
        <v>3</v>
      </c>
      <c r="AC159" s="110">
        <v>231300000</v>
      </c>
      <c r="AD159" s="2" t="s">
        <v>463</v>
      </c>
      <c r="AE159" s="123">
        <v>39574</v>
      </c>
      <c r="AF159" s="124">
        <f t="shared" ca="1" si="3"/>
        <v>12</v>
      </c>
      <c r="AG159" s="124"/>
      <c r="AH159" s="124"/>
      <c r="AI159" s="110">
        <v>274003803</v>
      </c>
      <c r="AJ159" s="2" t="s">
        <v>623</v>
      </c>
      <c r="AK159" s="125">
        <v>55973</v>
      </c>
    </row>
    <row r="160" spans="1:37" x14ac:dyDescent="0.3">
      <c r="A160" s="110">
        <v>739007533</v>
      </c>
      <c r="B160" s="2" t="s">
        <v>208</v>
      </c>
      <c r="C160" s="18">
        <v>2</v>
      </c>
      <c r="D160" s="118">
        <v>90371</v>
      </c>
      <c r="E160" s="114" t="s">
        <v>843</v>
      </c>
      <c r="F160" s="115">
        <v>0</v>
      </c>
      <c r="AC160" s="110">
        <v>121490000</v>
      </c>
      <c r="AD160" s="2" t="s">
        <v>551</v>
      </c>
      <c r="AE160" s="123">
        <v>38674</v>
      </c>
      <c r="AF160" s="124">
        <f t="shared" ca="1" si="3"/>
        <v>15</v>
      </c>
      <c r="AG160" s="124"/>
      <c r="AH160" s="124"/>
      <c r="AI160" s="110">
        <v>274570000</v>
      </c>
      <c r="AJ160" s="2" t="s">
        <v>2300</v>
      </c>
      <c r="AK160" s="125">
        <v>148433</v>
      </c>
    </row>
    <row r="161" spans="1:37" s="61" customFormat="1" x14ac:dyDescent="0.3">
      <c r="A161" s="110">
        <v>666378370</v>
      </c>
      <c r="B161" s="2" t="s">
        <v>209</v>
      </c>
      <c r="C161" s="18">
        <v>2</v>
      </c>
      <c r="D161" s="118">
        <v>59013</v>
      </c>
      <c r="E161" s="114" t="s">
        <v>848</v>
      </c>
      <c r="F161" s="115">
        <v>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C161" s="110">
        <v>767670000</v>
      </c>
      <c r="AD161" s="2" t="s">
        <v>3049</v>
      </c>
      <c r="AE161" s="78">
        <v>43588</v>
      </c>
      <c r="AF161" s="124">
        <f t="shared" ca="1" si="3"/>
        <v>1</v>
      </c>
      <c r="AG161" s="124"/>
      <c r="AH161" s="124"/>
      <c r="AI161" s="110">
        <v>275002259</v>
      </c>
      <c r="AJ161" s="2" t="s">
        <v>2292</v>
      </c>
      <c r="AK161" s="125">
        <v>120526</v>
      </c>
    </row>
    <row r="162" spans="1:37" s="61" customFormat="1" x14ac:dyDescent="0.3">
      <c r="A162" s="110">
        <v>779630000</v>
      </c>
      <c r="B162" s="2" t="s">
        <v>210</v>
      </c>
      <c r="C162" s="18">
        <v>5</v>
      </c>
      <c r="D162" s="118">
        <v>76509</v>
      </c>
      <c r="E162" s="114" t="s">
        <v>837</v>
      </c>
      <c r="F162" s="115">
        <v>7</v>
      </c>
      <c r="L162" s="2"/>
      <c r="M162" s="2"/>
      <c r="N162" s="2"/>
      <c r="O162" s="2"/>
      <c r="P162" s="2"/>
      <c r="Q162" s="2"/>
      <c r="R162" s="2"/>
      <c r="S162" s="2"/>
      <c r="T162" s="2"/>
      <c r="AC162" s="110">
        <v>321003418</v>
      </c>
      <c r="AD162" s="2" t="s">
        <v>650</v>
      </c>
      <c r="AE162" s="123">
        <v>37243</v>
      </c>
      <c r="AF162" s="124">
        <f t="shared" ca="1" si="3"/>
        <v>19</v>
      </c>
      <c r="AG162" s="124"/>
      <c r="AH162" s="124"/>
      <c r="AI162" s="110">
        <v>276001329</v>
      </c>
      <c r="AJ162" s="2" t="s">
        <v>234</v>
      </c>
      <c r="AK162" s="125">
        <v>42051</v>
      </c>
    </row>
    <row r="163" spans="1:37" s="61" customFormat="1" x14ac:dyDescent="0.3">
      <c r="A163" s="110">
        <v>666582191</v>
      </c>
      <c r="B163" s="2" t="s">
        <v>211</v>
      </c>
      <c r="C163" s="18">
        <v>5</v>
      </c>
      <c r="D163" s="118">
        <v>116386</v>
      </c>
      <c r="E163" s="114" t="s">
        <v>855</v>
      </c>
      <c r="F163" s="115">
        <v>1</v>
      </c>
      <c r="L163" s="2"/>
      <c r="M163" s="2"/>
      <c r="N163" s="2"/>
      <c r="O163" s="2"/>
      <c r="P163" s="2"/>
      <c r="Q163" s="2"/>
      <c r="R163" s="2"/>
      <c r="S163" s="2"/>
      <c r="T163" s="2"/>
      <c r="AC163" s="110">
        <v>127002002</v>
      </c>
      <c r="AD163" s="2" t="s">
        <v>216</v>
      </c>
      <c r="AE163" s="123">
        <v>43497</v>
      </c>
      <c r="AF163" s="124">
        <f t="shared" ca="1" si="3"/>
        <v>2</v>
      </c>
      <c r="AG163" s="124"/>
      <c r="AH163" s="124"/>
      <c r="AI163" s="110">
        <v>277280000</v>
      </c>
      <c r="AJ163" s="2" t="s">
        <v>2300</v>
      </c>
      <c r="AK163" s="125">
        <v>137958</v>
      </c>
    </row>
    <row r="164" spans="1:37" s="61" customFormat="1" x14ac:dyDescent="0.3">
      <c r="A164" s="110">
        <v>538730000</v>
      </c>
      <c r="B164" s="2" t="s">
        <v>212</v>
      </c>
      <c r="C164" s="18">
        <v>5</v>
      </c>
      <c r="D164" s="118">
        <v>69384</v>
      </c>
      <c r="E164" s="114" t="s">
        <v>843</v>
      </c>
      <c r="F164" s="115">
        <v>2</v>
      </c>
      <c r="L164" s="2"/>
      <c r="M164" s="2"/>
      <c r="N164" s="2"/>
      <c r="O164" s="2"/>
      <c r="P164" s="2"/>
      <c r="Q164" s="2"/>
      <c r="R164" s="2"/>
      <c r="S164" s="2"/>
      <c r="T164" s="2"/>
      <c r="AC164" s="110">
        <v>815780000</v>
      </c>
      <c r="AD164" s="2" t="s">
        <v>334</v>
      </c>
      <c r="AE164" s="123">
        <v>38017</v>
      </c>
      <c r="AF164" s="124">
        <f t="shared" ca="1" si="3"/>
        <v>17</v>
      </c>
      <c r="AG164" s="124"/>
      <c r="AH164" s="124"/>
      <c r="AI164" s="110">
        <v>279005520</v>
      </c>
      <c r="AJ164" s="2" t="s">
        <v>234</v>
      </c>
      <c r="AK164" s="125">
        <v>76895</v>
      </c>
    </row>
    <row r="165" spans="1:37" s="61" customFormat="1" x14ac:dyDescent="0.3">
      <c r="A165" s="110">
        <v>666864722</v>
      </c>
      <c r="B165" s="2" t="s">
        <v>213</v>
      </c>
      <c r="C165" s="18">
        <v>4</v>
      </c>
      <c r="D165" s="118">
        <v>123331</v>
      </c>
      <c r="E165" s="114" t="s">
        <v>843</v>
      </c>
      <c r="F165" s="115">
        <v>6</v>
      </c>
      <c r="L165" s="2"/>
      <c r="M165" s="2"/>
      <c r="N165" s="2"/>
      <c r="O165" s="2"/>
      <c r="P165" s="2"/>
      <c r="Q165" s="2"/>
      <c r="R165" s="2"/>
      <c r="S165" s="2"/>
      <c r="T165" s="2"/>
      <c r="AC165" s="110">
        <v>680004453</v>
      </c>
      <c r="AD165" s="2" t="s">
        <v>136</v>
      </c>
      <c r="AE165" s="123">
        <v>43133</v>
      </c>
      <c r="AF165" s="124">
        <f t="shared" ca="1" si="3"/>
        <v>3</v>
      </c>
      <c r="AG165" s="124"/>
      <c r="AH165" s="124"/>
      <c r="AI165" s="110">
        <v>280230000</v>
      </c>
      <c r="AJ165" s="2" t="s">
        <v>2300</v>
      </c>
      <c r="AK165" s="125">
        <v>54629</v>
      </c>
    </row>
    <row r="166" spans="1:37" s="61" customFormat="1" x14ac:dyDescent="0.3">
      <c r="A166" s="110">
        <v>676003978</v>
      </c>
      <c r="B166" s="2" t="s">
        <v>214</v>
      </c>
      <c r="C166" s="18">
        <v>4</v>
      </c>
      <c r="D166" s="118">
        <v>55705</v>
      </c>
      <c r="E166" s="114" t="s">
        <v>855</v>
      </c>
      <c r="F166" s="115">
        <v>6</v>
      </c>
      <c r="L166" s="2"/>
      <c r="M166" s="2"/>
      <c r="N166" s="2"/>
      <c r="O166" s="2"/>
      <c r="P166" s="2"/>
      <c r="Q166" s="2"/>
      <c r="R166" s="2"/>
      <c r="S166" s="2"/>
      <c r="T166" s="2"/>
      <c r="AC166" s="110">
        <v>953200000</v>
      </c>
      <c r="AD166" s="2" t="s">
        <v>507</v>
      </c>
      <c r="AE166" s="123">
        <v>41222</v>
      </c>
      <c r="AF166" s="124">
        <f t="shared" ca="1" si="3"/>
        <v>8</v>
      </c>
      <c r="AG166" s="124"/>
      <c r="AH166" s="124"/>
      <c r="AI166" s="110">
        <v>280660000</v>
      </c>
      <c r="AJ166" s="2" t="s">
        <v>2291</v>
      </c>
      <c r="AK166" s="125">
        <v>59905</v>
      </c>
    </row>
    <row r="167" spans="1:37" s="61" customFormat="1" x14ac:dyDescent="0.3">
      <c r="A167" s="110">
        <v>509002080</v>
      </c>
      <c r="B167" s="2" t="s">
        <v>215</v>
      </c>
      <c r="C167" s="18">
        <v>5</v>
      </c>
      <c r="D167" s="118">
        <v>72893</v>
      </c>
      <c r="E167" s="114" t="s">
        <v>843</v>
      </c>
      <c r="F167" s="115">
        <v>0</v>
      </c>
      <c r="L167" s="2"/>
      <c r="M167" s="2"/>
      <c r="N167" s="2"/>
      <c r="O167" s="2"/>
      <c r="P167" s="2"/>
      <c r="Q167" s="2"/>
      <c r="R167" s="2"/>
      <c r="S167" s="2"/>
      <c r="T167" s="2"/>
      <c r="AC167" s="110">
        <v>239130000</v>
      </c>
      <c r="AD167" s="2" t="s">
        <v>546</v>
      </c>
      <c r="AE167" s="123">
        <v>42807</v>
      </c>
      <c r="AF167" s="124">
        <f t="shared" ca="1" si="3"/>
        <v>3</v>
      </c>
      <c r="AG167" s="124"/>
      <c r="AH167" s="124"/>
      <c r="AI167" s="110">
        <v>283670000</v>
      </c>
      <c r="AJ167" s="2" t="s">
        <v>697</v>
      </c>
      <c r="AK167" s="125">
        <v>91581</v>
      </c>
    </row>
    <row r="168" spans="1:37" s="61" customFormat="1" x14ac:dyDescent="0.3">
      <c r="A168" s="110">
        <v>702006287</v>
      </c>
      <c r="B168" s="2" t="s">
        <v>216</v>
      </c>
      <c r="C168" s="18">
        <v>3</v>
      </c>
      <c r="D168" s="118">
        <v>63123</v>
      </c>
      <c r="E168" s="114" t="s">
        <v>837</v>
      </c>
      <c r="F168" s="115">
        <v>1</v>
      </c>
      <c r="L168" s="2"/>
      <c r="M168" s="2"/>
      <c r="N168" s="2"/>
      <c r="O168" s="2"/>
      <c r="P168" s="2"/>
      <c r="Q168" s="2"/>
      <c r="R168" s="2"/>
      <c r="S168" s="2"/>
      <c r="T168" s="2"/>
      <c r="AC168" s="110">
        <v>674450000</v>
      </c>
      <c r="AD168" s="2" t="s">
        <v>753</v>
      </c>
      <c r="AE168" s="123">
        <v>37666</v>
      </c>
      <c r="AF168" s="124">
        <f t="shared" ca="1" si="3"/>
        <v>18</v>
      </c>
      <c r="AG168" s="124"/>
      <c r="AH168" s="124"/>
      <c r="AI168" s="110">
        <v>283820000</v>
      </c>
      <c r="AJ168" s="2" t="s">
        <v>225</v>
      </c>
      <c r="AK168" s="125">
        <v>73481</v>
      </c>
    </row>
    <row r="169" spans="1:37" s="61" customFormat="1" x14ac:dyDescent="0.3">
      <c r="A169" s="110">
        <v>426640000</v>
      </c>
      <c r="B169" s="2" t="s">
        <v>217</v>
      </c>
      <c r="C169" s="18">
        <v>3</v>
      </c>
      <c r="D169" s="118">
        <v>64193</v>
      </c>
      <c r="E169" s="114" t="s">
        <v>854</v>
      </c>
      <c r="F169" s="115">
        <v>6</v>
      </c>
      <c r="L169" s="2"/>
      <c r="M169" s="2"/>
      <c r="N169" s="2"/>
      <c r="O169" s="2"/>
      <c r="P169" s="2"/>
      <c r="Q169" s="2"/>
      <c r="R169" s="2"/>
      <c r="S169" s="2"/>
      <c r="T169" s="2"/>
      <c r="AC169" s="110">
        <v>666675231</v>
      </c>
      <c r="AD169" s="2" t="s">
        <v>148</v>
      </c>
      <c r="AE169" s="123">
        <v>39592</v>
      </c>
      <c r="AF169" s="124">
        <f t="shared" ca="1" si="3"/>
        <v>12</v>
      </c>
      <c r="AG169" s="124"/>
      <c r="AH169" s="124"/>
      <c r="AI169" s="110">
        <v>284004861</v>
      </c>
      <c r="AJ169" s="2" t="s">
        <v>697</v>
      </c>
      <c r="AK169" s="125">
        <v>38650</v>
      </c>
    </row>
    <row r="170" spans="1:37" s="61" customFormat="1" x14ac:dyDescent="0.3">
      <c r="A170" s="110">
        <v>638001709</v>
      </c>
      <c r="B170" s="2" t="s">
        <v>218</v>
      </c>
      <c r="C170" s="18">
        <v>5</v>
      </c>
      <c r="D170" s="118">
        <v>111238</v>
      </c>
      <c r="E170" s="114" t="s">
        <v>843</v>
      </c>
      <c r="F170" s="115">
        <v>6</v>
      </c>
      <c r="AC170" s="110">
        <v>992680000</v>
      </c>
      <c r="AD170" s="2" t="s">
        <v>266</v>
      </c>
      <c r="AE170" s="123">
        <v>43834</v>
      </c>
      <c r="AF170" s="124">
        <f t="shared" ca="1" si="3"/>
        <v>1</v>
      </c>
      <c r="AG170" s="124"/>
      <c r="AH170" s="124"/>
      <c r="AI170" s="110">
        <v>285002080</v>
      </c>
      <c r="AJ170" s="2" t="s">
        <v>697</v>
      </c>
      <c r="AK170" s="125">
        <v>80495</v>
      </c>
    </row>
    <row r="171" spans="1:37" s="61" customFormat="1" x14ac:dyDescent="0.3">
      <c r="A171" s="110">
        <v>801004917</v>
      </c>
      <c r="B171" s="2" t="s">
        <v>219</v>
      </c>
      <c r="C171" s="18">
        <v>2</v>
      </c>
      <c r="D171" s="118">
        <v>62446</v>
      </c>
      <c r="E171" s="114" t="s">
        <v>848</v>
      </c>
      <c r="F171" s="115">
        <v>5</v>
      </c>
      <c r="AC171" s="110">
        <v>411003339</v>
      </c>
      <c r="AD171" s="2" t="s">
        <v>3135</v>
      </c>
      <c r="AE171" s="78">
        <v>42125</v>
      </c>
      <c r="AF171" s="124">
        <f t="shared" ca="1" si="3"/>
        <v>5</v>
      </c>
      <c r="AG171" s="124"/>
      <c r="AH171" s="124"/>
      <c r="AI171" s="110">
        <v>286006251</v>
      </c>
      <c r="AJ171" s="2" t="s">
        <v>234</v>
      </c>
      <c r="AK171" s="125">
        <v>105084</v>
      </c>
    </row>
    <row r="172" spans="1:37" s="61" customFormat="1" x14ac:dyDescent="0.3">
      <c r="A172" s="110">
        <v>756790000</v>
      </c>
      <c r="B172" s="2" t="s">
        <v>220</v>
      </c>
      <c r="C172" s="18">
        <v>3</v>
      </c>
      <c r="D172" s="118">
        <v>71086</v>
      </c>
      <c r="E172" s="114" t="s">
        <v>855</v>
      </c>
      <c r="F172" s="115">
        <v>4</v>
      </c>
      <c r="AC172" s="110">
        <v>838004006</v>
      </c>
      <c r="AD172" s="2" t="s">
        <v>3217</v>
      </c>
      <c r="AE172" s="78">
        <v>42482</v>
      </c>
      <c r="AF172" s="124">
        <f t="shared" ca="1" si="3"/>
        <v>4</v>
      </c>
      <c r="AG172" s="124"/>
      <c r="AH172" s="124"/>
      <c r="AI172" s="110">
        <v>286310000</v>
      </c>
      <c r="AJ172" s="2" t="s">
        <v>2288</v>
      </c>
      <c r="AK172" s="125">
        <v>78308</v>
      </c>
    </row>
    <row r="173" spans="1:37" s="61" customFormat="1" x14ac:dyDescent="0.3">
      <c r="A173" s="110">
        <v>179130000</v>
      </c>
      <c r="B173" s="2" t="s">
        <v>221</v>
      </c>
      <c r="C173" s="18">
        <v>5</v>
      </c>
      <c r="D173" s="118">
        <v>69039</v>
      </c>
      <c r="E173" s="114" t="s">
        <v>855</v>
      </c>
      <c r="F173" s="115">
        <v>4</v>
      </c>
      <c r="AC173" s="110">
        <v>946003064</v>
      </c>
      <c r="AD173" s="2" t="s">
        <v>370</v>
      </c>
      <c r="AE173" s="123">
        <v>36544</v>
      </c>
      <c r="AF173" s="124">
        <f t="shared" ca="1" si="3"/>
        <v>21</v>
      </c>
      <c r="AG173" s="124"/>
      <c r="AH173" s="124"/>
      <c r="AI173" s="110">
        <v>288006833</v>
      </c>
      <c r="AJ173" s="2" t="s">
        <v>234</v>
      </c>
      <c r="AK173" s="125">
        <v>98443</v>
      </c>
    </row>
    <row r="174" spans="1:37" s="61" customFormat="1" x14ac:dyDescent="0.3">
      <c r="A174" s="110">
        <v>171310000</v>
      </c>
      <c r="B174" s="2" t="s">
        <v>222</v>
      </c>
      <c r="C174" s="18">
        <v>5</v>
      </c>
      <c r="D174" s="118">
        <v>79262</v>
      </c>
      <c r="E174" s="114" t="s">
        <v>854</v>
      </c>
      <c r="F174" s="115">
        <v>6</v>
      </c>
      <c r="AC174" s="110">
        <v>261006511</v>
      </c>
      <c r="AD174" s="2" t="s">
        <v>674</v>
      </c>
      <c r="AE174" s="123">
        <v>38726</v>
      </c>
      <c r="AF174" s="124">
        <f t="shared" ca="1" si="3"/>
        <v>15</v>
      </c>
      <c r="AG174" s="124"/>
      <c r="AH174" s="124"/>
      <c r="AI174" s="110">
        <v>288009449</v>
      </c>
      <c r="AJ174" s="2" t="s">
        <v>2298</v>
      </c>
      <c r="AK174" s="125">
        <v>72991</v>
      </c>
    </row>
    <row r="175" spans="1:37" s="61" customFormat="1" x14ac:dyDescent="0.3">
      <c r="A175" s="110">
        <v>426002165</v>
      </c>
      <c r="B175" s="2" t="s">
        <v>223</v>
      </c>
      <c r="C175" s="18">
        <v>5</v>
      </c>
      <c r="D175" s="118">
        <v>55686</v>
      </c>
      <c r="E175" s="114" t="s">
        <v>851</v>
      </c>
      <c r="F175" s="115">
        <v>5</v>
      </c>
      <c r="AC175" s="110">
        <v>917140000</v>
      </c>
      <c r="AD175" s="2" t="s">
        <v>335</v>
      </c>
      <c r="AE175" s="123">
        <v>40330</v>
      </c>
      <c r="AF175" s="124">
        <f t="shared" ca="1" si="3"/>
        <v>10</v>
      </c>
      <c r="AG175" s="124"/>
      <c r="AH175" s="124"/>
      <c r="AI175" s="110">
        <v>289003678</v>
      </c>
      <c r="AJ175" s="2" t="s">
        <v>234</v>
      </c>
      <c r="AK175" s="125">
        <v>84382</v>
      </c>
    </row>
    <row r="176" spans="1:37" s="61" customFormat="1" x14ac:dyDescent="0.3">
      <c r="A176" s="110">
        <v>666317784</v>
      </c>
      <c r="B176" s="2" t="s">
        <v>224</v>
      </c>
      <c r="C176" s="18">
        <v>4</v>
      </c>
      <c r="D176" s="118">
        <v>48576</v>
      </c>
      <c r="E176" s="114" t="s">
        <v>855</v>
      </c>
      <c r="F176" s="115">
        <v>5</v>
      </c>
      <c r="AC176" s="110">
        <v>666674995</v>
      </c>
      <c r="AD176" s="2" t="s">
        <v>3279</v>
      </c>
      <c r="AE176" s="78">
        <v>43422</v>
      </c>
      <c r="AF176" s="124">
        <f t="shared" ca="1" si="3"/>
        <v>2</v>
      </c>
      <c r="AG176" s="124"/>
      <c r="AH176" s="124"/>
      <c r="AI176" s="110">
        <v>290003009</v>
      </c>
      <c r="AJ176" s="2" t="s">
        <v>2300</v>
      </c>
      <c r="AK176" s="125">
        <v>139213</v>
      </c>
    </row>
    <row r="177" spans="1:37" s="61" customFormat="1" x14ac:dyDescent="0.3">
      <c r="A177" s="110">
        <v>496720000</v>
      </c>
      <c r="B177" s="2" t="s">
        <v>226</v>
      </c>
      <c r="C177" s="18">
        <v>4</v>
      </c>
      <c r="D177" s="118">
        <v>56792</v>
      </c>
      <c r="E177" s="114" t="s">
        <v>848</v>
      </c>
      <c r="F177" s="115">
        <v>0</v>
      </c>
      <c r="AC177" s="110">
        <v>823600000</v>
      </c>
      <c r="AD177" s="2" t="s">
        <v>303</v>
      </c>
      <c r="AE177" s="123">
        <v>38143</v>
      </c>
      <c r="AF177" s="124">
        <f t="shared" ca="1" si="3"/>
        <v>16</v>
      </c>
      <c r="AG177" s="124"/>
      <c r="AH177" s="124"/>
      <c r="AI177" s="110">
        <v>290820000</v>
      </c>
      <c r="AJ177" s="2" t="s">
        <v>234</v>
      </c>
      <c r="AK177" s="125">
        <v>74816</v>
      </c>
    </row>
    <row r="178" spans="1:37" s="61" customFormat="1" x14ac:dyDescent="0.3">
      <c r="A178" s="110">
        <v>354005024</v>
      </c>
      <c r="B178" s="2" t="s">
        <v>227</v>
      </c>
      <c r="C178" s="18">
        <v>1</v>
      </c>
      <c r="D178" s="118">
        <v>103041</v>
      </c>
      <c r="E178" s="114" t="s">
        <v>837</v>
      </c>
      <c r="F178" s="115">
        <v>6</v>
      </c>
      <c r="AC178" s="110">
        <v>908930000</v>
      </c>
      <c r="AD178" s="2" t="s">
        <v>306</v>
      </c>
      <c r="AE178" s="123">
        <v>39346</v>
      </c>
      <c r="AF178" s="124">
        <f t="shared" ca="1" si="3"/>
        <v>13</v>
      </c>
      <c r="AG178" s="124"/>
      <c r="AH178" s="124"/>
      <c r="AI178" s="110">
        <v>293320000</v>
      </c>
      <c r="AJ178" s="2" t="s">
        <v>2288</v>
      </c>
      <c r="AK178" s="125">
        <v>84686</v>
      </c>
    </row>
    <row r="179" spans="1:37" s="61" customFormat="1" x14ac:dyDescent="0.3">
      <c r="A179" s="110">
        <v>612002058</v>
      </c>
      <c r="B179" s="2" t="s">
        <v>228</v>
      </c>
      <c r="C179" s="18">
        <v>4</v>
      </c>
      <c r="D179" s="118">
        <v>114941</v>
      </c>
      <c r="E179" s="114" t="s">
        <v>855</v>
      </c>
      <c r="F179" s="115">
        <v>7</v>
      </c>
      <c r="AC179" s="110">
        <v>783130000</v>
      </c>
      <c r="AD179" s="2" t="s">
        <v>244</v>
      </c>
      <c r="AE179" s="123">
        <v>39346</v>
      </c>
      <c r="AF179" s="124">
        <f t="shared" ca="1" si="3"/>
        <v>13</v>
      </c>
      <c r="AG179" s="124"/>
      <c r="AH179" s="124"/>
      <c r="AI179" s="110">
        <v>293660000</v>
      </c>
      <c r="AJ179" s="2" t="s">
        <v>2300</v>
      </c>
      <c r="AK179" s="125">
        <v>46830</v>
      </c>
    </row>
    <row r="180" spans="1:37" s="61" customFormat="1" x14ac:dyDescent="0.3">
      <c r="A180" s="110">
        <v>780009259</v>
      </c>
      <c r="B180" s="2" t="s">
        <v>229</v>
      </c>
      <c r="C180" s="18">
        <v>1</v>
      </c>
      <c r="D180" s="118">
        <v>47250</v>
      </c>
      <c r="E180" s="114" t="s">
        <v>840</v>
      </c>
      <c r="F180" s="115">
        <v>6</v>
      </c>
      <c r="AC180" s="110">
        <v>451340000</v>
      </c>
      <c r="AD180" s="2" t="s">
        <v>249</v>
      </c>
      <c r="AE180" s="123">
        <v>36669</v>
      </c>
      <c r="AF180" s="124">
        <f t="shared" ca="1" si="3"/>
        <v>20</v>
      </c>
      <c r="AG180" s="124"/>
      <c r="AH180" s="124"/>
      <c r="AI180" s="110">
        <v>294004018</v>
      </c>
      <c r="AJ180" s="2" t="s">
        <v>234</v>
      </c>
      <c r="AK180" s="125">
        <v>58626</v>
      </c>
    </row>
    <row r="181" spans="1:37" s="61" customFormat="1" x14ac:dyDescent="0.3">
      <c r="A181" s="110">
        <v>862730000</v>
      </c>
      <c r="B181" s="2" t="s">
        <v>230</v>
      </c>
      <c r="C181" s="18">
        <v>1</v>
      </c>
      <c r="D181" s="118">
        <v>88967</v>
      </c>
      <c r="E181" s="114" t="s">
        <v>855</v>
      </c>
      <c r="F181" s="115">
        <v>7</v>
      </c>
      <c r="AC181" s="110">
        <v>666667301</v>
      </c>
      <c r="AD181" s="2" t="s">
        <v>522</v>
      </c>
      <c r="AE181" s="123">
        <v>36879</v>
      </c>
      <c r="AF181" s="124">
        <f t="shared" ca="1" si="3"/>
        <v>20</v>
      </c>
      <c r="AG181" s="124"/>
      <c r="AH181" s="124"/>
      <c r="AI181" s="110">
        <v>295004723</v>
      </c>
      <c r="AJ181" s="2" t="s">
        <v>2298</v>
      </c>
      <c r="AK181" s="125">
        <v>68175</v>
      </c>
    </row>
    <row r="182" spans="1:37" s="61" customFormat="1" x14ac:dyDescent="0.3">
      <c r="A182" s="110">
        <v>510009106</v>
      </c>
      <c r="B182" s="2" t="s">
        <v>231</v>
      </c>
      <c r="C182" s="18">
        <v>5</v>
      </c>
      <c r="D182" s="118">
        <v>56812</v>
      </c>
      <c r="E182" s="114" t="s">
        <v>837</v>
      </c>
      <c r="F182" s="115">
        <v>4</v>
      </c>
      <c r="AC182" s="110">
        <v>767650000</v>
      </c>
      <c r="AD182" s="2" t="s">
        <v>120</v>
      </c>
      <c r="AE182" s="123">
        <v>38829</v>
      </c>
      <c r="AF182" s="124">
        <f t="shared" ca="1" si="3"/>
        <v>14</v>
      </c>
      <c r="AG182" s="124"/>
      <c r="AH182" s="124"/>
      <c r="AI182" s="110">
        <v>296004327</v>
      </c>
      <c r="AJ182" s="2" t="s">
        <v>2287</v>
      </c>
      <c r="AK182" s="125">
        <v>103766</v>
      </c>
    </row>
    <row r="183" spans="1:37" s="61" customFormat="1" x14ac:dyDescent="0.3">
      <c r="A183" s="110">
        <v>642580000</v>
      </c>
      <c r="B183" s="2" t="s">
        <v>232</v>
      </c>
      <c r="C183" s="18">
        <v>5</v>
      </c>
      <c r="D183" s="118">
        <v>79741</v>
      </c>
      <c r="E183" s="114" t="s">
        <v>837</v>
      </c>
      <c r="F183" s="115">
        <v>2</v>
      </c>
      <c r="AC183" s="110">
        <v>357007263</v>
      </c>
      <c r="AD183" s="2" t="s">
        <v>740</v>
      </c>
      <c r="AE183" s="123">
        <v>39398</v>
      </c>
      <c r="AF183" s="124">
        <f t="shared" ca="1" si="3"/>
        <v>13</v>
      </c>
      <c r="AG183" s="124"/>
      <c r="AH183" s="124"/>
      <c r="AI183" s="110">
        <v>298480000</v>
      </c>
      <c r="AJ183" s="2" t="s">
        <v>697</v>
      </c>
      <c r="AK183" s="125">
        <v>37201</v>
      </c>
    </row>
    <row r="184" spans="1:37" s="61" customFormat="1" x14ac:dyDescent="0.3">
      <c r="A184" s="110">
        <v>924003222</v>
      </c>
      <c r="B184" s="2" t="s">
        <v>233</v>
      </c>
      <c r="C184" s="18">
        <v>5</v>
      </c>
      <c r="D184" s="118">
        <v>42649</v>
      </c>
      <c r="E184" s="114" t="s">
        <v>855</v>
      </c>
      <c r="F184" s="115">
        <v>5</v>
      </c>
      <c r="AC184" s="110">
        <v>303350000</v>
      </c>
      <c r="AD184" s="2" t="s">
        <v>3180</v>
      </c>
      <c r="AE184" s="78">
        <v>36999</v>
      </c>
      <c r="AF184" s="124">
        <f t="shared" ca="1" si="3"/>
        <v>19</v>
      </c>
      <c r="AG184" s="124"/>
      <c r="AH184" s="124"/>
      <c r="AI184" s="110">
        <v>300005168</v>
      </c>
      <c r="AJ184" s="2" t="s">
        <v>234</v>
      </c>
      <c r="AK184" s="125">
        <v>55556</v>
      </c>
    </row>
    <row r="185" spans="1:37" s="61" customFormat="1" x14ac:dyDescent="0.3">
      <c r="A185" s="110">
        <v>656008416</v>
      </c>
      <c r="B185" s="2" t="s">
        <v>235</v>
      </c>
      <c r="C185" s="18">
        <v>4</v>
      </c>
      <c r="D185" s="118">
        <v>96721</v>
      </c>
      <c r="E185" s="114" t="s">
        <v>840</v>
      </c>
      <c r="F185" s="115">
        <v>1</v>
      </c>
      <c r="AC185" s="110">
        <v>844007920</v>
      </c>
      <c r="AD185" s="2" t="s">
        <v>3275</v>
      </c>
      <c r="AE185" s="78">
        <v>38225</v>
      </c>
      <c r="AF185" s="124">
        <f t="shared" ca="1" si="3"/>
        <v>16</v>
      </c>
      <c r="AG185" s="124"/>
      <c r="AH185" s="124"/>
      <c r="AI185" s="110">
        <v>300650000</v>
      </c>
      <c r="AJ185" s="2" t="s">
        <v>517</v>
      </c>
      <c r="AK185" s="125">
        <v>68219</v>
      </c>
    </row>
    <row r="186" spans="1:37" s="61" customFormat="1" x14ac:dyDescent="0.3">
      <c r="A186" s="110">
        <v>823600000</v>
      </c>
      <c r="B186" s="2" t="s">
        <v>236</v>
      </c>
      <c r="C186" s="18">
        <v>3</v>
      </c>
      <c r="D186" s="118">
        <v>92402</v>
      </c>
      <c r="E186" s="114" t="s">
        <v>837</v>
      </c>
      <c r="F186" s="115">
        <v>3</v>
      </c>
      <c r="AC186" s="110">
        <v>609003680</v>
      </c>
      <c r="AD186" s="2" t="s">
        <v>685</v>
      </c>
      <c r="AE186" s="78">
        <v>40732</v>
      </c>
      <c r="AF186" s="124">
        <f t="shared" ca="1" si="3"/>
        <v>9</v>
      </c>
      <c r="AG186" s="124"/>
      <c r="AH186" s="124"/>
      <c r="AI186" s="110">
        <v>302790000</v>
      </c>
      <c r="AJ186" s="2" t="s">
        <v>11</v>
      </c>
      <c r="AK186" s="125">
        <v>54229</v>
      </c>
    </row>
    <row r="187" spans="1:37" s="61" customFormat="1" x14ac:dyDescent="0.3">
      <c r="A187" s="110">
        <v>239130000</v>
      </c>
      <c r="B187" s="2" t="s">
        <v>237</v>
      </c>
      <c r="C187" s="18">
        <v>3</v>
      </c>
      <c r="D187" s="118">
        <v>110812</v>
      </c>
      <c r="E187" s="114" t="s">
        <v>855</v>
      </c>
      <c r="F187" s="115">
        <v>0</v>
      </c>
      <c r="AC187" s="110">
        <v>445003049</v>
      </c>
      <c r="AD187" s="2" t="s">
        <v>170</v>
      </c>
      <c r="AE187" s="123">
        <v>39038</v>
      </c>
      <c r="AF187" s="124">
        <f t="shared" ca="1" si="3"/>
        <v>14</v>
      </c>
      <c r="AG187" s="124"/>
      <c r="AH187" s="124"/>
      <c r="AI187" s="110">
        <v>303350000</v>
      </c>
      <c r="AJ187" s="2" t="s">
        <v>623</v>
      </c>
      <c r="AK187" s="125">
        <v>81918</v>
      </c>
    </row>
    <row r="188" spans="1:37" s="61" customFormat="1" x14ac:dyDescent="0.3">
      <c r="A188" s="110">
        <v>264001498</v>
      </c>
      <c r="B188" s="2" t="s">
        <v>238</v>
      </c>
      <c r="C188" s="18">
        <v>5</v>
      </c>
      <c r="D188" s="118">
        <v>89875</v>
      </c>
      <c r="E188" s="114" t="s">
        <v>843</v>
      </c>
      <c r="F188" s="115">
        <v>7</v>
      </c>
      <c r="AC188" s="110">
        <v>443960000</v>
      </c>
      <c r="AD188" s="2" t="s">
        <v>140</v>
      </c>
      <c r="AE188" s="123">
        <v>39798</v>
      </c>
      <c r="AF188" s="124">
        <f t="shared" ca="1" si="3"/>
        <v>12</v>
      </c>
      <c r="AG188" s="124"/>
      <c r="AH188" s="124"/>
      <c r="AI188" s="110">
        <v>307007709</v>
      </c>
      <c r="AJ188" s="2" t="s">
        <v>2296</v>
      </c>
      <c r="AK188" s="125">
        <v>55899</v>
      </c>
    </row>
    <row r="189" spans="1:37" s="61" customFormat="1" x14ac:dyDescent="0.3">
      <c r="A189" s="110">
        <v>555910000</v>
      </c>
      <c r="B189" s="2" t="s">
        <v>239</v>
      </c>
      <c r="C189" s="18">
        <v>1</v>
      </c>
      <c r="D189" s="118">
        <v>81584</v>
      </c>
      <c r="E189" s="114" t="s">
        <v>851</v>
      </c>
      <c r="F189" s="115">
        <v>0</v>
      </c>
      <c r="AC189" s="110">
        <v>130003777</v>
      </c>
      <c r="AD189" s="2" t="s">
        <v>3285</v>
      </c>
      <c r="AE189" s="78">
        <v>42840</v>
      </c>
      <c r="AF189" s="124">
        <f t="shared" ca="1" si="3"/>
        <v>3</v>
      </c>
      <c r="AG189" s="124"/>
      <c r="AH189" s="124"/>
      <c r="AI189" s="110">
        <v>309002309</v>
      </c>
      <c r="AJ189" s="2" t="s">
        <v>623</v>
      </c>
      <c r="AK189" s="125">
        <v>78670</v>
      </c>
    </row>
    <row r="190" spans="1:37" s="61" customFormat="1" x14ac:dyDescent="0.3">
      <c r="A190" s="110">
        <v>375001308</v>
      </c>
      <c r="B190" s="2" t="s">
        <v>240</v>
      </c>
      <c r="C190" s="18">
        <v>5</v>
      </c>
      <c r="D190" s="118">
        <v>74768</v>
      </c>
      <c r="E190" s="114" t="s">
        <v>848</v>
      </c>
      <c r="F190" s="115">
        <v>4</v>
      </c>
      <c r="AC190" s="110">
        <v>323003557</v>
      </c>
      <c r="AD190" s="2" t="s">
        <v>248</v>
      </c>
      <c r="AE190" s="123">
        <v>43575</v>
      </c>
      <c r="AF190" s="124">
        <f t="shared" ca="1" si="3"/>
        <v>1</v>
      </c>
      <c r="AG190" s="124"/>
      <c r="AH190" s="124"/>
      <c r="AI190" s="110">
        <v>309006792</v>
      </c>
      <c r="AJ190" s="2" t="s">
        <v>234</v>
      </c>
      <c r="AK190" s="125">
        <v>65690</v>
      </c>
    </row>
    <row r="191" spans="1:37" s="61" customFormat="1" x14ac:dyDescent="0.3">
      <c r="A191" s="110">
        <v>569008334</v>
      </c>
      <c r="B191" s="2" t="s">
        <v>241</v>
      </c>
      <c r="C191" s="18">
        <v>2</v>
      </c>
      <c r="D191" s="118">
        <v>104733</v>
      </c>
      <c r="E191" s="114" t="s">
        <v>848</v>
      </c>
      <c r="F191" s="115">
        <v>1</v>
      </c>
      <c r="AC191" s="110">
        <v>889870000</v>
      </c>
      <c r="AD191" s="2" t="s">
        <v>777</v>
      </c>
      <c r="AE191" s="123">
        <v>41849</v>
      </c>
      <c r="AF191" s="124">
        <f t="shared" ca="1" si="3"/>
        <v>6</v>
      </c>
      <c r="AG191" s="124"/>
      <c r="AH191" s="124"/>
      <c r="AI191" s="110">
        <v>311009483</v>
      </c>
      <c r="AJ191" s="2" t="s">
        <v>386</v>
      </c>
      <c r="AK191" s="125">
        <v>89181</v>
      </c>
    </row>
    <row r="192" spans="1:37" s="61" customFormat="1" x14ac:dyDescent="0.3">
      <c r="A192" s="110">
        <v>215006916</v>
      </c>
      <c r="B192" s="2" t="s">
        <v>242</v>
      </c>
      <c r="C192" s="18">
        <v>4</v>
      </c>
      <c r="D192" s="118">
        <v>80559</v>
      </c>
      <c r="E192" s="114" t="s">
        <v>837</v>
      </c>
      <c r="F192" s="115">
        <v>0</v>
      </c>
      <c r="AC192" s="110">
        <v>132001469</v>
      </c>
      <c r="AD192" s="2" t="s">
        <v>3219</v>
      </c>
      <c r="AE192" s="78">
        <v>39569</v>
      </c>
      <c r="AF192" s="124">
        <f t="shared" ca="1" si="3"/>
        <v>12</v>
      </c>
      <c r="AG192" s="124"/>
      <c r="AH192" s="124"/>
      <c r="AI192" s="110">
        <v>311970000</v>
      </c>
      <c r="AJ192" s="2" t="s">
        <v>697</v>
      </c>
      <c r="AK192" s="125">
        <v>116120</v>
      </c>
    </row>
    <row r="193" spans="1:37" s="61" customFormat="1" x14ac:dyDescent="0.3">
      <c r="A193" s="110">
        <v>559970000</v>
      </c>
      <c r="B193" s="2" t="s">
        <v>243</v>
      </c>
      <c r="C193" s="18">
        <v>3</v>
      </c>
      <c r="D193" s="118">
        <v>69372</v>
      </c>
      <c r="E193" s="114" t="s">
        <v>851</v>
      </c>
      <c r="F193" s="115">
        <v>3</v>
      </c>
      <c r="AC193" s="110">
        <v>891006507</v>
      </c>
      <c r="AD193" s="2" t="s">
        <v>759</v>
      </c>
      <c r="AE193" s="123">
        <v>42650</v>
      </c>
      <c r="AF193" s="124">
        <f t="shared" ca="1" si="3"/>
        <v>4</v>
      </c>
      <c r="AG193" s="124"/>
      <c r="AH193" s="124"/>
      <c r="AI193" s="110">
        <v>313003024</v>
      </c>
      <c r="AJ193" s="2" t="s">
        <v>2291</v>
      </c>
      <c r="AK193" s="125">
        <v>104466</v>
      </c>
    </row>
    <row r="194" spans="1:37" s="61" customFormat="1" x14ac:dyDescent="0.3">
      <c r="A194" s="110">
        <v>815710000</v>
      </c>
      <c r="B194" s="2" t="s">
        <v>244</v>
      </c>
      <c r="C194" s="18">
        <v>3</v>
      </c>
      <c r="D194" s="118">
        <v>84899</v>
      </c>
      <c r="E194" s="114" t="s">
        <v>840</v>
      </c>
      <c r="F194" s="115">
        <v>4</v>
      </c>
      <c r="AC194" s="110">
        <v>666646559</v>
      </c>
      <c r="AD194" s="2" t="s">
        <v>526</v>
      </c>
      <c r="AE194" s="123">
        <v>36507</v>
      </c>
      <c r="AF194" s="124">
        <f t="shared" ref="AF194:AF257" ca="1" si="4">DATEDIF(AE194,TODAY(),"Y")</f>
        <v>21</v>
      </c>
      <c r="AG194" s="124"/>
      <c r="AH194" s="124"/>
      <c r="AI194" s="110">
        <v>313420000</v>
      </c>
      <c r="AJ194" s="2" t="s">
        <v>2300</v>
      </c>
      <c r="AK194" s="125">
        <v>129910</v>
      </c>
    </row>
    <row r="195" spans="1:37" s="61" customFormat="1" x14ac:dyDescent="0.3">
      <c r="A195" s="110">
        <v>160003553</v>
      </c>
      <c r="B195" s="2" t="s">
        <v>245</v>
      </c>
      <c r="C195" s="18">
        <v>1</v>
      </c>
      <c r="D195" s="118">
        <v>71445</v>
      </c>
      <c r="E195" s="114" t="s">
        <v>854</v>
      </c>
      <c r="F195" s="115">
        <v>5</v>
      </c>
      <c r="AC195" s="110">
        <v>666171776</v>
      </c>
      <c r="AD195" s="2" t="s">
        <v>767</v>
      </c>
      <c r="AE195" s="123">
        <v>43498</v>
      </c>
      <c r="AF195" s="124">
        <f t="shared" ca="1" si="4"/>
        <v>2</v>
      </c>
      <c r="AG195" s="124"/>
      <c r="AH195" s="124"/>
      <c r="AI195" s="110">
        <v>314001332</v>
      </c>
      <c r="AJ195" s="2" t="s">
        <v>697</v>
      </c>
      <c r="AK195" s="125">
        <v>66180</v>
      </c>
    </row>
    <row r="196" spans="1:37" s="61" customFormat="1" x14ac:dyDescent="0.3">
      <c r="A196" s="110">
        <v>723350000</v>
      </c>
      <c r="B196" s="2" t="s">
        <v>246</v>
      </c>
      <c r="C196" s="18">
        <v>4</v>
      </c>
      <c r="D196" s="118">
        <v>57624</v>
      </c>
      <c r="E196" s="114" t="s">
        <v>840</v>
      </c>
      <c r="F196" s="115">
        <v>1</v>
      </c>
      <c r="AC196" s="110">
        <v>347009826</v>
      </c>
      <c r="AD196" s="2" t="s">
        <v>3122</v>
      </c>
      <c r="AE196" s="78">
        <v>42702</v>
      </c>
      <c r="AF196" s="124">
        <f t="shared" ca="1" si="4"/>
        <v>4</v>
      </c>
      <c r="AG196" s="124"/>
      <c r="AH196" s="124"/>
      <c r="AI196" s="110">
        <v>315001263</v>
      </c>
      <c r="AJ196" s="2" t="s">
        <v>2296</v>
      </c>
      <c r="AK196" s="125">
        <v>68969</v>
      </c>
    </row>
    <row r="197" spans="1:37" s="61" customFormat="1" x14ac:dyDescent="0.3">
      <c r="A197" s="110">
        <v>941006234</v>
      </c>
      <c r="B197" s="2" t="s">
        <v>247</v>
      </c>
      <c r="C197" s="18">
        <v>4</v>
      </c>
      <c r="D197" s="118">
        <v>118087</v>
      </c>
      <c r="E197" s="114" t="s">
        <v>848</v>
      </c>
      <c r="F197" s="115">
        <v>3</v>
      </c>
      <c r="AC197" s="110">
        <v>169760000</v>
      </c>
      <c r="AD197" s="2" t="s">
        <v>222</v>
      </c>
      <c r="AE197" s="123">
        <v>37764</v>
      </c>
      <c r="AF197" s="124">
        <f t="shared" ca="1" si="4"/>
        <v>17</v>
      </c>
      <c r="AG197" s="124"/>
      <c r="AH197" s="124"/>
      <c r="AI197" s="110">
        <v>316007805</v>
      </c>
      <c r="AJ197" s="2" t="s">
        <v>2293</v>
      </c>
      <c r="AK197" s="125">
        <v>89971</v>
      </c>
    </row>
    <row r="198" spans="1:37" s="61" customFormat="1" x14ac:dyDescent="0.3">
      <c r="A198" s="110">
        <v>666172102</v>
      </c>
      <c r="B198" s="2" t="s">
        <v>248</v>
      </c>
      <c r="C198" s="18">
        <v>4</v>
      </c>
      <c r="D198" s="118">
        <v>46256</v>
      </c>
      <c r="E198" s="114" t="s">
        <v>837</v>
      </c>
      <c r="F198" s="115">
        <v>2</v>
      </c>
      <c r="AC198" s="110">
        <v>268009799</v>
      </c>
      <c r="AD198" s="2" t="s">
        <v>3108</v>
      </c>
      <c r="AE198" s="78">
        <v>40690</v>
      </c>
      <c r="AF198" s="124">
        <f t="shared" ca="1" si="4"/>
        <v>9</v>
      </c>
      <c r="AG198" s="124"/>
      <c r="AH198" s="124"/>
      <c r="AI198" s="110">
        <v>316890000</v>
      </c>
      <c r="AJ198" s="2" t="s">
        <v>2293</v>
      </c>
      <c r="AK198" s="125">
        <v>73819</v>
      </c>
    </row>
    <row r="199" spans="1:37" s="61" customFormat="1" x14ac:dyDescent="0.3">
      <c r="A199" s="110">
        <v>641007808</v>
      </c>
      <c r="B199" s="2" t="s">
        <v>249</v>
      </c>
      <c r="C199" s="18">
        <v>5</v>
      </c>
      <c r="D199" s="118">
        <v>43152</v>
      </c>
      <c r="E199" s="114" t="s">
        <v>854</v>
      </c>
      <c r="F199" s="115">
        <v>6</v>
      </c>
      <c r="AC199" s="110">
        <v>624008324</v>
      </c>
      <c r="AD199" s="2" t="s">
        <v>83</v>
      </c>
      <c r="AE199" s="123">
        <v>37670</v>
      </c>
      <c r="AF199" s="124">
        <f t="shared" ca="1" si="4"/>
        <v>18</v>
      </c>
      <c r="AG199" s="124"/>
      <c r="AH199" s="124"/>
      <c r="AI199" s="110">
        <v>317270000</v>
      </c>
      <c r="AJ199" s="2" t="s">
        <v>150</v>
      </c>
      <c r="AK199" s="125">
        <v>97209</v>
      </c>
    </row>
    <row r="200" spans="1:37" s="61" customFormat="1" x14ac:dyDescent="0.3">
      <c r="A200" s="110">
        <v>490490000</v>
      </c>
      <c r="B200" s="2" t="s">
        <v>250</v>
      </c>
      <c r="C200" s="18">
        <v>4</v>
      </c>
      <c r="D200" s="118">
        <v>79572</v>
      </c>
      <c r="E200" s="114" t="s">
        <v>840</v>
      </c>
      <c r="F200" s="115">
        <v>1</v>
      </c>
      <c r="AC200" s="110">
        <v>496720000</v>
      </c>
      <c r="AD200" s="2" t="s">
        <v>619</v>
      </c>
      <c r="AE200" s="78">
        <v>39951</v>
      </c>
      <c r="AF200" s="124">
        <f t="shared" ca="1" si="4"/>
        <v>11</v>
      </c>
      <c r="AG200" s="124"/>
      <c r="AH200" s="124"/>
      <c r="AI200" s="110">
        <v>317320000</v>
      </c>
      <c r="AJ200" s="2" t="s">
        <v>2296</v>
      </c>
      <c r="AK200" s="125">
        <v>80005</v>
      </c>
    </row>
    <row r="201" spans="1:37" s="61" customFormat="1" x14ac:dyDescent="0.3">
      <c r="A201" s="110">
        <v>283670000</v>
      </c>
      <c r="B201" s="2" t="s">
        <v>251</v>
      </c>
      <c r="C201" s="18">
        <v>5</v>
      </c>
      <c r="D201" s="118">
        <v>119381</v>
      </c>
      <c r="E201" s="114" t="s">
        <v>851</v>
      </c>
      <c r="F201" s="115">
        <v>0</v>
      </c>
      <c r="AC201" s="110">
        <v>177008193</v>
      </c>
      <c r="AD201" s="2" t="s">
        <v>202</v>
      </c>
      <c r="AE201" s="123">
        <v>39559</v>
      </c>
      <c r="AF201" s="124">
        <f t="shared" ca="1" si="4"/>
        <v>12</v>
      </c>
      <c r="AG201" s="124"/>
      <c r="AH201" s="124"/>
      <c r="AI201" s="110">
        <v>317700000</v>
      </c>
      <c r="AJ201" s="2" t="s">
        <v>697</v>
      </c>
      <c r="AK201" s="125">
        <v>115782</v>
      </c>
    </row>
    <row r="202" spans="1:37" s="61" customFormat="1" x14ac:dyDescent="0.3">
      <c r="A202" s="110">
        <v>216190000</v>
      </c>
      <c r="B202" s="2" t="s">
        <v>252</v>
      </c>
      <c r="C202" s="18">
        <v>4</v>
      </c>
      <c r="D202" s="118">
        <v>77764</v>
      </c>
      <c r="E202" s="114" t="s">
        <v>855</v>
      </c>
      <c r="F202" s="115">
        <v>5</v>
      </c>
      <c r="AC202" s="110">
        <v>171310000</v>
      </c>
      <c r="AD202" s="2" t="s">
        <v>794</v>
      </c>
      <c r="AE202" s="123">
        <v>43077</v>
      </c>
      <c r="AF202" s="124">
        <f t="shared" ca="1" si="4"/>
        <v>3</v>
      </c>
      <c r="AG202" s="124"/>
      <c r="AH202" s="124"/>
      <c r="AI202" s="110">
        <v>318140000</v>
      </c>
      <c r="AJ202" s="2" t="s">
        <v>2300</v>
      </c>
      <c r="AK202" s="125">
        <v>49568</v>
      </c>
    </row>
    <row r="203" spans="1:37" s="61" customFormat="1" x14ac:dyDescent="0.3">
      <c r="A203" s="110">
        <v>411005913</v>
      </c>
      <c r="B203" s="2" t="s">
        <v>253</v>
      </c>
      <c r="C203" s="18">
        <v>4</v>
      </c>
      <c r="D203" s="118">
        <v>116158</v>
      </c>
      <c r="E203" s="114" t="s">
        <v>854</v>
      </c>
      <c r="F203" s="115">
        <v>2</v>
      </c>
      <c r="AC203" s="110">
        <v>666308884</v>
      </c>
      <c r="AD203" s="2" t="s">
        <v>181</v>
      </c>
      <c r="AE203" s="123">
        <v>39819</v>
      </c>
      <c r="AF203" s="124">
        <f t="shared" ca="1" si="4"/>
        <v>12</v>
      </c>
      <c r="AG203" s="124"/>
      <c r="AH203" s="124"/>
      <c r="AI203" s="110">
        <v>320940000</v>
      </c>
      <c r="AJ203" s="2" t="s">
        <v>234</v>
      </c>
      <c r="AK203" s="125">
        <v>57139</v>
      </c>
    </row>
    <row r="204" spans="1:37" s="61" customFormat="1" x14ac:dyDescent="0.3">
      <c r="A204" s="110">
        <v>296004327</v>
      </c>
      <c r="B204" s="2" t="s">
        <v>254</v>
      </c>
      <c r="C204" s="18">
        <v>3</v>
      </c>
      <c r="D204" s="118">
        <v>85348</v>
      </c>
      <c r="E204" s="114" t="s">
        <v>840</v>
      </c>
      <c r="F204" s="115">
        <v>3</v>
      </c>
      <c r="AC204" s="110">
        <v>666563568</v>
      </c>
      <c r="AD204" s="2" t="s">
        <v>716</v>
      </c>
      <c r="AE204" s="123">
        <v>39063</v>
      </c>
      <c r="AF204" s="124">
        <f t="shared" ca="1" si="4"/>
        <v>14</v>
      </c>
      <c r="AG204" s="124"/>
      <c r="AH204" s="124"/>
      <c r="AI204" s="110">
        <v>321003418</v>
      </c>
      <c r="AJ204" s="2" t="s">
        <v>2288</v>
      </c>
      <c r="AK204" s="125">
        <v>140304</v>
      </c>
    </row>
    <row r="205" spans="1:37" s="61" customFormat="1" x14ac:dyDescent="0.3">
      <c r="A205" s="110">
        <v>793001452</v>
      </c>
      <c r="B205" s="2" t="s">
        <v>255</v>
      </c>
      <c r="C205" s="18">
        <v>5</v>
      </c>
      <c r="D205" s="118">
        <v>98150</v>
      </c>
      <c r="E205" s="114" t="s">
        <v>840</v>
      </c>
      <c r="F205" s="115">
        <v>6</v>
      </c>
      <c r="AC205" s="110">
        <v>231001151</v>
      </c>
      <c r="AD205" s="2" t="s">
        <v>3247</v>
      </c>
      <c r="AE205" s="78">
        <v>40733</v>
      </c>
      <c r="AF205" s="124">
        <f t="shared" ca="1" si="4"/>
        <v>9</v>
      </c>
      <c r="AG205" s="124"/>
      <c r="AH205" s="124"/>
      <c r="AI205" s="110">
        <v>321007544</v>
      </c>
      <c r="AJ205" s="2" t="s">
        <v>2296</v>
      </c>
      <c r="AK205" s="125">
        <v>102330</v>
      </c>
    </row>
    <row r="206" spans="1:37" s="61" customFormat="1" x14ac:dyDescent="0.3">
      <c r="A206" s="110">
        <v>167670000</v>
      </c>
      <c r="B206" s="2" t="s">
        <v>256</v>
      </c>
      <c r="C206" s="18">
        <v>2</v>
      </c>
      <c r="D206" s="118">
        <v>85604</v>
      </c>
      <c r="E206" s="114" t="s">
        <v>843</v>
      </c>
      <c r="F206" s="115">
        <v>3</v>
      </c>
      <c r="AC206" s="110">
        <v>432800000</v>
      </c>
      <c r="AD206" s="2" t="s">
        <v>752</v>
      </c>
      <c r="AE206" s="123">
        <v>37421</v>
      </c>
      <c r="AF206" s="124">
        <f t="shared" ca="1" si="4"/>
        <v>18</v>
      </c>
      <c r="AG206" s="124"/>
      <c r="AH206" s="124"/>
      <c r="AI206" s="110">
        <v>323002808</v>
      </c>
      <c r="AJ206" s="2" t="s">
        <v>234</v>
      </c>
      <c r="AK206" s="125">
        <v>119474</v>
      </c>
    </row>
    <row r="207" spans="1:37" s="61" customFormat="1" x14ac:dyDescent="0.3">
      <c r="A207" s="110">
        <v>844007920</v>
      </c>
      <c r="B207" s="2" t="s">
        <v>257</v>
      </c>
      <c r="C207" s="18">
        <v>2</v>
      </c>
      <c r="D207" s="118">
        <v>44072</v>
      </c>
      <c r="E207" s="114" t="s">
        <v>840</v>
      </c>
      <c r="F207" s="115">
        <v>7</v>
      </c>
      <c r="AC207" s="110">
        <v>851006207</v>
      </c>
      <c r="AD207" s="2" t="s">
        <v>365</v>
      </c>
      <c r="AE207" s="123">
        <v>36716</v>
      </c>
      <c r="AF207" s="124">
        <f t="shared" ca="1" si="4"/>
        <v>20</v>
      </c>
      <c r="AG207" s="124"/>
      <c r="AH207" s="124"/>
      <c r="AI207" s="110">
        <v>323003557</v>
      </c>
      <c r="AJ207" s="2" t="s">
        <v>2288</v>
      </c>
      <c r="AK207" s="125">
        <v>46053</v>
      </c>
    </row>
    <row r="208" spans="1:37" s="61" customFormat="1" x14ac:dyDescent="0.3">
      <c r="A208" s="110">
        <v>718009132</v>
      </c>
      <c r="B208" s="2" t="s">
        <v>258</v>
      </c>
      <c r="C208" s="18">
        <v>2</v>
      </c>
      <c r="D208" s="118">
        <v>49935</v>
      </c>
      <c r="E208" s="114" t="s">
        <v>837</v>
      </c>
      <c r="F208" s="115">
        <v>3</v>
      </c>
      <c r="AC208" s="110">
        <v>135360000</v>
      </c>
      <c r="AD208" s="2" t="s">
        <v>3242</v>
      </c>
      <c r="AE208" s="78">
        <v>42459</v>
      </c>
      <c r="AF208" s="124">
        <f t="shared" ca="1" si="4"/>
        <v>4</v>
      </c>
      <c r="AG208" s="124"/>
      <c r="AH208" s="124"/>
      <c r="AI208" s="110">
        <v>323007403</v>
      </c>
      <c r="AJ208" s="2" t="s">
        <v>798</v>
      </c>
      <c r="AK208" s="125">
        <v>48945</v>
      </c>
    </row>
    <row r="209" spans="1:37" s="61" customFormat="1" x14ac:dyDescent="0.3">
      <c r="A209" s="110">
        <v>682900000</v>
      </c>
      <c r="B209" s="2" t="s">
        <v>259</v>
      </c>
      <c r="C209" s="18">
        <v>4</v>
      </c>
      <c r="D209" s="118">
        <v>59161</v>
      </c>
      <c r="E209" s="114" t="s">
        <v>851</v>
      </c>
      <c r="F209" s="115">
        <v>5</v>
      </c>
      <c r="AC209" s="110">
        <v>573750000</v>
      </c>
      <c r="AD209" s="2" t="s">
        <v>742</v>
      </c>
      <c r="AE209" s="123">
        <v>43030</v>
      </c>
      <c r="AF209" s="124">
        <f t="shared" ca="1" si="4"/>
        <v>3</v>
      </c>
      <c r="AG209" s="124"/>
      <c r="AH209" s="124"/>
      <c r="AI209" s="110">
        <v>325005784</v>
      </c>
      <c r="AJ209" s="2" t="s">
        <v>234</v>
      </c>
      <c r="AK209" s="125">
        <v>49239</v>
      </c>
    </row>
    <row r="210" spans="1:37" s="61" customFormat="1" x14ac:dyDescent="0.3">
      <c r="A210" s="110">
        <v>666419911</v>
      </c>
      <c r="B210" s="2" t="s">
        <v>804</v>
      </c>
      <c r="C210" s="18">
        <v>4</v>
      </c>
      <c r="D210" s="118">
        <v>49138</v>
      </c>
      <c r="E210" s="114" t="s">
        <v>848</v>
      </c>
      <c r="F210" s="115">
        <v>0</v>
      </c>
      <c r="AC210" s="110">
        <v>608006244</v>
      </c>
      <c r="AD210" s="2" t="s">
        <v>2318</v>
      </c>
      <c r="AE210" s="123">
        <v>36548</v>
      </c>
      <c r="AF210" s="124">
        <f t="shared" ca="1" si="4"/>
        <v>21</v>
      </c>
      <c r="AG210" s="124"/>
      <c r="AH210" s="124"/>
      <c r="AI210" s="110">
        <v>327006779</v>
      </c>
      <c r="AJ210" s="2" t="s">
        <v>2300</v>
      </c>
      <c r="AK210" s="125">
        <v>150106</v>
      </c>
    </row>
    <row r="211" spans="1:37" s="61" customFormat="1" x14ac:dyDescent="0.3">
      <c r="A211" s="110">
        <v>600004962</v>
      </c>
      <c r="B211" s="2" t="s">
        <v>261</v>
      </c>
      <c r="C211" s="18">
        <v>2</v>
      </c>
      <c r="D211" s="118">
        <v>110203</v>
      </c>
      <c r="E211" s="114" t="s">
        <v>848</v>
      </c>
      <c r="F211" s="115">
        <v>4</v>
      </c>
      <c r="AC211" s="110">
        <v>165006602</v>
      </c>
      <c r="AD211" s="2" t="s">
        <v>375</v>
      </c>
      <c r="AE211" s="123">
        <v>41888</v>
      </c>
      <c r="AF211" s="124">
        <f t="shared" ca="1" si="4"/>
        <v>6</v>
      </c>
      <c r="AG211" s="124"/>
      <c r="AH211" s="124"/>
      <c r="AI211" s="110">
        <v>327007487</v>
      </c>
      <c r="AJ211" s="2" t="s">
        <v>2283</v>
      </c>
      <c r="AK211" s="125">
        <v>46272</v>
      </c>
    </row>
    <row r="212" spans="1:37" s="61" customFormat="1" x14ac:dyDescent="0.3">
      <c r="A212" s="110">
        <v>132550000</v>
      </c>
      <c r="B212" s="2" t="s">
        <v>262</v>
      </c>
      <c r="C212" s="18">
        <v>3</v>
      </c>
      <c r="D212" s="118">
        <v>74224</v>
      </c>
      <c r="E212" s="114" t="s">
        <v>855</v>
      </c>
      <c r="F212" s="115">
        <v>0</v>
      </c>
      <c r="AC212" s="110">
        <v>328720000</v>
      </c>
      <c r="AD212" s="2" t="s">
        <v>690</v>
      </c>
      <c r="AE212" s="123">
        <v>38413</v>
      </c>
      <c r="AF212" s="124">
        <f t="shared" ca="1" si="4"/>
        <v>16</v>
      </c>
      <c r="AG212" s="124"/>
      <c r="AH212" s="124"/>
      <c r="AI212" s="110">
        <v>328720000</v>
      </c>
      <c r="AJ212" s="2" t="s">
        <v>2300</v>
      </c>
      <c r="AK212" s="125">
        <v>50294</v>
      </c>
    </row>
    <row r="213" spans="1:37" s="61" customFormat="1" x14ac:dyDescent="0.3">
      <c r="A213" s="110">
        <v>809940000</v>
      </c>
      <c r="B213" s="2" t="s">
        <v>263</v>
      </c>
      <c r="C213" s="18">
        <v>1</v>
      </c>
      <c r="D213" s="118">
        <v>91698</v>
      </c>
      <c r="E213" s="114" t="s">
        <v>848</v>
      </c>
      <c r="F213" s="115">
        <v>2</v>
      </c>
      <c r="AC213" s="110">
        <v>559270000</v>
      </c>
      <c r="AD213" s="2" t="s">
        <v>3202</v>
      </c>
      <c r="AE213" s="78">
        <v>42720</v>
      </c>
      <c r="AF213" s="124">
        <f t="shared" ca="1" si="4"/>
        <v>4</v>
      </c>
      <c r="AG213" s="124"/>
      <c r="AH213" s="124"/>
      <c r="AI213" s="110">
        <v>329240000</v>
      </c>
      <c r="AJ213" s="2" t="s">
        <v>2288</v>
      </c>
      <c r="AK213" s="125">
        <v>83293</v>
      </c>
    </row>
    <row r="214" spans="1:37" s="61" customFormat="1" x14ac:dyDescent="0.3">
      <c r="A214" s="110">
        <v>603007115</v>
      </c>
      <c r="B214" s="2" t="s">
        <v>264</v>
      </c>
      <c r="C214" s="18">
        <v>5</v>
      </c>
      <c r="D214" s="118">
        <v>75799</v>
      </c>
      <c r="E214" s="114" t="s">
        <v>840</v>
      </c>
      <c r="F214" s="115">
        <v>6</v>
      </c>
      <c r="AC214" s="110">
        <v>587620000</v>
      </c>
      <c r="AD214" s="2" t="s">
        <v>362</v>
      </c>
      <c r="AE214" s="123">
        <v>39594</v>
      </c>
      <c r="AF214" s="124">
        <f t="shared" ca="1" si="4"/>
        <v>12</v>
      </c>
      <c r="AG214" s="124"/>
      <c r="AH214" s="124"/>
      <c r="AI214" s="110">
        <v>331810000</v>
      </c>
      <c r="AJ214" s="2" t="s">
        <v>234</v>
      </c>
      <c r="AK214" s="125">
        <v>101907</v>
      </c>
    </row>
    <row r="215" spans="1:37" s="61" customFormat="1" x14ac:dyDescent="0.3">
      <c r="A215" s="110">
        <v>974006120</v>
      </c>
      <c r="B215" s="2" t="s">
        <v>265</v>
      </c>
      <c r="C215" s="18">
        <v>2</v>
      </c>
      <c r="D215" s="118">
        <v>99925</v>
      </c>
      <c r="E215" s="114" t="s">
        <v>848</v>
      </c>
      <c r="F215" s="115">
        <v>6</v>
      </c>
      <c r="AC215" s="110">
        <v>666237023</v>
      </c>
      <c r="AD215" s="2" t="s">
        <v>107</v>
      </c>
      <c r="AE215" s="123">
        <v>37879</v>
      </c>
      <c r="AF215" s="124">
        <f t="shared" ca="1" si="4"/>
        <v>17</v>
      </c>
      <c r="AG215" s="124"/>
      <c r="AH215" s="124"/>
      <c r="AI215" s="110">
        <v>332780000</v>
      </c>
      <c r="AJ215" s="2" t="s">
        <v>2291</v>
      </c>
      <c r="AK215" s="125">
        <v>91971</v>
      </c>
    </row>
    <row r="216" spans="1:37" s="61" customFormat="1" x14ac:dyDescent="0.3">
      <c r="A216" s="110">
        <v>666304889</v>
      </c>
      <c r="B216" s="2" t="s">
        <v>266</v>
      </c>
      <c r="C216" s="18">
        <v>2</v>
      </c>
      <c r="D216" s="118">
        <v>108582</v>
      </c>
      <c r="E216" s="114" t="s">
        <v>851</v>
      </c>
      <c r="F216" s="115">
        <v>2</v>
      </c>
      <c r="AC216" s="110">
        <v>229340000</v>
      </c>
      <c r="AD216" s="2" t="s">
        <v>598</v>
      </c>
      <c r="AE216" s="123">
        <v>40550</v>
      </c>
      <c r="AF216" s="124">
        <f t="shared" ca="1" si="4"/>
        <v>10</v>
      </c>
      <c r="AG216" s="124"/>
      <c r="AH216" s="124"/>
      <c r="AI216" s="110">
        <v>335002545</v>
      </c>
      <c r="AJ216" s="2" t="s">
        <v>697</v>
      </c>
      <c r="AK216" s="125">
        <v>39244</v>
      </c>
    </row>
    <row r="217" spans="1:37" s="61" customFormat="1" x14ac:dyDescent="0.3">
      <c r="A217" s="110">
        <v>687460000</v>
      </c>
      <c r="B217" s="2" t="s">
        <v>267</v>
      </c>
      <c r="C217" s="18">
        <v>3</v>
      </c>
      <c r="D217" s="118">
        <v>45498</v>
      </c>
      <c r="E217" s="114" t="s">
        <v>851</v>
      </c>
      <c r="F217" s="115">
        <v>6</v>
      </c>
      <c r="AC217" s="110">
        <v>870006602</v>
      </c>
      <c r="AD217" s="2" t="s">
        <v>673</v>
      </c>
      <c r="AE217" s="123">
        <v>41198</v>
      </c>
      <c r="AF217" s="124">
        <f t="shared" ca="1" si="4"/>
        <v>8</v>
      </c>
      <c r="AG217" s="124"/>
      <c r="AH217" s="124"/>
      <c r="AI217" s="110">
        <v>335009361</v>
      </c>
      <c r="AJ217" s="2" t="s">
        <v>234</v>
      </c>
      <c r="AK217" s="125">
        <v>131347</v>
      </c>
    </row>
    <row r="218" spans="1:37" s="61" customFormat="1" x14ac:dyDescent="0.3">
      <c r="A218" s="110">
        <v>135001851</v>
      </c>
      <c r="B218" s="2" t="s">
        <v>268</v>
      </c>
      <c r="C218" s="18">
        <v>5</v>
      </c>
      <c r="D218" s="118">
        <v>55683</v>
      </c>
      <c r="E218" s="114" t="s">
        <v>855</v>
      </c>
      <c r="F218" s="115">
        <v>3</v>
      </c>
      <c r="AC218" s="110">
        <v>709990000</v>
      </c>
      <c r="AD218" s="2" t="s">
        <v>364</v>
      </c>
      <c r="AE218" s="123">
        <v>37740</v>
      </c>
      <c r="AF218" s="124">
        <f t="shared" ca="1" si="4"/>
        <v>17</v>
      </c>
      <c r="AG218" s="124"/>
      <c r="AH218" s="124"/>
      <c r="AI218" s="110">
        <v>337810000</v>
      </c>
      <c r="AJ218" s="2" t="s">
        <v>234</v>
      </c>
      <c r="AK218" s="125">
        <v>91664</v>
      </c>
    </row>
    <row r="219" spans="1:37" s="61" customFormat="1" x14ac:dyDescent="0.3">
      <c r="A219" s="110">
        <v>375650000</v>
      </c>
      <c r="B219" s="2" t="s">
        <v>269</v>
      </c>
      <c r="C219" s="18">
        <v>2</v>
      </c>
      <c r="D219" s="118">
        <v>63745</v>
      </c>
      <c r="E219" s="114" t="s">
        <v>843</v>
      </c>
      <c r="F219" s="115">
        <v>4</v>
      </c>
      <c r="AC219" s="110">
        <v>687110000</v>
      </c>
      <c r="AD219" s="2" t="s">
        <v>3238</v>
      </c>
      <c r="AE219" s="78">
        <v>41637</v>
      </c>
      <c r="AF219" s="124">
        <f t="shared" ca="1" si="4"/>
        <v>7</v>
      </c>
      <c r="AG219" s="124"/>
      <c r="AH219" s="124"/>
      <c r="AI219" s="110">
        <v>338009875</v>
      </c>
      <c r="AJ219" s="2" t="s">
        <v>150</v>
      </c>
      <c r="AK219" s="125">
        <v>28202</v>
      </c>
    </row>
    <row r="220" spans="1:37" s="61" customFormat="1" x14ac:dyDescent="0.3">
      <c r="A220" s="110">
        <v>666262646</v>
      </c>
      <c r="B220" s="2" t="s">
        <v>270</v>
      </c>
      <c r="C220" s="18">
        <v>3</v>
      </c>
      <c r="D220" s="118">
        <v>77739</v>
      </c>
      <c r="E220" s="114" t="s">
        <v>840</v>
      </c>
      <c r="F220" s="115">
        <v>0</v>
      </c>
      <c r="AC220" s="110">
        <v>666167020</v>
      </c>
      <c r="AD220" s="2" t="s">
        <v>285</v>
      </c>
      <c r="AE220" s="123">
        <v>40305</v>
      </c>
      <c r="AF220" s="124">
        <f t="shared" ca="1" si="4"/>
        <v>10</v>
      </c>
      <c r="AG220" s="124"/>
      <c r="AH220" s="124"/>
      <c r="AI220" s="110">
        <v>340650000</v>
      </c>
      <c r="AJ220" s="2" t="s">
        <v>697</v>
      </c>
      <c r="AK220" s="125">
        <v>51488</v>
      </c>
    </row>
    <row r="221" spans="1:37" s="61" customFormat="1" x14ac:dyDescent="0.3">
      <c r="A221" s="110">
        <v>505002396</v>
      </c>
      <c r="B221" s="2" t="s">
        <v>271</v>
      </c>
      <c r="C221" s="18">
        <v>2</v>
      </c>
      <c r="D221" s="118">
        <v>55397</v>
      </c>
      <c r="E221" s="114" t="s">
        <v>843</v>
      </c>
      <c r="F221" s="115">
        <v>3</v>
      </c>
      <c r="AC221" s="110">
        <v>800470000</v>
      </c>
      <c r="AD221" s="2" t="s">
        <v>246</v>
      </c>
      <c r="AE221" s="123">
        <v>43613</v>
      </c>
      <c r="AF221" s="124">
        <f t="shared" ca="1" si="4"/>
        <v>1</v>
      </c>
      <c r="AG221" s="124"/>
      <c r="AH221" s="124"/>
      <c r="AI221" s="110">
        <v>342006006</v>
      </c>
      <c r="AJ221" s="2" t="s">
        <v>234</v>
      </c>
      <c r="AK221" s="125">
        <v>55492</v>
      </c>
    </row>
    <row r="222" spans="1:37" s="61" customFormat="1" x14ac:dyDescent="0.3">
      <c r="A222" s="110">
        <v>666674995</v>
      </c>
      <c r="B222" s="2" t="s">
        <v>272</v>
      </c>
      <c r="C222" s="18">
        <v>4</v>
      </c>
      <c r="D222" s="118">
        <v>43656</v>
      </c>
      <c r="E222" s="114" t="s">
        <v>854</v>
      </c>
      <c r="F222" s="115">
        <v>3</v>
      </c>
      <c r="AC222" s="110">
        <v>253500000</v>
      </c>
      <c r="AD222" s="2" t="s">
        <v>3131</v>
      </c>
      <c r="AE222" s="78">
        <v>39751</v>
      </c>
      <c r="AF222" s="124">
        <f t="shared" ca="1" si="4"/>
        <v>12</v>
      </c>
      <c r="AG222" s="124"/>
      <c r="AH222" s="124"/>
      <c r="AI222" s="110">
        <v>344007179</v>
      </c>
      <c r="AJ222" s="2" t="s">
        <v>2290</v>
      </c>
      <c r="AK222" s="125">
        <v>49308</v>
      </c>
    </row>
    <row r="223" spans="1:37" s="61" customFormat="1" x14ac:dyDescent="0.3">
      <c r="A223" s="110">
        <v>600007694</v>
      </c>
      <c r="B223" s="2" t="s">
        <v>273</v>
      </c>
      <c r="C223" s="18">
        <v>1</v>
      </c>
      <c r="D223" s="118">
        <v>80066</v>
      </c>
      <c r="E223" s="114" t="s">
        <v>851</v>
      </c>
      <c r="F223" s="115">
        <v>2</v>
      </c>
      <c r="AC223" s="110">
        <v>666384846</v>
      </c>
      <c r="AD223" s="2" t="s">
        <v>523</v>
      </c>
      <c r="AE223" s="123">
        <v>39332</v>
      </c>
      <c r="AF223" s="124">
        <f t="shared" ca="1" si="4"/>
        <v>13</v>
      </c>
      <c r="AG223" s="124"/>
      <c r="AH223" s="124"/>
      <c r="AI223" s="110">
        <v>345005489</v>
      </c>
      <c r="AJ223" s="2" t="s">
        <v>2294</v>
      </c>
      <c r="AK223" s="125">
        <v>101873</v>
      </c>
    </row>
    <row r="224" spans="1:37" s="61" customFormat="1" x14ac:dyDescent="0.3">
      <c r="A224" s="110">
        <v>384410000</v>
      </c>
      <c r="B224" s="2" t="s">
        <v>274</v>
      </c>
      <c r="C224" s="18">
        <v>1</v>
      </c>
      <c r="D224" s="118">
        <v>54894</v>
      </c>
      <c r="E224" s="114" t="s">
        <v>843</v>
      </c>
      <c r="F224" s="115">
        <v>1</v>
      </c>
      <c r="AC224" s="110">
        <v>707001618</v>
      </c>
      <c r="AD224" s="2" t="s">
        <v>376</v>
      </c>
      <c r="AE224" s="123">
        <v>42015</v>
      </c>
      <c r="AF224" s="124">
        <f t="shared" ca="1" si="4"/>
        <v>6</v>
      </c>
      <c r="AG224" s="124"/>
      <c r="AH224" s="124"/>
      <c r="AI224" s="110">
        <v>345950000</v>
      </c>
      <c r="AJ224" s="2" t="s">
        <v>234</v>
      </c>
      <c r="AK224" s="125">
        <v>74056</v>
      </c>
    </row>
    <row r="225" spans="1:37" s="61" customFormat="1" x14ac:dyDescent="0.3">
      <c r="A225" s="110">
        <v>524670000</v>
      </c>
      <c r="B225" s="2" t="s">
        <v>275</v>
      </c>
      <c r="C225" s="18">
        <v>5</v>
      </c>
      <c r="D225" s="118">
        <v>80600</v>
      </c>
      <c r="E225" s="114" t="s">
        <v>854</v>
      </c>
      <c r="F225" s="115">
        <v>6</v>
      </c>
      <c r="AC225" s="110">
        <v>668007415</v>
      </c>
      <c r="AD225" s="2" t="s">
        <v>133</v>
      </c>
      <c r="AE225" s="123">
        <v>41985</v>
      </c>
      <c r="AF225" s="124">
        <f t="shared" ca="1" si="4"/>
        <v>6</v>
      </c>
      <c r="AG225" s="124"/>
      <c r="AH225" s="124"/>
      <c r="AI225" s="110">
        <v>346004408</v>
      </c>
      <c r="AJ225" s="2" t="s">
        <v>234</v>
      </c>
      <c r="AK225" s="125">
        <v>59762</v>
      </c>
    </row>
    <row r="226" spans="1:37" s="61" customFormat="1" x14ac:dyDescent="0.3">
      <c r="A226" s="110">
        <v>679650000</v>
      </c>
      <c r="B226" s="2" t="s">
        <v>276</v>
      </c>
      <c r="C226" s="18">
        <v>4</v>
      </c>
      <c r="D226" s="118">
        <v>108167</v>
      </c>
      <c r="E226" s="114" t="s">
        <v>840</v>
      </c>
      <c r="F226" s="115">
        <v>6</v>
      </c>
      <c r="AC226" s="110">
        <v>686420000</v>
      </c>
      <c r="AD226" s="2" t="s">
        <v>231</v>
      </c>
      <c r="AE226" s="78">
        <v>41674</v>
      </c>
      <c r="AF226" s="124">
        <f t="shared" ca="1" si="4"/>
        <v>7</v>
      </c>
      <c r="AG226" s="124"/>
      <c r="AH226" s="124"/>
      <c r="AI226" s="110">
        <v>347009826</v>
      </c>
      <c r="AJ226" s="2" t="s">
        <v>697</v>
      </c>
      <c r="AK226" s="125">
        <v>107225</v>
      </c>
    </row>
    <row r="227" spans="1:37" s="61" customFormat="1" x14ac:dyDescent="0.3">
      <c r="A227" s="110">
        <v>953200000</v>
      </c>
      <c r="B227" s="2" t="s">
        <v>277</v>
      </c>
      <c r="C227" s="18">
        <v>3</v>
      </c>
      <c r="D227" s="118">
        <v>124571</v>
      </c>
      <c r="E227" s="114" t="s">
        <v>843</v>
      </c>
      <c r="F227" s="115">
        <v>4</v>
      </c>
      <c r="AC227" s="110">
        <v>458002418</v>
      </c>
      <c r="AD227" s="2" t="s">
        <v>618</v>
      </c>
      <c r="AE227" s="123">
        <v>43661</v>
      </c>
      <c r="AF227" s="124">
        <f t="shared" ca="1" si="4"/>
        <v>1</v>
      </c>
      <c r="AG227" s="124"/>
      <c r="AH227" s="124"/>
      <c r="AI227" s="110">
        <v>348800000</v>
      </c>
      <c r="AJ227" s="2" t="s">
        <v>2294</v>
      </c>
      <c r="AK227" s="125">
        <v>59758</v>
      </c>
    </row>
    <row r="228" spans="1:37" s="61" customFormat="1" x14ac:dyDescent="0.3">
      <c r="A228" s="110">
        <v>666634704</v>
      </c>
      <c r="B228" s="2" t="s">
        <v>278</v>
      </c>
      <c r="C228" s="18">
        <v>3</v>
      </c>
      <c r="D228" s="118">
        <v>60684</v>
      </c>
      <c r="E228" s="114" t="s">
        <v>843</v>
      </c>
      <c r="F228" s="115">
        <v>2</v>
      </c>
      <c r="AC228" s="110">
        <v>942002181</v>
      </c>
      <c r="AD228" s="2" t="s">
        <v>352</v>
      </c>
      <c r="AE228" s="123">
        <v>37810</v>
      </c>
      <c r="AF228" s="124">
        <f t="shared" ca="1" si="4"/>
        <v>17</v>
      </c>
      <c r="AG228" s="124"/>
      <c r="AH228" s="124"/>
      <c r="AI228" s="110">
        <v>350670000</v>
      </c>
      <c r="AJ228" s="2" t="s">
        <v>386</v>
      </c>
      <c r="AK228" s="125">
        <v>40040</v>
      </c>
    </row>
    <row r="229" spans="1:37" s="61" customFormat="1" x14ac:dyDescent="0.3">
      <c r="A229" s="110">
        <v>391460000</v>
      </c>
      <c r="B229" s="2" t="s">
        <v>279</v>
      </c>
      <c r="C229" s="18">
        <v>3</v>
      </c>
      <c r="D229" s="118">
        <v>89796</v>
      </c>
      <c r="E229" s="114" t="s">
        <v>855</v>
      </c>
      <c r="F229" s="115">
        <v>1</v>
      </c>
      <c r="AC229" s="110">
        <v>666535372</v>
      </c>
      <c r="AD229" s="2" t="s">
        <v>485</v>
      </c>
      <c r="AE229" s="123">
        <v>43732</v>
      </c>
      <c r="AF229" s="124">
        <f t="shared" ca="1" si="4"/>
        <v>1</v>
      </c>
      <c r="AG229" s="124"/>
      <c r="AH229" s="124"/>
      <c r="AI229" s="110">
        <v>352330000</v>
      </c>
      <c r="AJ229" s="2" t="s">
        <v>234</v>
      </c>
      <c r="AK229" s="125">
        <v>66789</v>
      </c>
    </row>
    <row r="230" spans="1:37" s="61" customFormat="1" x14ac:dyDescent="0.3">
      <c r="A230" s="110">
        <v>613820000</v>
      </c>
      <c r="B230" s="2" t="s">
        <v>280</v>
      </c>
      <c r="C230" s="18">
        <v>2</v>
      </c>
      <c r="D230" s="118">
        <v>101665</v>
      </c>
      <c r="E230" s="114" t="s">
        <v>843</v>
      </c>
      <c r="F230" s="115">
        <v>4</v>
      </c>
      <c r="AC230" s="110">
        <v>198008570</v>
      </c>
      <c r="AD230" s="2" t="s">
        <v>663</v>
      </c>
      <c r="AE230" s="123">
        <v>38431</v>
      </c>
      <c r="AF230" s="124">
        <f t="shared" ca="1" si="4"/>
        <v>15</v>
      </c>
      <c r="AG230" s="124"/>
      <c r="AH230" s="124"/>
      <c r="AI230" s="110">
        <v>352580000</v>
      </c>
      <c r="AJ230" s="2" t="s">
        <v>798</v>
      </c>
      <c r="AK230" s="125">
        <v>52353</v>
      </c>
    </row>
    <row r="231" spans="1:37" s="61" customFormat="1" x14ac:dyDescent="0.3">
      <c r="A231" s="110">
        <v>889520000</v>
      </c>
      <c r="B231" s="2" t="s">
        <v>281</v>
      </c>
      <c r="C231" s="18">
        <v>1</v>
      </c>
      <c r="D231" s="118">
        <v>103608</v>
      </c>
      <c r="E231" s="114" t="s">
        <v>855</v>
      </c>
      <c r="F231" s="115">
        <v>1</v>
      </c>
      <c r="AC231" s="110">
        <v>302790000</v>
      </c>
      <c r="AD231" s="2" t="s">
        <v>3255</v>
      </c>
      <c r="AE231" s="78">
        <v>36595</v>
      </c>
      <c r="AF231" s="124">
        <f t="shared" ca="1" si="4"/>
        <v>21</v>
      </c>
      <c r="AG231" s="124"/>
      <c r="AH231" s="124"/>
      <c r="AI231" s="110">
        <v>353009971</v>
      </c>
      <c r="AJ231" s="2" t="s">
        <v>697</v>
      </c>
      <c r="AK231" s="125">
        <v>63662</v>
      </c>
    </row>
    <row r="232" spans="1:37" s="61" customFormat="1" x14ac:dyDescent="0.3">
      <c r="A232" s="110">
        <v>662880000</v>
      </c>
      <c r="B232" s="2" t="s">
        <v>282</v>
      </c>
      <c r="C232" s="18">
        <v>1</v>
      </c>
      <c r="D232" s="118">
        <v>95553</v>
      </c>
      <c r="E232" s="114" t="s">
        <v>851</v>
      </c>
      <c r="F232" s="115">
        <v>6</v>
      </c>
      <c r="AC232" s="110">
        <v>426002165</v>
      </c>
      <c r="AD232" s="2" t="s">
        <v>3134</v>
      </c>
      <c r="AE232" s="78">
        <v>38265</v>
      </c>
      <c r="AF232" s="124">
        <f t="shared" ca="1" si="4"/>
        <v>16</v>
      </c>
      <c r="AG232" s="124"/>
      <c r="AH232" s="124"/>
      <c r="AI232" s="110">
        <v>354005024</v>
      </c>
      <c r="AJ232" s="2" t="s">
        <v>697</v>
      </c>
      <c r="AK232" s="125">
        <v>52822</v>
      </c>
    </row>
    <row r="233" spans="1:37" s="61" customFormat="1" x14ac:dyDescent="0.3">
      <c r="A233" s="110">
        <v>666441198</v>
      </c>
      <c r="B233" s="2" t="s">
        <v>283</v>
      </c>
      <c r="C233" s="18">
        <v>4</v>
      </c>
      <c r="D233" s="118">
        <v>60725</v>
      </c>
      <c r="E233" s="114" t="s">
        <v>851</v>
      </c>
      <c r="F233" s="115">
        <v>4</v>
      </c>
      <c r="AC233" s="110">
        <v>585007658</v>
      </c>
      <c r="AD233" s="2" t="s">
        <v>60</v>
      </c>
      <c r="AE233" s="123">
        <v>37425</v>
      </c>
      <c r="AF233" s="124">
        <f t="shared" ca="1" si="4"/>
        <v>18</v>
      </c>
      <c r="AG233" s="124"/>
      <c r="AH233" s="124"/>
      <c r="AI233" s="110">
        <v>355008206</v>
      </c>
      <c r="AJ233" s="2" t="s">
        <v>234</v>
      </c>
      <c r="AK233" s="125">
        <v>35862</v>
      </c>
    </row>
    <row r="234" spans="1:37" s="61" customFormat="1" x14ac:dyDescent="0.3">
      <c r="A234" s="110">
        <v>689009586</v>
      </c>
      <c r="B234" s="2" t="s">
        <v>284</v>
      </c>
      <c r="C234" s="18">
        <v>3</v>
      </c>
      <c r="D234" s="118">
        <v>95190</v>
      </c>
      <c r="E234" s="114" t="s">
        <v>854</v>
      </c>
      <c r="F234" s="115">
        <v>6</v>
      </c>
      <c r="AC234" s="110">
        <v>414620000</v>
      </c>
      <c r="AD234" s="2" t="s">
        <v>20</v>
      </c>
      <c r="AE234" s="123">
        <v>43399</v>
      </c>
      <c r="AF234" s="124">
        <f t="shared" ca="1" si="4"/>
        <v>2</v>
      </c>
      <c r="AG234" s="124"/>
      <c r="AH234" s="124"/>
      <c r="AI234" s="110">
        <v>356001438</v>
      </c>
      <c r="AJ234" s="2" t="s">
        <v>2294</v>
      </c>
      <c r="AK234" s="125">
        <v>126953</v>
      </c>
    </row>
    <row r="235" spans="1:37" s="61" customFormat="1" x14ac:dyDescent="0.3">
      <c r="A235" s="110">
        <v>125730000</v>
      </c>
      <c r="B235" s="2" t="s">
        <v>285</v>
      </c>
      <c r="C235" s="18">
        <v>1</v>
      </c>
      <c r="D235" s="118">
        <v>120516</v>
      </c>
      <c r="E235" s="114" t="s">
        <v>855</v>
      </c>
      <c r="F235" s="115">
        <v>7</v>
      </c>
      <c r="AC235" s="110">
        <v>642006678</v>
      </c>
      <c r="AD235" s="2" t="s">
        <v>165</v>
      </c>
      <c r="AE235" s="123">
        <v>39905</v>
      </c>
      <c r="AF235" s="124">
        <f t="shared" ca="1" si="4"/>
        <v>11</v>
      </c>
      <c r="AG235" s="124"/>
      <c r="AH235" s="124"/>
      <c r="AI235" s="110">
        <v>357007263</v>
      </c>
      <c r="AJ235" s="2" t="s">
        <v>234</v>
      </c>
      <c r="AK235" s="125">
        <v>76050</v>
      </c>
    </row>
    <row r="236" spans="1:37" s="61" customFormat="1" x14ac:dyDescent="0.3">
      <c r="A236" s="110">
        <v>666756658</v>
      </c>
      <c r="B236" s="2" t="s">
        <v>286</v>
      </c>
      <c r="C236" s="18">
        <v>1</v>
      </c>
      <c r="D236" s="118">
        <v>82468</v>
      </c>
      <c r="E236" s="114" t="s">
        <v>840</v>
      </c>
      <c r="F236" s="115">
        <v>6</v>
      </c>
      <c r="AC236" s="110">
        <v>666742829</v>
      </c>
      <c r="AD236" s="2" t="s">
        <v>645</v>
      </c>
      <c r="AE236" s="123">
        <v>38137</v>
      </c>
      <c r="AF236" s="124">
        <f t="shared" ca="1" si="4"/>
        <v>16</v>
      </c>
      <c r="AG236" s="124"/>
      <c r="AH236" s="124"/>
      <c r="AI236" s="110">
        <v>357670000</v>
      </c>
      <c r="AJ236" s="2" t="s">
        <v>386</v>
      </c>
      <c r="AK236" s="125">
        <v>120818</v>
      </c>
    </row>
    <row r="237" spans="1:37" s="61" customFormat="1" x14ac:dyDescent="0.3">
      <c r="A237" s="110">
        <v>492007002</v>
      </c>
      <c r="B237" s="2" t="s">
        <v>287</v>
      </c>
      <c r="C237" s="18">
        <v>1</v>
      </c>
      <c r="D237" s="118">
        <v>47066</v>
      </c>
      <c r="E237" s="114" t="s">
        <v>843</v>
      </c>
      <c r="F237" s="115">
        <v>3</v>
      </c>
      <c r="AC237" s="110">
        <v>418350000</v>
      </c>
      <c r="AD237" s="2" t="s">
        <v>291</v>
      </c>
      <c r="AE237" s="123">
        <v>38412</v>
      </c>
      <c r="AF237" s="124">
        <f t="shared" ca="1" si="4"/>
        <v>16</v>
      </c>
      <c r="AG237" s="124"/>
      <c r="AH237" s="124"/>
      <c r="AI237" s="110">
        <v>359300000</v>
      </c>
      <c r="AJ237" s="2" t="s">
        <v>2291</v>
      </c>
      <c r="AK237" s="125">
        <v>82962</v>
      </c>
    </row>
    <row r="238" spans="1:37" s="61" customFormat="1" x14ac:dyDescent="0.3">
      <c r="A238" s="110">
        <v>368390000</v>
      </c>
      <c r="B238" s="2" t="s">
        <v>288</v>
      </c>
      <c r="C238" s="18">
        <v>5</v>
      </c>
      <c r="D238" s="118">
        <v>75425</v>
      </c>
      <c r="E238" s="114" t="s">
        <v>840</v>
      </c>
      <c r="F238" s="115">
        <v>5</v>
      </c>
      <c r="AC238" s="110">
        <v>666684808</v>
      </c>
      <c r="AD238" s="2" t="s">
        <v>3169</v>
      </c>
      <c r="AE238" s="78">
        <v>37458</v>
      </c>
      <c r="AF238" s="124">
        <f t="shared" ca="1" si="4"/>
        <v>18</v>
      </c>
      <c r="AG238" s="124"/>
      <c r="AH238" s="124"/>
      <c r="AI238" s="110">
        <v>359490000</v>
      </c>
      <c r="AJ238" s="2" t="s">
        <v>234</v>
      </c>
      <c r="AK238" s="125">
        <v>134200</v>
      </c>
    </row>
    <row r="239" spans="1:37" s="61" customFormat="1" x14ac:dyDescent="0.3">
      <c r="A239" s="110">
        <v>923009256</v>
      </c>
      <c r="B239" s="2" t="s">
        <v>289</v>
      </c>
      <c r="C239" s="18">
        <v>2</v>
      </c>
      <c r="D239" s="118">
        <v>62646</v>
      </c>
      <c r="E239" s="114" t="s">
        <v>843</v>
      </c>
      <c r="F239" s="115">
        <v>5</v>
      </c>
      <c r="AC239" s="110">
        <v>720450000</v>
      </c>
      <c r="AD239" s="2" t="s">
        <v>559</v>
      </c>
      <c r="AE239" s="123">
        <v>39180</v>
      </c>
      <c r="AF239" s="124">
        <f t="shared" ca="1" si="4"/>
        <v>13</v>
      </c>
      <c r="AG239" s="124"/>
      <c r="AH239" s="124"/>
      <c r="AI239" s="110">
        <v>361006761</v>
      </c>
      <c r="AJ239" s="2" t="s">
        <v>623</v>
      </c>
      <c r="AK239" s="125">
        <v>101518</v>
      </c>
    </row>
    <row r="240" spans="1:37" s="61" customFormat="1" x14ac:dyDescent="0.3">
      <c r="A240" s="110">
        <v>408690000</v>
      </c>
      <c r="B240" s="2" t="s">
        <v>290</v>
      </c>
      <c r="C240" s="18">
        <v>2</v>
      </c>
      <c r="D240" s="118">
        <v>102244</v>
      </c>
      <c r="E240" s="114" t="s">
        <v>855</v>
      </c>
      <c r="F240" s="115">
        <v>6</v>
      </c>
      <c r="AC240" s="110">
        <v>216190000</v>
      </c>
      <c r="AD240" s="2" t="s">
        <v>336</v>
      </c>
      <c r="AE240" s="123">
        <v>37787</v>
      </c>
      <c r="AF240" s="124">
        <f t="shared" ca="1" si="4"/>
        <v>17</v>
      </c>
      <c r="AG240" s="124"/>
      <c r="AH240" s="124"/>
      <c r="AI240" s="110">
        <v>362001234</v>
      </c>
      <c r="AJ240" s="2" t="s">
        <v>2293</v>
      </c>
      <c r="AK240" s="125">
        <v>56102</v>
      </c>
    </row>
    <row r="241" spans="1:37" s="61" customFormat="1" x14ac:dyDescent="0.3">
      <c r="A241" s="110">
        <v>831005923</v>
      </c>
      <c r="B241" s="2" t="s">
        <v>291</v>
      </c>
      <c r="C241" s="18">
        <v>5</v>
      </c>
      <c r="D241" s="118">
        <v>124999</v>
      </c>
      <c r="E241" s="114" t="s">
        <v>840</v>
      </c>
      <c r="F241" s="115">
        <v>0</v>
      </c>
      <c r="AC241" s="110">
        <v>666743778</v>
      </c>
      <c r="AD241" s="2" t="s">
        <v>3110</v>
      </c>
      <c r="AE241" s="78">
        <v>40161</v>
      </c>
      <c r="AF241" s="124">
        <f t="shared" ca="1" si="4"/>
        <v>11</v>
      </c>
      <c r="AG241" s="124"/>
      <c r="AH241" s="124"/>
      <c r="AI241" s="110">
        <v>366970000</v>
      </c>
      <c r="AJ241" s="2" t="s">
        <v>2288</v>
      </c>
      <c r="AK241" s="125">
        <v>136687</v>
      </c>
    </row>
    <row r="242" spans="1:37" s="61" customFormat="1" x14ac:dyDescent="0.3">
      <c r="A242" s="110">
        <v>386810000</v>
      </c>
      <c r="B242" s="2" t="s">
        <v>292</v>
      </c>
      <c r="C242" s="18">
        <v>3</v>
      </c>
      <c r="D242" s="118">
        <v>114912</v>
      </c>
      <c r="E242" s="114" t="s">
        <v>848</v>
      </c>
      <c r="F242" s="115">
        <v>2</v>
      </c>
      <c r="AC242" s="110">
        <v>666254879</v>
      </c>
      <c r="AD242" s="2" t="s">
        <v>471</v>
      </c>
      <c r="AE242" s="123">
        <v>40767</v>
      </c>
      <c r="AF242" s="124">
        <f t="shared" ca="1" si="4"/>
        <v>9</v>
      </c>
      <c r="AG242" s="124"/>
      <c r="AH242" s="124"/>
      <c r="AI242" s="110">
        <v>368001384</v>
      </c>
      <c r="AJ242" s="2" t="s">
        <v>234</v>
      </c>
      <c r="AK242" s="125">
        <v>63111</v>
      </c>
    </row>
    <row r="243" spans="1:37" s="61" customFormat="1" x14ac:dyDescent="0.3">
      <c r="A243" s="110">
        <v>667001630</v>
      </c>
      <c r="B243" s="2" t="s">
        <v>293</v>
      </c>
      <c r="C243" s="18">
        <v>4</v>
      </c>
      <c r="D243" s="118">
        <v>51756</v>
      </c>
      <c r="E243" s="114" t="s">
        <v>854</v>
      </c>
      <c r="F243" s="115">
        <v>7</v>
      </c>
      <c r="AC243" s="110">
        <v>160003553</v>
      </c>
      <c r="AD243" s="2" t="s">
        <v>3181</v>
      </c>
      <c r="AE243" s="78">
        <v>40506</v>
      </c>
      <c r="AF243" s="124">
        <f t="shared" ca="1" si="4"/>
        <v>10</v>
      </c>
      <c r="AG243" s="124"/>
      <c r="AH243" s="124"/>
      <c r="AI243" s="110">
        <v>368390000</v>
      </c>
      <c r="AJ243" s="2" t="s">
        <v>2293</v>
      </c>
      <c r="AK243" s="125">
        <v>51579</v>
      </c>
    </row>
    <row r="244" spans="1:37" s="61" customFormat="1" x14ac:dyDescent="0.3">
      <c r="A244" s="110">
        <v>720450000</v>
      </c>
      <c r="B244" s="2" t="s">
        <v>294</v>
      </c>
      <c r="C244" s="18">
        <v>4</v>
      </c>
      <c r="D244" s="118">
        <v>85667</v>
      </c>
      <c r="E244" s="114" t="s">
        <v>848</v>
      </c>
      <c r="F244" s="115">
        <v>0</v>
      </c>
      <c r="AC244" s="110">
        <v>375002687</v>
      </c>
      <c r="AD244" s="2" t="s">
        <v>736</v>
      </c>
      <c r="AE244" s="123">
        <v>42990</v>
      </c>
      <c r="AF244" s="124">
        <f t="shared" ca="1" si="4"/>
        <v>3</v>
      </c>
      <c r="AG244" s="124"/>
      <c r="AH244" s="124"/>
      <c r="AI244" s="110">
        <v>370006784</v>
      </c>
      <c r="AJ244" s="2" t="s">
        <v>2300</v>
      </c>
      <c r="AK244" s="125">
        <v>79278</v>
      </c>
    </row>
    <row r="245" spans="1:37" s="61" customFormat="1" x14ac:dyDescent="0.3">
      <c r="A245" s="110">
        <v>356001438</v>
      </c>
      <c r="B245" s="2" t="s">
        <v>295</v>
      </c>
      <c r="C245" s="18">
        <v>2</v>
      </c>
      <c r="D245" s="118">
        <v>76361</v>
      </c>
      <c r="E245" s="114" t="s">
        <v>837</v>
      </c>
      <c r="F245" s="115">
        <v>0</v>
      </c>
      <c r="AC245" s="110">
        <v>538730000</v>
      </c>
      <c r="AD245" s="2" t="s">
        <v>305</v>
      </c>
      <c r="AE245" s="123">
        <v>40400</v>
      </c>
      <c r="AF245" s="124">
        <f t="shared" ca="1" si="4"/>
        <v>10</v>
      </c>
      <c r="AG245" s="124"/>
      <c r="AH245" s="124"/>
      <c r="AI245" s="110">
        <v>370550000</v>
      </c>
      <c r="AJ245" s="2" t="s">
        <v>2298</v>
      </c>
      <c r="AK245" s="125">
        <v>55669</v>
      </c>
    </row>
    <row r="246" spans="1:37" s="61" customFormat="1" x14ac:dyDescent="0.3">
      <c r="A246" s="110">
        <v>476360000</v>
      </c>
      <c r="B246" s="2" t="s">
        <v>296</v>
      </c>
      <c r="C246" s="18">
        <v>5</v>
      </c>
      <c r="D246" s="118">
        <v>42913</v>
      </c>
      <c r="E246" s="114" t="s">
        <v>854</v>
      </c>
      <c r="F246" s="115">
        <v>4</v>
      </c>
      <c r="AC246" s="110">
        <v>143009969</v>
      </c>
      <c r="AD246" s="2" t="s">
        <v>710</v>
      </c>
      <c r="AE246" s="123">
        <v>39123</v>
      </c>
      <c r="AF246" s="124">
        <f t="shared" ca="1" si="4"/>
        <v>14</v>
      </c>
      <c r="AG246" s="124"/>
      <c r="AH246" s="124"/>
      <c r="AI246" s="110">
        <v>371009726</v>
      </c>
      <c r="AJ246" s="2" t="s">
        <v>2298</v>
      </c>
      <c r="AK246" s="125">
        <v>131603</v>
      </c>
    </row>
    <row r="247" spans="1:37" s="61" customFormat="1" x14ac:dyDescent="0.3">
      <c r="A247" s="110">
        <v>666602198</v>
      </c>
      <c r="B247" s="2" t="s">
        <v>297</v>
      </c>
      <c r="C247" s="18">
        <v>3</v>
      </c>
      <c r="D247" s="118">
        <v>99718</v>
      </c>
      <c r="E247" s="114" t="s">
        <v>843</v>
      </c>
      <c r="F247" s="115">
        <v>3</v>
      </c>
      <c r="AC247" s="110">
        <v>440006611</v>
      </c>
      <c r="AD247" s="2" t="s">
        <v>590</v>
      </c>
      <c r="AE247" s="123">
        <v>41700</v>
      </c>
      <c r="AF247" s="124">
        <f t="shared" ca="1" si="4"/>
        <v>7</v>
      </c>
      <c r="AG247" s="124"/>
      <c r="AH247" s="124"/>
      <c r="AI247" s="110">
        <v>372001860</v>
      </c>
      <c r="AJ247" s="2" t="s">
        <v>2298</v>
      </c>
      <c r="AK247" s="125">
        <v>33691</v>
      </c>
    </row>
    <row r="248" spans="1:37" s="61" customFormat="1" x14ac:dyDescent="0.3">
      <c r="A248" s="110">
        <v>247008414</v>
      </c>
      <c r="B248" s="2" t="s">
        <v>298</v>
      </c>
      <c r="C248" s="18">
        <v>1</v>
      </c>
      <c r="D248" s="118">
        <v>62074</v>
      </c>
      <c r="E248" s="114" t="s">
        <v>854</v>
      </c>
      <c r="F248" s="115">
        <v>4</v>
      </c>
      <c r="AC248" s="110">
        <v>666602198</v>
      </c>
      <c r="AD248" s="2" t="s">
        <v>531</v>
      </c>
      <c r="AE248" s="78">
        <v>43019</v>
      </c>
      <c r="AF248" s="124">
        <f t="shared" ca="1" si="4"/>
        <v>3</v>
      </c>
      <c r="AG248" s="124"/>
      <c r="AH248" s="124"/>
      <c r="AI248" s="110">
        <v>372002188</v>
      </c>
      <c r="AJ248" s="2" t="s">
        <v>234</v>
      </c>
      <c r="AK248" s="125">
        <v>49728</v>
      </c>
    </row>
    <row r="249" spans="1:37" s="61" customFormat="1" x14ac:dyDescent="0.3">
      <c r="A249" s="110">
        <v>666642974</v>
      </c>
      <c r="B249" s="2" t="s">
        <v>299</v>
      </c>
      <c r="C249" s="18">
        <v>5</v>
      </c>
      <c r="D249" s="118">
        <v>97294</v>
      </c>
      <c r="E249" s="114" t="s">
        <v>840</v>
      </c>
      <c r="F249" s="115">
        <v>4</v>
      </c>
      <c r="AC249" s="110">
        <v>693009152</v>
      </c>
      <c r="AD249" s="2" t="s">
        <v>214</v>
      </c>
      <c r="AE249" s="123">
        <v>39231</v>
      </c>
      <c r="AF249" s="124">
        <f t="shared" ca="1" si="4"/>
        <v>13</v>
      </c>
      <c r="AG249" s="124"/>
      <c r="AH249" s="124"/>
      <c r="AI249" s="110">
        <v>372005232</v>
      </c>
      <c r="AJ249" s="2" t="s">
        <v>2296</v>
      </c>
      <c r="AK249" s="125">
        <v>91040</v>
      </c>
    </row>
    <row r="250" spans="1:37" s="61" customFormat="1" x14ac:dyDescent="0.3">
      <c r="A250" s="110">
        <v>666329827</v>
      </c>
      <c r="B250" s="2" t="s">
        <v>300</v>
      </c>
      <c r="C250" s="18">
        <v>5</v>
      </c>
      <c r="D250" s="118">
        <v>91384</v>
      </c>
      <c r="E250" s="114" t="s">
        <v>837</v>
      </c>
      <c r="F250" s="115">
        <v>0</v>
      </c>
      <c r="AC250" s="110">
        <v>149110000</v>
      </c>
      <c r="AD250" s="2" t="s">
        <v>3273</v>
      </c>
      <c r="AE250" s="78">
        <v>36837</v>
      </c>
      <c r="AF250" s="124">
        <f t="shared" ca="1" si="4"/>
        <v>20</v>
      </c>
      <c r="AG250" s="124"/>
      <c r="AH250" s="124"/>
      <c r="AI250" s="110">
        <v>373160000</v>
      </c>
      <c r="AJ250" s="2" t="s">
        <v>697</v>
      </c>
      <c r="AK250" s="125">
        <v>134794</v>
      </c>
    </row>
    <row r="251" spans="1:37" s="61" customFormat="1" x14ac:dyDescent="0.3">
      <c r="A251" s="110">
        <v>547220000</v>
      </c>
      <c r="B251" s="2" t="s">
        <v>301</v>
      </c>
      <c r="C251" s="18">
        <v>5</v>
      </c>
      <c r="D251" s="118">
        <v>121377</v>
      </c>
      <c r="E251" s="114" t="s">
        <v>855</v>
      </c>
      <c r="F251" s="115">
        <v>4</v>
      </c>
      <c r="AC251" s="110">
        <v>864160000</v>
      </c>
      <c r="AD251" s="2" t="s">
        <v>210</v>
      </c>
      <c r="AE251" s="78">
        <v>43264</v>
      </c>
      <c r="AF251" s="124">
        <f t="shared" ca="1" si="4"/>
        <v>2</v>
      </c>
      <c r="AG251" s="124"/>
      <c r="AH251" s="124"/>
      <c r="AI251" s="110">
        <v>373800000</v>
      </c>
      <c r="AJ251" s="2" t="s">
        <v>234</v>
      </c>
      <c r="AK251" s="125">
        <v>137541</v>
      </c>
    </row>
    <row r="252" spans="1:37" s="61" customFormat="1" x14ac:dyDescent="0.3">
      <c r="A252" s="110">
        <v>666185581</v>
      </c>
      <c r="B252" s="2" t="s">
        <v>302</v>
      </c>
      <c r="C252" s="18">
        <v>4</v>
      </c>
      <c r="D252" s="118">
        <v>117432</v>
      </c>
      <c r="E252" s="114" t="s">
        <v>848</v>
      </c>
      <c r="F252" s="115">
        <v>3</v>
      </c>
      <c r="AC252" s="110">
        <v>633003115</v>
      </c>
      <c r="AD252" s="2" t="s">
        <v>423</v>
      </c>
      <c r="AE252" s="123">
        <v>38965</v>
      </c>
      <c r="AF252" s="124">
        <f t="shared" ca="1" si="4"/>
        <v>14</v>
      </c>
      <c r="AG252" s="124"/>
      <c r="AH252" s="124"/>
      <c r="AI252" s="110">
        <v>374540000</v>
      </c>
      <c r="AJ252" s="2" t="s">
        <v>697</v>
      </c>
      <c r="AK252" s="125">
        <v>148636</v>
      </c>
    </row>
    <row r="253" spans="1:37" s="61" customFormat="1" x14ac:dyDescent="0.3">
      <c r="A253" s="110">
        <v>797200000</v>
      </c>
      <c r="B253" s="2" t="s">
        <v>303</v>
      </c>
      <c r="C253" s="18">
        <v>3</v>
      </c>
      <c r="D253" s="118">
        <v>104621</v>
      </c>
      <c r="E253" s="114" t="s">
        <v>848</v>
      </c>
      <c r="F253" s="115">
        <v>3</v>
      </c>
      <c r="AC253" s="110">
        <v>576006540</v>
      </c>
      <c r="AD253" s="2" t="s">
        <v>536</v>
      </c>
      <c r="AE253" s="123">
        <v>38544</v>
      </c>
      <c r="AF253" s="124">
        <f t="shared" ca="1" si="4"/>
        <v>15</v>
      </c>
      <c r="AG253" s="124"/>
      <c r="AH253" s="124"/>
      <c r="AI253" s="110">
        <v>375001308</v>
      </c>
      <c r="AJ253" s="2" t="s">
        <v>2292</v>
      </c>
      <c r="AK253" s="125">
        <v>39411</v>
      </c>
    </row>
    <row r="254" spans="1:37" s="61" customFormat="1" x14ac:dyDescent="0.3">
      <c r="A254" s="110">
        <v>977006615</v>
      </c>
      <c r="B254" s="2" t="s">
        <v>304</v>
      </c>
      <c r="C254" s="18">
        <v>3</v>
      </c>
      <c r="D254" s="118">
        <v>85202</v>
      </c>
      <c r="E254" s="114" t="s">
        <v>855</v>
      </c>
      <c r="F254" s="115">
        <v>4</v>
      </c>
      <c r="AC254" s="110">
        <v>804005907</v>
      </c>
      <c r="AD254" s="2" t="s">
        <v>126</v>
      </c>
      <c r="AE254" s="123">
        <v>42709</v>
      </c>
      <c r="AF254" s="124">
        <f t="shared" ca="1" si="4"/>
        <v>4</v>
      </c>
      <c r="AG254" s="124"/>
      <c r="AH254" s="124"/>
      <c r="AI254" s="110">
        <v>375002687</v>
      </c>
      <c r="AJ254" s="2" t="s">
        <v>234</v>
      </c>
      <c r="AK254" s="125">
        <v>139205</v>
      </c>
    </row>
    <row r="255" spans="1:37" s="61" customFormat="1" x14ac:dyDescent="0.3">
      <c r="A255" s="110">
        <v>163007043</v>
      </c>
      <c r="B255" s="2" t="s">
        <v>305</v>
      </c>
      <c r="C255" s="18">
        <v>3</v>
      </c>
      <c r="D255" s="118">
        <v>42102</v>
      </c>
      <c r="E255" s="114" t="s">
        <v>854</v>
      </c>
      <c r="F255" s="115">
        <v>3</v>
      </c>
      <c r="AC255" s="110">
        <v>483007128</v>
      </c>
      <c r="AD255" s="2" t="s">
        <v>3140</v>
      </c>
      <c r="AE255" s="78">
        <v>43133</v>
      </c>
      <c r="AF255" s="124">
        <f t="shared" ca="1" si="4"/>
        <v>3</v>
      </c>
      <c r="AG255" s="124"/>
      <c r="AH255" s="124"/>
      <c r="AI255" s="110">
        <v>375003523</v>
      </c>
      <c r="AJ255" s="2" t="s">
        <v>2291</v>
      </c>
      <c r="AK255" s="125">
        <v>125094</v>
      </c>
    </row>
    <row r="256" spans="1:37" s="61" customFormat="1" x14ac:dyDescent="0.3">
      <c r="A256" s="110">
        <v>217006578</v>
      </c>
      <c r="B256" s="2" t="s">
        <v>306</v>
      </c>
      <c r="C256" s="18">
        <v>5</v>
      </c>
      <c r="D256" s="118">
        <v>66624</v>
      </c>
      <c r="E256" s="114" t="s">
        <v>843</v>
      </c>
      <c r="F256" s="115">
        <v>5</v>
      </c>
      <c r="AC256" s="110">
        <v>316890000</v>
      </c>
      <c r="AD256" s="2" t="s">
        <v>672</v>
      </c>
      <c r="AE256" s="123">
        <v>42409</v>
      </c>
      <c r="AF256" s="124">
        <f t="shared" ca="1" si="4"/>
        <v>5</v>
      </c>
      <c r="AG256" s="124"/>
      <c r="AH256" s="124"/>
      <c r="AI256" s="110">
        <v>375650000</v>
      </c>
      <c r="AJ256" s="2" t="s">
        <v>234</v>
      </c>
      <c r="AK256" s="125">
        <v>53016</v>
      </c>
    </row>
    <row r="257" spans="1:37" s="61" customFormat="1" x14ac:dyDescent="0.3">
      <c r="A257" s="110">
        <v>379003232</v>
      </c>
      <c r="B257" s="2" t="s">
        <v>307</v>
      </c>
      <c r="C257" s="18">
        <v>1</v>
      </c>
      <c r="D257" s="118">
        <v>64887</v>
      </c>
      <c r="E257" s="114" t="s">
        <v>840</v>
      </c>
      <c r="F257" s="115">
        <v>6</v>
      </c>
      <c r="AC257" s="110">
        <v>590009253</v>
      </c>
      <c r="AD257" s="2" t="s">
        <v>3088</v>
      </c>
      <c r="AE257" s="78">
        <v>38399</v>
      </c>
      <c r="AF257" s="124">
        <f t="shared" ca="1" si="4"/>
        <v>16</v>
      </c>
      <c r="AG257" s="124"/>
      <c r="AH257" s="124"/>
      <c r="AI257" s="110">
        <v>376800000</v>
      </c>
      <c r="AJ257" s="2" t="s">
        <v>2288</v>
      </c>
      <c r="AK257" s="125">
        <v>114937</v>
      </c>
    </row>
    <row r="258" spans="1:37" s="61" customFormat="1" x14ac:dyDescent="0.3">
      <c r="A258" s="110">
        <v>589003643</v>
      </c>
      <c r="B258" s="2" t="s">
        <v>308</v>
      </c>
      <c r="C258" s="18">
        <v>2</v>
      </c>
      <c r="D258" s="118">
        <v>44751</v>
      </c>
      <c r="E258" s="114" t="s">
        <v>854</v>
      </c>
      <c r="F258" s="115">
        <v>7</v>
      </c>
      <c r="AC258" s="110">
        <v>796610000</v>
      </c>
      <c r="AD258" s="2" t="s">
        <v>280</v>
      </c>
      <c r="AE258" s="123">
        <v>40874</v>
      </c>
      <c r="AF258" s="124">
        <f t="shared" ref="AF258:AF321" ca="1" si="5">DATEDIF(AE258,TODAY(),"Y")</f>
        <v>9</v>
      </c>
      <c r="AG258" s="124"/>
      <c r="AH258" s="124"/>
      <c r="AI258" s="110">
        <v>377005117</v>
      </c>
      <c r="AJ258" s="2" t="s">
        <v>234</v>
      </c>
      <c r="AK258" s="125">
        <v>72510</v>
      </c>
    </row>
    <row r="259" spans="1:37" s="61" customFormat="1" x14ac:dyDescent="0.3">
      <c r="A259" s="110">
        <v>587620000</v>
      </c>
      <c r="B259" s="2" t="s">
        <v>309</v>
      </c>
      <c r="C259" s="18">
        <v>5</v>
      </c>
      <c r="D259" s="118">
        <v>42470</v>
      </c>
      <c r="E259" s="114" t="s">
        <v>855</v>
      </c>
      <c r="F259" s="115">
        <v>2</v>
      </c>
      <c r="AC259" s="110">
        <v>666802866</v>
      </c>
      <c r="AD259" s="2" t="s">
        <v>298</v>
      </c>
      <c r="AE259" s="123">
        <v>39545</v>
      </c>
      <c r="AF259" s="124">
        <f t="shared" ca="1" si="5"/>
        <v>12</v>
      </c>
      <c r="AG259" s="124"/>
      <c r="AH259" s="124"/>
      <c r="AI259" s="110">
        <v>378003625</v>
      </c>
      <c r="AJ259" s="2" t="s">
        <v>234</v>
      </c>
      <c r="AK259" s="125">
        <v>59133</v>
      </c>
    </row>
    <row r="260" spans="1:37" s="61" customFormat="1" x14ac:dyDescent="0.3">
      <c r="A260" s="110">
        <v>128290000</v>
      </c>
      <c r="B260" s="2" t="s">
        <v>310</v>
      </c>
      <c r="C260" s="18">
        <v>1</v>
      </c>
      <c r="D260" s="118">
        <v>90126</v>
      </c>
      <c r="E260" s="114" t="s">
        <v>851</v>
      </c>
      <c r="F260" s="115">
        <v>1</v>
      </c>
      <c r="AC260" s="110">
        <v>666955144</v>
      </c>
      <c r="AD260" s="2" t="s">
        <v>177</v>
      </c>
      <c r="AE260" s="123">
        <v>39885</v>
      </c>
      <c r="AF260" s="124">
        <f t="shared" ca="1" si="5"/>
        <v>11</v>
      </c>
      <c r="AG260" s="124"/>
      <c r="AH260" s="124"/>
      <c r="AI260" s="110">
        <v>378007904</v>
      </c>
      <c r="AJ260" s="2" t="s">
        <v>2288</v>
      </c>
      <c r="AK260" s="125">
        <v>45284</v>
      </c>
    </row>
    <row r="261" spans="1:37" s="61" customFormat="1" x14ac:dyDescent="0.3">
      <c r="A261" s="110">
        <v>115680000</v>
      </c>
      <c r="B261" s="2" t="s">
        <v>311</v>
      </c>
      <c r="C261" s="18">
        <v>2</v>
      </c>
      <c r="D261" s="118">
        <v>47765</v>
      </c>
      <c r="E261" s="114" t="s">
        <v>843</v>
      </c>
      <c r="F261" s="115">
        <v>7</v>
      </c>
      <c r="AC261" s="110">
        <v>739007533</v>
      </c>
      <c r="AD261" s="2" t="s">
        <v>347</v>
      </c>
      <c r="AE261" s="123">
        <v>40788</v>
      </c>
      <c r="AF261" s="124">
        <f t="shared" ca="1" si="5"/>
        <v>9</v>
      </c>
      <c r="AG261" s="124"/>
      <c r="AH261" s="124"/>
      <c r="AI261" s="110">
        <v>379003232</v>
      </c>
      <c r="AJ261" s="2" t="s">
        <v>234</v>
      </c>
      <c r="AK261" s="125">
        <v>108701</v>
      </c>
    </row>
    <row r="262" spans="1:37" s="61" customFormat="1" x14ac:dyDescent="0.3">
      <c r="A262" s="110">
        <v>666149965</v>
      </c>
      <c r="B262" s="2" t="s">
        <v>312</v>
      </c>
      <c r="C262" s="18">
        <v>1</v>
      </c>
      <c r="D262" s="118">
        <v>65500</v>
      </c>
      <c r="E262" s="114" t="s">
        <v>840</v>
      </c>
      <c r="F262" s="115">
        <v>4</v>
      </c>
      <c r="AC262" s="110">
        <v>625002612</v>
      </c>
      <c r="AD262" s="2" t="s">
        <v>420</v>
      </c>
      <c r="AE262" s="123">
        <v>38356</v>
      </c>
      <c r="AF262" s="124">
        <f t="shared" ca="1" si="5"/>
        <v>16</v>
      </c>
      <c r="AG262" s="124"/>
      <c r="AH262" s="124"/>
      <c r="AI262" s="110">
        <v>379003424</v>
      </c>
      <c r="AJ262" s="2" t="s">
        <v>2298</v>
      </c>
      <c r="AK262" s="125">
        <v>67926</v>
      </c>
    </row>
    <row r="263" spans="1:37" s="61" customFormat="1" x14ac:dyDescent="0.3">
      <c r="A263" s="110">
        <v>666385815</v>
      </c>
      <c r="B263" s="2" t="s">
        <v>313</v>
      </c>
      <c r="C263" s="18">
        <v>3</v>
      </c>
      <c r="D263" s="118">
        <v>42664</v>
      </c>
      <c r="E263" s="114" t="s">
        <v>848</v>
      </c>
      <c r="F263" s="115">
        <v>2</v>
      </c>
      <c r="AC263" s="110">
        <v>384410000</v>
      </c>
      <c r="AD263" s="2" t="s">
        <v>3194</v>
      </c>
      <c r="AE263" s="78">
        <v>40467</v>
      </c>
      <c r="AF263" s="124">
        <f t="shared" ca="1" si="5"/>
        <v>10</v>
      </c>
      <c r="AG263" s="124"/>
      <c r="AH263" s="124"/>
      <c r="AI263" s="110">
        <v>379650000</v>
      </c>
      <c r="AJ263" s="2" t="s">
        <v>150</v>
      </c>
      <c r="AK263" s="125">
        <v>48617</v>
      </c>
    </row>
    <row r="264" spans="1:37" s="61" customFormat="1" x14ac:dyDescent="0.3">
      <c r="A264" s="110">
        <v>130003777</v>
      </c>
      <c r="B264" s="2" t="s">
        <v>314</v>
      </c>
      <c r="C264" s="18">
        <v>2</v>
      </c>
      <c r="D264" s="118">
        <v>97758</v>
      </c>
      <c r="E264" s="114" t="s">
        <v>843</v>
      </c>
      <c r="F264" s="115">
        <v>1</v>
      </c>
      <c r="AC264" s="110">
        <v>894005254</v>
      </c>
      <c r="AD264" s="2" t="s">
        <v>625</v>
      </c>
      <c r="AE264" s="123">
        <v>38950</v>
      </c>
      <c r="AF264" s="124">
        <f t="shared" ca="1" si="5"/>
        <v>14</v>
      </c>
      <c r="AG264" s="124"/>
      <c r="AH264" s="124"/>
      <c r="AI264" s="110">
        <v>380002825</v>
      </c>
      <c r="AJ264" s="2" t="s">
        <v>697</v>
      </c>
      <c r="AK264" s="125">
        <v>134186</v>
      </c>
    </row>
    <row r="265" spans="1:37" s="61" customFormat="1" x14ac:dyDescent="0.3">
      <c r="A265" s="110">
        <v>666988324</v>
      </c>
      <c r="B265" s="2" t="s">
        <v>315</v>
      </c>
      <c r="C265" s="18">
        <v>5</v>
      </c>
      <c r="D265" s="118">
        <v>88858</v>
      </c>
      <c r="E265" s="114" t="s">
        <v>840</v>
      </c>
      <c r="F265" s="115">
        <v>2</v>
      </c>
      <c r="AC265" s="110">
        <v>603005664</v>
      </c>
      <c r="AD265" s="2" t="s">
        <v>541</v>
      </c>
      <c r="AE265" s="123">
        <v>41499</v>
      </c>
      <c r="AF265" s="124">
        <f t="shared" ca="1" si="5"/>
        <v>7</v>
      </c>
      <c r="AG265" s="124"/>
      <c r="AH265" s="124"/>
      <c r="AI265" s="110">
        <v>380790000</v>
      </c>
      <c r="AJ265" s="2" t="s">
        <v>2288</v>
      </c>
      <c r="AK265" s="125">
        <v>41337</v>
      </c>
    </row>
    <row r="266" spans="1:37" s="61" customFormat="1" x14ac:dyDescent="0.3">
      <c r="A266" s="110">
        <v>331810000</v>
      </c>
      <c r="B266" s="2" t="s">
        <v>316</v>
      </c>
      <c r="C266" s="18">
        <v>1</v>
      </c>
      <c r="D266" s="118">
        <v>92324</v>
      </c>
      <c r="E266" s="114" t="s">
        <v>851</v>
      </c>
      <c r="F266" s="115">
        <v>3</v>
      </c>
      <c r="AC266" s="110">
        <v>836003986</v>
      </c>
      <c r="AD266" s="2" t="s">
        <v>65</v>
      </c>
      <c r="AE266" s="123">
        <v>38809</v>
      </c>
      <c r="AF266" s="124">
        <f t="shared" ca="1" si="5"/>
        <v>14</v>
      </c>
      <c r="AG266" s="124"/>
      <c r="AH266" s="124"/>
      <c r="AI266" s="110">
        <v>381002143</v>
      </c>
      <c r="AJ266" s="2" t="s">
        <v>234</v>
      </c>
      <c r="AK266" s="125">
        <v>86494</v>
      </c>
    </row>
    <row r="267" spans="1:37" s="61" customFormat="1" x14ac:dyDescent="0.3">
      <c r="A267" s="110">
        <v>666955144</v>
      </c>
      <c r="B267" s="2" t="s">
        <v>317</v>
      </c>
      <c r="C267" s="18">
        <v>2</v>
      </c>
      <c r="D267" s="118">
        <v>102792</v>
      </c>
      <c r="E267" s="114" t="s">
        <v>855</v>
      </c>
      <c r="F267" s="115">
        <v>2</v>
      </c>
      <c r="AC267" s="110">
        <v>458009624</v>
      </c>
      <c r="AD267" s="2" t="s">
        <v>128</v>
      </c>
      <c r="AE267" s="123">
        <v>41205</v>
      </c>
      <c r="AF267" s="124">
        <f t="shared" ca="1" si="5"/>
        <v>8</v>
      </c>
      <c r="AG267" s="124"/>
      <c r="AH267" s="124"/>
      <c r="AI267" s="110">
        <v>382009483</v>
      </c>
      <c r="AJ267" s="2" t="s">
        <v>2298</v>
      </c>
      <c r="AK267" s="125">
        <v>143480</v>
      </c>
    </row>
    <row r="268" spans="1:37" s="61" customFormat="1" x14ac:dyDescent="0.3">
      <c r="A268" s="110">
        <v>942003054</v>
      </c>
      <c r="B268" s="2" t="s">
        <v>318</v>
      </c>
      <c r="C268" s="18">
        <v>2</v>
      </c>
      <c r="D268" s="118">
        <v>69142</v>
      </c>
      <c r="E268" s="114" t="s">
        <v>851</v>
      </c>
      <c r="F268" s="115">
        <v>1</v>
      </c>
      <c r="AC268" s="110">
        <v>666433517</v>
      </c>
      <c r="AD268" s="2" t="s">
        <v>377</v>
      </c>
      <c r="AE268" s="123">
        <v>42083</v>
      </c>
      <c r="AF268" s="124">
        <f t="shared" ca="1" si="5"/>
        <v>5</v>
      </c>
      <c r="AG268" s="124"/>
      <c r="AH268" s="124"/>
      <c r="AI268" s="110">
        <v>382220000</v>
      </c>
      <c r="AJ268" s="2" t="s">
        <v>2293</v>
      </c>
      <c r="AK268" s="125">
        <v>106115</v>
      </c>
    </row>
    <row r="269" spans="1:37" s="61" customFormat="1" x14ac:dyDescent="0.3">
      <c r="A269" s="110">
        <v>240007432</v>
      </c>
      <c r="B269" s="2" t="s">
        <v>319</v>
      </c>
      <c r="C269" s="18">
        <v>4</v>
      </c>
      <c r="D269" s="118">
        <v>95292</v>
      </c>
      <c r="E269" s="114" t="s">
        <v>840</v>
      </c>
      <c r="F269" s="115">
        <v>5</v>
      </c>
      <c r="AC269" s="110">
        <v>682900000</v>
      </c>
      <c r="AD269" s="2" t="s">
        <v>3175</v>
      </c>
      <c r="AE269" s="78">
        <v>37672</v>
      </c>
      <c r="AF269" s="124">
        <f t="shared" ca="1" si="5"/>
        <v>18</v>
      </c>
      <c r="AG269" s="124"/>
      <c r="AH269" s="124"/>
      <c r="AI269" s="110">
        <v>383640000</v>
      </c>
      <c r="AJ269" s="2" t="s">
        <v>697</v>
      </c>
      <c r="AK269" s="125">
        <v>73677</v>
      </c>
    </row>
    <row r="270" spans="1:37" s="61" customFormat="1" x14ac:dyDescent="0.3">
      <c r="A270" s="110">
        <v>565990000</v>
      </c>
      <c r="B270" s="2" t="s">
        <v>320</v>
      </c>
      <c r="C270" s="18">
        <v>5</v>
      </c>
      <c r="D270" s="118">
        <v>65688</v>
      </c>
      <c r="E270" s="114" t="s">
        <v>837</v>
      </c>
      <c r="F270" s="115">
        <v>6</v>
      </c>
      <c r="AC270" s="110">
        <v>397140000</v>
      </c>
      <c r="AD270" s="2" t="s">
        <v>105</v>
      </c>
      <c r="AE270" s="123">
        <v>41313</v>
      </c>
      <c r="AF270" s="124">
        <f t="shared" ca="1" si="5"/>
        <v>8</v>
      </c>
      <c r="AG270" s="124"/>
      <c r="AH270" s="124"/>
      <c r="AI270" s="110">
        <v>383920000</v>
      </c>
      <c r="AJ270" s="2" t="s">
        <v>697</v>
      </c>
      <c r="AK270" s="125">
        <v>116188</v>
      </c>
    </row>
    <row r="271" spans="1:37" s="61" customFormat="1" x14ac:dyDescent="0.3">
      <c r="A271" s="110">
        <v>777008376</v>
      </c>
      <c r="B271" s="2" t="s">
        <v>321</v>
      </c>
      <c r="C271" s="18">
        <v>2</v>
      </c>
      <c r="D271" s="118">
        <v>87125</v>
      </c>
      <c r="E271" s="114" t="s">
        <v>855</v>
      </c>
      <c r="F271" s="115">
        <v>3</v>
      </c>
      <c r="AC271" s="110">
        <v>666477797</v>
      </c>
      <c r="AD271" s="2" t="s">
        <v>486</v>
      </c>
      <c r="AE271" s="123">
        <v>39507</v>
      </c>
      <c r="AF271" s="124">
        <f t="shared" ca="1" si="5"/>
        <v>13</v>
      </c>
      <c r="AG271" s="124"/>
      <c r="AH271" s="124"/>
      <c r="AI271" s="110">
        <v>384003643</v>
      </c>
      <c r="AJ271" s="2" t="s">
        <v>234</v>
      </c>
      <c r="AK271" s="125">
        <v>76219</v>
      </c>
    </row>
    <row r="272" spans="1:37" s="61" customFormat="1" x14ac:dyDescent="0.3">
      <c r="A272" s="110">
        <v>666783091</v>
      </c>
      <c r="B272" s="2" t="s">
        <v>322</v>
      </c>
      <c r="C272" s="18">
        <v>4</v>
      </c>
      <c r="D272" s="118">
        <v>95877</v>
      </c>
      <c r="E272" s="114" t="s">
        <v>848</v>
      </c>
      <c r="F272" s="115">
        <v>4</v>
      </c>
      <c r="AC272" s="110">
        <v>233009010</v>
      </c>
      <c r="AD272" s="2" t="s">
        <v>802</v>
      </c>
      <c r="AE272" s="123">
        <v>36649</v>
      </c>
      <c r="AF272" s="124">
        <f t="shared" ca="1" si="5"/>
        <v>20</v>
      </c>
      <c r="AG272" s="124"/>
      <c r="AH272" s="124"/>
      <c r="AI272" s="110">
        <v>384410000</v>
      </c>
      <c r="AJ272" s="2" t="s">
        <v>2298</v>
      </c>
      <c r="AK272" s="125">
        <v>76165</v>
      </c>
    </row>
    <row r="273" spans="1:37" x14ac:dyDescent="0.3">
      <c r="A273" s="110">
        <v>569004056</v>
      </c>
      <c r="B273" s="2" t="s">
        <v>323</v>
      </c>
      <c r="C273" s="18">
        <v>1</v>
      </c>
      <c r="D273" s="118">
        <v>104511</v>
      </c>
      <c r="E273" s="114" t="s">
        <v>840</v>
      </c>
      <c r="F273" s="115">
        <v>1</v>
      </c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C273" s="110">
        <v>856780000</v>
      </c>
      <c r="AD273" s="2" t="s">
        <v>154</v>
      </c>
      <c r="AE273" s="123">
        <v>40666</v>
      </c>
      <c r="AF273" s="124">
        <f t="shared" ca="1" si="5"/>
        <v>9</v>
      </c>
      <c r="AG273" s="124"/>
      <c r="AH273" s="124"/>
      <c r="AI273" s="110">
        <v>385002272</v>
      </c>
      <c r="AJ273" s="2" t="s">
        <v>2293</v>
      </c>
      <c r="AK273" s="125">
        <v>138462</v>
      </c>
    </row>
    <row r="274" spans="1:37" x14ac:dyDescent="0.3">
      <c r="A274" s="110">
        <v>666812933</v>
      </c>
      <c r="B274" s="2" t="s">
        <v>324</v>
      </c>
      <c r="C274" s="18">
        <v>3</v>
      </c>
      <c r="D274" s="118">
        <v>53431</v>
      </c>
      <c r="E274" s="114" t="s">
        <v>855</v>
      </c>
      <c r="F274" s="115">
        <v>5</v>
      </c>
      <c r="L274" s="61"/>
      <c r="M274" s="61"/>
      <c r="N274" s="61"/>
      <c r="O274" s="61"/>
      <c r="P274" s="61"/>
      <c r="Q274" s="61"/>
      <c r="R274" s="61"/>
      <c r="S274" s="61"/>
      <c r="T274" s="61"/>
      <c r="AC274" s="110">
        <v>841710000</v>
      </c>
      <c r="AD274" s="2" t="s">
        <v>3192</v>
      </c>
      <c r="AE274" s="78">
        <v>38254</v>
      </c>
      <c r="AF274" s="124">
        <f t="shared" ca="1" si="5"/>
        <v>16</v>
      </c>
      <c r="AG274" s="124"/>
      <c r="AH274" s="124"/>
      <c r="AI274" s="110">
        <v>385880000</v>
      </c>
      <c r="AJ274" s="2" t="s">
        <v>2300</v>
      </c>
      <c r="AK274" s="125">
        <v>110273</v>
      </c>
    </row>
    <row r="275" spans="1:37" x14ac:dyDescent="0.3">
      <c r="A275" s="110">
        <v>257001531</v>
      </c>
      <c r="B275" s="2" t="s">
        <v>325</v>
      </c>
      <c r="C275" s="18">
        <v>1</v>
      </c>
      <c r="D275" s="118">
        <v>54633</v>
      </c>
      <c r="E275" s="114" t="s">
        <v>837</v>
      </c>
      <c r="F275" s="115">
        <v>7</v>
      </c>
      <c r="L275" s="61"/>
      <c r="M275" s="61"/>
      <c r="N275" s="61"/>
      <c r="O275" s="61"/>
      <c r="P275" s="61"/>
      <c r="Q275" s="61"/>
      <c r="R275" s="61"/>
      <c r="S275" s="61"/>
      <c r="T275" s="61"/>
      <c r="AC275" s="110">
        <v>656008416</v>
      </c>
      <c r="AD275" s="2" t="s">
        <v>615</v>
      </c>
      <c r="AE275" s="123">
        <v>37108</v>
      </c>
      <c r="AF275" s="124">
        <f t="shared" ca="1" si="5"/>
        <v>19</v>
      </c>
      <c r="AG275" s="124"/>
      <c r="AH275" s="124"/>
      <c r="AI275" s="110">
        <v>386810000</v>
      </c>
      <c r="AJ275" s="2" t="s">
        <v>2300</v>
      </c>
      <c r="AK275" s="125">
        <v>56163</v>
      </c>
    </row>
    <row r="276" spans="1:37" x14ac:dyDescent="0.3">
      <c r="A276" s="110">
        <v>821007832</v>
      </c>
      <c r="B276" s="2" t="s">
        <v>326</v>
      </c>
      <c r="C276" s="18">
        <v>3</v>
      </c>
      <c r="D276" s="118">
        <v>62423</v>
      </c>
      <c r="E276" s="114" t="s">
        <v>837</v>
      </c>
      <c r="F276" s="115">
        <v>3</v>
      </c>
      <c r="L276" s="61"/>
      <c r="M276" s="61"/>
      <c r="N276" s="61"/>
      <c r="O276" s="61"/>
      <c r="P276" s="61"/>
      <c r="Q276" s="61"/>
      <c r="R276" s="61"/>
      <c r="S276" s="61"/>
      <c r="T276" s="61"/>
      <c r="AC276" s="110">
        <v>425002420</v>
      </c>
      <c r="AD276" s="2" t="s">
        <v>626</v>
      </c>
      <c r="AE276" s="123">
        <v>36484</v>
      </c>
      <c r="AF276" s="124">
        <f t="shared" ca="1" si="5"/>
        <v>21</v>
      </c>
      <c r="AG276" s="124"/>
      <c r="AH276" s="124"/>
      <c r="AI276" s="110">
        <v>389009544</v>
      </c>
      <c r="AJ276" s="2" t="s">
        <v>697</v>
      </c>
      <c r="AK276" s="125">
        <v>46448</v>
      </c>
    </row>
    <row r="277" spans="1:37" x14ac:dyDescent="0.3">
      <c r="A277" s="110">
        <v>603005664</v>
      </c>
      <c r="B277" s="2" t="s">
        <v>327</v>
      </c>
      <c r="C277" s="18">
        <v>5</v>
      </c>
      <c r="D277" s="118">
        <v>107924</v>
      </c>
      <c r="E277" s="114" t="s">
        <v>855</v>
      </c>
      <c r="F277" s="115">
        <v>4</v>
      </c>
      <c r="L277" s="61"/>
      <c r="M277" s="61"/>
      <c r="N277" s="61"/>
      <c r="O277" s="61"/>
      <c r="P277" s="61"/>
      <c r="Q277" s="61"/>
      <c r="R277" s="61"/>
      <c r="S277" s="61"/>
      <c r="T277" s="61"/>
      <c r="AC277" s="110">
        <v>666577127</v>
      </c>
      <c r="AD277" s="2" t="s">
        <v>3260</v>
      </c>
      <c r="AE277" s="78">
        <v>43089</v>
      </c>
      <c r="AF277" s="124">
        <f t="shared" ca="1" si="5"/>
        <v>3</v>
      </c>
      <c r="AG277" s="124"/>
      <c r="AH277" s="124"/>
      <c r="AI277" s="110">
        <v>390009046</v>
      </c>
      <c r="AJ277" s="2" t="s">
        <v>234</v>
      </c>
      <c r="AK277" s="125">
        <v>60350</v>
      </c>
    </row>
    <row r="278" spans="1:37" x14ac:dyDescent="0.3">
      <c r="A278" s="110">
        <v>394009556</v>
      </c>
      <c r="B278" s="2" t="s">
        <v>328</v>
      </c>
      <c r="C278" s="18">
        <v>2</v>
      </c>
      <c r="D278" s="118">
        <v>50610</v>
      </c>
      <c r="E278" s="114" t="s">
        <v>854</v>
      </c>
      <c r="F278" s="115">
        <v>6</v>
      </c>
      <c r="L278" s="61"/>
      <c r="M278" s="61"/>
      <c r="N278" s="61"/>
      <c r="O278" s="61"/>
      <c r="P278" s="61"/>
      <c r="Q278" s="61"/>
      <c r="R278" s="61"/>
      <c r="S278" s="61"/>
      <c r="T278" s="61"/>
      <c r="AC278" s="110">
        <v>734170000</v>
      </c>
      <c r="AD278" s="2" t="s">
        <v>480</v>
      </c>
      <c r="AE278" s="123">
        <v>38803</v>
      </c>
      <c r="AF278" s="124">
        <f t="shared" ca="1" si="5"/>
        <v>14</v>
      </c>
      <c r="AG278" s="124"/>
      <c r="AH278" s="124"/>
      <c r="AI278" s="110">
        <v>391460000</v>
      </c>
      <c r="AJ278" s="2" t="s">
        <v>150</v>
      </c>
      <c r="AK278" s="125">
        <v>130388</v>
      </c>
    </row>
    <row r="279" spans="1:37" x14ac:dyDescent="0.3">
      <c r="A279" s="110">
        <v>210007575</v>
      </c>
      <c r="B279" s="2" t="s">
        <v>329</v>
      </c>
      <c r="C279" s="18">
        <v>3</v>
      </c>
      <c r="D279" s="118">
        <v>85065</v>
      </c>
      <c r="E279" s="114" t="s">
        <v>837</v>
      </c>
      <c r="F279" s="115">
        <v>1</v>
      </c>
      <c r="L279" s="61"/>
      <c r="M279" s="61"/>
      <c r="N279" s="61"/>
      <c r="O279" s="61"/>
      <c r="P279" s="61"/>
      <c r="Q279" s="61"/>
      <c r="R279" s="61"/>
      <c r="S279" s="61"/>
      <c r="T279" s="61"/>
      <c r="AC279" s="110">
        <v>702006287</v>
      </c>
      <c r="AD279" s="2" t="s">
        <v>593</v>
      </c>
      <c r="AE279" s="123">
        <v>38174</v>
      </c>
      <c r="AF279" s="124">
        <f t="shared" ca="1" si="5"/>
        <v>16</v>
      </c>
      <c r="AG279" s="124"/>
      <c r="AH279" s="124"/>
      <c r="AI279" s="110">
        <v>394004238</v>
      </c>
      <c r="AJ279" s="2" t="s">
        <v>623</v>
      </c>
      <c r="AK279" s="125">
        <v>56628</v>
      </c>
    </row>
    <row r="280" spans="1:37" x14ac:dyDescent="0.3">
      <c r="A280" s="110">
        <v>417003180</v>
      </c>
      <c r="B280" s="2" t="s">
        <v>330</v>
      </c>
      <c r="C280" s="18">
        <v>3</v>
      </c>
      <c r="D280" s="118">
        <v>58262</v>
      </c>
      <c r="E280" s="114" t="s">
        <v>855</v>
      </c>
      <c r="F280" s="115">
        <v>5</v>
      </c>
      <c r="L280" s="61"/>
      <c r="M280" s="61"/>
      <c r="N280" s="61"/>
      <c r="O280" s="61"/>
      <c r="P280" s="61"/>
      <c r="Q280" s="61"/>
      <c r="R280" s="61"/>
      <c r="S280" s="61"/>
      <c r="T280" s="61"/>
      <c r="AC280" s="110">
        <v>798810000</v>
      </c>
      <c r="AD280" s="2" t="s">
        <v>3050</v>
      </c>
      <c r="AE280" s="78">
        <v>42217</v>
      </c>
      <c r="AF280" s="124">
        <f t="shared" ca="1" si="5"/>
        <v>5</v>
      </c>
      <c r="AG280" s="124"/>
      <c r="AH280" s="124"/>
      <c r="AI280" s="110">
        <v>394009556</v>
      </c>
      <c r="AJ280" s="2" t="s">
        <v>234</v>
      </c>
      <c r="AK280" s="125">
        <v>121176</v>
      </c>
    </row>
    <row r="281" spans="1:37" x14ac:dyDescent="0.3">
      <c r="A281" s="110">
        <v>869008011</v>
      </c>
      <c r="B281" s="2" t="s">
        <v>331</v>
      </c>
      <c r="C281" s="18">
        <v>1</v>
      </c>
      <c r="D281" s="118">
        <v>100359</v>
      </c>
      <c r="E281" s="114" t="s">
        <v>854</v>
      </c>
      <c r="F281" s="115">
        <v>6</v>
      </c>
      <c r="L281" s="61"/>
      <c r="M281" s="61"/>
      <c r="N281" s="61"/>
      <c r="O281" s="61"/>
      <c r="P281" s="61"/>
      <c r="Q281" s="61"/>
      <c r="R281" s="61"/>
      <c r="S281" s="61"/>
      <c r="T281" s="61"/>
      <c r="AC281" s="110">
        <v>565990000</v>
      </c>
      <c r="AD281" s="2" t="s">
        <v>282</v>
      </c>
      <c r="AE281" s="123">
        <v>43634</v>
      </c>
      <c r="AF281" s="124">
        <f t="shared" ca="1" si="5"/>
        <v>1</v>
      </c>
      <c r="AG281" s="124"/>
      <c r="AH281" s="124"/>
      <c r="AI281" s="110">
        <v>396005844</v>
      </c>
      <c r="AJ281" s="2" t="s">
        <v>792</v>
      </c>
      <c r="AK281" s="125">
        <v>108849</v>
      </c>
    </row>
    <row r="282" spans="1:37" x14ac:dyDescent="0.3">
      <c r="A282" s="110">
        <v>320940000</v>
      </c>
      <c r="B282" s="2" t="s">
        <v>332</v>
      </c>
      <c r="C282" s="18">
        <v>5</v>
      </c>
      <c r="D282" s="118">
        <v>108890</v>
      </c>
      <c r="E282" s="114" t="s">
        <v>840</v>
      </c>
      <c r="F282" s="115">
        <v>2</v>
      </c>
      <c r="AC282" s="110">
        <v>422004173</v>
      </c>
      <c r="AD282" s="2" t="s">
        <v>591</v>
      </c>
      <c r="AE282" s="123">
        <v>39965</v>
      </c>
      <c r="AF282" s="124">
        <f t="shared" ca="1" si="5"/>
        <v>11</v>
      </c>
      <c r="AG282" s="124"/>
      <c r="AH282" s="124"/>
      <c r="AI282" s="110">
        <v>396007116</v>
      </c>
      <c r="AJ282" s="2" t="s">
        <v>234</v>
      </c>
      <c r="AK282" s="125">
        <v>106960</v>
      </c>
    </row>
    <row r="283" spans="1:37" x14ac:dyDescent="0.3">
      <c r="A283" s="110">
        <v>196840000</v>
      </c>
      <c r="B283" s="2" t="s">
        <v>333</v>
      </c>
      <c r="C283" s="18">
        <v>1</v>
      </c>
      <c r="D283" s="118">
        <v>51441</v>
      </c>
      <c r="E283" s="114" t="s">
        <v>854</v>
      </c>
      <c r="F283" s="115">
        <v>4</v>
      </c>
      <c r="AC283" s="110">
        <v>384003643</v>
      </c>
      <c r="AD283" s="2" t="s">
        <v>464</v>
      </c>
      <c r="AE283" s="123">
        <v>40830</v>
      </c>
      <c r="AF283" s="124">
        <f t="shared" ca="1" si="5"/>
        <v>9</v>
      </c>
      <c r="AG283" s="124"/>
      <c r="AH283" s="124"/>
      <c r="AI283" s="110">
        <v>396270000</v>
      </c>
      <c r="AJ283" s="2" t="s">
        <v>623</v>
      </c>
      <c r="AK283" s="125">
        <v>127375</v>
      </c>
    </row>
    <row r="284" spans="1:37" x14ac:dyDescent="0.3">
      <c r="A284" s="110">
        <v>679002552</v>
      </c>
      <c r="B284" s="2" t="s">
        <v>334</v>
      </c>
      <c r="C284" s="18">
        <v>1</v>
      </c>
      <c r="D284" s="118">
        <v>43570</v>
      </c>
      <c r="E284" s="114" t="s">
        <v>855</v>
      </c>
      <c r="F284" s="115">
        <v>6</v>
      </c>
      <c r="AC284" s="110">
        <v>524004916</v>
      </c>
      <c r="AD284" s="2" t="s">
        <v>3187</v>
      </c>
      <c r="AE284" s="78">
        <v>43482</v>
      </c>
      <c r="AF284" s="124">
        <f t="shared" ca="1" si="5"/>
        <v>2</v>
      </c>
      <c r="AG284" s="124"/>
      <c r="AH284" s="124"/>
      <c r="AI284" s="110">
        <v>397140000</v>
      </c>
      <c r="AJ284" s="2" t="s">
        <v>2300</v>
      </c>
      <c r="AK284" s="125">
        <v>51292</v>
      </c>
    </row>
    <row r="285" spans="1:37" x14ac:dyDescent="0.3">
      <c r="A285" s="110">
        <v>125004528</v>
      </c>
      <c r="B285" s="2" t="s">
        <v>335</v>
      </c>
      <c r="C285" s="18">
        <v>1</v>
      </c>
      <c r="D285" s="118">
        <v>121090</v>
      </c>
      <c r="E285" s="114" t="s">
        <v>855</v>
      </c>
      <c r="F285" s="115">
        <v>3</v>
      </c>
      <c r="AC285" s="110">
        <v>504008248</v>
      </c>
      <c r="AD285" s="2" t="s">
        <v>261</v>
      </c>
      <c r="AE285" s="123">
        <v>42433</v>
      </c>
      <c r="AF285" s="124">
        <f t="shared" ca="1" si="5"/>
        <v>5</v>
      </c>
      <c r="AG285" s="124"/>
      <c r="AH285" s="124"/>
      <c r="AI285" s="110">
        <v>397800000</v>
      </c>
      <c r="AJ285" s="2" t="s">
        <v>234</v>
      </c>
      <c r="AK285" s="125">
        <v>54739</v>
      </c>
    </row>
    <row r="286" spans="1:37" x14ac:dyDescent="0.3">
      <c r="A286" s="110">
        <v>666994402</v>
      </c>
      <c r="B286" s="2" t="s">
        <v>336</v>
      </c>
      <c r="C286" s="18">
        <v>4</v>
      </c>
      <c r="D286" s="118">
        <v>54395</v>
      </c>
      <c r="E286" s="114" t="s">
        <v>840</v>
      </c>
      <c r="F286" s="115">
        <v>7</v>
      </c>
      <c r="AC286" s="110">
        <v>562005747</v>
      </c>
      <c r="AD286" s="2" t="s">
        <v>557</v>
      </c>
      <c r="AE286" s="78">
        <v>43524</v>
      </c>
      <c r="AF286" s="124">
        <f t="shared" ca="1" si="5"/>
        <v>2</v>
      </c>
      <c r="AG286" s="124"/>
      <c r="AH286" s="124"/>
      <c r="AI286" s="110">
        <v>398009975</v>
      </c>
      <c r="AJ286" s="2" t="s">
        <v>2296</v>
      </c>
      <c r="AK286" s="125">
        <v>104651</v>
      </c>
    </row>
    <row r="287" spans="1:37" x14ac:dyDescent="0.3">
      <c r="A287" s="110">
        <v>847670000</v>
      </c>
      <c r="B287" s="2" t="s">
        <v>337</v>
      </c>
      <c r="C287" s="18">
        <v>2</v>
      </c>
      <c r="D287" s="118">
        <v>102154</v>
      </c>
      <c r="E287" s="114" t="s">
        <v>837</v>
      </c>
      <c r="F287" s="115">
        <v>4</v>
      </c>
      <c r="AC287" s="110">
        <v>533006846</v>
      </c>
      <c r="AD287" s="2" t="s">
        <v>3195</v>
      </c>
      <c r="AE287" s="78">
        <v>37360</v>
      </c>
      <c r="AF287" s="124">
        <f t="shared" ca="1" si="5"/>
        <v>18</v>
      </c>
      <c r="AG287" s="124"/>
      <c r="AH287" s="124"/>
      <c r="AI287" s="110">
        <v>402005116</v>
      </c>
      <c r="AJ287" s="2" t="s">
        <v>234</v>
      </c>
      <c r="AK287" s="125">
        <v>45850</v>
      </c>
    </row>
    <row r="288" spans="1:37" x14ac:dyDescent="0.3">
      <c r="A288" s="110">
        <v>606900000</v>
      </c>
      <c r="B288" s="2" t="s">
        <v>338</v>
      </c>
      <c r="C288" s="18">
        <v>5</v>
      </c>
      <c r="D288" s="118">
        <v>61049</v>
      </c>
      <c r="E288" s="114" t="s">
        <v>854</v>
      </c>
      <c r="F288" s="115">
        <v>0</v>
      </c>
      <c r="AC288" s="110">
        <v>630002592</v>
      </c>
      <c r="AD288" s="2" t="s">
        <v>540</v>
      </c>
      <c r="AE288" s="123">
        <v>43763</v>
      </c>
      <c r="AF288" s="124">
        <f t="shared" ca="1" si="5"/>
        <v>1</v>
      </c>
      <c r="AG288" s="124"/>
      <c r="AH288" s="124"/>
      <c r="AI288" s="110">
        <v>406003143</v>
      </c>
      <c r="AJ288" s="2" t="s">
        <v>2300</v>
      </c>
      <c r="AK288" s="125">
        <v>112932</v>
      </c>
    </row>
    <row r="289" spans="1:37" s="61" customFormat="1" x14ac:dyDescent="0.3">
      <c r="A289" s="110">
        <v>666564381</v>
      </c>
      <c r="B289" s="2" t="s">
        <v>339</v>
      </c>
      <c r="C289" s="18">
        <v>1</v>
      </c>
      <c r="D289" s="118">
        <v>72877</v>
      </c>
      <c r="E289" s="114" t="s">
        <v>848</v>
      </c>
      <c r="F289" s="11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C289" s="110">
        <v>666273059</v>
      </c>
      <c r="AD289" s="2" t="s">
        <v>275</v>
      </c>
      <c r="AE289" s="123">
        <v>40344</v>
      </c>
      <c r="AF289" s="124">
        <f t="shared" ca="1" si="5"/>
        <v>10</v>
      </c>
      <c r="AG289" s="124"/>
      <c r="AH289" s="124"/>
      <c r="AI289" s="110">
        <v>406360000</v>
      </c>
      <c r="AJ289" s="2" t="s">
        <v>11</v>
      </c>
      <c r="AK289" s="125">
        <v>62344</v>
      </c>
    </row>
    <row r="290" spans="1:37" s="61" customFormat="1" x14ac:dyDescent="0.3">
      <c r="A290" s="110">
        <v>437600000</v>
      </c>
      <c r="B290" s="2" t="s">
        <v>340</v>
      </c>
      <c r="C290" s="18">
        <v>3</v>
      </c>
      <c r="D290" s="118">
        <v>86051</v>
      </c>
      <c r="E290" s="114" t="s">
        <v>843</v>
      </c>
      <c r="F290" s="115">
        <v>2</v>
      </c>
      <c r="L290" s="2"/>
      <c r="M290" s="2"/>
      <c r="N290" s="2"/>
      <c r="O290" s="2"/>
      <c r="P290" s="2"/>
      <c r="Q290" s="2"/>
      <c r="R290" s="2"/>
      <c r="S290" s="2"/>
      <c r="T290" s="2"/>
      <c r="AC290" s="110">
        <v>277280000</v>
      </c>
      <c r="AD290" s="2" t="s">
        <v>3059</v>
      </c>
      <c r="AE290" s="78">
        <v>39260</v>
      </c>
      <c r="AF290" s="124">
        <f t="shared" ca="1" si="5"/>
        <v>13</v>
      </c>
      <c r="AG290" s="124"/>
      <c r="AH290" s="124"/>
      <c r="AI290" s="110">
        <v>406430000</v>
      </c>
      <c r="AJ290" s="2" t="s">
        <v>517</v>
      </c>
      <c r="AK290" s="125">
        <v>96161</v>
      </c>
    </row>
    <row r="291" spans="1:37" s="61" customFormat="1" x14ac:dyDescent="0.3">
      <c r="A291" s="110">
        <v>611910000</v>
      </c>
      <c r="B291" s="2" t="s">
        <v>341</v>
      </c>
      <c r="C291" s="18">
        <v>2</v>
      </c>
      <c r="D291" s="118">
        <v>113335</v>
      </c>
      <c r="E291" s="114" t="s">
        <v>855</v>
      </c>
      <c r="F291" s="115">
        <v>4</v>
      </c>
      <c r="L291" s="2"/>
      <c r="M291" s="2"/>
      <c r="N291" s="2"/>
      <c r="O291" s="2"/>
      <c r="P291" s="2"/>
      <c r="Q291" s="2"/>
      <c r="R291" s="2"/>
      <c r="S291" s="2"/>
      <c r="T291" s="2"/>
      <c r="AC291" s="110">
        <v>702350000</v>
      </c>
      <c r="AD291" s="2" t="s">
        <v>658</v>
      </c>
      <c r="AE291" s="123">
        <v>42982</v>
      </c>
      <c r="AF291" s="124">
        <f t="shared" ca="1" si="5"/>
        <v>3</v>
      </c>
      <c r="AG291" s="124"/>
      <c r="AH291" s="124"/>
      <c r="AI291" s="110">
        <v>408006715</v>
      </c>
      <c r="AJ291" s="2" t="s">
        <v>623</v>
      </c>
      <c r="AK291" s="125">
        <v>108026</v>
      </c>
    </row>
    <row r="292" spans="1:37" s="61" customFormat="1" x14ac:dyDescent="0.3">
      <c r="A292" s="110">
        <v>784002004</v>
      </c>
      <c r="B292" s="2" t="s">
        <v>342</v>
      </c>
      <c r="C292" s="18">
        <v>4</v>
      </c>
      <c r="D292" s="118">
        <v>55767</v>
      </c>
      <c r="E292" s="114" t="s">
        <v>855</v>
      </c>
      <c r="F292" s="115">
        <v>3</v>
      </c>
      <c r="L292" s="2"/>
      <c r="M292" s="2"/>
      <c r="N292" s="2"/>
      <c r="O292" s="2"/>
      <c r="P292" s="2"/>
      <c r="Q292" s="2"/>
      <c r="R292" s="2"/>
      <c r="S292" s="2"/>
      <c r="T292" s="2"/>
      <c r="AC292" s="110">
        <v>501001971</v>
      </c>
      <c r="AD292" s="2" t="s">
        <v>50</v>
      </c>
      <c r="AE292" s="123">
        <v>43700</v>
      </c>
      <c r="AF292" s="124">
        <f t="shared" ca="1" si="5"/>
        <v>1</v>
      </c>
      <c r="AG292" s="124"/>
      <c r="AH292" s="124"/>
      <c r="AI292" s="110">
        <v>408200000</v>
      </c>
      <c r="AJ292" s="2" t="s">
        <v>697</v>
      </c>
      <c r="AK292" s="125">
        <v>39816</v>
      </c>
    </row>
    <row r="293" spans="1:37" s="61" customFormat="1" x14ac:dyDescent="0.3">
      <c r="A293" s="110">
        <v>581004859</v>
      </c>
      <c r="B293" s="2" t="s">
        <v>343</v>
      </c>
      <c r="C293" s="18">
        <v>5</v>
      </c>
      <c r="D293" s="118">
        <v>56149</v>
      </c>
      <c r="E293" s="114" t="s">
        <v>840</v>
      </c>
      <c r="F293" s="115">
        <v>7</v>
      </c>
      <c r="L293" s="2"/>
      <c r="M293" s="2"/>
      <c r="N293" s="2"/>
      <c r="O293" s="2"/>
      <c r="P293" s="2"/>
      <c r="Q293" s="2"/>
      <c r="R293" s="2"/>
      <c r="S293" s="2"/>
      <c r="T293" s="2"/>
      <c r="AC293" s="110">
        <v>997004186</v>
      </c>
      <c r="AD293" s="2" t="s">
        <v>203</v>
      </c>
      <c r="AE293" s="123">
        <v>39552</v>
      </c>
      <c r="AF293" s="124">
        <f t="shared" ca="1" si="5"/>
        <v>12</v>
      </c>
      <c r="AG293" s="124"/>
      <c r="AH293" s="124"/>
      <c r="AI293" s="110">
        <v>408690000</v>
      </c>
      <c r="AJ293" s="2" t="s">
        <v>2290</v>
      </c>
      <c r="AK293" s="125">
        <v>145678</v>
      </c>
    </row>
    <row r="294" spans="1:37" s="61" customFormat="1" x14ac:dyDescent="0.3">
      <c r="A294" s="110">
        <v>452640000</v>
      </c>
      <c r="B294" s="2" t="s">
        <v>344</v>
      </c>
      <c r="C294" s="18">
        <v>1</v>
      </c>
      <c r="D294" s="118">
        <v>54973</v>
      </c>
      <c r="E294" s="114" t="s">
        <v>855</v>
      </c>
      <c r="F294" s="115">
        <v>7</v>
      </c>
      <c r="L294" s="2"/>
      <c r="M294" s="2"/>
      <c r="N294" s="2"/>
      <c r="O294" s="2"/>
      <c r="P294" s="2"/>
      <c r="Q294" s="2"/>
      <c r="R294" s="2"/>
      <c r="S294" s="2"/>
      <c r="T294" s="2"/>
      <c r="AC294" s="110">
        <v>189005902</v>
      </c>
      <c r="AD294" s="2" t="s">
        <v>782</v>
      </c>
      <c r="AE294" s="123">
        <v>38641</v>
      </c>
      <c r="AF294" s="124">
        <f t="shared" ca="1" si="5"/>
        <v>15</v>
      </c>
      <c r="AG294" s="124"/>
      <c r="AH294" s="124"/>
      <c r="AI294" s="110">
        <v>408790000</v>
      </c>
      <c r="AJ294" s="2" t="s">
        <v>697</v>
      </c>
      <c r="AK294" s="125">
        <v>96516</v>
      </c>
    </row>
    <row r="295" spans="1:37" s="61" customFormat="1" x14ac:dyDescent="0.3">
      <c r="A295" s="110">
        <v>728006349</v>
      </c>
      <c r="B295" s="2" t="s">
        <v>345</v>
      </c>
      <c r="C295" s="18">
        <v>2</v>
      </c>
      <c r="D295" s="118">
        <v>119949</v>
      </c>
      <c r="E295" s="114" t="s">
        <v>843</v>
      </c>
      <c r="F295" s="115">
        <v>5</v>
      </c>
      <c r="L295" s="2"/>
      <c r="M295" s="2"/>
      <c r="N295" s="2"/>
      <c r="O295" s="2"/>
      <c r="P295" s="2"/>
      <c r="Q295" s="2"/>
      <c r="R295" s="2"/>
      <c r="S295" s="2"/>
      <c r="T295" s="2"/>
      <c r="AC295" s="110">
        <v>241006891</v>
      </c>
      <c r="AD295" s="2" t="s">
        <v>3139</v>
      </c>
      <c r="AE295" s="78">
        <v>42384</v>
      </c>
      <c r="AF295" s="124">
        <f t="shared" ca="1" si="5"/>
        <v>5</v>
      </c>
      <c r="AG295" s="124"/>
      <c r="AH295" s="124"/>
      <c r="AI295" s="110">
        <v>410005983</v>
      </c>
      <c r="AJ295" s="2" t="s">
        <v>697</v>
      </c>
      <c r="AK295" s="125">
        <v>77926</v>
      </c>
    </row>
    <row r="296" spans="1:37" s="61" customFormat="1" x14ac:dyDescent="0.3">
      <c r="A296" s="110">
        <v>411003339</v>
      </c>
      <c r="B296" s="2" t="s">
        <v>346</v>
      </c>
      <c r="C296" s="18">
        <v>4</v>
      </c>
      <c r="D296" s="118">
        <v>49488</v>
      </c>
      <c r="E296" s="114" t="s">
        <v>840</v>
      </c>
      <c r="F296" s="115">
        <v>4</v>
      </c>
      <c r="L296" s="2"/>
      <c r="M296" s="2"/>
      <c r="N296" s="2"/>
      <c r="O296" s="2"/>
      <c r="P296" s="2"/>
      <c r="Q296" s="2"/>
      <c r="R296" s="2"/>
      <c r="S296" s="2"/>
      <c r="T296" s="2"/>
      <c r="AC296" s="110">
        <v>153008559</v>
      </c>
      <c r="AD296" s="2" t="s">
        <v>2330</v>
      </c>
      <c r="AE296" s="123">
        <v>41679</v>
      </c>
      <c r="AF296" s="124">
        <f t="shared" ca="1" si="5"/>
        <v>7</v>
      </c>
      <c r="AG296" s="124"/>
      <c r="AH296" s="124"/>
      <c r="AI296" s="110">
        <v>410009530</v>
      </c>
      <c r="AJ296" s="2" t="s">
        <v>2294</v>
      </c>
      <c r="AK296" s="125">
        <v>102078</v>
      </c>
    </row>
    <row r="297" spans="1:37" s="61" customFormat="1" x14ac:dyDescent="0.3">
      <c r="A297" s="110">
        <v>812008737</v>
      </c>
      <c r="B297" s="2" t="s">
        <v>347</v>
      </c>
      <c r="C297" s="18">
        <v>3</v>
      </c>
      <c r="D297" s="118">
        <v>43343</v>
      </c>
      <c r="E297" s="114" t="s">
        <v>855</v>
      </c>
      <c r="F297" s="115">
        <v>3</v>
      </c>
      <c r="L297" s="2"/>
      <c r="M297" s="2"/>
      <c r="N297" s="2"/>
      <c r="O297" s="2"/>
      <c r="P297" s="2"/>
      <c r="Q297" s="2"/>
      <c r="R297" s="2"/>
      <c r="S297" s="2"/>
      <c r="T297" s="2"/>
      <c r="AC297" s="110">
        <v>534002609</v>
      </c>
      <c r="AD297" s="2" t="s">
        <v>134</v>
      </c>
      <c r="AE297" s="123">
        <v>36840</v>
      </c>
      <c r="AF297" s="124">
        <f t="shared" ca="1" si="5"/>
        <v>20</v>
      </c>
      <c r="AG297" s="124"/>
      <c r="AH297" s="124"/>
      <c r="AI297" s="110">
        <v>411003339</v>
      </c>
      <c r="AJ297" s="2" t="s">
        <v>623</v>
      </c>
      <c r="AK297" s="125">
        <v>101195</v>
      </c>
    </row>
    <row r="298" spans="1:37" s="61" customFormat="1" x14ac:dyDescent="0.3">
      <c r="A298" s="110">
        <v>431006408</v>
      </c>
      <c r="B298" s="2" t="s">
        <v>348</v>
      </c>
      <c r="C298" s="18">
        <v>5</v>
      </c>
      <c r="D298" s="118">
        <v>58134</v>
      </c>
      <c r="E298" s="114" t="s">
        <v>837</v>
      </c>
      <c r="F298" s="115">
        <v>2</v>
      </c>
      <c r="AC298" s="110">
        <v>286310000</v>
      </c>
      <c r="AD298" s="2" t="s">
        <v>3190</v>
      </c>
      <c r="AE298" s="78">
        <v>37568</v>
      </c>
      <c r="AF298" s="124">
        <f t="shared" ca="1" si="5"/>
        <v>18</v>
      </c>
      <c r="AG298" s="124"/>
      <c r="AH298" s="124"/>
      <c r="AI298" s="110">
        <v>411005913</v>
      </c>
      <c r="AJ298" s="2" t="s">
        <v>2291</v>
      </c>
      <c r="AK298" s="125">
        <v>131942</v>
      </c>
    </row>
    <row r="299" spans="1:37" s="61" customFormat="1" x14ac:dyDescent="0.3">
      <c r="A299" s="110">
        <v>666317914</v>
      </c>
      <c r="B299" s="2" t="s">
        <v>349</v>
      </c>
      <c r="C299" s="18">
        <v>2</v>
      </c>
      <c r="D299" s="118">
        <v>55295</v>
      </c>
      <c r="E299" s="114" t="s">
        <v>855</v>
      </c>
      <c r="F299" s="115">
        <v>1</v>
      </c>
      <c r="AC299" s="110">
        <v>821007832</v>
      </c>
      <c r="AD299" s="2" t="s">
        <v>164</v>
      </c>
      <c r="AE299" s="123">
        <v>39110</v>
      </c>
      <c r="AF299" s="124">
        <f t="shared" ca="1" si="5"/>
        <v>14</v>
      </c>
      <c r="AG299" s="124"/>
      <c r="AH299" s="124"/>
      <c r="AI299" s="110">
        <v>411950000</v>
      </c>
      <c r="AJ299" s="2" t="s">
        <v>517</v>
      </c>
      <c r="AK299" s="125">
        <v>117320</v>
      </c>
    </row>
    <row r="300" spans="1:37" s="61" customFormat="1" x14ac:dyDescent="0.3">
      <c r="A300" s="110">
        <v>904620000</v>
      </c>
      <c r="B300" s="2" t="s">
        <v>350</v>
      </c>
      <c r="C300" s="18">
        <v>3</v>
      </c>
      <c r="D300" s="118">
        <v>104197</v>
      </c>
      <c r="E300" s="114" t="s">
        <v>851</v>
      </c>
      <c r="F300" s="115">
        <v>1</v>
      </c>
      <c r="AC300" s="110">
        <v>218140000</v>
      </c>
      <c r="AD300" s="2" t="s">
        <v>739</v>
      </c>
      <c r="AE300" s="123">
        <v>36910</v>
      </c>
      <c r="AF300" s="124">
        <f t="shared" ca="1" si="5"/>
        <v>20</v>
      </c>
      <c r="AG300" s="124"/>
      <c r="AH300" s="124"/>
      <c r="AI300" s="110">
        <v>414620000</v>
      </c>
      <c r="AJ300" s="2" t="s">
        <v>2296</v>
      </c>
      <c r="AK300" s="125">
        <v>91581</v>
      </c>
    </row>
    <row r="301" spans="1:37" s="61" customFormat="1" x14ac:dyDescent="0.3">
      <c r="A301" s="110">
        <v>483007128</v>
      </c>
      <c r="B301" s="2" t="s">
        <v>351</v>
      </c>
      <c r="C301" s="18">
        <v>5</v>
      </c>
      <c r="D301" s="118">
        <v>46006</v>
      </c>
      <c r="E301" s="114" t="s">
        <v>837</v>
      </c>
      <c r="F301" s="115">
        <v>2</v>
      </c>
      <c r="AC301" s="110">
        <v>316007805</v>
      </c>
      <c r="AD301" s="2" t="s">
        <v>3162</v>
      </c>
      <c r="AE301" s="78">
        <v>40218</v>
      </c>
      <c r="AF301" s="124">
        <f t="shared" ca="1" si="5"/>
        <v>11</v>
      </c>
      <c r="AG301" s="124"/>
      <c r="AH301" s="124"/>
      <c r="AI301" s="110">
        <v>417003180</v>
      </c>
      <c r="AJ301" s="2" t="s">
        <v>517</v>
      </c>
      <c r="AK301" s="125">
        <v>115600</v>
      </c>
    </row>
    <row r="302" spans="1:37" s="61" customFormat="1" x14ac:dyDescent="0.3">
      <c r="A302" s="110">
        <v>666812226</v>
      </c>
      <c r="B302" s="2" t="s">
        <v>352</v>
      </c>
      <c r="C302" s="18">
        <v>2</v>
      </c>
      <c r="D302" s="118">
        <v>105667</v>
      </c>
      <c r="E302" s="114" t="s">
        <v>854</v>
      </c>
      <c r="F302" s="115">
        <v>6</v>
      </c>
      <c r="AC302" s="110">
        <v>283670000</v>
      </c>
      <c r="AD302" s="2" t="s">
        <v>482</v>
      </c>
      <c r="AE302" s="123">
        <v>38709</v>
      </c>
      <c r="AF302" s="124">
        <f t="shared" ca="1" si="5"/>
        <v>15</v>
      </c>
      <c r="AG302" s="124"/>
      <c r="AH302" s="124"/>
      <c r="AI302" s="110">
        <v>417008684</v>
      </c>
      <c r="AJ302" s="2" t="s">
        <v>2294</v>
      </c>
      <c r="AK302" s="125">
        <v>107241</v>
      </c>
    </row>
    <row r="303" spans="1:37" s="61" customFormat="1" x14ac:dyDescent="0.3">
      <c r="A303" s="110">
        <v>972009906</v>
      </c>
      <c r="B303" s="2" t="s">
        <v>353</v>
      </c>
      <c r="C303" s="18">
        <v>3</v>
      </c>
      <c r="D303" s="118">
        <v>50007</v>
      </c>
      <c r="E303" s="114" t="s">
        <v>851</v>
      </c>
      <c r="F303" s="115">
        <v>7</v>
      </c>
      <c r="AC303" s="110">
        <v>468008483</v>
      </c>
      <c r="AD303" s="2" t="s">
        <v>529</v>
      </c>
      <c r="AE303" s="123">
        <v>36664</v>
      </c>
      <c r="AF303" s="124">
        <f t="shared" ca="1" si="5"/>
        <v>20</v>
      </c>
      <c r="AG303" s="124"/>
      <c r="AH303" s="124"/>
      <c r="AI303" s="110">
        <v>418350000</v>
      </c>
      <c r="AJ303" s="2" t="s">
        <v>697</v>
      </c>
      <c r="AK303" s="125">
        <v>83495</v>
      </c>
    </row>
    <row r="304" spans="1:37" s="61" customFormat="1" x14ac:dyDescent="0.3">
      <c r="A304" s="110">
        <v>666308884</v>
      </c>
      <c r="B304" s="2" t="s">
        <v>354</v>
      </c>
      <c r="C304" s="18">
        <v>5</v>
      </c>
      <c r="D304" s="118">
        <v>77016</v>
      </c>
      <c r="E304" s="114" t="s">
        <v>855</v>
      </c>
      <c r="F304" s="115">
        <v>6</v>
      </c>
      <c r="AC304" s="110">
        <v>300005168</v>
      </c>
      <c r="AD304" s="2" t="s">
        <v>3250</v>
      </c>
      <c r="AE304" s="78">
        <v>43910</v>
      </c>
      <c r="AF304" s="124">
        <f t="shared" ca="1" si="5"/>
        <v>0</v>
      </c>
      <c r="AG304" s="124"/>
      <c r="AH304" s="124"/>
      <c r="AI304" s="110">
        <v>422004173</v>
      </c>
      <c r="AJ304" s="2" t="s">
        <v>2288</v>
      </c>
      <c r="AK304" s="125">
        <v>84838</v>
      </c>
    </row>
    <row r="305" spans="1:37" s="61" customFormat="1" x14ac:dyDescent="0.3">
      <c r="A305" s="110">
        <v>323002808</v>
      </c>
      <c r="B305" s="2" t="s">
        <v>355</v>
      </c>
      <c r="C305" s="18">
        <v>3</v>
      </c>
      <c r="D305" s="118">
        <v>125134</v>
      </c>
      <c r="E305" s="114" t="s">
        <v>851</v>
      </c>
      <c r="F305" s="115">
        <v>2</v>
      </c>
      <c r="AC305" s="110">
        <v>286006251</v>
      </c>
      <c r="AD305" s="2" t="s">
        <v>197</v>
      </c>
      <c r="AE305" s="123">
        <v>43795</v>
      </c>
      <c r="AF305" s="124">
        <f t="shared" ca="1" si="5"/>
        <v>1</v>
      </c>
      <c r="AG305" s="124"/>
      <c r="AH305" s="124"/>
      <c r="AI305" s="110">
        <v>423006299</v>
      </c>
      <c r="AJ305" s="2" t="s">
        <v>2290</v>
      </c>
      <c r="AK305" s="125">
        <v>99925</v>
      </c>
    </row>
    <row r="306" spans="1:37" s="61" customFormat="1" x14ac:dyDescent="0.3">
      <c r="A306" s="110">
        <v>798004162</v>
      </c>
      <c r="B306" s="2" t="s">
        <v>356</v>
      </c>
      <c r="C306" s="18">
        <v>5</v>
      </c>
      <c r="D306" s="118">
        <v>65953</v>
      </c>
      <c r="E306" s="114" t="s">
        <v>843</v>
      </c>
      <c r="F306" s="115">
        <v>5</v>
      </c>
      <c r="AC306" s="110">
        <v>666619642</v>
      </c>
      <c r="AD306" s="2" t="s">
        <v>518</v>
      </c>
      <c r="AE306" s="123">
        <v>39454</v>
      </c>
      <c r="AF306" s="124">
        <f t="shared" ca="1" si="5"/>
        <v>13</v>
      </c>
      <c r="AG306" s="124"/>
      <c r="AH306" s="124"/>
      <c r="AI306" s="110">
        <v>424002249</v>
      </c>
      <c r="AJ306" s="2" t="s">
        <v>697</v>
      </c>
      <c r="AK306" s="125">
        <v>35473</v>
      </c>
    </row>
    <row r="307" spans="1:37" s="61" customFormat="1" x14ac:dyDescent="0.3">
      <c r="A307" s="110">
        <v>674002618</v>
      </c>
      <c r="B307" s="2" t="s">
        <v>357</v>
      </c>
      <c r="C307" s="18">
        <v>4</v>
      </c>
      <c r="D307" s="118">
        <v>84936</v>
      </c>
      <c r="E307" s="114" t="s">
        <v>837</v>
      </c>
      <c r="F307" s="115">
        <v>7</v>
      </c>
      <c r="AC307" s="110">
        <v>749390000</v>
      </c>
      <c r="AD307" s="2" t="s">
        <v>696</v>
      </c>
      <c r="AE307" s="123">
        <v>37003</v>
      </c>
      <c r="AF307" s="124">
        <f t="shared" ca="1" si="5"/>
        <v>19</v>
      </c>
      <c r="AG307" s="124"/>
      <c r="AH307" s="124"/>
      <c r="AI307" s="110">
        <v>424006871</v>
      </c>
      <c r="AJ307" s="2" t="s">
        <v>623</v>
      </c>
      <c r="AK307" s="125">
        <v>55702</v>
      </c>
    </row>
    <row r="308" spans="1:37" s="61" customFormat="1" x14ac:dyDescent="0.3">
      <c r="A308" s="110">
        <v>221008993</v>
      </c>
      <c r="B308" s="2" t="s">
        <v>358</v>
      </c>
      <c r="C308" s="18">
        <v>4</v>
      </c>
      <c r="D308" s="118">
        <v>42514</v>
      </c>
      <c r="E308" s="114" t="s">
        <v>837</v>
      </c>
      <c r="F308" s="115">
        <v>0</v>
      </c>
      <c r="AC308" s="110">
        <v>163006279</v>
      </c>
      <c r="AD308" s="2" t="s">
        <v>3205</v>
      </c>
      <c r="AE308" s="78">
        <v>42538</v>
      </c>
      <c r="AF308" s="124">
        <f t="shared" ca="1" si="5"/>
        <v>4</v>
      </c>
      <c r="AG308" s="124"/>
      <c r="AH308" s="124"/>
      <c r="AI308" s="110">
        <v>424630000</v>
      </c>
      <c r="AJ308" s="2" t="s">
        <v>2288</v>
      </c>
      <c r="AK308" s="125">
        <v>72332</v>
      </c>
    </row>
    <row r="309" spans="1:37" s="61" customFormat="1" x14ac:dyDescent="0.3">
      <c r="A309" s="110">
        <v>455120000</v>
      </c>
      <c r="B309" s="2" t="s">
        <v>359</v>
      </c>
      <c r="C309" s="18">
        <v>5</v>
      </c>
      <c r="D309" s="118">
        <v>68976</v>
      </c>
      <c r="E309" s="114" t="s">
        <v>854</v>
      </c>
      <c r="F309" s="115">
        <v>3</v>
      </c>
      <c r="AC309" s="110">
        <v>766120000</v>
      </c>
      <c r="AD309" s="2" t="s">
        <v>273</v>
      </c>
      <c r="AE309" s="123">
        <v>36768</v>
      </c>
      <c r="AF309" s="124">
        <f t="shared" ca="1" si="5"/>
        <v>20</v>
      </c>
      <c r="AG309" s="124"/>
      <c r="AH309" s="124"/>
      <c r="AI309" s="110">
        <v>425002420</v>
      </c>
      <c r="AJ309" s="2" t="s">
        <v>697</v>
      </c>
      <c r="AK309" s="125">
        <v>91091</v>
      </c>
    </row>
    <row r="310" spans="1:37" s="61" customFormat="1" x14ac:dyDescent="0.3">
      <c r="A310" s="110">
        <v>534002609</v>
      </c>
      <c r="B310" s="2" t="s">
        <v>360</v>
      </c>
      <c r="C310" s="18">
        <v>4</v>
      </c>
      <c r="D310" s="118">
        <v>100625</v>
      </c>
      <c r="E310" s="114" t="s">
        <v>848</v>
      </c>
      <c r="F310" s="115">
        <v>5</v>
      </c>
      <c r="AC310" s="110">
        <v>612830000</v>
      </c>
      <c r="AD310" s="2" t="s">
        <v>762</v>
      </c>
      <c r="AE310" s="123">
        <v>41685</v>
      </c>
      <c r="AF310" s="124">
        <f t="shared" ca="1" si="5"/>
        <v>7</v>
      </c>
      <c r="AG310" s="124"/>
      <c r="AH310" s="124"/>
      <c r="AI310" s="110">
        <v>426002165</v>
      </c>
      <c r="AJ310" s="2" t="s">
        <v>11</v>
      </c>
      <c r="AK310" s="125">
        <v>101380</v>
      </c>
    </row>
    <row r="311" spans="1:37" s="61" customFormat="1" x14ac:dyDescent="0.3">
      <c r="A311" s="110">
        <v>625002612</v>
      </c>
      <c r="B311" s="2" t="s">
        <v>361</v>
      </c>
      <c r="C311" s="18">
        <v>3</v>
      </c>
      <c r="D311" s="118">
        <v>71207</v>
      </c>
      <c r="E311" s="114" t="s">
        <v>855</v>
      </c>
      <c r="F311" s="115">
        <v>4</v>
      </c>
      <c r="AC311" s="110">
        <v>708006968</v>
      </c>
      <c r="AD311" s="2" t="s">
        <v>3104</v>
      </c>
      <c r="AE311" s="78">
        <v>39731</v>
      </c>
      <c r="AF311" s="124">
        <f t="shared" ca="1" si="5"/>
        <v>12</v>
      </c>
      <c r="AG311" s="124"/>
      <c r="AH311" s="124"/>
      <c r="AI311" s="110">
        <v>426640000</v>
      </c>
      <c r="AJ311" s="2" t="s">
        <v>234</v>
      </c>
      <c r="AK311" s="125">
        <v>137566</v>
      </c>
    </row>
    <row r="312" spans="1:37" s="61" customFormat="1" x14ac:dyDescent="0.3">
      <c r="A312" s="110">
        <v>352330000</v>
      </c>
      <c r="B312" s="2" t="s">
        <v>362</v>
      </c>
      <c r="C312" s="18">
        <v>4</v>
      </c>
      <c r="D312" s="118">
        <v>74177</v>
      </c>
      <c r="E312" s="114" t="s">
        <v>854</v>
      </c>
      <c r="F312" s="115">
        <v>0</v>
      </c>
      <c r="AC312" s="110">
        <v>657001686</v>
      </c>
      <c r="AD312" s="2" t="s">
        <v>3096</v>
      </c>
      <c r="AE312" s="78">
        <v>43790</v>
      </c>
      <c r="AF312" s="124">
        <f t="shared" ca="1" si="5"/>
        <v>1</v>
      </c>
      <c r="AG312" s="124"/>
      <c r="AH312" s="124"/>
      <c r="AI312" s="110">
        <v>430005347</v>
      </c>
      <c r="AJ312" s="2" t="s">
        <v>234</v>
      </c>
      <c r="AK312" s="125">
        <v>145746</v>
      </c>
    </row>
    <row r="313" spans="1:37" s="61" customFormat="1" x14ac:dyDescent="0.3">
      <c r="A313" s="110">
        <v>724900000</v>
      </c>
      <c r="B313" s="2" t="s">
        <v>363</v>
      </c>
      <c r="C313" s="18">
        <v>3</v>
      </c>
      <c r="D313" s="118">
        <v>110056</v>
      </c>
      <c r="E313" s="114" t="s">
        <v>837</v>
      </c>
      <c r="F313" s="115">
        <v>5</v>
      </c>
      <c r="AC313" s="110">
        <v>666317784</v>
      </c>
      <c r="AD313" s="2" t="s">
        <v>550</v>
      </c>
      <c r="AE313" s="78">
        <v>40642</v>
      </c>
      <c r="AF313" s="124">
        <f t="shared" ca="1" si="5"/>
        <v>9</v>
      </c>
      <c r="AG313" s="124"/>
      <c r="AH313" s="124"/>
      <c r="AI313" s="110">
        <v>430230000</v>
      </c>
      <c r="AJ313" s="2" t="s">
        <v>234</v>
      </c>
      <c r="AK313" s="125">
        <v>78534</v>
      </c>
    </row>
    <row r="314" spans="1:37" s="61" customFormat="1" x14ac:dyDescent="0.3">
      <c r="A314" s="110">
        <v>766120000</v>
      </c>
      <c r="B314" s="2" t="s">
        <v>364</v>
      </c>
      <c r="C314" s="18">
        <v>4</v>
      </c>
      <c r="D314" s="118">
        <v>123134</v>
      </c>
      <c r="E314" s="114" t="s">
        <v>837</v>
      </c>
      <c r="F314" s="115">
        <v>5</v>
      </c>
      <c r="AC314" s="110">
        <v>128290000</v>
      </c>
      <c r="AD314" s="2" t="s">
        <v>699</v>
      </c>
      <c r="AE314" s="123">
        <v>43714</v>
      </c>
      <c r="AF314" s="124">
        <f t="shared" ca="1" si="5"/>
        <v>1</v>
      </c>
      <c r="AG314" s="124"/>
      <c r="AH314" s="124"/>
      <c r="AI314" s="110">
        <v>431004480</v>
      </c>
      <c r="AJ314" s="2" t="s">
        <v>2300</v>
      </c>
      <c r="AK314" s="125">
        <v>101501</v>
      </c>
    </row>
    <row r="315" spans="1:37" s="61" customFormat="1" x14ac:dyDescent="0.3">
      <c r="A315" s="110">
        <v>187005270</v>
      </c>
      <c r="B315" s="2" t="s">
        <v>365</v>
      </c>
      <c r="C315" s="18">
        <v>5</v>
      </c>
      <c r="D315" s="118">
        <v>57193</v>
      </c>
      <c r="E315" s="114" t="s">
        <v>851</v>
      </c>
      <c r="F315" s="115">
        <v>6</v>
      </c>
      <c r="AC315" s="110">
        <v>217002377</v>
      </c>
      <c r="AD315" s="2" t="s">
        <v>405</v>
      </c>
      <c r="AE315" s="123">
        <v>39274</v>
      </c>
      <c r="AF315" s="124">
        <f t="shared" ca="1" si="5"/>
        <v>13</v>
      </c>
      <c r="AG315" s="124"/>
      <c r="AH315" s="124"/>
      <c r="AI315" s="110">
        <v>431006408</v>
      </c>
      <c r="AJ315" s="2" t="s">
        <v>623</v>
      </c>
      <c r="AK315" s="125">
        <v>80022</v>
      </c>
    </row>
    <row r="316" spans="1:37" s="61" customFormat="1" x14ac:dyDescent="0.3">
      <c r="A316" s="110">
        <v>385002272</v>
      </c>
      <c r="B316" s="2" t="s">
        <v>366</v>
      </c>
      <c r="C316" s="18">
        <v>3</v>
      </c>
      <c r="D316" s="118">
        <v>48168</v>
      </c>
      <c r="E316" s="114" t="s">
        <v>837</v>
      </c>
      <c r="F316" s="115">
        <v>7</v>
      </c>
      <c r="AC316" s="110">
        <v>136006681</v>
      </c>
      <c r="AD316" s="2" t="s">
        <v>230</v>
      </c>
      <c r="AE316" s="123">
        <v>39811</v>
      </c>
      <c r="AF316" s="124">
        <f t="shared" ca="1" si="5"/>
        <v>12</v>
      </c>
      <c r="AG316" s="124"/>
      <c r="AH316" s="124"/>
      <c r="AI316" s="110">
        <v>432800000</v>
      </c>
      <c r="AJ316" s="2" t="s">
        <v>697</v>
      </c>
      <c r="AK316" s="125">
        <v>59556</v>
      </c>
    </row>
    <row r="317" spans="1:37" s="61" customFormat="1" x14ac:dyDescent="0.3">
      <c r="A317" s="110">
        <v>645590000</v>
      </c>
      <c r="B317" s="2" t="s">
        <v>367</v>
      </c>
      <c r="C317" s="18">
        <v>4</v>
      </c>
      <c r="D317" s="118">
        <v>118550</v>
      </c>
      <c r="E317" s="114" t="s">
        <v>848</v>
      </c>
      <c r="F317" s="115">
        <v>5</v>
      </c>
      <c r="AC317" s="110">
        <v>637004142</v>
      </c>
      <c r="AD317" s="2" t="s">
        <v>613</v>
      </c>
      <c r="AE317" s="123">
        <v>36875</v>
      </c>
      <c r="AF317" s="124">
        <f t="shared" ca="1" si="5"/>
        <v>20</v>
      </c>
      <c r="AG317" s="124"/>
      <c r="AH317" s="124"/>
      <c r="AI317" s="110">
        <v>434660000</v>
      </c>
      <c r="AJ317" s="2" t="s">
        <v>2300</v>
      </c>
      <c r="AK317" s="125">
        <v>134139</v>
      </c>
    </row>
    <row r="318" spans="1:37" s="61" customFormat="1" x14ac:dyDescent="0.3">
      <c r="A318" s="110">
        <v>969003167</v>
      </c>
      <c r="B318" s="2" t="s">
        <v>368</v>
      </c>
      <c r="C318" s="18">
        <v>1</v>
      </c>
      <c r="D318" s="118">
        <v>56533</v>
      </c>
      <c r="E318" s="114" t="s">
        <v>837</v>
      </c>
      <c r="F318" s="115">
        <v>3</v>
      </c>
      <c r="AC318" s="110">
        <v>838003468</v>
      </c>
      <c r="AD318" s="2" t="s">
        <v>667</v>
      </c>
      <c r="AE318" s="123">
        <v>39069</v>
      </c>
      <c r="AF318" s="124">
        <f t="shared" ca="1" si="5"/>
        <v>14</v>
      </c>
      <c r="AG318" s="124"/>
      <c r="AH318" s="124"/>
      <c r="AI318" s="110">
        <v>436009240</v>
      </c>
      <c r="AJ318" s="2" t="s">
        <v>2300</v>
      </c>
      <c r="AK318" s="125">
        <v>124942</v>
      </c>
    </row>
    <row r="319" spans="1:37" s="61" customFormat="1" x14ac:dyDescent="0.3">
      <c r="A319" s="110">
        <v>145004338</v>
      </c>
      <c r="B319" s="2" t="s">
        <v>369</v>
      </c>
      <c r="C319" s="18">
        <v>2</v>
      </c>
      <c r="D319" s="118">
        <v>113370</v>
      </c>
      <c r="E319" s="114" t="s">
        <v>848</v>
      </c>
      <c r="F319" s="115">
        <v>4</v>
      </c>
      <c r="AC319" s="110">
        <v>666722188</v>
      </c>
      <c r="AD319" s="2" t="s">
        <v>381</v>
      </c>
      <c r="AE319" s="123">
        <v>36893</v>
      </c>
      <c r="AF319" s="124">
        <f t="shared" ca="1" si="5"/>
        <v>20</v>
      </c>
      <c r="AG319" s="124"/>
      <c r="AH319" s="124"/>
      <c r="AI319" s="110">
        <v>437600000</v>
      </c>
      <c r="AJ319" s="2" t="s">
        <v>2297</v>
      </c>
      <c r="AK319" s="125">
        <v>68650</v>
      </c>
    </row>
    <row r="320" spans="1:37" s="61" customFormat="1" x14ac:dyDescent="0.3">
      <c r="A320" s="110">
        <v>181001253</v>
      </c>
      <c r="B320" s="2" t="s">
        <v>370</v>
      </c>
      <c r="C320" s="18">
        <v>5</v>
      </c>
      <c r="D320" s="118">
        <v>42407</v>
      </c>
      <c r="E320" s="114" t="s">
        <v>851</v>
      </c>
      <c r="F320" s="115">
        <v>5</v>
      </c>
      <c r="AC320" s="110">
        <v>923510000</v>
      </c>
      <c r="AD320" s="2" t="s">
        <v>294</v>
      </c>
      <c r="AE320" s="123">
        <v>42561</v>
      </c>
      <c r="AF320" s="124">
        <f t="shared" ca="1" si="5"/>
        <v>4</v>
      </c>
      <c r="AG320" s="124"/>
      <c r="AH320" s="124"/>
      <c r="AI320" s="110">
        <v>437680000</v>
      </c>
      <c r="AJ320" s="2" t="s">
        <v>234</v>
      </c>
      <c r="AK320" s="125">
        <v>78831</v>
      </c>
    </row>
    <row r="321" spans="1:37" s="61" customFormat="1" x14ac:dyDescent="0.3">
      <c r="A321" s="110">
        <v>378003625</v>
      </c>
      <c r="B321" s="2" t="s">
        <v>371</v>
      </c>
      <c r="C321" s="18">
        <v>2</v>
      </c>
      <c r="D321" s="118">
        <v>47350</v>
      </c>
      <c r="E321" s="114" t="s">
        <v>851</v>
      </c>
      <c r="F321" s="115">
        <v>4</v>
      </c>
      <c r="AC321" s="110">
        <v>666641807</v>
      </c>
      <c r="AD321" s="2" t="s">
        <v>151</v>
      </c>
      <c r="AE321" s="123">
        <v>43767</v>
      </c>
      <c r="AF321" s="124">
        <f t="shared" ca="1" si="5"/>
        <v>1</v>
      </c>
      <c r="AG321" s="124"/>
      <c r="AH321" s="124"/>
      <c r="AI321" s="110">
        <v>438006452</v>
      </c>
      <c r="AJ321" s="2" t="s">
        <v>234</v>
      </c>
      <c r="AK321" s="125">
        <v>72653</v>
      </c>
    </row>
    <row r="322" spans="1:37" s="61" customFormat="1" x14ac:dyDescent="0.3">
      <c r="A322" s="110">
        <v>165008904</v>
      </c>
      <c r="B322" s="2" t="s">
        <v>372</v>
      </c>
      <c r="C322" s="18">
        <v>5</v>
      </c>
      <c r="D322" s="118">
        <v>43983</v>
      </c>
      <c r="E322" s="114" t="s">
        <v>843</v>
      </c>
      <c r="F322" s="115">
        <v>4</v>
      </c>
      <c r="AC322" s="110">
        <v>757940000</v>
      </c>
      <c r="AD322" s="2" t="s">
        <v>3170</v>
      </c>
      <c r="AE322" s="78">
        <v>43049</v>
      </c>
      <c r="AF322" s="124">
        <f t="shared" ref="AF322:AF385" ca="1" si="6">DATEDIF(AE322,TODAY(),"Y")</f>
        <v>3</v>
      </c>
      <c r="AG322" s="124"/>
      <c r="AH322" s="124"/>
      <c r="AI322" s="110">
        <v>439210000</v>
      </c>
      <c r="AJ322" s="2" t="s">
        <v>697</v>
      </c>
      <c r="AK322" s="125">
        <v>81593</v>
      </c>
    </row>
    <row r="323" spans="1:37" s="61" customFormat="1" x14ac:dyDescent="0.3">
      <c r="A323" s="110">
        <v>666001913</v>
      </c>
      <c r="B323" s="2" t="s">
        <v>373</v>
      </c>
      <c r="C323" s="18">
        <v>2</v>
      </c>
      <c r="D323" s="118">
        <v>123099</v>
      </c>
      <c r="E323" s="114" t="s">
        <v>851</v>
      </c>
      <c r="F323" s="115">
        <v>1</v>
      </c>
      <c r="AC323" s="110">
        <v>787003677</v>
      </c>
      <c r="AD323" s="2" t="s">
        <v>3146</v>
      </c>
      <c r="AE323" s="78">
        <v>40011</v>
      </c>
      <c r="AF323" s="124">
        <f t="shared" ca="1" si="6"/>
        <v>11</v>
      </c>
      <c r="AG323" s="124"/>
      <c r="AH323" s="124"/>
      <c r="AI323" s="110">
        <v>440006611</v>
      </c>
      <c r="AJ323" s="2" t="s">
        <v>225</v>
      </c>
      <c r="AK323" s="125">
        <v>55567</v>
      </c>
    </row>
    <row r="324" spans="1:37" s="61" customFormat="1" x14ac:dyDescent="0.3">
      <c r="A324" s="110">
        <v>620001266</v>
      </c>
      <c r="B324" s="2" t="s">
        <v>374</v>
      </c>
      <c r="C324" s="18">
        <v>5</v>
      </c>
      <c r="D324" s="118">
        <v>95555</v>
      </c>
      <c r="E324" s="114" t="s">
        <v>854</v>
      </c>
      <c r="F324" s="115">
        <v>3</v>
      </c>
      <c r="AC324" s="110">
        <v>966008542</v>
      </c>
      <c r="AD324" s="2" t="s">
        <v>428</v>
      </c>
      <c r="AE324" s="123">
        <v>37913</v>
      </c>
      <c r="AF324" s="124">
        <f t="shared" ca="1" si="6"/>
        <v>17</v>
      </c>
      <c r="AG324" s="124"/>
      <c r="AH324" s="124"/>
      <c r="AI324" s="110">
        <v>441990000</v>
      </c>
      <c r="AJ324" s="2" t="s">
        <v>697</v>
      </c>
      <c r="AK324" s="125">
        <v>77901</v>
      </c>
    </row>
    <row r="325" spans="1:37" s="61" customFormat="1" x14ac:dyDescent="0.3">
      <c r="A325" s="110">
        <v>836007976</v>
      </c>
      <c r="B325" s="2" t="s">
        <v>375</v>
      </c>
      <c r="C325" s="18">
        <v>3</v>
      </c>
      <c r="D325" s="118">
        <v>69335</v>
      </c>
      <c r="E325" s="114" t="s">
        <v>843</v>
      </c>
      <c r="F325" s="115">
        <v>7</v>
      </c>
      <c r="AC325" s="110">
        <v>743006632</v>
      </c>
      <c r="AD325" s="2" t="s">
        <v>3113</v>
      </c>
      <c r="AE325" s="78">
        <v>36470</v>
      </c>
      <c r="AF325" s="124">
        <f t="shared" ca="1" si="6"/>
        <v>21</v>
      </c>
      <c r="AG325" s="124"/>
      <c r="AH325" s="124"/>
      <c r="AI325" s="110">
        <v>442009272</v>
      </c>
      <c r="AJ325" s="2" t="s">
        <v>623</v>
      </c>
      <c r="AK325" s="125">
        <v>107907</v>
      </c>
    </row>
    <row r="326" spans="1:37" s="61" customFormat="1" x14ac:dyDescent="0.3">
      <c r="A326" s="110">
        <v>559440000</v>
      </c>
      <c r="B326" s="2" t="s">
        <v>376</v>
      </c>
      <c r="C326" s="18">
        <v>4</v>
      </c>
      <c r="D326" s="118">
        <v>45405</v>
      </c>
      <c r="E326" s="114" t="s">
        <v>851</v>
      </c>
      <c r="F326" s="115">
        <v>6</v>
      </c>
      <c r="AC326" s="110">
        <v>615790000</v>
      </c>
      <c r="AD326" s="2" t="s">
        <v>781</v>
      </c>
      <c r="AE326" s="123">
        <v>43666</v>
      </c>
      <c r="AF326" s="124">
        <f t="shared" ca="1" si="6"/>
        <v>1</v>
      </c>
      <c r="AG326" s="124"/>
      <c r="AH326" s="124"/>
      <c r="AI326" s="110">
        <v>443960000</v>
      </c>
      <c r="AJ326" s="2" t="s">
        <v>517</v>
      </c>
      <c r="AK326" s="125">
        <v>105456</v>
      </c>
    </row>
    <row r="327" spans="1:37" s="61" customFormat="1" x14ac:dyDescent="0.3">
      <c r="A327" s="110">
        <v>666384846</v>
      </c>
      <c r="B327" s="2" t="s">
        <v>377</v>
      </c>
      <c r="C327" s="18">
        <v>1</v>
      </c>
      <c r="D327" s="118">
        <v>45873</v>
      </c>
      <c r="E327" s="114" t="s">
        <v>837</v>
      </c>
      <c r="F327" s="115">
        <v>4</v>
      </c>
      <c r="AC327" s="110">
        <v>666515652</v>
      </c>
      <c r="AD327" s="2" t="s">
        <v>117</v>
      </c>
      <c r="AE327" s="123">
        <v>43830</v>
      </c>
      <c r="AF327" s="124">
        <f t="shared" ca="1" si="6"/>
        <v>1</v>
      </c>
      <c r="AG327" s="124"/>
      <c r="AH327" s="124"/>
      <c r="AI327" s="110">
        <v>444006022</v>
      </c>
      <c r="AJ327" s="2" t="s">
        <v>623</v>
      </c>
      <c r="AK327" s="125">
        <v>59227</v>
      </c>
    </row>
    <row r="328" spans="1:37" s="61" customFormat="1" x14ac:dyDescent="0.3">
      <c r="A328" s="110">
        <v>554003879</v>
      </c>
      <c r="B328" s="2" t="s">
        <v>378</v>
      </c>
      <c r="C328" s="18">
        <v>5</v>
      </c>
      <c r="D328" s="118">
        <v>117677</v>
      </c>
      <c r="E328" s="114" t="s">
        <v>843</v>
      </c>
      <c r="F328" s="115">
        <v>2</v>
      </c>
      <c r="AC328" s="110">
        <v>487005627</v>
      </c>
      <c r="AD328" s="2" t="s">
        <v>772</v>
      </c>
      <c r="AE328" s="123">
        <v>41055</v>
      </c>
      <c r="AF328" s="124">
        <f t="shared" ca="1" si="6"/>
        <v>8</v>
      </c>
      <c r="AG328" s="124"/>
      <c r="AH328" s="124"/>
      <c r="AI328" s="110">
        <v>445003049</v>
      </c>
      <c r="AJ328" s="2" t="s">
        <v>2288</v>
      </c>
      <c r="AK328" s="125">
        <v>131702</v>
      </c>
    </row>
    <row r="329" spans="1:37" s="61" customFormat="1" x14ac:dyDescent="0.3">
      <c r="A329" s="110">
        <v>507003286</v>
      </c>
      <c r="B329" s="2" t="s">
        <v>379</v>
      </c>
      <c r="C329" s="18">
        <v>5</v>
      </c>
      <c r="D329" s="118">
        <v>49740</v>
      </c>
      <c r="E329" s="114" t="s">
        <v>848</v>
      </c>
      <c r="F329" s="115">
        <v>4</v>
      </c>
      <c r="AC329" s="110">
        <v>626007398</v>
      </c>
      <c r="AD329" s="2" t="s">
        <v>579</v>
      </c>
      <c r="AE329" s="123">
        <v>41306</v>
      </c>
      <c r="AF329" s="124">
        <f t="shared" ca="1" si="6"/>
        <v>8</v>
      </c>
      <c r="AG329" s="124"/>
      <c r="AH329" s="124"/>
      <c r="AI329" s="110">
        <v>448009514</v>
      </c>
      <c r="AJ329" s="2" t="s">
        <v>2291</v>
      </c>
      <c r="AK329" s="125">
        <v>60536</v>
      </c>
    </row>
    <row r="330" spans="1:37" s="61" customFormat="1" x14ac:dyDescent="0.3">
      <c r="A330" s="110">
        <v>666866120</v>
      </c>
      <c r="B330" s="2" t="s">
        <v>380</v>
      </c>
      <c r="C330" s="18">
        <v>3</v>
      </c>
      <c r="D330" s="118">
        <v>83005</v>
      </c>
      <c r="E330" s="114" t="s">
        <v>837</v>
      </c>
      <c r="F330" s="115">
        <v>4</v>
      </c>
      <c r="AC330" s="110">
        <v>666142532</v>
      </c>
      <c r="AD330" s="2" t="s">
        <v>3265</v>
      </c>
      <c r="AE330" s="78">
        <v>38210</v>
      </c>
      <c r="AF330" s="124">
        <f t="shared" ca="1" si="6"/>
        <v>16</v>
      </c>
      <c r="AG330" s="124"/>
      <c r="AH330" s="124"/>
      <c r="AI330" s="110">
        <v>448950000</v>
      </c>
      <c r="AJ330" s="2" t="s">
        <v>2290</v>
      </c>
      <c r="AK330" s="125">
        <v>51630</v>
      </c>
    </row>
    <row r="331" spans="1:37" s="61" customFormat="1" x14ac:dyDescent="0.3">
      <c r="A331" s="110">
        <v>974001136</v>
      </c>
      <c r="B331" s="2" t="s">
        <v>381</v>
      </c>
      <c r="C331" s="18">
        <v>1</v>
      </c>
      <c r="D331" s="118">
        <v>59808</v>
      </c>
      <c r="E331" s="114" t="s">
        <v>840</v>
      </c>
      <c r="F331" s="115">
        <v>6</v>
      </c>
      <c r="AC331" s="110">
        <v>662880000</v>
      </c>
      <c r="AD331" s="2" t="s">
        <v>763</v>
      </c>
      <c r="AE331" s="78">
        <v>38715</v>
      </c>
      <c r="AF331" s="124">
        <f t="shared" ca="1" si="6"/>
        <v>15</v>
      </c>
      <c r="AG331" s="124"/>
      <c r="AH331" s="124"/>
      <c r="AI331" s="110">
        <v>451340000</v>
      </c>
      <c r="AJ331" s="2" t="s">
        <v>2285</v>
      </c>
      <c r="AK331" s="125">
        <v>38701</v>
      </c>
    </row>
    <row r="332" spans="1:37" s="61" customFormat="1" x14ac:dyDescent="0.3">
      <c r="A332" s="110">
        <v>789700000</v>
      </c>
      <c r="B332" s="2" t="s">
        <v>382</v>
      </c>
      <c r="C332" s="18">
        <v>4</v>
      </c>
      <c r="D332" s="118">
        <v>74514</v>
      </c>
      <c r="E332" s="114" t="s">
        <v>840</v>
      </c>
      <c r="F332" s="115">
        <v>6</v>
      </c>
      <c r="AC332" s="110">
        <v>332780000</v>
      </c>
      <c r="AD332" s="2" t="s">
        <v>3154</v>
      </c>
      <c r="AE332" s="78">
        <v>42876</v>
      </c>
      <c r="AF332" s="124">
        <f t="shared" ca="1" si="6"/>
        <v>3</v>
      </c>
      <c r="AG332" s="124"/>
      <c r="AH332" s="124"/>
      <c r="AI332" s="110">
        <v>452008083</v>
      </c>
      <c r="AJ332" s="2" t="s">
        <v>623</v>
      </c>
      <c r="AK332" s="125">
        <v>39428</v>
      </c>
    </row>
    <row r="333" spans="1:37" s="61" customFormat="1" x14ac:dyDescent="0.3">
      <c r="A333" s="110">
        <v>961009409</v>
      </c>
      <c r="B333" s="2" t="s">
        <v>383</v>
      </c>
      <c r="C333" s="18">
        <v>1</v>
      </c>
      <c r="D333" s="118">
        <v>103603</v>
      </c>
      <c r="E333" s="114" t="s">
        <v>855</v>
      </c>
      <c r="F333" s="115">
        <v>3</v>
      </c>
      <c r="AC333" s="110">
        <v>346004408</v>
      </c>
      <c r="AD333" s="2" t="s">
        <v>3240</v>
      </c>
      <c r="AE333" s="78">
        <v>40646</v>
      </c>
      <c r="AF333" s="124">
        <f t="shared" ca="1" si="6"/>
        <v>9</v>
      </c>
      <c r="AG333" s="124"/>
      <c r="AH333" s="124"/>
      <c r="AI333" s="110">
        <v>452640000</v>
      </c>
      <c r="AJ333" s="2" t="s">
        <v>234</v>
      </c>
      <c r="AK333" s="125">
        <v>78112</v>
      </c>
    </row>
    <row r="334" spans="1:37" s="61" customFormat="1" x14ac:dyDescent="0.3">
      <c r="A334" s="110">
        <v>666583401</v>
      </c>
      <c r="B334" s="2" t="s">
        <v>384</v>
      </c>
      <c r="C334" s="18">
        <v>2</v>
      </c>
      <c r="D334" s="118">
        <v>126627</v>
      </c>
      <c r="E334" s="114" t="s">
        <v>855</v>
      </c>
      <c r="F334" s="115">
        <v>5</v>
      </c>
      <c r="AC334" s="110">
        <v>295004723</v>
      </c>
      <c r="AD334" s="2" t="s">
        <v>537</v>
      </c>
      <c r="AE334" s="123">
        <v>39258</v>
      </c>
      <c r="AF334" s="124">
        <f t="shared" ca="1" si="6"/>
        <v>13</v>
      </c>
      <c r="AG334" s="124"/>
      <c r="AH334" s="124"/>
      <c r="AI334" s="110">
        <v>453004297</v>
      </c>
      <c r="AJ334" s="2" t="s">
        <v>2288</v>
      </c>
      <c r="AK334" s="125">
        <v>49720</v>
      </c>
    </row>
    <row r="335" spans="1:37" s="61" customFormat="1" x14ac:dyDescent="0.3">
      <c r="A335" s="110">
        <v>666364177</v>
      </c>
      <c r="B335" s="2" t="s">
        <v>385</v>
      </c>
      <c r="C335" s="18">
        <v>2</v>
      </c>
      <c r="D335" s="118">
        <v>110756</v>
      </c>
      <c r="E335" s="114" t="s">
        <v>837</v>
      </c>
      <c r="F335" s="115">
        <v>5</v>
      </c>
      <c r="AC335" s="110">
        <v>630005439</v>
      </c>
      <c r="AD335" s="2" t="s">
        <v>717</v>
      </c>
      <c r="AE335" s="123">
        <v>39479</v>
      </c>
      <c r="AF335" s="124">
        <f t="shared" ca="1" si="6"/>
        <v>13</v>
      </c>
      <c r="AG335" s="124"/>
      <c r="AH335" s="124"/>
      <c r="AI335" s="110">
        <v>453005962</v>
      </c>
      <c r="AJ335" s="2" t="s">
        <v>2300</v>
      </c>
      <c r="AK335" s="125">
        <v>123492</v>
      </c>
    </row>
    <row r="336" spans="1:37" s="61" customFormat="1" x14ac:dyDescent="0.3">
      <c r="A336" s="110">
        <v>666641807</v>
      </c>
      <c r="B336" s="2" t="s">
        <v>387</v>
      </c>
      <c r="C336" s="18">
        <v>5</v>
      </c>
      <c r="D336" s="118">
        <v>103260</v>
      </c>
      <c r="E336" s="114" t="s">
        <v>843</v>
      </c>
      <c r="F336" s="115">
        <v>0</v>
      </c>
      <c r="AC336" s="110">
        <v>999320000</v>
      </c>
      <c r="AD336" s="2" t="s">
        <v>773</v>
      </c>
      <c r="AE336" s="123">
        <v>43899</v>
      </c>
      <c r="AF336" s="124">
        <f t="shared" ca="1" si="6"/>
        <v>1</v>
      </c>
      <c r="AG336" s="124"/>
      <c r="AH336" s="124"/>
      <c r="AI336" s="110">
        <v>455120000</v>
      </c>
      <c r="AJ336" s="2" t="s">
        <v>792</v>
      </c>
      <c r="AK336" s="125">
        <v>42633</v>
      </c>
    </row>
    <row r="337" spans="1:37" s="61" customFormat="1" x14ac:dyDescent="0.3">
      <c r="A337" s="110">
        <v>155005129</v>
      </c>
      <c r="B337" s="2" t="s">
        <v>388</v>
      </c>
      <c r="C337" s="18">
        <v>5</v>
      </c>
      <c r="D337" s="118">
        <v>61640</v>
      </c>
      <c r="E337" s="114" t="s">
        <v>840</v>
      </c>
      <c r="F337" s="115">
        <v>5</v>
      </c>
      <c r="AC337" s="110">
        <v>666375527</v>
      </c>
      <c r="AD337" s="2" t="s">
        <v>3064</v>
      </c>
      <c r="AE337" s="78">
        <v>38917</v>
      </c>
      <c r="AF337" s="124">
        <f t="shared" ca="1" si="6"/>
        <v>14</v>
      </c>
      <c r="AG337" s="124"/>
      <c r="AH337" s="124"/>
      <c r="AI337" s="110">
        <v>456006424</v>
      </c>
      <c r="AJ337" s="2" t="s">
        <v>234</v>
      </c>
      <c r="AK337" s="125">
        <v>124773</v>
      </c>
    </row>
    <row r="338" spans="1:37" s="61" customFormat="1" x14ac:dyDescent="0.3">
      <c r="A338" s="110">
        <v>610830000</v>
      </c>
      <c r="B338" s="2" t="s">
        <v>389</v>
      </c>
      <c r="C338" s="18">
        <v>3</v>
      </c>
      <c r="D338" s="118">
        <v>111408</v>
      </c>
      <c r="E338" s="114" t="s">
        <v>855</v>
      </c>
      <c r="F338" s="115">
        <v>3</v>
      </c>
      <c r="AC338" s="110">
        <v>681006488</v>
      </c>
      <c r="AD338" s="2" t="s">
        <v>799</v>
      </c>
      <c r="AE338" s="123">
        <v>38955</v>
      </c>
      <c r="AF338" s="124">
        <f t="shared" ca="1" si="6"/>
        <v>14</v>
      </c>
      <c r="AG338" s="124"/>
      <c r="AH338" s="124"/>
      <c r="AI338" s="110">
        <v>456400000</v>
      </c>
      <c r="AJ338" s="2" t="s">
        <v>2297</v>
      </c>
      <c r="AK338" s="125">
        <v>88708</v>
      </c>
    </row>
    <row r="339" spans="1:37" s="61" customFormat="1" x14ac:dyDescent="0.3">
      <c r="A339" s="110">
        <v>666546693</v>
      </c>
      <c r="B339" s="2" t="s">
        <v>390</v>
      </c>
      <c r="C339" s="18">
        <v>4</v>
      </c>
      <c r="D339" s="118">
        <v>44469</v>
      </c>
      <c r="E339" s="114" t="s">
        <v>851</v>
      </c>
      <c r="F339" s="115">
        <v>6</v>
      </c>
      <c r="AC339" s="110">
        <v>821940000</v>
      </c>
      <c r="AD339" s="2" t="s">
        <v>3061</v>
      </c>
      <c r="AE339" s="78">
        <v>41895</v>
      </c>
      <c r="AF339" s="124">
        <f t="shared" ca="1" si="6"/>
        <v>6</v>
      </c>
      <c r="AG339" s="124"/>
      <c r="AH339" s="124"/>
      <c r="AI339" s="110">
        <v>457009277</v>
      </c>
      <c r="AJ339" s="2" t="s">
        <v>234</v>
      </c>
      <c r="AK339" s="125">
        <v>40712</v>
      </c>
    </row>
    <row r="340" spans="1:37" s="61" customFormat="1" x14ac:dyDescent="0.3">
      <c r="A340" s="110">
        <v>666682188</v>
      </c>
      <c r="B340" s="2" t="s">
        <v>391</v>
      </c>
      <c r="C340" s="18">
        <v>2</v>
      </c>
      <c r="D340" s="118">
        <v>115240</v>
      </c>
      <c r="E340" s="114" t="s">
        <v>851</v>
      </c>
      <c r="F340" s="115">
        <v>5</v>
      </c>
      <c r="AC340" s="110">
        <v>600004962</v>
      </c>
      <c r="AD340" s="2" t="s">
        <v>274</v>
      </c>
      <c r="AE340" s="123">
        <v>38936</v>
      </c>
      <c r="AF340" s="124">
        <f t="shared" ca="1" si="6"/>
        <v>14</v>
      </c>
      <c r="AG340" s="124"/>
      <c r="AH340" s="124"/>
      <c r="AI340" s="110">
        <v>457460000</v>
      </c>
      <c r="AJ340" s="2" t="s">
        <v>2298</v>
      </c>
      <c r="AK340" s="125">
        <v>57409</v>
      </c>
    </row>
    <row r="341" spans="1:37" s="61" customFormat="1" x14ac:dyDescent="0.3">
      <c r="A341" s="110">
        <v>705005148</v>
      </c>
      <c r="B341" s="2" t="s">
        <v>392</v>
      </c>
      <c r="C341" s="18">
        <v>4</v>
      </c>
      <c r="D341" s="118">
        <v>93239</v>
      </c>
      <c r="E341" s="114" t="s">
        <v>840</v>
      </c>
      <c r="F341" s="115">
        <v>1</v>
      </c>
      <c r="AC341" s="110">
        <v>241003836</v>
      </c>
      <c r="AD341" s="2" t="s">
        <v>3191</v>
      </c>
      <c r="AE341" s="78">
        <v>42225</v>
      </c>
      <c r="AF341" s="124">
        <f t="shared" ca="1" si="6"/>
        <v>5</v>
      </c>
      <c r="AG341" s="124"/>
      <c r="AH341" s="124"/>
      <c r="AI341" s="110">
        <v>458002418</v>
      </c>
      <c r="AJ341" s="2" t="s">
        <v>697</v>
      </c>
      <c r="AK341" s="125">
        <v>55162</v>
      </c>
    </row>
    <row r="342" spans="1:37" s="61" customFormat="1" x14ac:dyDescent="0.3">
      <c r="A342" s="110">
        <v>265900000</v>
      </c>
      <c r="B342" s="2" t="s">
        <v>393</v>
      </c>
      <c r="C342" s="18">
        <v>4</v>
      </c>
      <c r="D342" s="118">
        <v>123209</v>
      </c>
      <c r="E342" s="114" t="s">
        <v>855</v>
      </c>
      <c r="F342" s="115">
        <v>1</v>
      </c>
      <c r="AC342" s="110">
        <v>666295167</v>
      </c>
      <c r="AD342" s="2" t="s">
        <v>481</v>
      </c>
      <c r="AE342" s="123">
        <v>39535</v>
      </c>
      <c r="AF342" s="124">
        <f t="shared" ca="1" si="6"/>
        <v>12</v>
      </c>
      <c r="AG342" s="124"/>
      <c r="AH342" s="124"/>
      <c r="AI342" s="110">
        <v>458009624</v>
      </c>
      <c r="AJ342" s="2" t="s">
        <v>234</v>
      </c>
      <c r="AK342" s="125">
        <v>127048</v>
      </c>
    </row>
    <row r="343" spans="1:37" s="61" customFormat="1" x14ac:dyDescent="0.3">
      <c r="A343" s="110">
        <v>277280000</v>
      </c>
      <c r="B343" s="2" t="s">
        <v>395</v>
      </c>
      <c r="C343" s="18">
        <v>3</v>
      </c>
      <c r="D343" s="118">
        <v>105769</v>
      </c>
      <c r="E343" s="114" t="s">
        <v>843</v>
      </c>
      <c r="F343" s="115">
        <v>3</v>
      </c>
      <c r="AC343" s="110">
        <v>908690000</v>
      </c>
      <c r="AD343" s="2" t="s">
        <v>183</v>
      </c>
      <c r="AE343" s="123">
        <v>39309</v>
      </c>
      <c r="AF343" s="124">
        <f t="shared" ca="1" si="6"/>
        <v>13</v>
      </c>
      <c r="AG343" s="124"/>
      <c r="AH343" s="124"/>
      <c r="AI343" s="110">
        <v>458009641</v>
      </c>
      <c r="AJ343" s="2" t="s">
        <v>234</v>
      </c>
      <c r="AK343" s="125">
        <v>84179</v>
      </c>
    </row>
    <row r="344" spans="1:37" s="61" customFormat="1" x14ac:dyDescent="0.3">
      <c r="A344" s="110">
        <v>187300000</v>
      </c>
      <c r="B344" s="2" t="s">
        <v>396</v>
      </c>
      <c r="C344" s="18">
        <v>5</v>
      </c>
      <c r="D344" s="118">
        <v>86681</v>
      </c>
      <c r="E344" s="114" t="s">
        <v>837</v>
      </c>
      <c r="F344" s="115">
        <v>7</v>
      </c>
      <c r="AC344" s="110">
        <v>725670000</v>
      </c>
      <c r="AD344" s="2" t="s">
        <v>436</v>
      </c>
      <c r="AE344" s="123">
        <v>38623</v>
      </c>
      <c r="AF344" s="124">
        <f t="shared" ca="1" si="6"/>
        <v>15</v>
      </c>
      <c r="AG344" s="124"/>
      <c r="AH344" s="124"/>
      <c r="AI344" s="110">
        <v>459003486</v>
      </c>
      <c r="AJ344" s="2" t="s">
        <v>150</v>
      </c>
      <c r="AK344" s="125">
        <v>97479</v>
      </c>
    </row>
    <row r="345" spans="1:37" s="61" customFormat="1" x14ac:dyDescent="0.3">
      <c r="A345" s="110">
        <v>591110000</v>
      </c>
      <c r="B345" s="2" t="s">
        <v>397</v>
      </c>
      <c r="C345" s="18">
        <v>5</v>
      </c>
      <c r="D345" s="118">
        <v>81413</v>
      </c>
      <c r="E345" s="114" t="s">
        <v>837</v>
      </c>
      <c r="F345" s="115">
        <v>0</v>
      </c>
      <c r="AC345" s="110">
        <v>813510000</v>
      </c>
      <c r="AD345" s="2" t="s">
        <v>3094</v>
      </c>
      <c r="AE345" s="78">
        <v>38692</v>
      </c>
      <c r="AF345" s="124">
        <f t="shared" ca="1" si="6"/>
        <v>15</v>
      </c>
      <c r="AG345" s="124"/>
      <c r="AH345" s="124"/>
      <c r="AI345" s="110">
        <v>461006272</v>
      </c>
      <c r="AJ345" s="2" t="s">
        <v>2300</v>
      </c>
      <c r="AK345" s="125">
        <v>120943</v>
      </c>
    </row>
    <row r="346" spans="1:37" s="61" customFormat="1" x14ac:dyDescent="0.3">
      <c r="A346" s="110">
        <v>160350000</v>
      </c>
      <c r="B346" s="2" t="s">
        <v>398</v>
      </c>
      <c r="C346" s="18">
        <v>4</v>
      </c>
      <c r="D346" s="118">
        <v>78610</v>
      </c>
      <c r="E346" s="114" t="s">
        <v>851</v>
      </c>
      <c r="F346" s="115">
        <v>1</v>
      </c>
      <c r="AC346" s="110">
        <v>479540000</v>
      </c>
      <c r="AD346" s="2" t="s">
        <v>85</v>
      </c>
      <c r="AE346" s="123">
        <v>43662</v>
      </c>
      <c r="AF346" s="124">
        <f t="shared" ca="1" si="6"/>
        <v>1</v>
      </c>
      <c r="AG346" s="124"/>
      <c r="AH346" s="124"/>
      <c r="AI346" s="110">
        <v>461410000</v>
      </c>
      <c r="AJ346" s="2" t="s">
        <v>234</v>
      </c>
      <c r="AK346" s="125">
        <v>39520</v>
      </c>
    </row>
    <row r="347" spans="1:37" s="61" customFormat="1" x14ac:dyDescent="0.3">
      <c r="A347" s="110">
        <v>313003024</v>
      </c>
      <c r="B347" s="2" t="s">
        <v>399</v>
      </c>
      <c r="C347" s="18">
        <v>5</v>
      </c>
      <c r="D347" s="118">
        <v>116319</v>
      </c>
      <c r="E347" s="114" t="s">
        <v>848</v>
      </c>
      <c r="F347" s="115">
        <v>0</v>
      </c>
      <c r="AC347" s="110">
        <v>210007575</v>
      </c>
      <c r="AD347" s="2" t="s">
        <v>726</v>
      </c>
      <c r="AE347" s="123">
        <v>40253</v>
      </c>
      <c r="AF347" s="124">
        <f t="shared" ca="1" si="6"/>
        <v>10</v>
      </c>
      <c r="AG347" s="124"/>
      <c r="AH347" s="124"/>
      <c r="AI347" s="110">
        <v>462290000</v>
      </c>
      <c r="AJ347" s="2" t="s">
        <v>697</v>
      </c>
      <c r="AK347" s="125">
        <v>86924</v>
      </c>
    </row>
    <row r="348" spans="1:37" s="61" customFormat="1" x14ac:dyDescent="0.3">
      <c r="A348" s="110">
        <v>725002910</v>
      </c>
      <c r="B348" s="2" t="s">
        <v>400</v>
      </c>
      <c r="C348" s="18">
        <v>5</v>
      </c>
      <c r="D348" s="118">
        <v>65423</v>
      </c>
      <c r="E348" s="114" t="s">
        <v>848</v>
      </c>
      <c r="F348" s="115">
        <v>7</v>
      </c>
      <c r="AC348" s="110">
        <v>615004218</v>
      </c>
      <c r="AD348" s="2" t="s">
        <v>205</v>
      </c>
      <c r="AE348" s="123">
        <v>42941</v>
      </c>
      <c r="AF348" s="124">
        <f t="shared" ca="1" si="6"/>
        <v>3</v>
      </c>
      <c r="AG348" s="124"/>
      <c r="AH348" s="124"/>
      <c r="AI348" s="110">
        <v>464001775</v>
      </c>
      <c r="AJ348" s="2" t="s">
        <v>2288</v>
      </c>
      <c r="AK348" s="125">
        <v>45527</v>
      </c>
    </row>
    <row r="349" spans="1:37" s="61" customFormat="1" x14ac:dyDescent="0.3">
      <c r="A349" s="110">
        <v>159005308</v>
      </c>
      <c r="B349" s="2" t="s">
        <v>401</v>
      </c>
      <c r="C349" s="18">
        <v>5</v>
      </c>
      <c r="D349" s="118">
        <v>54011</v>
      </c>
      <c r="E349" s="114" t="s">
        <v>848</v>
      </c>
      <c r="F349" s="115">
        <v>0</v>
      </c>
      <c r="AC349" s="110">
        <v>220001844</v>
      </c>
      <c r="AD349" s="2" t="s">
        <v>515</v>
      </c>
      <c r="AE349" s="123">
        <v>37152</v>
      </c>
      <c r="AF349" s="124">
        <f t="shared" ca="1" si="6"/>
        <v>19</v>
      </c>
      <c r="AG349" s="124"/>
      <c r="AH349" s="124"/>
      <c r="AI349" s="110">
        <v>465006887</v>
      </c>
      <c r="AJ349" s="2" t="s">
        <v>2300</v>
      </c>
      <c r="AK349" s="125">
        <v>74732</v>
      </c>
    </row>
    <row r="350" spans="1:37" s="61" customFormat="1" x14ac:dyDescent="0.3">
      <c r="A350" s="110">
        <v>461006272</v>
      </c>
      <c r="B350" s="2" t="s">
        <v>402</v>
      </c>
      <c r="C350" s="18">
        <v>2</v>
      </c>
      <c r="D350" s="118">
        <v>56645</v>
      </c>
      <c r="E350" s="114" t="s">
        <v>855</v>
      </c>
      <c r="F350" s="115">
        <v>3</v>
      </c>
      <c r="AC350" s="110">
        <v>680004232</v>
      </c>
      <c r="AD350" s="2" t="s">
        <v>499</v>
      </c>
      <c r="AE350" s="123">
        <v>39476</v>
      </c>
      <c r="AF350" s="124">
        <f t="shared" ca="1" si="6"/>
        <v>13</v>
      </c>
      <c r="AG350" s="124"/>
      <c r="AH350" s="124"/>
      <c r="AI350" s="110">
        <v>468008483</v>
      </c>
      <c r="AJ350" s="2" t="s">
        <v>2292</v>
      </c>
      <c r="AK350" s="125">
        <v>134152</v>
      </c>
    </row>
    <row r="351" spans="1:37" s="61" customFormat="1" x14ac:dyDescent="0.3">
      <c r="A351" s="110">
        <v>205002382</v>
      </c>
      <c r="B351" s="2" t="s">
        <v>403</v>
      </c>
      <c r="C351" s="18">
        <v>4</v>
      </c>
      <c r="D351" s="118">
        <v>112790</v>
      </c>
      <c r="E351" s="114" t="s">
        <v>848</v>
      </c>
      <c r="F351" s="115">
        <v>5</v>
      </c>
      <c r="AC351" s="110">
        <v>485450000</v>
      </c>
      <c r="AD351" s="2" t="s">
        <v>3056</v>
      </c>
      <c r="AE351" s="78">
        <v>40230</v>
      </c>
      <c r="AF351" s="124">
        <f t="shared" ca="1" si="6"/>
        <v>11</v>
      </c>
      <c r="AG351" s="124"/>
      <c r="AH351" s="124"/>
      <c r="AI351" s="110">
        <v>468950000</v>
      </c>
      <c r="AJ351" s="2" t="s">
        <v>234</v>
      </c>
      <c r="AK351" s="125">
        <v>38633</v>
      </c>
    </row>
    <row r="352" spans="1:37" s="61" customFormat="1" x14ac:dyDescent="0.3">
      <c r="A352" s="110">
        <v>274003803</v>
      </c>
      <c r="B352" s="2" t="s">
        <v>404</v>
      </c>
      <c r="C352" s="18">
        <v>4</v>
      </c>
      <c r="D352" s="118">
        <v>125069</v>
      </c>
      <c r="E352" s="114" t="s">
        <v>840</v>
      </c>
      <c r="F352" s="115">
        <v>2</v>
      </c>
      <c r="AC352" s="110">
        <v>666533441</v>
      </c>
      <c r="AD352" s="2" t="s">
        <v>533</v>
      </c>
      <c r="AE352" s="123">
        <v>36485</v>
      </c>
      <c r="AF352" s="124">
        <f t="shared" ca="1" si="6"/>
        <v>21</v>
      </c>
      <c r="AG352" s="124"/>
      <c r="AH352" s="124"/>
      <c r="AI352" s="110">
        <v>472003596</v>
      </c>
      <c r="AJ352" s="2" t="s">
        <v>697</v>
      </c>
      <c r="AK352" s="125">
        <v>143870</v>
      </c>
    </row>
    <row r="353" spans="1:37" s="61" customFormat="1" x14ac:dyDescent="0.3">
      <c r="A353" s="110">
        <v>774280000</v>
      </c>
      <c r="B353" s="2" t="s">
        <v>405</v>
      </c>
      <c r="C353" s="18">
        <v>5</v>
      </c>
      <c r="D353" s="118">
        <v>75401</v>
      </c>
      <c r="E353" s="114" t="s">
        <v>855</v>
      </c>
      <c r="F353" s="115">
        <v>3</v>
      </c>
      <c r="AC353" s="110">
        <v>342006006</v>
      </c>
      <c r="AD353" s="2" t="s">
        <v>655</v>
      </c>
      <c r="AE353" s="123">
        <v>38448</v>
      </c>
      <c r="AF353" s="124">
        <f t="shared" ca="1" si="6"/>
        <v>15</v>
      </c>
      <c r="AG353" s="124"/>
      <c r="AH353" s="124"/>
      <c r="AI353" s="110">
        <v>472650000</v>
      </c>
      <c r="AJ353" s="2" t="s">
        <v>623</v>
      </c>
      <c r="AK353" s="125">
        <v>86556</v>
      </c>
    </row>
    <row r="354" spans="1:37" s="61" customFormat="1" x14ac:dyDescent="0.3">
      <c r="A354" s="110">
        <v>115410000</v>
      </c>
      <c r="B354" s="2" t="s">
        <v>406</v>
      </c>
      <c r="C354" s="18">
        <v>5</v>
      </c>
      <c r="D354" s="118">
        <v>95570</v>
      </c>
      <c r="E354" s="114" t="s">
        <v>855</v>
      </c>
      <c r="F354" s="115">
        <v>5</v>
      </c>
      <c r="AC354" s="110">
        <v>638001709</v>
      </c>
      <c r="AD354" s="2" t="s">
        <v>3119</v>
      </c>
      <c r="AE354" s="78">
        <v>43592</v>
      </c>
      <c r="AF354" s="124">
        <f t="shared" ca="1" si="6"/>
        <v>1</v>
      </c>
      <c r="AG354" s="124"/>
      <c r="AH354" s="124"/>
      <c r="AI354" s="110">
        <v>475006839</v>
      </c>
      <c r="AJ354" s="2" t="s">
        <v>234</v>
      </c>
      <c r="AK354" s="125">
        <v>102346</v>
      </c>
    </row>
    <row r="355" spans="1:37" s="61" customFormat="1" x14ac:dyDescent="0.3">
      <c r="A355" s="110">
        <v>808004324</v>
      </c>
      <c r="B355" s="2" t="s">
        <v>407</v>
      </c>
      <c r="C355" s="18">
        <v>2</v>
      </c>
      <c r="D355" s="118">
        <v>83404</v>
      </c>
      <c r="E355" s="114" t="s">
        <v>837</v>
      </c>
      <c r="F355" s="115">
        <v>6</v>
      </c>
      <c r="AC355" s="110">
        <v>317270000</v>
      </c>
      <c r="AD355" s="2" t="s">
        <v>196</v>
      </c>
      <c r="AE355" s="123">
        <v>41758</v>
      </c>
      <c r="AF355" s="124">
        <f t="shared" ca="1" si="6"/>
        <v>6</v>
      </c>
      <c r="AG355" s="124"/>
      <c r="AH355" s="124"/>
      <c r="AI355" s="110">
        <v>476007863</v>
      </c>
      <c r="AJ355" s="2" t="s">
        <v>792</v>
      </c>
      <c r="AK355" s="125">
        <v>71235</v>
      </c>
    </row>
    <row r="356" spans="1:37" s="61" customFormat="1" x14ac:dyDescent="0.3">
      <c r="A356" s="110">
        <v>666235538</v>
      </c>
      <c r="B356" s="2" t="s">
        <v>408</v>
      </c>
      <c r="C356" s="18">
        <v>3</v>
      </c>
      <c r="D356" s="118">
        <v>69800</v>
      </c>
      <c r="E356" s="114" t="s">
        <v>843</v>
      </c>
      <c r="F356" s="115">
        <v>3</v>
      </c>
      <c r="AC356" s="110">
        <v>581004859</v>
      </c>
      <c r="AD356" s="2" t="s">
        <v>3213</v>
      </c>
      <c r="AE356" s="78">
        <v>37060</v>
      </c>
      <c r="AF356" s="124">
        <f t="shared" ca="1" si="6"/>
        <v>19</v>
      </c>
      <c r="AG356" s="124"/>
      <c r="AH356" s="124"/>
      <c r="AI356" s="110">
        <v>476360000</v>
      </c>
      <c r="AJ356" s="2" t="s">
        <v>2298</v>
      </c>
      <c r="AK356" s="125">
        <v>53602</v>
      </c>
    </row>
    <row r="357" spans="1:37" s="61" customFormat="1" x14ac:dyDescent="0.3">
      <c r="A357" s="110">
        <v>382220000</v>
      </c>
      <c r="B357" s="2" t="s">
        <v>409</v>
      </c>
      <c r="C357" s="18">
        <v>3</v>
      </c>
      <c r="D357" s="118">
        <v>84002</v>
      </c>
      <c r="E357" s="114" t="s">
        <v>854</v>
      </c>
      <c r="F357" s="115">
        <v>4</v>
      </c>
      <c r="AC357" s="110">
        <v>163007043</v>
      </c>
      <c r="AD357" s="2" t="s">
        <v>766</v>
      </c>
      <c r="AE357" s="123">
        <v>36509</v>
      </c>
      <c r="AF357" s="124">
        <f t="shared" ca="1" si="6"/>
        <v>21</v>
      </c>
      <c r="AG357" s="124"/>
      <c r="AH357" s="124"/>
      <c r="AI357" s="110">
        <v>479004652</v>
      </c>
      <c r="AJ357" s="2" t="s">
        <v>234</v>
      </c>
      <c r="AK357" s="125">
        <v>129152</v>
      </c>
    </row>
    <row r="358" spans="1:37" s="61" customFormat="1" x14ac:dyDescent="0.3">
      <c r="A358" s="110">
        <v>777370000</v>
      </c>
      <c r="B358" s="2" t="s">
        <v>410</v>
      </c>
      <c r="C358" s="18">
        <v>4</v>
      </c>
      <c r="D358" s="118">
        <v>123051</v>
      </c>
      <c r="E358" s="114" t="s">
        <v>837</v>
      </c>
      <c r="F358" s="115">
        <v>7</v>
      </c>
      <c r="AC358" s="110">
        <v>922009929</v>
      </c>
      <c r="AD358" s="2" t="s">
        <v>3093</v>
      </c>
      <c r="AE358" s="78">
        <v>40125</v>
      </c>
      <c r="AF358" s="124">
        <f t="shared" ca="1" si="6"/>
        <v>11</v>
      </c>
      <c r="AG358" s="124"/>
      <c r="AH358" s="124"/>
      <c r="AI358" s="110">
        <v>479006982</v>
      </c>
      <c r="AJ358" s="2" t="s">
        <v>234</v>
      </c>
      <c r="AK358" s="125">
        <v>87820</v>
      </c>
    </row>
    <row r="359" spans="1:37" s="61" customFormat="1" x14ac:dyDescent="0.3">
      <c r="A359" s="110">
        <v>300650000</v>
      </c>
      <c r="B359" s="2" t="s">
        <v>411</v>
      </c>
      <c r="C359" s="18">
        <v>4</v>
      </c>
      <c r="D359" s="118">
        <v>123234</v>
      </c>
      <c r="E359" s="114" t="s">
        <v>840</v>
      </c>
      <c r="F359" s="115">
        <v>7</v>
      </c>
      <c r="AC359" s="110">
        <v>475006839</v>
      </c>
      <c r="AD359" s="2" t="s">
        <v>418</v>
      </c>
      <c r="AE359" s="123">
        <v>36957</v>
      </c>
      <c r="AF359" s="124">
        <f t="shared" ca="1" si="6"/>
        <v>20</v>
      </c>
      <c r="AG359" s="124"/>
      <c r="AH359" s="124"/>
      <c r="AI359" s="110">
        <v>479540000</v>
      </c>
      <c r="AJ359" s="2" t="s">
        <v>2288</v>
      </c>
      <c r="AK359" s="125">
        <v>133764</v>
      </c>
    </row>
    <row r="360" spans="1:37" s="61" customFormat="1" x14ac:dyDescent="0.3">
      <c r="A360" s="110">
        <v>508008182</v>
      </c>
      <c r="B360" s="2" t="s">
        <v>412</v>
      </c>
      <c r="C360" s="18">
        <v>2</v>
      </c>
      <c r="D360" s="118">
        <v>61223</v>
      </c>
      <c r="E360" s="114" t="s">
        <v>840</v>
      </c>
      <c r="F360" s="115">
        <v>2</v>
      </c>
      <c r="AC360" s="110">
        <v>723350000</v>
      </c>
      <c r="AD360" s="2" t="s">
        <v>135</v>
      </c>
      <c r="AE360" s="123">
        <v>38542</v>
      </c>
      <c r="AF360" s="124">
        <f t="shared" ca="1" si="6"/>
        <v>15</v>
      </c>
      <c r="AG360" s="124"/>
      <c r="AH360" s="124"/>
      <c r="AI360" s="110">
        <v>480001821</v>
      </c>
      <c r="AJ360" s="2" t="s">
        <v>234</v>
      </c>
      <c r="AK360" s="125">
        <v>115359</v>
      </c>
    </row>
    <row r="361" spans="1:37" s="61" customFormat="1" x14ac:dyDescent="0.3">
      <c r="A361" s="110">
        <v>666347937</v>
      </c>
      <c r="B361" s="2" t="s">
        <v>413</v>
      </c>
      <c r="C361" s="18">
        <v>4</v>
      </c>
      <c r="D361" s="118">
        <v>119751</v>
      </c>
      <c r="E361" s="114" t="s">
        <v>851</v>
      </c>
      <c r="F361" s="115">
        <v>5</v>
      </c>
      <c r="AC361" s="110">
        <v>266710000</v>
      </c>
      <c r="AD361" s="2" t="s">
        <v>321</v>
      </c>
      <c r="AE361" s="123">
        <v>38408</v>
      </c>
      <c r="AF361" s="124">
        <f t="shared" ca="1" si="6"/>
        <v>16</v>
      </c>
      <c r="AG361" s="124"/>
      <c r="AH361" s="124"/>
      <c r="AI361" s="110">
        <v>482009729</v>
      </c>
      <c r="AJ361" s="2" t="s">
        <v>2298</v>
      </c>
      <c r="AK361" s="125">
        <v>113264</v>
      </c>
    </row>
    <row r="362" spans="1:37" s="61" customFormat="1" x14ac:dyDescent="0.3">
      <c r="A362" s="110">
        <v>666675231</v>
      </c>
      <c r="B362" s="2" t="s">
        <v>414</v>
      </c>
      <c r="C362" s="18">
        <v>4</v>
      </c>
      <c r="D362" s="118">
        <v>80640</v>
      </c>
      <c r="E362" s="114" t="s">
        <v>843</v>
      </c>
      <c r="F362" s="115">
        <v>7</v>
      </c>
      <c r="AC362" s="110">
        <v>359300000</v>
      </c>
      <c r="AD362" s="2" t="s">
        <v>476</v>
      </c>
      <c r="AE362" s="123">
        <v>40715</v>
      </c>
      <c r="AF362" s="124">
        <f t="shared" ca="1" si="6"/>
        <v>9</v>
      </c>
      <c r="AG362" s="124"/>
      <c r="AH362" s="124"/>
      <c r="AI362" s="110">
        <v>483007128</v>
      </c>
      <c r="AJ362" s="2" t="s">
        <v>697</v>
      </c>
      <c r="AK362" s="125">
        <v>97919</v>
      </c>
    </row>
    <row r="363" spans="1:37" s="61" customFormat="1" x14ac:dyDescent="0.3">
      <c r="A363" s="110">
        <v>966008542</v>
      </c>
      <c r="B363" s="2" t="s">
        <v>415</v>
      </c>
      <c r="C363" s="18">
        <v>2</v>
      </c>
      <c r="D363" s="118">
        <v>71455</v>
      </c>
      <c r="E363" s="114" t="s">
        <v>837</v>
      </c>
      <c r="F363" s="115">
        <v>5</v>
      </c>
      <c r="AC363" s="110">
        <v>689009586</v>
      </c>
      <c r="AD363" s="2" t="s">
        <v>731</v>
      </c>
      <c r="AE363" s="123">
        <v>39476</v>
      </c>
      <c r="AF363" s="124">
        <f t="shared" ca="1" si="6"/>
        <v>13</v>
      </c>
      <c r="AG363" s="124"/>
      <c r="AH363" s="124"/>
      <c r="AI363" s="110">
        <v>485007447</v>
      </c>
      <c r="AJ363" s="2" t="s">
        <v>697</v>
      </c>
      <c r="AK363" s="125">
        <v>126932</v>
      </c>
    </row>
    <row r="364" spans="1:37" s="61" customFormat="1" x14ac:dyDescent="0.3">
      <c r="A364" s="110">
        <v>640750000</v>
      </c>
      <c r="B364" s="2" t="s">
        <v>416</v>
      </c>
      <c r="C364" s="18">
        <v>4</v>
      </c>
      <c r="D364" s="118">
        <v>74304</v>
      </c>
      <c r="E364" s="114" t="s">
        <v>840</v>
      </c>
      <c r="F364" s="115">
        <v>4</v>
      </c>
      <c r="AC364" s="110">
        <v>679002552</v>
      </c>
      <c r="AD364" s="2" t="s">
        <v>3227</v>
      </c>
      <c r="AE364" s="78">
        <v>38210</v>
      </c>
      <c r="AF364" s="124">
        <f t="shared" ca="1" si="6"/>
        <v>16</v>
      </c>
      <c r="AG364" s="124"/>
      <c r="AH364" s="124"/>
      <c r="AI364" s="110">
        <v>485450000</v>
      </c>
      <c r="AJ364" s="2" t="s">
        <v>234</v>
      </c>
      <c r="AK364" s="125">
        <v>138908</v>
      </c>
    </row>
    <row r="365" spans="1:37" s="61" customFormat="1" x14ac:dyDescent="0.3">
      <c r="A365" s="110">
        <v>666259583</v>
      </c>
      <c r="B365" s="2" t="s">
        <v>417</v>
      </c>
      <c r="C365" s="18">
        <v>3</v>
      </c>
      <c r="D365" s="118">
        <v>86111</v>
      </c>
      <c r="E365" s="114" t="s">
        <v>851</v>
      </c>
      <c r="F365" s="115">
        <v>7</v>
      </c>
      <c r="AC365" s="110">
        <v>666172102</v>
      </c>
      <c r="AD365" s="2" t="s">
        <v>385</v>
      </c>
      <c r="AE365" s="123">
        <v>40229</v>
      </c>
      <c r="AF365" s="124">
        <f t="shared" ca="1" si="6"/>
        <v>11</v>
      </c>
      <c r="AG365" s="124"/>
      <c r="AH365" s="124"/>
      <c r="AI365" s="110">
        <v>487005627</v>
      </c>
      <c r="AJ365" s="2" t="s">
        <v>2300</v>
      </c>
      <c r="AK365" s="125">
        <v>49365</v>
      </c>
    </row>
    <row r="366" spans="1:37" s="61" customFormat="1" x14ac:dyDescent="0.3">
      <c r="A366" s="110">
        <v>325005784</v>
      </c>
      <c r="B366" s="2" t="s">
        <v>418</v>
      </c>
      <c r="C366" s="18">
        <v>1</v>
      </c>
      <c r="D366" s="118">
        <v>122165</v>
      </c>
      <c r="E366" s="114" t="s">
        <v>851</v>
      </c>
      <c r="F366" s="115">
        <v>6</v>
      </c>
      <c r="AC366" s="110">
        <v>656970000</v>
      </c>
      <c r="AD366" s="2" t="s">
        <v>3089</v>
      </c>
      <c r="AE366" s="78">
        <v>40177</v>
      </c>
      <c r="AF366" s="124">
        <f t="shared" ca="1" si="6"/>
        <v>11</v>
      </c>
      <c r="AG366" s="124"/>
      <c r="AH366" s="124"/>
      <c r="AI366" s="110">
        <v>487420000</v>
      </c>
      <c r="AJ366" s="2" t="s">
        <v>2300</v>
      </c>
      <c r="AK366" s="125">
        <v>63950</v>
      </c>
    </row>
    <row r="367" spans="1:37" s="61" customFormat="1" x14ac:dyDescent="0.3">
      <c r="A367" s="110">
        <v>949480000</v>
      </c>
      <c r="B367" s="2" t="s">
        <v>419</v>
      </c>
      <c r="C367" s="18">
        <v>1</v>
      </c>
      <c r="D367" s="118">
        <v>104783</v>
      </c>
      <c r="E367" s="114" t="s">
        <v>855</v>
      </c>
      <c r="F367" s="115">
        <v>4</v>
      </c>
      <c r="AC367" s="110">
        <v>453004297</v>
      </c>
      <c r="AD367" s="2" t="s">
        <v>142</v>
      </c>
      <c r="AE367" s="123">
        <v>42094</v>
      </c>
      <c r="AF367" s="124">
        <f t="shared" ca="1" si="6"/>
        <v>5</v>
      </c>
      <c r="AG367" s="124"/>
      <c r="AH367" s="124"/>
      <c r="AI367" s="110">
        <v>488007538</v>
      </c>
      <c r="AJ367" s="2" t="s">
        <v>517</v>
      </c>
      <c r="AK367" s="125">
        <v>51782</v>
      </c>
    </row>
    <row r="368" spans="1:37" s="61" customFormat="1" x14ac:dyDescent="0.3">
      <c r="A368" s="110">
        <v>611850000</v>
      </c>
      <c r="B368" s="2" t="s">
        <v>420</v>
      </c>
      <c r="C368" s="18">
        <v>2</v>
      </c>
      <c r="D368" s="118">
        <v>57724</v>
      </c>
      <c r="E368" s="114" t="s">
        <v>840</v>
      </c>
      <c r="F368" s="115">
        <v>7</v>
      </c>
      <c r="AC368" s="110">
        <v>693820000</v>
      </c>
      <c r="AD368" s="2" t="s">
        <v>112</v>
      </c>
      <c r="AE368" s="78">
        <v>37933</v>
      </c>
      <c r="AF368" s="124">
        <f t="shared" ca="1" si="6"/>
        <v>17</v>
      </c>
      <c r="AG368" s="124"/>
      <c r="AH368" s="124"/>
      <c r="AI368" s="110">
        <v>490005363</v>
      </c>
      <c r="AJ368" s="2" t="s">
        <v>234</v>
      </c>
      <c r="AK368" s="125">
        <v>104594</v>
      </c>
    </row>
    <row r="369" spans="1:37" s="61" customFormat="1" x14ac:dyDescent="0.3">
      <c r="A369" s="110">
        <v>547006478</v>
      </c>
      <c r="B369" s="2" t="s">
        <v>421</v>
      </c>
      <c r="C369" s="18">
        <v>4</v>
      </c>
      <c r="D369" s="118">
        <v>66016</v>
      </c>
      <c r="E369" s="114" t="s">
        <v>843</v>
      </c>
      <c r="F369" s="115">
        <v>3</v>
      </c>
      <c r="AC369" s="110">
        <v>833002443</v>
      </c>
      <c r="AD369" s="2" t="s">
        <v>193</v>
      </c>
      <c r="AE369" s="123">
        <v>42360</v>
      </c>
      <c r="AF369" s="124">
        <f t="shared" ca="1" si="6"/>
        <v>5</v>
      </c>
      <c r="AG369" s="124"/>
      <c r="AH369" s="124"/>
      <c r="AI369" s="110">
        <v>490490000</v>
      </c>
      <c r="AJ369" s="2" t="s">
        <v>2288</v>
      </c>
      <c r="AK369" s="125">
        <v>138546</v>
      </c>
    </row>
    <row r="370" spans="1:37" s="61" customFormat="1" x14ac:dyDescent="0.3">
      <c r="A370" s="110">
        <v>457460000</v>
      </c>
      <c r="B370" s="2" t="s">
        <v>422</v>
      </c>
      <c r="C370" s="18">
        <v>4</v>
      </c>
      <c r="D370" s="118">
        <v>88259</v>
      </c>
      <c r="E370" s="114" t="s">
        <v>840</v>
      </c>
      <c r="F370" s="115">
        <v>1</v>
      </c>
      <c r="AC370" s="110">
        <v>753009035</v>
      </c>
      <c r="AD370" s="2" t="s">
        <v>99</v>
      </c>
      <c r="AE370" s="78">
        <v>38212</v>
      </c>
      <c r="AF370" s="124">
        <f t="shared" ca="1" si="6"/>
        <v>16</v>
      </c>
      <c r="AG370" s="124"/>
      <c r="AH370" s="124"/>
      <c r="AI370" s="110">
        <v>490800000</v>
      </c>
      <c r="AJ370" s="2" t="s">
        <v>2316</v>
      </c>
      <c r="AK370" s="125">
        <v>116711</v>
      </c>
    </row>
    <row r="371" spans="1:37" s="61" customFormat="1" x14ac:dyDescent="0.3">
      <c r="A371" s="110">
        <v>631001225</v>
      </c>
      <c r="B371" s="2" t="s">
        <v>423</v>
      </c>
      <c r="C371" s="18">
        <v>3</v>
      </c>
      <c r="D371" s="118">
        <v>96619</v>
      </c>
      <c r="E371" s="114" t="s">
        <v>851</v>
      </c>
      <c r="F371" s="115">
        <v>4</v>
      </c>
      <c r="AC371" s="110">
        <v>940790000</v>
      </c>
      <c r="AD371" s="2" t="s">
        <v>574</v>
      </c>
      <c r="AE371" s="123">
        <v>38831</v>
      </c>
      <c r="AF371" s="124">
        <f t="shared" ca="1" si="6"/>
        <v>14</v>
      </c>
      <c r="AG371" s="124"/>
      <c r="AH371" s="124"/>
      <c r="AI371" s="110">
        <v>492007002</v>
      </c>
      <c r="AJ371" s="2" t="s">
        <v>2283</v>
      </c>
      <c r="AK371" s="125">
        <v>73684</v>
      </c>
    </row>
    <row r="372" spans="1:37" s="61" customFormat="1" x14ac:dyDescent="0.3">
      <c r="A372" s="110">
        <v>175006249</v>
      </c>
      <c r="B372" s="2" t="s">
        <v>424</v>
      </c>
      <c r="C372" s="18">
        <v>2</v>
      </c>
      <c r="D372" s="118">
        <v>47851</v>
      </c>
      <c r="E372" s="114" t="s">
        <v>851</v>
      </c>
      <c r="F372" s="115">
        <v>3</v>
      </c>
      <c r="AC372" s="110">
        <v>371009726</v>
      </c>
      <c r="AD372" s="2" t="s">
        <v>3074</v>
      </c>
      <c r="AE372" s="78">
        <v>39768</v>
      </c>
      <c r="AF372" s="124">
        <f t="shared" ca="1" si="6"/>
        <v>12</v>
      </c>
      <c r="AG372" s="124"/>
      <c r="AH372" s="124"/>
      <c r="AI372" s="110">
        <v>493008818</v>
      </c>
      <c r="AJ372" s="2" t="s">
        <v>623</v>
      </c>
      <c r="AK372" s="125">
        <v>51403</v>
      </c>
    </row>
    <row r="373" spans="1:37" s="61" customFormat="1" x14ac:dyDescent="0.3">
      <c r="A373" s="110">
        <v>997004186</v>
      </c>
      <c r="B373" s="2" t="s">
        <v>425</v>
      </c>
      <c r="C373" s="18">
        <v>4</v>
      </c>
      <c r="D373" s="118">
        <v>55409</v>
      </c>
      <c r="E373" s="114" t="s">
        <v>840</v>
      </c>
      <c r="F373" s="115">
        <v>1</v>
      </c>
      <c r="AC373" s="110">
        <v>734510000</v>
      </c>
      <c r="AD373" s="2" t="s">
        <v>644</v>
      </c>
      <c r="AE373" s="123">
        <v>38055</v>
      </c>
      <c r="AF373" s="124">
        <f t="shared" ca="1" si="6"/>
        <v>17</v>
      </c>
      <c r="AG373" s="124"/>
      <c r="AH373" s="124"/>
      <c r="AI373" s="110">
        <v>495005580</v>
      </c>
      <c r="AJ373" s="2" t="s">
        <v>2291</v>
      </c>
      <c r="AK373" s="125">
        <v>148686</v>
      </c>
    </row>
    <row r="374" spans="1:37" s="61" customFormat="1" x14ac:dyDescent="0.3">
      <c r="A374" s="110">
        <v>307007709</v>
      </c>
      <c r="B374" s="2" t="s">
        <v>426</v>
      </c>
      <c r="C374" s="18">
        <v>2</v>
      </c>
      <c r="D374" s="118">
        <v>116169</v>
      </c>
      <c r="E374" s="114" t="s">
        <v>837</v>
      </c>
      <c r="F374" s="115">
        <v>6</v>
      </c>
      <c r="AC374" s="110">
        <v>196840000</v>
      </c>
      <c r="AD374" s="2" t="s">
        <v>679</v>
      </c>
      <c r="AE374" s="123">
        <v>42624</v>
      </c>
      <c r="AF374" s="124">
        <f t="shared" ca="1" si="6"/>
        <v>4</v>
      </c>
      <c r="AG374" s="124"/>
      <c r="AH374" s="124"/>
      <c r="AI374" s="110">
        <v>496720000</v>
      </c>
      <c r="AJ374" s="2" t="s">
        <v>2298</v>
      </c>
      <c r="AK374" s="125">
        <v>94777</v>
      </c>
    </row>
    <row r="375" spans="1:37" s="61" customFormat="1" x14ac:dyDescent="0.3">
      <c r="A375" s="110">
        <v>522003325</v>
      </c>
      <c r="B375" s="2" t="s">
        <v>427</v>
      </c>
      <c r="C375" s="18">
        <v>3</v>
      </c>
      <c r="D375" s="118">
        <v>94826</v>
      </c>
      <c r="E375" s="114" t="s">
        <v>854</v>
      </c>
      <c r="F375" s="115">
        <v>2</v>
      </c>
      <c r="AC375" s="110">
        <v>352330000</v>
      </c>
      <c r="AD375" s="2" t="s">
        <v>286</v>
      </c>
      <c r="AE375" s="123">
        <v>38573</v>
      </c>
      <c r="AF375" s="124">
        <f t="shared" ca="1" si="6"/>
        <v>15</v>
      </c>
      <c r="AG375" s="124"/>
      <c r="AH375" s="124"/>
      <c r="AI375" s="110">
        <v>501001971</v>
      </c>
      <c r="AJ375" s="2" t="s">
        <v>234</v>
      </c>
      <c r="AK375" s="125">
        <v>99964</v>
      </c>
    </row>
    <row r="376" spans="1:37" s="61" customFormat="1" x14ac:dyDescent="0.3">
      <c r="A376" s="110">
        <v>657001686</v>
      </c>
      <c r="B376" s="2" t="s">
        <v>428</v>
      </c>
      <c r="C376" s="18">
        <v>2</v>
      </c>
      <c r="D376" s="118">
        <v>96418</v>
      </c>
      <c r="E376" s="114" t="s">
        <v>843</v>
      </c>
      <c r="F376" s="115">
        <v>7</v>
      </c>
      <c r="AC376" s="110">
        <v>606900000</v>
      </c>
      <c r="AD376" s="2" t="s">
        <v>3054</v>
      </c>
      <c r="AE376" s="78">
        <v>41832</v>
      </c>
      <c r="AF376" s="124">
        <f t="shared" ca="1" si="6"/>
        <v>6</v>
      </c>
      <c r="AG376" s="124"/>
      <c r="AH376" s="124"/>
      <c r="AI376" s="110">
        <v>501005369</v>
      </c>
      <c r="AJ376" s="2" t="s">
        <v>2283</v>
      </c>
      <c r="AK376" s="125">
        <v>78348</v>
      </c>
    </row>
    <row r="377" spans="1:37" s="61" customFormat="1" x14ac:dyDescent="0.3">
      <c r="A377" s="110">
        <v>984007068</v>
      </c>
      <c r="B377" s="2" t="s">
        <v>429</v>
      </c>
      <c r="C377" s="18">
        <v>4</v>
      </c>
      <c r="D377" s="118">
        <v>42446</v>
      </c>
      <c r="E377" s="114" t="s">
        <v>843</v>
      </c>
      <c r="F377" s="115">
        <v>6</v>
      </c>
      <c r="AC377" s="110">
        <v>196520000</v>
      </c>
      <c r="AD377" s="2" t="s">
        <v>367</v>
      </c>
      <c r="AE377" s="123">
        <v>38412</v>
      </c>
      <c r="AF377" s="124">
        <f t="shared" ca="1" si="6"/>
        <v>16</v>
      </c>
      <c r="AG377" s="124"/>
      <c r="AH377" s="124"/>
      <c r="AI377" s="110">
        <v>501007252</v>
      </c>
      <c r="AJ377" s="2" t="s">
        <v>2290</v>
      </c>
      <c r="AK377" s="125">
        <v>42453</v>
      </c>
    </row>
    <row r="378" spans="1:37" s="61" customFormat="1" x14ac:dyDescent="0.3">
      <c r="A378" s="110">
        <v>452008083</v>
      </c>
      <c r="B378" s="2" t="s">
        <v>430</v>
      </c>
      <c r="C378" s="18">
        <v>4</v>
      </c>
      <c r="D378" s="118">
        <v>90681</v>
      </c>
      <c r="E378" s="114" t="s">
        <v>848</v>
      </c>
      <c r="F378" s="115">
        <v>3</v>
      </c>
      <c r="AC378" s="110">
        <v>564730000</v>
      </c>
      <c r="AD378" s="2" t="s">
        <v>3167</v>
      </c>
      <c r="AE378" s="78">
        <v>40502</v>
      </c>
      <c r="AF378" s="124">
        <f t="shared" ca="1" si="6"/>
        <v>10</v>
      </c>
      <c r="AG378" s="124"/>
      <c r="AH378" s="124"/>
      <c r="AI378" s="110">
        <v>503002801</v>
      </c>
      <c r="AJ378" s="2" t="s">
        <v>623</v>
      </c>
      <c r="AK378" s="125">
        <v>139467</v>
      </c>
    </row>
    <row r="379" spans="1:37" s="61" customFormat="1" x14ac:dyDescent="0.3">
      <c r="A379" s="110">
        <v>952970000</v>
      </c>
      <c r="B379" s="2" t="s">
        <v>431</v>
      </c>
      <c r="C379" s="18">
        <v>5</v>
      </c>
      <c r="D379" s="118">
        <v>58792</v>
      </c>
      <c r="E379" s="114" t="s">
        <v>848</v>
      </c>
      <c r="F379" s="115">
        <v>0</v>
      </c>
      <c r="AC379" s="110">
        <v>869008011</v>
      </c>
      <c r="AD379" s="2" t="s">
        <v>3052</v>
      </c>
      <c r="AE379" s="78">
        <v>36764</v>
      </c>
      <c r="AF379" s="124">
        <f t="shared" ca="1" si="6"/>
        <v>20</v>
      </c>
      <c r="AG379" s="124"/>
      <c r="AH379" s="124"/>
      <c r="AI379" s="110">
        <v>503005673</v>
      </c>
      <c r="AJ379" s="2" t="s">
        <v>2296</v>
      </c>
      <c r="AK379" s="125">
        <v>101062</v>
      </c>
    </row>
    <row r="380" spans="1:37" s="61" customFormat="1" x14ac:dyDescent="0.3">
      <c r="A380" s="110">
        <v>906007549</v>
      </c>
      <c r="B380" s="2" t="s">
        <v>432</v>
      </c>
      <c r="C380" s="18">
        <v>2</v>
      </c>
      <c r="D380" s="118">
        <v>88669</v>
      </c>
      <c r="E380" s="114" t="s">
        <v>843</v>
      </c>
      <c r="F380" s="115">
        <v>6</v>
      </c>
      <c r="AC380" s="110">
        <v>939001690</v>
      </c>
      <c r="AD380" s="2" t="s">
        <v>785</v>
      </c>
      <c r="AE380" s="123">
        <v>36531</v>
      </c>
      <c r="AF380" s="124">
        <f t="shared" ca="1" si="6"/>
        <v>21</v>
      </c>
      <c r="AG380" s="124"/>
      <c r="AH380" s="124"/>
      <c r="AI380" s="110">
        <v>504008248</v>
      </c>
      <c r="AJ380" s="2" t="s">
        <v>623</v>
      </c>
      <c r="AK380" s="125">
        <v>43416</v>
      </c>
    </row>
    <row r="381" spans="1:37" s="61" customFormat="1" x14ac:dyDescent="0.3">
      <c r="A381" s="110">
        <v>511009606</v>
      </c>
      <c r="B381" s="2" t="s">
        <v>433</v>
      </c>
      <c r="C381" s="18">
        <v>1</v>
      </c>
      <c r="D381" s="118">
        <v>95336</v>
      </c>
      <c r="E381" s="114" t="s">
        <v>855</v>
      </c>
      <c r="F381" s="115">
        <v>1</v>
      </c>
      <c r="AC381" s="110">
        <v>740770000</v>
      </c>
      <c r="AD381" s="2" t="s">
        <v>532</v>
      </c>
      <c r="AE381" s="123">
        <v>43525</v>
      </c>
      <c r="AF381" s="124">
        <f t="shared" ca="1" si="6"/>
        <v>2</v>
      </c>
      <c r="AG381" s="124"/>
      <c r="AH381" s="124"/>
      <c r="AI381" s="110">
        <v>504430000</v>
      </c>
      <c r="AJ381" s="2" t="s">
        <v>623</v>
      </c>
      <c r="AK381" s="125">
        <v>106791</v>
      </c>
    </row>
    <row r="382" spans="1:37" s="61" customFormat="1" x14ac:dyDescent="0.3">
      <c r="A382" s="110">
        <v>875007511</v>
      </c>
      <c r="B382" s="2" t="s">
        <v>434</v>
      </c>
      <c r="C382" s="18">
        <v>3</v>
      </c>
      <c r="D382" s="118">
        <v>57718</v>
      </c>
      <c r="E382" s="114" t="s">
        <v>855</v>
      </c>
      <c r="F382" s="115">
        <v>7</v>
      </c>
      <c r="AC382" s="110">
        <v>510009106</v>
      </c>
      <c r="AD382" s="2" t="s">
        <v>3221</v>
      </c>
      <c r="AE382" s="78">
        <v>38049</v>
      </c>
      <c r="AF382" s="124">
        <f t="shared" ca="1" si="6"/>
        <v>17</v>
      </c>
      <c r="AG382" s="124"/>
      <c r="AH382" s="124"/>
      <c r="AI382" s="110">
        <v>505001918</v>
      </c>
      <c r="AJ382" s="2" t="s">
        <v>2288</v>
      </c>
      <c r="AK382" s="125">
        <v>99947</v>
      </c>
    </row>
    <row r="383" spans="1:37" s="61" customFormat="1" x14ac:dyDescent="0.3">
      <c r="A383" s="110">
        <v>813510000</v>
      </c>
      <c r="B383" s="2" t="s">
        <v>435</v>
      </c>
      <c r="C383" s="18">
        <v>4</v>
      </c>
      <c r="D383" s="118">
        <v>103657</v>
      </c>
      <c r="E383" s="114" t="s">
        <v>851</v>
      </c>
      <c r="F383" s="115">
        <v>6</v>
      </c>
      <c r="AC383" s="110">
        <v>548006413</v>
      </c>
      <c r="AD383" s="2" t="s">
        <v>747</v>
      </c>
      <c r="AE383" s="123">
        <v>37051</v>
      </c>
      <c r="AF383" s="124">
        <f t="shared" ca="1" si="6"/>
        <v>19</v>
      </c>
      <c r="AG383" s="124"/>
      <c r="AH383" s="124"/>
      <c r="AI383" s="110">
        <v>505002396</v>
      </c>
      <c r="AJ383" s="2" t="s">
        <v>2288</v>
      </c>
      <c r="AK383" s="125">
        <v>92678</v>
      </c>
    </row>
    <row r="384" spans="1:37" s="61" customFormat="1" x14ac:dyDescent="0.3">
      <c r="A384" s="110">
        <v>537005453</v>
      </c>
      <c r="B384" s="2" t="s">
        <v>436</v>
      </c>
      <c r="C384" s="18">
        <v>4</v>
      </c>
      <c r="D384" s="118">
        <v>80141</v>
      </c>
      <c r="E384" s="114" t="s">
        <v>854</v>
      </c>
      <c r="F384" s="115">
        <v>3</v>
      </c>
      <c r="AC384" s="110">
        <v>696006349</v>
      </c>
      <c r="AD384" s="2" t="s">
        <v>680</v>
      </c>
      <c r="AE384" s="123">
        <v>37211</v>
      </c>
      <c r="AF384" s="124">
        <f t="shared" ca="1" si="6"/>
        <v>19</v>
      </c>
      <c r="AG384" s="124"/>
      <c r="AH384" s="124"/>
      <c r="AI384" s="110">
        <v>506006250</v>
      </c>
      <c r="AJ384" s="2" t="s">
        <v>2300</v>
      </c>
      <c r="AK384" s="125">
        <v>80309</v>
      </c>
    </row>
    <row r="385" spans="1:37" x14ac:dyDescent="0.3">
      <c r="A385" s="110">
        <v>666883411</v>
      </c>
      <c r="B385" s="2" t="s">
        <v>437</v>
      </c>
      <c r="C385" s="18">
        <v>1</v>
      </c>
      <c r="D385" s="118">
        <v>48546</v>
      </c>
      <c r="E385" s="114" t="s">
        <v>854</v>
      </c>
      <c r="F385" s="115">
        <v>3</v>
      </c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C385" s="110">
        <v>431004480</v>
      </c>
      <c r="AD385" s="2" t="s">
        <v>158</v>
      </c>
      <c r="AE385" s="123">
        <v>41789</v>
      </c>
      <c r="AF385" s="124">
        <f t="shared" ca="1" si="6"/>
        <v>6</v>
      </c>
      <c r="AG385" s="124"/>
      <c r="AH385" s="124"/>
      <c r="AI385" s="110">
        <v>506008361</v>
      </c>
      <c r="AJ385" s="2" t="s">
        <v>2300</v>
      </c>
      <c r="AK385" s="125">
        <v>71306</v>
      </c>
    </row>
    <row r="386" spans="1:37" x14ac:dyDescent="0.3">
      <c r="A386" s="110">
        <v>973007944</v>
      </c>
      <c r="B386" s="2" t="s">
        <v>438</v>
      </c>
      <c r="C386" s="18">
        <v>5</v>
      </c>
      <c r="D386" s="118">
        <v>60489</v>
      </c>
      <c r="E386" s="114" t="s">
        <v>848</v>
      </c>
      <c r="F386" s="115">
        <v>5</v>
      </c>
      <c r="L386" s="61"/>
      <c r="M386" s="61"/>
      <c r="N386" s="61"/>
      <c r="O386" s="61"/>
      <c r="P386" s="61"/>
      <c r="Q386" s="61"/>
      <c r="R386" s="61"/>
      <c r="S386" s="61"/>
      <c r="T386" s="61"/>
      <c r="AC386" s="110">
        <v>485007447</v>
      </c>
      <c r="AD386" s="2" t="s">
        <v>3085</v>
      </c>
      <c r="AE386" s="78">
        <v>43942</v>
      </c>
      <c r="AF386" s="124">
        <f t="shared" ref="AF386:AF449" ca="1" si="7">DATEDIF(AE386,TODAY(),"Y")</f>
        <v>0</v>
      </c>
      <c r="AG386" s="124"/>
      <c r="AH386" s="124"/>
      <c r="AI386" s="110">
        <v>507003286</v>
      </c>
      <c r="AJ386" s="2" t="s">
        <v>234</v>
      </c>
      <c r="AK386" s="125">
        <v>37978</v>
      </c>
    </row>
    <row r="387" spans="1:37" x14ac:dyDescent="0.3">
      <c r="A387" s="110">
        <v>736008636</v>
      </c>
      <c r="B387" s="2" t="s">
        <v>439</v>
      </c>
      <c r="C387" s="18">
        <v>3</v>
      </c>
      <c r="D387" s="118">
        <v>77192</v>
      </c>
      <c r="E387" s="114" t="s">
        <v>848</v>
      </c>
      <c r="F387" s="115">
        <v>4</v>
      </c>
      <c r="L387" s="61"/>
      <c r="M387" s="61"/>
      <c r="N387" s="61"/>
      <c r="O387" s="61"/>
      <c r="P387" s="61"/>
      <c r="Q387" s="61"/>
      <c r="R387" s="61"/>
      <c r="S387" s="61"/>
      <c r="T387" s="61"/>
      <c r="AC387" s="110">
        <v>263006143</v>
      </c>
      <c r="AD387" s="2" t="s">
        <v>538</v>
      </c>
      <c r="AE387" s="123">
        <v>41198</v>
      </c>
      <c r="AF387" s="124">
        <f t="shared" ca="1" si="7"/>
        <v>8</v>
      </c>
      <c r="AG387" s="124"/>
      <c r="AH387" s="124"/>
      <c r="AI387" s="110">
        <v>508004868</v>
      </c>
      <c r="AJ387" s="2" t="s">
        <v>150</v>
      </c>
      <c r="AK387" s="125">
        <v>136907</v>
      </c>
    </row>
    <row r="388" spans="1:37" x14ac:dyDescent="0.3">
      <c r="A388" s="110">
        <v>815670000</v>
      </c>
      <c r="B388" s="2" t="s">
        <v>440</v>
      </c>
      <c r="C388" s="18">
        <v>4</v>
      </c>
      <c r="D388" s="118">
        <v>69414</v>
      </c>
      <c r="E388" s="114" t="s">
        <v>843</v>
      </c>
      <c r="F388" s="115">
        <v>3</v>
      </c>
      <c r="L388" s="61"/>
      <c r="M388" s="61"/>
      <c r="N388" s="61"/>
      <c r="O388" s="61"/>
      <c r="P388" s="61"/>
      <c r="Q388" s="61"/>
      <c r="R388" s="61"/>
      <c r="S388" s="61"/>
      <c r="T388" s="61"/>
      <c r="AC388" s="110">
        <v>359490000</v>
      </c>
      <c r="AD388" s="2" t="s">
        <v>3065</v>
      </c>
      <c r="AE388" s="78">
        <v>38120</v>
      </c>
      <c r="AF388" s="124">
        <f t="shared" ca="1" si="7"/>
        <v>16</v>
      </c>
      <c r="AG388" s="124"/>
      <c r="AH388" s="124"/>
      <c r="AI388" s="110">
        <v>508008182</v>
      </c>
      <c r="AJ388" s="2" t="s">
        <v>2294</v>
      </c>
      <c r="AK388" s="125">
        <v>142467</v>
      </c>
    </row>
    <row r="389" spans="1:37" x14ac:dyDescent="0.3">
      <c r="A389" s="110">
        <v>943005206</v>
      </c>
      <c r="B389" s="2" t="s">
        <v>441</v>
      </c>
      <c r="C389" s="18">
        <v>1</v>
      </c>
      <c r="D389" s="118">
        <v>122418</v>
      </c>
      <c r="E389" s="114" t="s">
        <v>837</v>
      </c>
      <c r="F389" s="115">
        <v>6</v>
      </c>
      <c r="L389" s="61"/>
      <c r="M389" s="61"/>
      <c r="N389" s="61"/>
      <c r="O389" s="61"/>
      <c r="P389" s="61"/>
      <c r="Q389" s="61"/>
      <c r="R389" s="61"/>
      <c r="S389" s="61"/>
      <c r="T389" s="61"/>
      <c r="AC389" s="110">
        <v>666564381</v>
      </c>
      <c r="AD389" s="2" t="s">
        <v>383</v>
      </c>
      <c r="AE389" s="123">
        <v>39720</v>
      </c>
      <c r="AF389" s="124">
        <f t="shared" ca="1" si="7"/>
        <v>12</v>
      </c>
      <c r="AG389" s="124"/>
      <c r="AH389" s="124"/>
      <c r="AI389" s="110">
        <v>508009435</v>
      </c>
      <c r="AJ389" s="2" t="s">
        <v>2294</v>
      </c>
      <c r="AK389" s="125">
        <v>103344</v>
      </c>
    </row>
    <row r="390" spans="1:37" x14ac:dyDescent="0.3">
      <c r="A390" s="110">
        <v>302790000</v>
      </c>
      <c r="B390" s="2" t="s">
        <v>442</v>
      </c>
      <c r="C390" s="18">
        <v>3</v>
      </c>
      <c r="D390" s="118">
        <v>110342</v>
      </c>
      <c r="E390" s="114" t="s">
        <v>854</v>
      </c>
      <c r="F390" s="115">
        <v>0</v>
      </c>
      <c r="L390" s="61"/>
      <c r="M390" s="61"/>
      <c r="N390" s="61"/>
      <c r="O390" s="61"/>
      <c r="P390" s="61"/>
      <c r="Q390" s="61"/>
      <c r="R390" s="61"/>
      <c r="S390" s="61"/>
      <c r="T390" s="61"/>
      <c r="AC390" s="110">
        <v>551002675</v>
      </c>
      <c r="AD390" s="2" t="s">
        <v>374</v>
      </c>
      <c r="AE390" s="123">
        <v>37920</v>
      </c>
      <c r="AF390" s="124">
        <f t="shared" ca="1" si="7"/>
        <v>17</v>
      </c>
      <c r="AG390" s="124"/>
      <c r="AH390" s="124"/>
      <c r="AI390" s="110">
        <v>509002080</v>
      </c>
      <c r="AJ390" s="2" t="s">
        <v>2300</v>
      </c>
      <c r="AK390" s="125">
        <v>110796</v>
      </c>
    </row>
    <row r="391" spans="1:37" x14ac:dyDescent="0.3">
      <c r="A391" s="110">
        <v>990007201</v>
      </c>
      <c r="B391" s="2" t="s">
        <v>443</v>
      </c>
      <c r="C391" s="18">
        <v>5</v>
      </c>
      <c r="D391" s="118">
        <v>74920</v>
      </c>
      <c r="E391" s="114" t="s">
        <v>837</v>
      </c>
      <c r="F391" s="115">
        <v>0</v>
      </c>
      <c r="L391" s="61"/>
      <c r="M391" s="61"/>
      <c r="N391" s="61"/>
      <c r="O391" s="61"/>
      <c r="P391" s="61"/>
      <c r="Q391" s="61"/>
      <c r="R391" s="61"/>
      <c r="S391" s="61"/>
      <c r="T391" s="61"/>
      <c r="AC391" s="110">
        <v>180350000</v>
      </c>
      <c r="AD391" s="2" t="s">
        <v>788</v>
      </c>
      <c r="AE391" s="123">
        <v>39223</v>
      </c>
      <c r="AF391" s="124">
        <f t="shared" ca="1" si="7"/>
        <v>13</v>
      </c>
      <c r="AG391" s="124"/>
      <c r="AH391" s="124"/>
      <c r="AI391" s="110">
        <v>510009106</v>
      </c>
      <c r="AJ391" s="2" t="s">
        <v>234</v>
      </c>
      <c r="AK391" s="125">
        <v>67101</v>
      </c>
    </row>
    <row r="392" spans="1:37" x14ac:dyDescent="0.3">
      <c r="A392" s="110">
        <v>583003359</v>
      </c>
      <c r="B392" s="2" t="s">
        <v>444</v>
      </c>
      <c r="C392" s="18">
        <v>5</v>
      </c>
      <c r="D392" s="118">
        <v>52239</v>
      </c>
      <c r="E392" s="114" t="s">
        <v>843</v>
      </c>
      <c r="F392" s="115">
        <v>1</v>
      </c>
      <c r="L392" s="61"/>
      <c r="M392" s="61"/>
      <c r="N392" s="61"/>
      <c r="O392" s="61"/>
      <c r="P392" s="61"/>
      <c r="Q392" s="61"/>
      <c r="R392" s="61"/>
      <c r="S392" s="61"/>
      <c r="T392" s="61"/>
      <c r="AC392" s="110">
        <v>666471484</v>
      </c>
      <c r="AD392" s="2" t="s">
        <v>3130</v>
      </c>
      <c r="AE392" s="78">
        <v>39440</v>
      </c>
      <c r="AF392" s="124">
        <f t="shared" ca="1" si="7"/>
        <v>13</v>
      </c>
      <c r="AG392" s="124"/>
      <c r="AH392" s="124"/>
      <c r="AI392" s="110">
        <v>511009606</v>
      </c>
      <c r="AJ392" s="2" t="s">
        <v>2296</v>
      </c>
      <c r="AK392" s="125">
        <v>86883</v>
      </c>
    </row>
    <row r="393" spans="1:37" x14ac:dyDescent="0.3">
      <c r="A393" s="110">
        <v>431004480</v>
      </c>
      <c r="B393" s="2" t="s">
        <v>445</v>
      </c>
      <c r="C393" s="18">
        <v>5</v>
      </c>
      <c r="D393" s="118">
        <v>87790</v>
      </c>
      <c r="E393" s="114" t="s">
        <v>855</v>
      </c>
      <c r="F393" s="115">
        <v>0</v>
      </c>
      <c r="L393" s="61"/>
      <c r="M393" s="61"/>
      <c r="N393" s="61"/>
      <c r="O393" s="61"/>
      <c r="P393" s="61"/>
      <c r="Q393" s="61"/>
      <c r="R393" s="61"/>
      <c r="S393" s="61"/>
      <c r="T393" s="61"/>
      <c r="AC393" s="110">
        <v>571005259</v>
      </c>
      <c r="AD393" s="2" t="s">
        <v>654</v>
      </c>
      <c r="AE393" s="123">
        <v>39797</v>
      </c>
      <c r="AF393" s="124">
        <f t="shared" ca="1" si="7"/>
        <v>12</v>
      </c>
      <c r="AG393" s="124"/>
      <c r="AH393" s="124"/>
      <c r="AI393" s="110">
        <v>513003303</v>
      </c>
      <c r="AJ393" s="2" t="s">
        <v>150</v>
      </c>
      <c r="AK393" s="125">
        <v>85430</v>
      </c>
    </row>
    <row r="394" spans="1:37" x14ac:dyDescent="0.3">
      <c r="A394" s="110">
        <v>520700000</v>
      </c>
      <c r="B394" s="2" t="s">
        <v>447</v>
      </c>
      <c r="C394" s="18">
        <v>4</v>
      </c>
      <c r="D394" s="118">
        <v>85333</v>
      </c>
      <c r="E394" s="114" t="s">
        <v>848</v>
      </c>
      <c r="F394" s="115">
        <v>5</v>
      </c>
      <c r="AC394" s="110">
        <v>723500000</v>
      </c>
      <c r="AD394" s="2" t="s">
        <v>3229</v>
      </c>
      <c r="AE394" s="78">
        <v>43833</v>
      </c>
      <c r="AF394" s="124">
        <f t="shared" ca="1" si="7"/>
        <v>1</v>
      </c>
      <c r="AG394" s="124"/>
      <c r="AH394" s="124"/>
      <c r="AI394" s="110">
        <v>513140000</v>
      </c>
      <c r="AJ394" s="2" t="s">
        <v>2293</v>
      </c>
      <c r="AK394" s="125">
        <v>74997</v>
      </c>
    </row>
    <row r="395" spans="1:37" x14ac:dyDescent="0.3">
      <c r="A395" s="110">
        <v>861810000</v>
      </c>
      <c r="B395" s="2" t="s">
        <v>448</v>
      </c>
      <c r="C395" s="18">
        <v>2</v>
      </c>
      <c r="D395" s="118">
        <v>122546</v>
      </c>
      <c r="E395" s="114" t="s">
        <v>843</v>
      </c>
      <c r="F395" s="115">
        <v>2</v>
      </c>
      <c r="AC395" s="110">
        <v>576005776</v>
      </c>
      <c r="AD395" s="2" t="s">
        <v>708</v>
      </c>
      <c r="AE395" s="123">
        <v>39329</v>
      </c>
      <c r="AF395" s="124">
        <f t="shared" ca="1" si="7"/>
        <v>13</v>
      </c>
      <c r="AG395" s="124"/>
      <c r="AH395" s="124"/>
      <c r="AI395" s="110">
        <v>513550000</v>
      </c>
      <c r="AJ395" s="2" t="s">
        <v>2288</v>
      </c>
      <c r="AK395" s="125">
        <v>26888</v>
      </c>
    </row>
    <row r="396" spans="1:37" x14ac:dyDescent="0.3">
      <c r="A396" s="110">
        <v>666237023</v>
      </c>
      <c r="B396" s="2" t="s">
        <v>449</v>
      </c>
      <c r="C396" s="18">
        <v>2</v>
      </c>
      <c r="D396" s="118">
        <v>66852</v>
      </c>
      <c r="E396" s="114" t="s">
        <v>837</v>
      </c>
      <c r="F396" s="115">
        <v>4</v>
      </c>
      <c r="AC396" s="110">
        <v>165008904</v>
      </c>
      <c r="AD396" s="2" t="s">
        <v>544</v>
      </c>
      <c r="AE396" s="123">
        <v>39131</v>
      </c>
      <c r="AF396" s="124">
        <f t="shared" ca="1" si="7"/>
        <v>14</v>
      </c>
      <c r="AG396" s="124"/>
      <c r="AH396" s="124"/>
      <c r="AI396" s="110">
        <v>514170000</v>
      </c>
      <c r="AJ396" s="2" t="s">
        <v>234</v>
      </c>
      <c r="AK396" s="125">
        <v>83732</v>
      </c>
    </row>
    <row r="397" spans="1:37" x14ac:dyDescent="0.3">
      <c r="A397" s="110">
        <v>370550000</v>
      </c>
      <c r="B397" s="2" t="s">
        <v>450</v>
      </c>
      <c r="C397" s="18">
        <v>5</v>
      </c>
      <c r="D397" s="118">
        <v>73768</v>
      </c>
      <c r="E397" s="114" t="s">
        <v>848</v>
      </c>
      <c r="F397" s="115">
        <v>0</v>
      </c>
      <c r="AC397" s="110">
        <v>159005308</v>
      </c>
      <c r="AD397" s="2" t="s">
        <v>253</v>
      </c>
      <c r="AE397" s="123">
        <v>41289</v>
      </c>
      <c r="AF397" s="124">
        <f t="shared" ca="1" si="7"/>
        <v>8</v>
      </c>
      <c r="AG397" s="124"/>
      <c r="AH397" s="124"/>
      <c r="AI397" s="110">
        <v>514300000</v>
      </c>
      <c r="AJ397" s="2" t="s">
        <v>517</v>
      </c>
      <c r="AK397" s="125">
        <v>88919</v>
      </c>
    </row>
    <row r="398" spans="1:37" x14ac:dyDescent="0.3">
      <c r="A398" s="110">
        <v>552440000</v>
      </c>
      <c r="B398" s="2" t="s">
        <v>451</v>
      </c>
      <c r="C398" s="18">
        <v>5</v>
      </c>
      <c r="D398" s="118">
        <v>121665</v>
      </c>
      <c r="E398" s="114" t="s">
        <v>855</v>
      </c>
      <c r="F398" s="115">
        <v>3</v>
      </c>
      <c r="AC398" s="110">
        <v>666682188</v>
      </c>
      <c r="AD398" s="2" t="s">
        <v>3272</v>
      </c>
      <c r="AE398" s="78">
        <v>43555</v>
      </c>
      <c r="AF398" s="124">
        <f t="shared" ca="1" si="7"/>
        <v>1</v>
      </c>
      <c r="AG398" s="124"/>
      <c r="AH398" s="124"/>
      <c r="AI398" s="110">
        <v>515005720</v>
      </c>
      <c r="AJ398" s="2" t="s">
        <v>2300</v>
      </c>
      <c r="AK398" s="125">
        <v>107907</v>
      </c>
    </row>
    <row r="399" spans="1:37" x14ac:dyDescent="0.3">
      <c r="A399" s="110">
        <v>666142532</v>
      </c>
      <c r="B399" s="2" t="s">
        <v>452</v>
      </c>
      <c r="C399" s="18">
        <v>4</v>
      </c>
      <c r="D399" s="118">
        <v>54271</v>
      </c>
      <c r="E399" s="114" t="s">
        <v>840</v>
      </c>
      <c r="F399" s="115">
        <v>7</v>
      </c>
      <c r="AC399" s="110">
        <v>397800000</v>
      </c>
      <c r="AD399" s="2" t="s">
        <v>391</v>
      </c>
      <c r="AE399" s="123">
        <v>38788</v>
      </c>
      <c r="AF399" s="124">
        <f t="shared" ca="1" si="7"/>
        <v>15</v>
      </c>
      <c r="AG399" s="124"/>
      <c r="AH399" s="124"/>
      <c r="AI399" s="110">
        <v>515007466</v>
      </c>
      <c r="AJ399" s="2" t="s">
        <v>234</v>
      </c>
      <c r="AK399" s="125">
        <v>146185</v>
      </c>
    </row>
    <row r="400" spans="1:37" x14ac:dyDescent="0.3">
      <c r="A400" s="110">
        <v>311009483</v>
      </c>
      <c r="B400" s="2" t="s">
        <v>453</v>
      </c>
      <c r="C400" s="18">
        <v>5</v>
      </c>
      <c r="D400" s="118">
        <v>112476</v>
      </c>
      <c r="E400" s="114" t="s">
        <v>854</v>
      </c>
      <c r="F400" s="115">
        <v>7</v>
      </c>
      <c r="AC400" s="110">
        <v>313003024</v>
      </c>
      <c r="AD400" s="2" t="s">
        <v>3129</v>
      </c>
      <c r="AE400" s="78">
        <v>41093</v>
      </c>
      <c r="AF400" s="124">
        <f t="shared" ca="1" si="7"/>
        <v>8</v>
      </c>
      <c r="AG400" s="124"/>
      <c r="AH400" s="124"/>
      <c r="AI400" s="110">
        <v>516003454</v>
      </c>
      <c r="AJ400" s="2" t="s">
        <v>234</v>
      </c>
      <c r="AK400" s="125">
        <v>39445</v>
      </c>
    </row>
    <row r="401" spans="1:37" s="61" customFormat="1" x14ac:dyDescent="0.3">
      <c r="A401" s="110">
        <v>703008574</v>
      </c>
      <c r="B401" s="2" t="s">
        <v>454</v>
      </c>
      <c r="C401" s="18">
        <v>3</v>
      </c>
      <c r="D401" s="118">
        <v>110665</v>
      </c>
      <c r="E401" s="114" t="s">
        <v>854</v>
      </c>
      <c r="F401" s="115">
        <v>4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C401" s="110">
        <v>801004917</v>
      </c>
      <c r="AD401" s="2" t="s">
        <v>601</v>
      </c>
      <c r="AE401" s="123">
        <v>36709</v>
      </c>
      <c r="AF401" s="124">
        <f t="shared" ca="1" si="7"/>
        <v>20</v>
      </c>
      <c r="AG401" s="124"/>
      <c r="AH401" s="124"/>
      <c r="AI401" s="110">
        <v>518004060</v>
      </c>
      <c r="AJ401" s="2" t="s">
        <v>623</v>
      </c>
      <c r="AK401" s="125">
        <v>92585</v>
      </c>
    </row>
    <row r="402" spans="1:37" s="61" customFormat="1" x14ac:dyDescent="0.3">
      <c r="A402" s="110">
        <v>743800000</v>
      </c>
      <c r="B402" s="2" t="s">
        <v>455</v>
      </c>
      <c r="C402" s="18">
        <v>2</v>
      </c>
      <c r="D402" s="118">
        <v>87268</v>
      </c>
      <c r="E402" s="114" t="s">
        <v>855</v>
      </c>
      <c r="F402" s="115">
        <v>3</v>
      </c>
      <c r="L402" s="2"/>
      <c r="M402" s="2"/>
      <c r="N402" s="2"/>
      <c r="O402" s="2"/>
      <c r="P402" s="2"/>
      <c r="Q402" s="2"/>
      <c r="R402" s="2"/>
      <c r="S402" s="2"/>
      <c r="T402" s="2"/>
      <c r="AC402" s="110">
        <v>264001942</v>
      </c>
      <c r="AD402" s="2" t="s">
        <v>279</v>
      </c>
      <c r="AE402" s="123">
        <v>43798</v>
      </c>
      <c r="AF402" s="124">
        <f t="shared" ca="1" si="7"/>
        <v>1</v>
      </c>
      <c r="AG402" s="124"/>
      <c r="AH402" s="124"/>
      <c r="AI402" s="110">
        <v>520700000</v>
      </c>
      <c r="AJ402" s="2" t="s">
        <v>234</v>
      </c>
      <c r="AK402" s="125">
        <v>95974</v>
      </c>
    </row>
    <row r="403" spans="1:37" s="61" customFormat="1" x14ac:dyDescent="0.3">
      <c r="A403" s="110">
        <v>266710000</v>
      </c>
      <c r="B403" s="2" t="s">
        <v>456</v>
      </c>
      <c r="C403" s="18">
        <v>3</v>
      </c>
      <c r="D403" s="118">
        <v>96303</v>
      </c>
      <c r="E403" s="114" t="s">
        <v>854</v>
      </c>
      <c r="F403" s="115">
        <v>7</v>
      </c>
      <c r="L403" s="2"/>
      <c r="M403" s="2"/>
      <c r="N403" s="2"/>
      <c r="O403" s="2"/>
      <c r="P403" s="2"/>
      <c r="Q403" s="2"/>
      <c r="R403" s="2"/>
      <c r="S403" s="2"/>
      <c r="T403" s="2"/>
      <c r="AC403" s="110">
        <v>894002076</v>
      </c>
      <c r="AD403" s="2" t="s">
        <v>493</v>
      </c>
      <c r="AE403" s="123">
        <v>39604</v>
      </c>
      <c r="AF403" s="124">
        <f t="shared" ca="1" si="7"/>
        <v>12</v>
      </c>
      <c r="AG403" s="124"/>
      <c r="AH403" s="124"/>
      <c r="AI403" s="110">
        <v>522003325</v>
      </c>
      <c r="AJ403" s="2" t="s">
        <v>2300</v>
      </c>
      <c r="AK403" s="125">
        <v>45143</v>
      </c>
    </row>
    <row r="404" spans="1:37" s="61" customFormat="1" x14ac:dyDescent="0.3">
      <c r="A404" s="110">
        <v>695350000</v>
      </c>
      <c r="B404" s="2" t="s">
        <v>457</v>
      </c>
      <c r="C404" s="18">
        <v>2</v>
      </c>
      <c r="D404" s="118">
        <v>75506</v>
      </c>
      <c r="E404" s="114" t="s">
        <v>854</v>
      </c>
      <c r="F404" s="115">
        <v>0</v>
      </c>
      <c r="L404" s="2"/>
      <c r="M404" s="2"/>
      <c r="N404" s="2"/>
      <c r="O404" s="2"/>
      <c r="P404" s="2"/>
      <c r="Q404" s="2"/>
      <c r="R404" s="2"/>
      <c r="S404" s="2"/>
      <c r="T404" s="2"/>
      <c r="AC404" s="110">
        <v>378003625</v>
      </c>
      <c r="AD404" s="2" t="s">
        <v>114</v>
      </c>
      <c r="AE404" s="123">
        <v>43280</v>
      </c>
      <c r="AF404" s="124">
        <f t="shared" ca="1" si="7"/>
        <v>2</v>
      </c>
      <c r="AG404" s="124"/>
      <c r="AH404" s="124"/>
      <c r="AI404" s="110">
        <v>522410000</v>
      </c>
      <c r="AJ404" s="2"/>
      <c r="AK404" s="2"/>
    </row>
    <row r="405" spans="1:37" s="61" customFormat="1" x14ac:dyDescent="0.3">
      <c r="A405" s="110">
        <v>506006250</v>
      </c>
      <c r="B405" s="2" t="s">
        <v>458</v>
      </c>
      <c r="C405" s="18">
        <v>4</v>
      </c>
      <c r="D405" s="118">
        <v>74973</v>
      </c>
      <c r="E405" s="114" t="s">
        <v>851</v>
      </c>
      <c r="F405" s="115">
        <v>3</v>
      </c>
      <c r="L405" s="2"/>
      <c r="M405" s="2"/>
      <c r="N405" s="2"/>
      <c r="O405" s="2"/>
      <c r="P405" s="2"/>
      <c r="Q405" s="2"/>
      <c r="R405" s="2"/>
      <c r="S405" s="2"/>
      <c r="T405" s="2"/>
      <c r="AC405" s="110">
        <v>744600000</v>
      </c>
      <c r="AD405" s="2" t="s">
        <v>3267</v>
      </c>
      <c r="AE405" s="78">
        <v>38935</v>
      </c>
      <c r="AF405" s="124">
        <f t="shared" ca="1" si="7"/>
        <v>14</v>
      </c>
      <c r="AG405" s="124"/>
      <c r="AH405" s="124"/>
      <c r="AI405" s="110">
        <v>522840000</v>
      </c>
      <c r="AJ405" s="2" t="s">
        <v>234</v>
      </c>
      <c r="AK405" s="125">
        <v>81822</v>
      </c>
    </row>
    <row r="406" spans="1:37" s="61" customFormat="1" x14ac:dyDescent="0.3">
      <c r="A406" s="110">
        <v>668230000</v>
      </c>
      <c r="B406" s="2" t="s">
        <v>459</v>
      </c>
      <c r="C406" s="18">
        <v>2</v>
      </c>
      <c r="D406" s="118">
        <v>76226</v>
      </c>
      <c r="E406" s="114" t="s">
        <v>848</v>
      </c>
      <c r="F406" s="115">
        <v>2</v>
      </c>
      <c r="L406" s="2"/>
      <c r="M406" s="2"/>
      <c r="N406" s="2"/>
      <c r="O406" s="2"/>
      <c r="P406" s="2"/>
      <c r="Q406" s="2"/>
      <c r="R406" s="2"/>
      <c r="S406" s="2"/>
      <c r="T406" s="2"/>
      <c r="AC406" s="110">
        <v>269007741</v>
      </c>
      <c r="AD406" s="2" t="s">
        <v>718</v>
      </c>
      <c r="AE406" s="78">
        <v>37970</v>
      </c>
      <c r="AF406" s="124">
        <f t="shared" ca="1" si="7"/>
        <v>17</v>
      </c>
      <c r="AG406" s="124"/>
      <c r="AH406" s="124"/>
      <c r="AI406" s="110">
        <v>524004916</v>
      </c>
      <c r="AJ406" s="2" t="s">
        <v>234</v>
      </c>
      <c r="AK406" s="125">
        <v>78734</v>
      </c>
    </row>
    <row r="407" spans="1:37" s="61" customFormat="1" x14ac:dyDescent="0.3">
      <c r="A407" s="110">
        <v>691330000</v>
      </c>
      <c r="B407" s="2" t="s">
        <v>460</v>
      </c>
      <c r="C407" s="18">
        <v>1</v>
      </c>
      <c r="D407" s="118">
        <v>82363</v>
      </c>
      <c r="E407" s="114" t="s">
        <v>854</v>
      </c>
      <c r="F407" s="115">
        <v>5</v>
      </c>
      <c r="L407" s="2"/>
      <c r="M407" s="2"/>
      <c r="N407" s="2"/>
      <c r="O407" s="2"/>
      <c r="P407" s="2"/>
      <c r="Q407" s="2"/>
      <c r="R407" s="2"/>
      <c r="S407" s="2"/>
      <c r="T407" s="2"/>
      <c r="AC407" s="110">
        <v>758004678</v>
      </c>
      <c r="AD407" s="2" t="s">
        <v>545</v>
      </c>
      <c r="AE407" s="123">
        <v>39479</v>
      </c>
      <c r="AF407" s="124">
        <f t="shared" ca="1" si="7"/>
        <v>13</v>
      </c>
      <c r="AG407" s="124"/>
      <c r="AH407" s="124"/>
      <c r="AI407" s="110">
        <v>524670000</v>
      </c>
      <c r="AJ407" s="2" t="s">
        <v>697</v>
      </c>
      <c r="AK407" s="125">
        <v>117151</v>
      </c>
    </row>
    <row r="408" spans="1:37" s="61" customFormat="1" x14ac:dyDescent="0.3">
      <c r="A408" s="110">
        <v>666577127</v>
      </c>
      <c r="B408" s="2" t="s">
        <v>461</v>
      </c>
      <c r="C408" s="18">
        <v>4</v>
      </c>
      <c r="D408" s="118">
        <v>72407</v>
      </c>
      <c r="E408" s="114" t="s">
        <v>837</v>
      </c>
      <c r="F408" s="115">
        <v>0</v>
      </c>
      <c r="L408" s="2"/>
      <c r="M408" s="2"/>
      <c r="N408" s="2"/>
      <c r="O408" s="2"/>
      <c r="P408" s="2"/>
      <c r="Q408" s="2"/>
      <c r="R408" s="2"/>
      <c r="S408" s="2"/>
      <c r="T408" s="2"/>
      <c r="AC408" s="110">
        <v>781300000</v>
      </c>
      <c r="AD408" s="2" t="s">
        <v>3179</v>
      </c>
      <c r="AE408" s="78">
        <v>39724</v>
      </c>
      <c r="AF408" s="124">
        <f t="shared" ca="1" si="7"/>
        <v>12</v>
      </c>
      <c r="AG408" s="124"/>
      <c r="AH408" s="124"/>
      <c r="AI408" s="110">
        <v>526009722</v>
      </c>
      <c r="AJ408" s="2" t="s">
        <v>517</v>
      </c>
      <c r="AK408" s="125">
        <v>63118</v>
      </c>
    </row>
    <row r="409" spans="1:37" s="61" customFormat="1" x14ac:dyDescent="0.3">
      <c r="A409" s="110">
        <v>430005347</v>
      </c>
      <c r="B409" s="2" t="s">
        <v>462</v>
      </c>
      <c r="C409" s="18">
        <v>4</v>
      </c>
      <c r="D409" s="118">
        <v>99465</v>
      </c>
      <c r="E409" s="114" t="s">
        <v>854</v>
      </c>
      <c r="F409" s="115">
        <v>3</v>
      </c>
      <c r="L409" s="2"/>
      <c r="M409" s="2"/>
      <c r="N409" s="2"/>
      <c r="O409" s="2"/>
      <c r="P409" s="2"/>
      <c r="Q409" s="2"/>
      <c r="R409" s="2"/>
      <c r="S409" s="2"/>
      <c r="T409" s="2"/>
      <c r="AC409" s="110">
        <v>835620000</v>
      </c>
      <c r="AD409" s="2" t="s">
        <v>156</v>
      </c>
      <c r="AE409" s="78">
        <v>42102</v>
      </c>
      <c r="AF409" s="124">
        <f t="shared" ca="1" si="7"/>
        <v>5</v>
      </c>
      <c r="AG409" s="124"/>
      <c r="AH409" s="124"/>
      <c r="AI409" s="110">
        <v>527001261</v>
      </c>
      <c r="AJ409" s="2" t="s">
        <v>225</v>
      </c>
      <c r="AK409" s="125">
        <v>65809</v>
      </c>
    </row>
    <row r="410" spans="1:37" s="61" customFormat="1" x14ac:dyDescent="0.3">
      <c r="A410" s="110">
        <v>666658214</v>
      </c>
      <c r="B410" s="2" t="s">
        <v>463</v>
      </c>
      <c r="C410" s="18">
        <v>3</v>
      </c>
      <c r="D410" s="118">
        <v>114721</v>
      </c>
      <c r="E410" s="114" t="s">
        <v>843</v>
      </c>
      <c r="F410" s="115">
        <v>7</v>
      </c>
      <c r="AC410" s="110">
        <v>984550000</v>
      </c>
      <c r="AD410" s="2" t="s">
        <v>508</v>
      </c>
      <c r="AE410" s="123">
        <v>42966</v>
      </c>
      <c r="AF410" s="124">
        <f t="shared" ca="1" si="7"/>
        <v>3</v>
      </c>
      <c r="AG410" s="124"/>
      <c r="AH410" s="124"/>
      <c r="AI410" s="110">
        <v>530004083</v>
      </c>
      <c r="AJ410" s="2" t="s">
        <v>2294</v>
      </c>
      <c r="AK410" s="125">
        <v>43188</v>
      </c>
    </row>
    <row r="411" spans="1:37" s="61" customFormat="1" x14ac:dyDescent="0.3">
      <c r="A411" s="110">
        <v>508009435</v>
      </c>
      <c r="B411" s="2" t="s">
        <v>464</v>
      </c>
      <c r="C411" s="18">
        <v>5</v>
      </c>
      <c r="D411" s="118">
        <v>88353</v>
      </c>
      <c r="E411" s="114" t="s">
        <v>840</v>
      </c>
      <c r="F411" s="115">
        <v>2</v>
      </c>
      <c r="AC411" s="110">
        <v>385002272</v>
      </c>
      <c r="AD411" s="2" t="s">
        <v>288</v>
      </c>
      <c r="AE411" s="123">
        <v>38209</v>
      </c>
      <c r="AF411" s="124">
        <f t="shared" ca="1" si="7"/>
        <v>16</v>
      </c>
      <c r="AG411" s="124"/>
      <c r="AH411" s="124"/>
      <c r="AI411" s="110">
        <v>533006846</v>
      </c>
      <c r="AJ411" s="2" t="s">
        <v>2300</v>
      </c>
      <c r="AK411" s="125">
        <v>74589</v>
      </c>
    </row>
    <row r="412" spans="1:37" s="61" customFormat="1" x14ac:dyDescent="0.3">
      <c r="A412" s="110">
        <v>262410000</v>
      </c>
      <c r="B412" s="2" t="s">
        <v>465</v>
      </c>
      <c r="C412" s="18">
        <v>3</v>
      </c>
      <c r="D412" s="118">
        <v>86059</v>
      </c>
      <c r="E412" s="114" t="s">
        <v>843</v>
      </c>
      <c r="F412" s="115">
        <v>0</v>
      </c>
      <c r="AC412" s="110">
        <v>933001286</v>
      </c>
      <c r="AD412" s="2" t="s">
        <v>692</v>
      </c>
      <c r="AE412" s="123">
        <v>39776</v>
      </c>
      <c r="AF412" s="124">
        <f t="shared" ca="1" si="7"/>
        <v>12</v>
      </c>
      <c r="AG412" s="124"/>
      <c r="AH412" s="124"/>
      <c r="AI412" s="110">
        <v>533007417</v>
      </c>
      <c r="AJ412" s="2" t="s">
        <v>234</v>
      </c>
      <c r="AK412" s="125">
        <v>138099</v>
      </c>
    </row>
    <row r="413" spans="1:37" s="61" customFormat="1" x14ac:dyDescent="0.3">
      <c r="A413" s="110">
        <v>346004408</v>
      </c>
      <c r="B413" s="2" t="s">
        <v>466</v>
      </c>
      <c r="C413" s="18">
        <v>2</v>
      </c>
      <c r="D413" s="118">
        <v>64793</v>
      </c>
      <c r="E413" s="114" t="s">
        <v>837</v>
      </c>
      <c r="F413" s="115">
        <v>0</v>
      </c>
      <c r="AC413" s="110">
        <v>396007116</v>
      </c>
      <c r="AD413" s="2" t="s">
        <v>496</v>
      </c>
      <c r="AE413" s="123">
        <v>37239</v>
      </c>
      <c r="AF413" s="124">
        <f t="shared" ca="1" si="7"/>
        <v>19</v>
      </c>
      <c r="AG413" s="124"/>
      <c r="AH413" s="124"/>
      <c r="AI413" s="110">
        <v>534002609</v>
      </c>
      <c r="AJ413" s="2" t="s">
        <v>2288</v>
      </c>
      <c r="AK413" s="125">
        <v>73650</v>
      </c>
    </row>
    <row r="414" spans="1:37" s="61" customFormat="1" x14ac:dyDescent="0.3">
      <c r="A414" s="110">
        <v>836003986</v>
      </c>
      <c r="B414" s="2" t="s">
        <v>467</v>
      </c>
      <c r="C414" s="18">
        <v>2</v>
      </c>
      <c r="D414" s="118">
        <v>42001</v>
      </c>
      <c r="E414" s="114" t="s">
        <v>837</v>
      </c>
      <c r="F414" s="115">
        <v>0</v>
      </c>
      <c r="AC414" s="110">
        <v>808002918</v>
      </c>
      <c r="AD414" s="2" t="s">
        <v>641</v>
      </c>
      <c r="AE414" s="123">
        <v>37265</v>
      </c>
      <c r="AF414" s="124">
        <f t="shared" ca="1" si="7"/>
        <v>19</v>
      </c>
      <c r="AG414" s="124"/>
      <c r="AH414" s="124"/>
      <c r="AI414" s="110">
        <v>534830000</v>
      </c>
      <c r="AJ414" s="2" t="s">
        <v>697</v>
      </c>
      <c r="AK414" s="125">
        <v>79861</v>
      </c>
    </row>
    <row r="415" spans="1:37" s="61" customFormat="1" x14ac:dyDescent="0.3">
      <c r="A415" s="110">
        <v>327007487</v>
      </c>
      <c r="B415" s="2" t="s">
        <v>468</v>
      </c>
      <c r="C415" s="18">
        <v>2</v>
      </c>
      <c r="D415" s="118">
        <v>43487</v>
      </c>
      <c r="E415" s="114" t="s">
        <v>848</v>
      </c>
      <c r="F415" s="115">
        <v>5</v>
      </c>
      <c r="AC415" s="110">
        <v>375650000</v>
      </c>
      <c r="AD415" s="2" t="s">
        <v>3257</v>
      </c>
      <c r="AE415" s="78">
        <v>38136</v>
      </c>
      <c r="AF415" s="124">
        <f t="shared" ca="1" si="7"/>
        <v>16</v>
      </c>
      <c r="AG415" s="124"/>
      <c r="AH415" s="124"/>
      <c r="AI415" s="110">
        <v>535790000</v>
      </c>
      <c r="AJ415" s="2" t="s">
        <v>234</v>
      </c>
      <c r="AK415" s="125">
        <v>76236</v>
      </c>
    </row>
    <row r="416" spans="1:37" s="61" customFormat="1" x14ac:dyDescent="0.3">
      <c r="A416" s="110">
        <v>864160000</v>
      </c>
      <c r="B416" s="2" t="s">
        <v>469</v>
      </c>
      <c r="C416" s="18">
        <v>1</v>
      </c>
      <c r="D416" s="118">
        <v>102929</v>
      </c>
      <c r="E416" s="114" t="s">
        <v>855</v>
      </c>
      <c r="F416" s="115">
        <v>7</v>
      </c>
      <c r="AC416" s="110">
        <v>375003523</v>
      </c>
      <c r="AD416" s="2" t="s">
        <v>411</v>
      </c>
      <c r="AE416" s="123">
        <v>43595</v>
      </c>
      <c r="AF416" s="124">
        <f t="shared" ca="1" si="7"/>
        <v>1</v>
      </c>
      <c r="AG416" s="124"/>
      <c r="AH416" s="124"/>
      <c r="AI416" s="110">
        <v>536200000</v>
      </c>
      <c r="AJ416" s="2" t="s">
        <v>2294</v>
      </c>
      <c r="AK416" s="125">
        <v>139864</v>
      </c>
    </row>
    <row r="417" spans="1:37" s="61" customFormat="1" x14ac:dyDescent="0.3">
      <c r="A417" s="110">
        <v>666326997</v>
      </c>
      <c r="B417" s="2" t="s">
        <v>470</v>
      </c>
      <c r="C417" s="18">
        <v>4</v>
      </c>
      <c r="D417" s="118">
        <v>98838</v>
      </c>
      <c r="E417" s="114" t="s">
        <v>848</v>
      </c>
      <c r="F417" s="115">
        <v>3</v>
      </c>
      <c r="AC417" s="110">
        <v>666577102</v>
      </c>
      <c r="AD417" s="2" t="s">
        <v>43</v>
      </c>
      <c r="AE417" s="123">
        <v>43655</v>
      </c>
      <c r="AF417" s="124">
        <f t="shared" ca="1" si="7"/>
        <v>1</v>
      </c>
      <c r="AG417" s="124"/>
      <c r="AH417" s="124"/>
      <c r="AI417" s="110">
        <v>537005453</v>
      </c>
      <c r="AJ417" s="2" t="s">
        <v>234</v>
      </c>
      <c r="AK417" s="125">
        <v>74432</v>
      </c>
    </row>
    <row r="418" spans="1:37" s="61" customFormat="1" x14ac:dyDescent="0.3">
      <c r="A418" s="110">
        <v>666809638</v>
      </c>
      <c r="B418" s="2" t="s">
        <v>471</v>
      </c>
      <c r="C418" s="18">
        <v>2</v>
      </c>
      <c r="D418" s="118">
        <v>83272</v>
      </c>
      <c r="E418" s="114" t="s">
        <v>855</v>
      </c>
      <c r="F418" s="115">
        <v>6</v>
      </c>
      <c r="AC418" s="110">
        <v>666988324</v>
      </c>
      <c r="AD418" s="2" t="s">
        <v>609</v>
      </c>
      <c r="AE418" s="123">
        <v>40698</v>
      </c>
      <c r="AF418" s="124">
        <f t="shared" ca="1" si="7"/>
        <v>9</v>
      </c>
      <c r="AG418" s="124"/>
      <c r="AH418" s="124"/>
      <c r="AI418" s="110">
        <v>538001779</v>
      </c>
      <c r="AJ418" s="2" t="s">
        <v>623</v>
      </c>
      <c r="AK418" s="125">
        <v>150140</v>
      </c>
    </row>
    <row r="419" spans="1:37" s="61" customFormat="1" x14ac:dyDescent="0.3">
      <c r="A419" s="110">
        <v>666824323</v>
      </c>
      <c r="B419" s="2" t="s">
        <v>473</v>
      </c>
      <c r="C419" s="18">
        <v>3</v>
      </c>
      <c r="D419" s="118">
        <v>62768</v>
      </c>
      <c r="E419" s="114" t="s">
        <v>840</v>
      </c>
      <c r="F419" s="115">
        <v>3</v>
      </c>
      <c r="AC419" s="110">
        <v>793001452</v>
      </c>
      <c r="AD419" s="2" t="s">
        <v>3120</v>
      </c>
      <c r="AE419" s="78">
        <v>41318</v>
      </c>
      <c r="AF419" s="124">
        <f t="shared" ca="1" si="7"/>
        <v>8</v>
      </c>
      <c r="AG419" s="124"/>
      <c r="AH419" s="124"/>
      <c r="AI419" s="110">
        <v>538730000</v>
      </c>
      <c r="AJ419" s="2" t="s">
        <v>234</v>
      </c>
      <c r="AK419" s="125">
        <v>52576</v>
      </c>
    </row>
    <row r="420" spans="1:37" s="61" customFormat="1" x14ac:dyDescent="0.3">
      <c r="A420" s="110">
        <v>183005282</v>
      </c>
      <c r="B420" s="2" t="s">
        <v>474</v>
      </c>
      <c r="C420" s="18">
        <v>1</v>
      </c>
      <c r="D420" s="118">
        <v>52114</v>
      </c>
      <c r="E420" s="114" t="s">
        <v>851</v>
      </c>
      <c r="F420" s="115">
        <v>5</v>
      </c>
      <c r="AC420" s="110">
        <v>812008737</v>
      </c>
      <c r="AD420" s="2" t="s">
        <v>404</v>
      </c>
      <c r="AE420" s="123">
        <v>38976</v>
      </c>
      <c r="AF420" s="124">
        <f t="shared" ca="1" si="7"/>
        <v>14</v>
      </c>
      <c r="AG420" s="124"/>
      <c r="AH420" s="124"/>
      <c r="AI420" s="110">
        <v>540002417</v>
      </c>
      <c r="AJ420" s="2" t="s">
        <v>2298</v>
      </c>
      <c r="AK420" s="125">
        <v>51129</v>
      </c>
    </row>
    <row r="421" spans="1:37" s="61" customFormat="1" x14ac:dyDescent="0.3">
      <c r="A421" s="110">
        <v>290820000</v>
      </c>
      <c r="B421" s="2" t="s">
        <v>475</v>
      </c>
      <c r="C421" s="18">
        <v>4</v>
      </c>
      <c r="D421" s="118">
        <v>111847</v>
      </c>
      <c r="E421" s="114" t="s">
        <v>851</v>
      </c>
      <c r="F421" s="115">
        <v>2</v>
      </c>
      <c r="AC421" s="110">
        <v>311009483</v>
      </c>
      <c r="AD421" s="2" t="s">
        <v>691</v>
      </c>
      <c r="AE421" s="123">
        <v>40588</v>
      </c>
      <c r="AF421" s="124">
        <f t="shared" ca="1" si="7"/>
        <v>10</v>
      </c>
      <c r="AG421" s="124"/>
      <c r="AH421" s="124"/>
      <c r="AI421" s="110">
        <v>540005208</v>
      </c>
      <c r="AJ421" s="2" t="s">
        <v>234</v>
      </c>
      <c r="AK421" s="125">
        <v>69189</v>
      </c>
    </row>
    <row r="422" spans="1:37" s="61" customFormat="1" x14ac:dyDescent="0.3">
      <c r="A422" s="110">
        <v>289003678</v>
      </c>
      <c r="B422" s="2" t="s">
        <v>476</v>
      </c>
      <c r="C422" s="18">
        <v>3</v>
      </c>
      <c r="D422" s="118">
        <v>115916</v>
      </c>
      <c r="E422" s="114" t="s">
        <v>855</v>
      </c>
      <c r="F422" s="115">
        <v>4</v>
      </c>
      <c r="AC422" s="110">
        <v>873004588</v>
      </c>
      <c r="AD422" s="2" t="s">
        <v>113</v>
      </c>
      <c r="AE422" s="123">
        <v>40896</v>
      </c>
      <c r="AF422" s="124">
        <f t="shared" ca="1" si="7"/>
        <v>9</v>
      </c>
      <c r="AG422" s="124"/>
      <c r="AH422" s="124"/>
      <c r="AI422" s="110">
        <v>543120000</v>
      </c>
      <c r="AJ422" s="2" t="s">
        <v>623</v>
      </c>
      <c r="AK422" s="125">
        <v>70118</v>
      </c>
    </row>
    <row r="423" spans="1:37" s="61" customFormat="1" x14ac:dyDescent="0.3">
      <c r="A423" s="110">
        <v>666471484</v>
      </c>
      <c r="B423" s="2" t="s">
        <v>477</v>
      </c>
      <c r="C423" s="18">
        <v>2</v>
      </c>
      <c r="D423" s="118">
        <v>96237</v>
      </c>
      <c r="E423" s="114" t="s">
        <v>851</v>
      </c>
      <c r="F423" s="115">
        <v>3</v>
      </c>
      <c r="AC423" s="110">
        <v>527001261</v>
      </c>
      <c r="AD423" s="2" t="s">
        <v>689</v>
      </c>
      <c r="AE423" s="123">
        <v>38282</v>
      </c>
      <c r="AF423" s="124">
        <f t="shared" ca="1" si="7"/>
        <v>16</v>
      </c>
      <c r="AG423" s="124"/>
      <c r="AH423" s="124"/>
      <c r="AI423" s="110">
        <v>543880000</v>
      </c>
      <c r="AJ423" s="2" t="s">
        <v>234</v>
      </c>
      <c r="AK423" s="125">
        <v>72764</v>
      </c>
    </row>
    <row r="424" spans="1:37" s="61" customFormat="1" x14ac:dyDescent="0.3">
      <c r="A424" s="110">
        <v>786008335</v>
      </c>
      <c r="B424" s="2" t="s">
        <v>478</v>
      </c>
      <c r="C424" s="18">
        <v>5</v>
      </c>
      <c r="D424" s="118">
        <v>71913</v>
      </c>
      <c r="E424" s="114" t="s">
        <v>855</v>
      </c>
      <c r="F424" s="115">
        <v>4</v>
      </c>
      <c r="AC424" s="110">
        <v>508004868</v>
      </c>
      <c r="AD424" s="2" t="s">
        <v>778</v>
      </c>
      <c r="AE424" s="123">
        <v>37745</v>
      </c>
      <c r="AF424" s="124">
        <f t="shared" ca="1" si="7"/>
        <v>17</v>
      </c>
      <c r="AG424" s="124"/>
      <c r="AH424" s="124"/>
      <c r="AI424" s="110">
        <v>544370000</v>
      </c>
      <c r="AJ424" s="2" t="s">
        <v>697</v>
      </c>
      <c r="AK424" s="125">
        <v>37761</v>
      </c>
    </row>
    <row r="425" spans="1:37" s="61" customFormat="1" x14ac:dyDescent="0.3">
      <c r="A425" s="110">
        <v>877007207</v>
      </c>
      <c r="B425" s="2" t="s">
        <v>479</v>
      </c>
      <c r="C425" s="18">
        <v>2</v>
      </c>
      <c r="D425" s="118">
        <v>70301</v>
      </c>
      <c r="E425" s="114" t="s">
        <v>840</v>
      </c>
      <c r="F425" s="115">
        <v>5</v>
      </c>
      <c r="AC425" s="110">
        <v>725002910</v>
      </c>
      <c r="AD425" s="2" t="s">
        <v>539</v>
      </c>
      <c r="AE425" s="123">
        <v>40503</v>
      </c>
      <c r="AF425" s="124">
        <f t="shared" ca="1" si="7"/>
        <v>10</v>
      </c>
      <c r="AG425" s="124"/>
      <c r="AH425" s="124"/>
      <c r="AI425" s="110">
        <v>545006414</v>
      </c>
      <c r="AJ425" s="2" t="s">
        <v>2294</v>
      </c>
      <c r="AK425" s="125">
        <v>106592</v>
      </c>
    </row>
    <row r="426" spans="1:37" s="61" customFormat="1" x14ac:dyDescent="0.3">
      <c r="A426" s="110">
        <v>239160000</v>
      </c>
      <c r="B426" s="2" t="s">
        <v>480</v>
      </c>
      <c r="C426" s="18">
        <v>4</v>
      </c>
      <c r="D426" s="118">
        <v>74004</v>
      </c>
      <c r="E426" s="114" t="s">
        <v>837</v>
      </c>
      <c r="F426" s="115">
        <v>1</v>
      </c>
      <c r="AC426" s="110">
        <v>875007511</v>
      </c>
      <c r="AD426" s="2" t="s">
        <v>661</v>
      </c>
      <c r="AE426" s="123">
        <v>41082</v>
      </c>
      <c r="AF426" s="124">
        <f t="shared" ca="1" si="7"/>
        <v>8</v>
      </c>
      <c r="AG426" s="124"/>
      <c r="AH426" s="124"/>
      <c r="AI426" s="110">
        <v>546009694</v>
      </c>
      <c r="AJ426" s="2" t="s">
        <v>2296</v>
      </c>
      <c r="AK426" s="125">
        <v>68749</v>
      </c>
    </row>
    <row r="427" spans="1:37" s="61" customFormat="1" x14ac:dyDescent="0.3">
      <c r="A427" s="110">
        <v>488007538</v>
      </c>
      <c r="B427" s="2" t="s">
        <v>481</v>
      </c>
      <c r="C427" s="18">
        <v>1</v>
      </c>
      <c r="D427" s="118">
        <v>115347</v>
      </c>
      <c r="E427" s="114" t="s">
        <v>843</v>
      </c>
      <c r="F427" s="115">
        <v>1</v>
      </c>
      <c r="AC427" s="110">
        <v>649002600</v>
      </c>
      <c r="AD427" s="2" t="s">
        <v>319</v>
      </c>
      <c r="AE427" s="123">
        <v>39346</v>
      </c>
      <c r="AF427" s="124">
        <f t="shared" ca="1" si="7"/>
        <v>13</v>
      </c>
      <c r="AG427" s="124"/>
      <c r="AH427" s="124"/>
      <c r="AI427" s="110">
        <v>547006478</v>
      </c>
      <c r="AJ427" s="2" t="s">
        <v>2288</v>
      </c>
      <c r="AK427" s="125">
        <v>83706</v>
      </c>
    </row>
    <row r="428" spans="1:37" s="61" customFormat="1" x14ac:dyDescent="0.3">
      <c r="A428" s="110">
        <v>476007863</v>
      </c>
      <c r="B428" s="2" t="s">
        <v>482</v>
      </c>
      <c r="C428" s="18">
        <v>5</v>
      </c>
      <c r="D428" s="118">
        <v>51697</v>
      </c>
      <c r="E428" s="114" t="s">
        <v>837</v>
      </c>
      <c r="F428" s="115">
        <v>5</v>
      </c>
      <c r="AC428" s="110">
        <v>659006970</v>
      </c>
      <c r="AD428" s="2" t="s">
        <v>281</v>
      </c>
      <c r="AE428" s="78">
        <v>42722</v>
      </c>
      <c r="AF428" s="124">
        <f t="shared" ca="1" si="7"/>
        <v>4</v>
      </c>
      <c r="AG428" s="124"/>
      <c r="AH428" s="124"/>
      <c r="AI428" s="110">
        <v>547220000</v>
      </c>
      <c r="AJ428" s="2" t="s">
        <v>2294</v>
      </c>
      <c r="AK428" s="125">
        <v>78539</v>
      </c>
    </row>
    <row r="429" spans="1:37" s="61" customFormat="1" x14ac:dyDescent="0.3">
      <c r="A429" s="110">
        <v>637004142</v>
      </c>
      <c r="B429" s="2" t="s">
        <v>483</v>
      </c>
      <c r="C429" s="18">
        <v>1</v>
      </c>
      <c r="D429" s="118">
        <v>55969</v>
      </c>
      <c r="E429" s="114" t="s">
        <v>840</v>
      </c>
      <c r="F429" s="115">
        <v>3</v>
      </c>
      <c r="AC429" s="110">
        <v>666866120</v>
      </c>
      <c r="AD429" s="2" t="s">
        <v>3080</v>
      </c>
      <c r="AE429" s="78">
        <v>36487</v>
      </c>
      <c r="AF429" s="124">
        <f t="shared" ca="1" si="7"/>
        <v>21</v>
      </c>
      <c r="AG429" s="124"/>
      <c r="AH429" s="124"/>
      <c r="AI429" s="110">
        <v>548006413</v>
      </c>
      <c r="AJ429" s="2" t="s">
        <v>697</v>
      </c>
      <c r="AK429" s="125">
        <v>99926</v>
      </c>
    </row>
    <row r="430" spans="1:37" s="61" customFormat="1" x14ac:dyDescent="0.3">
      <c r="A430" s="110">
        <v>233003447</v>
      </c>
      <c r="B430" s="2" t="s">
        <v>484</v>
      </c>
      <c r="C430" s="18">
        <v>5</v>
      </c>
      <c r="D430" s="118">
        <v>66292</v>
      </c>
      <c r="E430" s="114" t="s">
        <v>851</v>
      </c>
      <c r="F430" s="115">
        <v>3</v>
      </c>
      <c r="AC430" s="110">
        <v>593005646</v>
      </c>
      <c r="AD430" s="2" t="s">
        <v>398</v>
      </c>
      <c r="AE430" s="123">
        <v>42990</v>
      </c>
      <c r="AF430" s="124">
        <f t="shared" ca="1" si="7"/>
        <v>3</v>
      </c>
      <c r="AG430" s="124"/>
      <c r="AH430" s="124"/>
      <c r="AI430" s="110">
        <v>549590000</v>
      </c>
      <c r="AJ430" s="2" t="s">
        <v>2296</v>
      </c>
      <c r="AK430" s="125">
        <v>97614</v>
      </c>
    </row>
    <row r="431" spans="1:37" s="61" customFormat="1" x14ac:dyDescent="0.3">
      <c r="A431" s="110">
        <v>437680000</v>
      </c>
      <c r="B431" s="2" t="s">
        <v>485</v>
      </c>
      <c r="C431" s="18">
        <v>4</v>
      </c>
      <c r="D431" s="118">
        <v>102285</v>
      </c>
      <c r="E431" s="114" t="s">
        <v>837</v>
      </c>
      <c r="F431" s="115">
        <v>0</v>
      </c>
      <c r="AC431" s="110">
        <v>666271340</v>
      </c>
      <c r="AD431" s="2" t="s">
        <v>584</v>
      </c>
      <c r="AE431" s="123">
        <v>39437</v>
      </c>
      <c r="AF431" s="124">
        <f t="shared" ca="1" si="7"/>
        <v>13</v>
      </c>
      <c r="AG431" s="124"/>
      <c r="AH431" s="124"/>
      <c r="AI431" s="110">
        <v>551002675</v>
      </c>
      <c r="AJ431" s="2" t="s">
        <v>697</v>
      </c>
      <c r="AK431" s="125">
        <v>145306</v>
      </c>
    </row>
    <row r="432" spans="1:37" s="61" customFormat="1" x14ac:dyDescent="0.3">
      <c r="A432" s="110">
        <v>852760000</v>
      </c>
      <c r="B432" s="2" t="s">
        <v>486</v>
      </c>
      <c r="C432" s="18">
        <v>2</v>
      </c>
      <c r="D432" s="118">
        <v>48437</v>
      </c>
      <c r="E432" s="114" t="s">
        <v>840</v>
      </c>
      <c r="F432" s="115">
        <v>5</v>
      </c>
      <c r="AC432" s="110">
        <v>569008334</v>
      </c>
      <c r="AD432" s="2" t="s">
        <v>3075</v>
      </c>
      <c r="AE432" s="78">
        <v>39012</v>
      </c>
      <c r="AF432" s="124">
        <f t="shared" ca="1" si="7"/>
        <v>14</v>
      </c>
      <c r="AG432" s="124"/>
      <c r="AH432" s="124"/>
      <c r="AI432" s="110">
        <v>552440000</v>
      </c>
      <c r="AJ432" s="2" t="s">
        <v>234</v>
      </c>
      <c r="AK432" s="125">
        <v>130360</v>
      </c>
    </row>
    <row r="433" spans="1:37" s="61" customFormat="1" x14ac:dyDescent="0.3">
      <c r="A433" s="110">
        <v>975740000</v>
      </c>
      <c r="B433" s="2" t="s">
        <v>487</v>
      </c>
      <c r="C433" s="18">
        <v>5</v>
      </c>
      <c r="D433" s="118">
        <v>114318</v>
      </c>
      <c r="E433" s="114" t="s">
        <v>843</v>
      </c>
      <c r="F433" s="115">
        <v>6</v>
      </c>
      <c r="AC433" s="110">
        <v>378007904</v>
      </c>
      <c r="AD433" s="2" t="s">
        <v>743</v>
      </c>
      <c r="AE433" s="123">
        <v>36552</v>
      </c>
      <c r="AF433" s="124">
        <f t="shared" ca="1" si="7"/>
        <v>21</v>
      </c>
      <c r="AG433" s="124"/>
      <c r="AH433" s="124"/>
      <c r="AI433" s="110">
        <v>553002242</v>
      </c>
      <c r="AJ433" s="2" t="s">
        <v>2296</v>
      </c>
      <c r="AK433" s="125">
        <v>48036</v>
      </c>
    </row>
    <row r="434" spans="1:37" s="61" customFormat="1" x14ac:dyDescent="0.3">
      <c r="A434" s="110">
        <v>869004965</v>
      </c>
      <c r="B434" s="2" t="s">
        <v>488</v>
      </c>
      <c r="C434" s="18">
        <v>1</v>
      </c>
      <c r="D434" s="118">
        <v>100125</v>
      </c>
      <c r="E434" s="114" t="s">
        <v>848</v>
      </c>
      <c r="F434" s="115">
        <v>7</v>
      </c>
      <c r="AC434" s="110">
        <v>666824323</v>
      </c>
      <c r="AD434" s="2" t="s">
        <v>3164</v>
      </c>
      <c r="AE434" s="78">
        <v>36716</v>
      </c>
      <c r="AF434" s="124">
        <f t="shared" ca="1" si="7"/>
        <v>20</v>
      </c>
      <c r="AG434" s="124"/>
      <c r="AH434" s="124"/>
      <c r="AI434" s="110">
        <v>554003879</v>
      </c>
      <c r="AJ434" s="2" t="s">
        <v>2294</v>
      </c>
      <c r="AK434" s="125">
        <v>40079</v>
      </c>
    </row>
    <row r="435" spans="1:37" s="61" customFormat="1" x14ac:dyDescent="0.3">
      <c r="A435" s="110">
        <v>666477797</v>
      </c>
      <c r="B435" s="2" t="s">
        <v>489</v>
      </c>
      <c r="C435" s="18">
        <v>1</v>
      </c>
      <c r="D435" s="118">
        <v>52926</v>
      </c>
      <c r="E435" s="114" t="s">
        <v>848</v>
      </c>
      <c r="F435" s="115">
        <v>7</v>
      </c>
      <c r="AC435" s="110">
        <v>992820000</v>
      </c>
      <c r="AD435" s="2" t="s">
        <v>130</v>
      </c>
      <c r="AE435" s="123">
        <v>38782</v>
      </c>
      <c r="AF435" s="124">
        <f t="shared" ca="1" si="7"/>
        <v>15</v>
      </c>
      <c r="AG435" s="124"/>
      <c r="AH435" s="124"/>
      <c r="AI435" s="110">
        <v>555003034</v>
      </c>
      <c r="AJ435" s="2" t="s">
        <v>697</v>
      </c>
      <c r="AK435" s="125">
        <v>49070</v>
      </c>
    </row>
    <row r="436" spans="1:37" s="61" customFormat="1" x14ac:dyDescent="0.3">
      <c r="A436" s="110">
        <v>329240000</v>
      </c>
      <c r="B436" s="2" t="s">
        <v>490</v>
      </c>
      <c r="C436" s="18">
        <v>4</v>
      </c>
      <c r="D436" s="118">
        <v>90081</v>
      </c>
      <c r="E436" s="114" t="s">
        <v>855</v>
      </c>
      <c r="F436" s="115">
        <v>4</v>
      </c>
      <c r="AC436" s="110">
        <v>135001851</v>
      </c>
      <c r="AD436" s="2" t="s">
        <v>106</v>
      </c>
      <c r="AE436" s="123">
        <v>43858</v>
      </c>
      <c r="AF436" s="124">
        <f t="shared" ca="1" si="7"/>
        <v>1</v>
      </c>
      <c r="AG436" s="124"/>
      <c r="AH436" s="124"/>
      <c r="AI436" s="110">
        <v>555008845</v>
      </c>
      <c r="AJ436" s="2" t="s">
        <v>234</v>
      </c>
      <c r="AK436" s="125">
        <v>138766</v>
      </c>
    </row>
    <row r="437" spans="1:37" s="61" customFormat="1" x14ac:dyDescent="0.3">
      <c r="A437" s="110">
        <v>666003704</v>
      </c>
      <c r="B437" s="2" t="s">
        <v>491</v>
      </c>
      <c r="C437" s="18">
        <v>1</v>
      </c>
      <c r="D437" s="118">
        <v>61736</v>
      </c>
      <c r="E437" s="114" t="s">
        <v>843</v>
      </c>
      <c r="F437" s="115">
        <v>6</v>
      </c>
      <c r="AC437" s="110">
        <v>453005962</v>
      </c>
      <c r="AD437" s="2" t="s">
        <v>332</v>
      </c>
      <c r="AE437" s="123">
        <v>38286</v>
      </c>
      <c r="AF437" s="124">
        <f t="shared" ca="1" si="7"/>
        <v>16</v>
      </c>
      <c r="AG437" s="124"/>
      <c r="AH437" s="124"/>
      <c r="AI437" s="110">
        <v>555910000</v>
      </c>
      <c r="AJ437" s="2" t="s">
        <v>623</v>
      </c>
      <c r="AK437" s="125">
        <v>61033</v>
      </c>
    </row>
    <row r="438" spans="1:37" s="61" customFormat="1" x14ac:dyDescent="0.3">
      <c r="A438" s="110">
        <v>772009912</v>
      </c>
      <c r="B438" s="2" t="s">
        <v>492</v>
      </c>
      <c r="C438" s="18">
        <v>5</v>
      </c>
      <c r="D438" s="118">
        <v>72484</v>
      </c>
      <c r="E438" s="114" t="s">
        <v>848</v>
      </c>
      <c r="F438" s="115">
        <v>3</v>
      </c>
      <c r="AC438" s="110">
        <v>959004384</v>
      </c>
      <c r="AD438" s="2" t="s">
        <v>3083</v>
      </c>
      <c r="AE438" s="78">
        <v>40573</v>
      </c>
      <c r="AF438" s="124">
        <f t="shared" ca="1" si="7"/>
        <v>10</v>
      </c>
      <c r="AG438" s="124"/>
      <c r="AH438" s="124"/>
      <c r="AI438" s="110">
        <v>559002633</v>
      </c>
      <c r="AJ438" s="2" t="s">
        <v>2298</v>
      </c>
      <c r="AK438" s="125">
        <v>117303</v>
      </c>
    </row>
    <row r="439" spans="1:37" s="61" customFormat="1" x14ac:dyDescent="0.3">
      <c r="A439" s="110">
        <v>625004337</v>
      </c>
      <c r="B439" s="2" t="s">
        <v>493</v>
      </c>
      <c r="C439" s="18">
        <v>2</v>
      </c>
      <c r="D439" s="118">
        <v>54040</v>
      </c>
      <c r="E439" s="114" t="s">
        <v>854</v>
      </c>
      <c r="F439" s="115">
        <v>4</v>
      </c>
      <c r="AC439" s="110">
        <v>535790000</v>
      </c>
      <c r="AD439" s="2" t="s">
        <v>678</v>
      </c>
      <c r="AE439" s="123">
        <v>37283</v>
      </c>
      <c r="AF439" s="124">
        <f t="shared" ca="1" si="7"/>
        <v>19</v>
      </c>
      <c r="AG439" s="124"/>
      <c r="AH439" s="124"/>
      <c r="AI439" s="110">
        <v>559270000</v>
      </c>
      <c r="AJ439" s="2" t="s">
        <v>2293</v>
      </c>
      <c r="AK439" s="125">
        <v>72612</v>
      </c>
    </row>
    <row r="440" spans="1:37" s="61" customFormat="1" x14ac:dyDescent="0.3">
      <c r="A440" s="110">
        <v>546009694</v>
      </c>
      <c r="B440" s="2" t="s">
        <v>494</v>
      </c>
      <c r="C440" s="18">
        <v>1</v>
      </c>
      <c r="D440" s="118">
        <v>119430</v>
      </c>
      <c r="E440" s="114" t="s">
        <v>848</v>
      </c>
      <c r="F440" s="115">
        <v>0</v>
      </c>
      <c r="AC440" s="110">
        <v>763750000</v>
      </c>
      <c r="AD440" s="2" t="s">
        <v>410</v>
      </c>
      <c r="AE440" s="123">
        <v>41406</v>
      </c>
      <c r="AF440" s="124">
        <f t="shared" ca="1" si="7"/>
        <v>7</v>
      </c>
      <c r="AG440" s="124"/>
      <c r="AH440" s="124"/>
      <c r="AI440" s="110">
        <v>559440000</v>
      </c>
      <c r="AJ440" s="2" t="s">
        <v>2283</v>
      </c>
      <c r="AK440" s="125">
        <v>107045</v>
      </c>
    </row>
    <row r="441" spans="1:37" s="61" customFormat="1" x14ac:dyDescent="0.3">
      <c r="A441" s="110">
        <v>666764373</v>
      </c>
      <c r="B441" s="2" t="s">
        <v>495</v>
      </c>
      <c r="C441" s="18">
        <v>4</v>
      </c>
      <c r="D441" s="118">
        <v>81269</v>
      </c>
      <c r="E441" s="114" t="s">
        <v>843</v>
      </c>
      <c r="F441" s="115">
        <v>1</v>
      </c>
      <c r="AC441" s="110">
        <v>803540000</v>
      </c>
      <c r="AD441" s="2" t="s">
        <v>312</v>
      </c>
      <c r="AE441" s="123">
        <v>38831</v>
      </c>
      <c r="AF441" s="124">
        <f t="shared" ca="1" si="7"/>
        <v>14</v>
      </c>
      <c r="AG441" s="124"/>
      <c r="AH441" s="124"/>
      <c r="AI441" s="110">
        <v>559970000</v>
      </c>
      <c r="AJ441" s="2" t="s">
        <v>623</v>
      </c>
      <c r="AK441" s="125">
        <v>65975</v>
      </c>
    </row>
    <row r="442" spans="1:37" s="61" customFormat="1" x14ac:dyDescent="0.3">
      <c r="A442" s="110">
        <v>241006891</v>
      </c>
      <c r="B442" s="2" t="s">
        <v>496</v>
      </c>
      <c r="C442" s="18">
        <v>5</v>
      </c>
      <c r="D442" s="118">
        <v>88867</v>
      </c>
      <c r="E442" s="114" t="s">
        <v>855</v>
      </c>
      <c r="F442" s="115">
        <v>3</v>
      </c>
      <c r="AC442" s="110">
        <v>199007293</v>
      </c>
      <c r="AD442" s="2" t="s">
        <v>724</v>
      </c>
      <c r="AE442" s="123">
        <v>41335</v>
      </c>
      <c r="AF442" s="124">
        <f t="shared" ca="1" si="7"/>
        <v>8</v>
      </c>
      <c r="AG442" s="124"/>
      <c r="AH442" s="124"/>
      <c r="AI442" s="110">
        <v>560740000</v>
      </c>
      <c r="AJ442" s="2" t="s">
        <v>2294</v>
      </c>
      <c r="AK442" s="125">
        <v>124029</v>
      </c>
    </row>
    <row r="443" spans="1:37" s="61" customFormat="1" x14ac:dyDescent="0.3">
      <c r="A443" s="110">
        <v>231001151</v>
      </c>
      <c r="B443" s="2" t="s">
        <v>497</v>
      </c>
      <c r="C443" s="18">
        <v>5</v>
      </c>
      <c r="D443" s="118">
        <v>122122</v>
      </c>
      <c r="E443" s="114" t="s">
        <v>851</v>
      </c>
      <c r="F443" s="115">
        <v>0</v>
      </c>
      <c r="AC443" s="110">
        <v>809940000</v>
      </c>
      <c r="AD443" s="2" t="s">
        <v>3136</v>
      </c>
      <c r="AE443" s="78">
        <v>38560</v>
      </c>
      <c r="AF443" s="124">
        <f t="shared" ca="1" si="7"/>
        <v>15</v>
      </c>
      <c r="AG443" s="124"/>
      <c r="AH443" s="124"/>
      <c r="AI443" s="110">
        <v>562005747</v>
      </c>
      <c r="AJ443" s="2" t="s">
        <v>234</v>
      </c>
      <c r="AK443" s="125">
        <v>125539</v>
      </c>
    </row>
    <row r="444" spans="1:37" s="61" customFormat="1" x14ac:dyDescent="0.3">
      <c r="A444" s="110">
        <v>533007417</v>
      </c>
      <c r="B444" s="2" t="s">
        <v>498</v>
      </c>
      <c r="C444" s="18">
        <v>3</v>
      </c>
      <c r="D444" s="118">
        <v>121549</v>
      </c>
      <c r="E444" s="114" t="s">
        <v>851</v>
      </c>
      <c r="F444" s="115">
        <v>1</v>
      </c>
      <c r="AC444" s="110">
        <v>396005844</v>
      </c>
      <c r="AD444" s="2" t="s">
        <v>602</v>
      </c>
      <c r="AE444" s="78">
        <v>42744</v>
      </c>
      <c r="AF444" s="124">
        <f t="shared" ca="1" si="7"/>
        <v>4</v>
      </c>
      <c r="AG444" s="124"/>
      <c r="AH444" s="124"/>
      <c r="AI444" s="110">
        <v>564730000</v>
      </c>
      <c r="AJ444" s="2" t="s">
        <v>2298</v>
      </c>
      <c r="AK444" s="125">
        <v>88196</v>
      </c>
    </row>
    <row r="445" spans="1:37" s="61" customFormat="1" x14ac:dyDescent="0.3">
      <c r="A445" s="110">
        <v>559270000</v>
      </c>
      <c r="B445" s="2" t="s">
        <v>499</v>
      </c>
      <c r="C445" s="18">
        <v>3</v>
      </c>
      <c r="D445" s="118">
        <v>119928</v>
      </c>
      <c r="E445" s="114" t="s">
        <v>848</v>
      </c>
      <c r="F445" s="115">
        <v>6</v>
      </c>
      <c r="AC445" s="110">
        <v>276001329</v>
      </c>
      <c r="AD445" s="2" t="s">
        <v>3287</v>
      </c>
      <c r="AE445" s="78">
        <v>40578</v>
      </c>
      <c r="AF445" s="124">
        <f t="shared" ca="1" si="7"/>
        <v>10</v>
      </c>
      <c r="AG445" s="124"/>
      <c r="AH445" s="124"/>
      <c r="AI445" s="110">
        <v>565990000</v>
      </c>
      <c r="AJ445" s="2" t="s">
        <v>2294</v>
      </c>
      <c r="AK445" s="125">
        <v>126919</v>
      </c>
    </row>
    <row r="446" spans="1:37" s="61" customFormat="1" x14ac:dyDescent="0.3">
      <c r="A446" s="110">
        <v>298480000</v>
      </c>
      <c r="B446" s="2" t="s">
        <v>500</v>
      </c>
      <c r="C446" s="18">
        <v>2</v>
      </c>
      <c r="D446" s="118">
        <v>79427</v>
      </c>
      <c r="E446" s="114" t="s">
        <v>854</v>
      </c>
      <c r="F446" s="115">
        <v>6</v>
      </c>
      <c r="AC446" s="110">
        <v>559002633</v>
      </c>
      <c r="AD446" s="2" t="s">
        <v>302</v>
      </c>
      <c r="AE446" s="123">
        <v>39935</v>
      </c>
      <c r="AF446" s="124">
        <f t="shared" ca="1" si="7"/>
        <v>11</v>
      </c>
      <c r="AG446" s="124"/>
      <c r="AH446" s="124"/>
      <c r="AI446" s="110">
        <v>567003065</v>
      </c>
      <c r="AJ446" s="2" t="s">
        <v>623</v>
      </c>
      <c r="AK446" s="125">
        <v>84872</v>
      </c>
    </row>
    <row r="447" spans="1:37" s="61" customFormat="1" x14ac:dyDescent="0.3">
      <c r="A447" s="110">
        <v>999850000</v>
      </c>
      <c r="B447" s="2" t="s">
        <v>501</v>
      </c>
      <c r="C447" s="18">
        <v>1</v>
      </c>
      <c r="D447" s="118">
        <v>117406</v>
      </c>
      <c r="E447" s="114" t="s">
        <v>855</v>
      </c>
      <c r="F447" s="115">
        <v>3</v>
      </c>
      <c r="AC447" s="110">
        <v>968003067</v>
      </c>
      <c r="AD447" s="2" t="s">
        <v>178</v>
      </c>
      <c r="AE447" s="123">
        <v>38601</v>
      </c>
      <c r="AF447" s="124">
        <f t="shared" ca="1" si="7"/>
        <v>15</v>
      </c>
      <c r="AG447" s="124"/>
      <c r="AH447" s="124"/>
      <c r="AI447" s="110">
        <v>568008365</v>
      </c>
      <c r="AJ447" s="2" t="s">
        <v>2296</v>
      </c>
      <c r="AK447" s="125">
        <v>53851</v>
      </c>
    </row>
    <row r="448" spans="1:37" s="61" customFormat="1" x14ac:dyDescent="0.3">
      <c r="A448" s="110">
        <v>629007276</v>
      </c>
      <c r="B448" s="2" t="s">
        <v>502</v>
      </c>
      <c r="C448" s="18">
        <v>5</v>
      </c>
      <c r="D448" s="118">
        <v>72549</v>
      </c>
      <c r="E448" s="114" t="s">
        <v>837</v>
      </c>
      <c r="F448" s="115">
        <v>6</v>
      </c>
      <c r="AC448" s="110">
        <v>271003019</v>
      </c>
      <c r="AD448" s="2" t="s">
        <v>425</v>
      </c>
      <c r="AE448" s="123">
        <v>37338</v>
      </c>
      <c r="AF448" s="124">
        <f t="shared" ca="1" si="7"/>
        <v>18</v>
      </c>
      <c r="AG448" s="124"/>
      <c r="AH448" s="124"/>
      <c r="AI448" s="110">
        <v>569004056</v>
      </c>
      <c r="AJ448" s="2" t="s">
        <v>234</v>
      </c>
      <c r="AK448" s="125">
        <v>121832</v>
      </c>
    </row>
    <row r="449" spans="1:37" s="61" customFormat="1" x14ac:dyDescent="0.3">
      <c r="A449" s="110">
        <v>850380000</v>
      </c>
      <c r="B449" s="2" t="s">
        <v>503</v>
      </c>
      <c r="C449" s="18">
        <v>4</v>
      </c>
      <c r="D449" s="118">
        <v>86617</v>
      </c>
      <c r="E449" s="114" t="s">
        <v>843</v>
      </c>
      <c r="F449" s="115">
        <v>2</v>
      </c>
      <c r="AC449" s="110">
        <v>874008714</v>
      </c>
      <c r="AD449" s="2" t="s">
        <v>571</v>
      </c>
      <c r="AE449" s="123">
        <v>37803</v>
      </c>
      <c r="AF449" s="124">
        <f t="shared" ca="1" si="7"/>
        <v>17</v>
      </c>
      <c r="AG449" s="124"/>
      <c r="AH449" s="124"/>
      <c r="AI449" s="110">
        <v>569008334</v>
      </c>
      <c r="AJ449" s="2" t="s">
        <v>2300</v>
      </c>
      <c r="AK449" s="125">
        <v>131424</v>
      </c>
    </row>
    <row r="450" spans="1:37" s="61" customFormat="1" x14ac:dyDescent="0.3">
      <c r="A450" s="110">
        <v>670007186</v>
      </c>
      <c r="B450" s="2" t="s">
        <v>504</v>
      </c>
      <c r="C450" s="18">
        <v>2</v>
      </c>
      <c r="D450" s="118">
        <v>69672</v>
      </c>
      <c r="E450" s="114" t="s">
        <v>855</v>
      </c>
      <c r="F450" s="115">
        <v>0</v>
      </c>
      <c r="AC450" s="110">
        <v>746610000</v>
      </c>
      <c r="AD450" s="2" t="s">
        <v>3282</v>
      </c>
      <c r="AE450" s="78">
        <v>40975</v>
      </c>
      <c r="AF450" s="124">
        <f t="shared" ref="AF450:AF513" ca="1" si="8">DATEDIF(AE450,TODAY(),"Y")</f>
        <v>9</v>
      </c>
      <c r="AG450" s="124"/>
      <c r="AH450" s="124"/>
      <c r="AI450" s="110">
        <v>570570000</v>
      </c>
      <c r="AJ450" s="2" t="s">
        <v>2300</v>
      </c>
      <c r="AK450" s="125">
        <v>118502</v>
      </c>
    </row>
    <row r="451" spans="1:37" s="61" customFormat="1" x14ac:dyDescent="0.3">
      <c r="A451" s="110">
        <v>872570000</v>
      </c>
      <c r="B451" s="2" t="s">
        <v>505</v>
      </c>
      <c r="C451" s="18">
        <v>3</v>
      </c>
      <c r="D451" s="118">
        <v>56971</v>
      </c>
      <c r="E451" s="114" t="s">
        <v>854</v>
      </c>
      <c r="F451" s="115">
        <v>4</v>
      </c>
      <c r="AC451" s="110">
        <v>787004657</v>
      </c>
      <c r="AD451" s="2" t="s">
        <v>328</v>
      </c>
      <c r="AE451" s="123">
        <v>39220</v>
      </c>
      <c r="AF451" s="124">
        <f t="shared" ca="1" si="8"/>
        <v>13</v>
      </c>
      <c r="AG451" s="124"/>
      <c r="AH451" s="124"/>
      <c r="AI451" s="110">
        <v>571005259</v>
      </c>
      <c r="AJ451" s="2" t="s">
        <v>2297</v>
      </c>
      <c r="AK451" s="125">
        <v>128765</v>
      </c>
    </row>
    <row r="452" spans="1:37" s="61" customFormat="1" x14ac:dyDescent="0.3">
      <c r="A452" s="110">
        <v>642006678</v>
      </c>
      <c r="B452" s="2" t="s">
        <v>506</v>
      </c>
      <c r="C452" s="18">
        <v>1</v>
      </c>
      <c r="D452" s="118">
        <v>122589</v>
      </c>
      <c r="E452" s="114" t="s">
        <v>837</v>
      </c>
      <c r="F452" s="115">
        <v>1</v>
      </c>
      <c r="AC452" s="110">
        <v>476007863</v>
      </c>
      <c r="AD452" s="2" t="s">
        <v>3208</v>
      </c>
      <c r="AE452" s="78">
        <v>38605</v>
      </c>
      <c r="AF452" s="124">
        <f t="shared" ca="1" si="8"/>
        <v>15</v>
      </c>
      <c r="AG452" s="124"/>
      <c r="AH452" s="124"/>
      <c r="AI452" s="110">
        <v>573006266</v>
      </c>
      <c r="AJ452" s="2" t="s">
        <v>623</v>
      </c>
      <c r="AK452" s="125">
        <v>85920</v>
      </c>
    </row>
    <row r="453" spans="1:37" s="61" customFormat="1" x14ac:dyDescent="0.3">
      <c r="A453" s="110">
        <v>666974933</v>
      </c>
      <c r="B453" s="2" t="s">
        <v>507</v>
      </c>
      <c r="C453" s="18">
        <v>1</v>
      </c>
      <c r="D453" s="118">
        <v>81656</v>
      </c>
      <c r="E453" s="114" t="s">
        <v>854</v>
      </c>
      <c r="F453" s="115">
        <v>4</v>
      </c>
      <c r="AC453" s="110">
        <v>417008684</v>
      </c>
      <c r="AD453" s="2" t="s">
        <v>3121</v>
      </c>
      <c r="AE453" s="78">
        <v>36753</v>
      </c>
      <c r="AF453" s="124">
        <f t="shared" ca="1" si="8"/>
        <v>20</v>
      </c>
      <c r="AG453" s="124"/>
      <c r="AH453" s="124"/>
      <c r="AI453" s="110">
        <v>573750000</v>
      </c>
      <c r="AJ453" s="2" t="s">
        <v>234</v>
      </c>
      <c r="AK453" s="125">
        <v>66781</v>
      </c>
    </row>
    <row r="454" spans="1:37" s="61" customFormat="1" x14ac:dyDescent="0.3">
      <c r="A454" s="110">
        <v>210800000</v>
      </c>
      <c r="B454" s="2" t="s">
        <v>508</v>
      </c>
      <c r="C454" s="18">
        <v>3</v>
      </c>
      <c r="D454" s="118">
        <v>93784</v>
      </c>
      <c r="E454" s="114" t="s">
        <v>851</v>
      </c>
      <c r="F454" s="115">
        <v>0</v>
      </c>
      <c r="AC454" s="110">
        <v>724900000</v>
      </c>
      <c r="AD454" s="2" t="s">
        <v>122</v>
      </c>
      <c r="AE454" s="123">
        <v>39531</v>
      </c>
      <c r="AF454" s="124">
        <f t="shared" ca="1" si="8"/>
        <v>12</v>
      </c>
      <c r="AG454" s="124"/>
      <c r="AH454" s="124"/>
      <c r="AI454" s="110">
        <v>574009427</v>
      </c>
      <c r="AJ454" s="2" t="s">
        <v>2300</v>
      </c>
      <c r="AK454" s="125">
        <v>70893</v>
      </c>
    </row>
    <row r="455" spans="1:37" s="61" customFormat="1" x14ac:dyDescent="0.3">
      <c r="A455" s="110">
        <v>344007179</v>
      </c>
      <c r="B455" s="2" t="s">
        <v>509</v>
      </c>
      <c r="C455" s="18">
        <v>4</v>
      </c>
      <c r="D455" s="118">
        <v>57743</v>
      </c>
      <c r="E455" s="114" t="s">
        <v>851</v>
      </c>
      <c r="F455" s="115">
        <v>4</v>
      </c>
      <c r="AC455" s="110">
        <v>741008738</v>
      </c>
      <c r="AD455" s="2" t="s">
        <v>562</v>
      </c>
      <c r="AE455" s="78">
        <v>38193</v>
      </c>
      <c r="AF455" s="124">
        <f t="shared" ca="1" si="8"/>
        <v>16</v>
      </c>
      <c r="AG455" s="124"/>
      <c r="AH455" s="124"/>
      <c r="AI455" s="110">
        <v>576001880</v>
      </c>
      <c r="AJ455" s="2" t="s">
        <v>2288</v>
      </c>
      <c r="AK455" s="125">
        <v>43974</v>
      </c>
    </row>
    <row r="456" spans="1:37" s="61" customFormat="1" x14ac:dyDescent="0.3">
      <c r="A456" s="110">
        <v>746580000</v>
      </c>
      <c r="B456" s="2" t="s">
        <v>510</v>
      </c>
      <c r="C456" s="18">
        <v>1</v>
      </c>
      <c r="D456" s="118">
        <v>119082</v>
      </c>
      <c r="E456" s="114" t="s">
        <v>840</v>
      </c>
      <c r="F456" s="115">
        <v>6</v>
      </c>
      <c r="AC456" s="110">
        <v>537005453</v>
      </c>
      <c r="AD456" s="2" t="s">
        <v>3196</v>
      </c>
      <c r="AE456" s="78">
        <v>42143</v>
      </c>
      <c r="AF456" s="124">
        <f t="shared" ca="1" si="8"/>
        <v>5</v>
      </c>
      <c r="AG456" s="124"/>
      <c r="AH456" s="124"/>
      <c r="AI456" s="110">
        <v>576003778</v>
      </c>
      <c r="AJ456" s="2" t="s">
        <v>2300</v>
      </c>
      <c r="AK456" s="125">
        <v>92105</v>
      </c>
    </row>
    <row r="457" spans="1:37" s="61" customFormat="1" x14ac:dyDescent="0.3">
      <c r="A457" s="110">
        <v>758004678</v>
      </c>
      <c r="B457" s="2" t="s">
        <v>511</v>
      </c>
      <c r="C457" s="18">
        <v>4</v>
      </c>
      <c r="D457" s="118">
        <v>74560</v>
      </c>
      <c r="E457" s="114" t="s">
        <v>840</v>
      </c>
      <c r="F457" s="115">
        <v>1</v>
      </c>
      <c r="AC457" s="110">
        <v>961260000</v>
      </c>
      <c r="AD457" s="2" t="s">
        <v>612</v>
      </c>
      <c r="AE457" s="123">
        <v>38791</v>
      </c>
      <c r="AF457" s="124">
        <f t="shared" ca="1" si="8"/>
        <v>14</v>
      </c>
      <c r="AG457" s="124"/>
      <c r="AH457" s="124"/>
      <c r="AI457" s="110">
        <v>576005776</v>
      </c>
      <c r="AJ457" s="2" t="s">
        <v>623</v>
      </c>
      <c r="AK457" s="125">
        <v>63565</v>
      </c>
    </row>
    <row r="458" spans="1:37" s="61" customFormat="1" x14ac:dyDescent="0.3">
      <c r="A458" s="110">
        <v>379650000</v>
      </c>
      <c r="B458" s="2" t="s">
        <v>512</v>
      </c>
      <c r="C458" s="18">
        <v>4</v>
      </c>
      <c r="D458" s="118">
        <v>112299</v>
      </c>
      <c r="E458" s="114" t="s">
        <v>843</v>
      </c>
      <c r="F458" s="115">
        <v>0</v>
      </c>
      <c r="AC458" s="110">
        <v>313420000</v>
      </c>
      <c r="AD458" s="2" t="s">
        <v>610</v>
      </c>
      <c r="AE458" s="123">
        <v>38177</v>
      </c>
      <c r="AF458" s="124">
        <f t="shared" ca="1" si="8"/>
        <v>16</v>
      </c>
      <c r="AG458" s="124"/>
      <c r="AH458" s="124"/>
      <c r="AI458" s="110">
        <v>576006540</v>
      </c>
      <c r="AJ458" s="2" t="s">
        <v>623</v>
      </c>
      <c r="AK458" s="125">
        <v>97276</v>
      </c>
    </row>
    <row r="459" spans="1:37" s="61" customFormat="1" x14ac:dyDescent="0.3">
      <c r="A459" s="110">
        <v>411950000</v>
      </c>
      <c r="B459" s="2" t="s">
        <v>513</v>
      </c>
      <c r="C459" s="18">
        <v>5</v>
      </c>
      <c r="D459" s="118">
        <v>125668</v>
      </c>
      <c r="E459" s="114" t="s">
        <v>854</v>
      </c>
      <c r="F459" s="115">
        <v>6</v>
      </c>
      <c r="AC459" s="110">
        <v>545006414</v>
      </c>
      <c r="AD459" s="2" t="s">
        <v>3124</v>
      </c>
      <c r="AE459" s="78">
        <v>37910</v>
      </c>
      <c r="AF459" s="124">
        <f t="shared" ca="1" si="8"/>
        <v>17</v>
      </c>
      <c r="AG459" s="124"/>
      <c r="AH459" s="124"/>
      <c r="AI459" s="110">
        <v>577800000</v>
      </c>
      <c r="AJ459" s="2" t="s">
        <v>2298</v>
      </c>
      <c r="AK459" s="125">
        <v>90786</v>
      </c>
    </row>
    <row r="460" spans="1:37" s="61" customFormat="1" x14ac:dyDescent="0.3">
      <c r="A460" s="110">
        <v>453004297</v>
      </c>
      <c r="B460" s="2" t="s">
        <v>514</v>
      </c>
      <c r="C460" s="18">
        <v>4</v>
      </c>
      <c r="D460" s="118">
        <v>118895</v>
      </c>
      <c r="E460" s="114" t="s">
        <v>851</v>
      </c>
      <c r="F460" s="115">
        <v>4</v>
      </c>
      <c r="AC460" s="110">
        <v>296004327</v>
      </c>
      <c r="AD460" s="2" t="s">
        <v>442</v>
      </c>
      <c r="AE460" s="123">
        <v>36837</v>
      </c>
      <c r="AF460" s="124">
        <f t="shared" ca="1" si="8"/>
        <v>20</v>
      </c>
      <c r="AG460" s="124"/>
      <c r="AH460" s="124"/>
      <c r="AI460" s="110">
        <v>579680000</v>
      </c>
      <c r="AJ460" s="2" t="s">
        <v>623</v>
      </c>
      <c r="AK460" s="125">
        <v>141877</v>
      </c>
    </row>
    <row r="461" spans="1:37" s="61" customFormat="1" x14ac:dyDescent="0.3">
      <c r="A461" s="110">
        <v>445003049</v>
      </c>
      <c r="B461" s="2" t="s">
        <v>515</v>
      </c>
      <c r="C461" s="18">
        <v>3</v>
      </c>
      <c r="D461" s="118">
        <v>51784</v>
      </c>
      <c r="E461" s="114" t="s">
        <v>851</v>
      </c>
      <c r="F461" s="115">
        <v>3</v>
      </c>
      <c r="AC461" s="110">
        <v>773001878</v>
      </c>
      <c r="AD461" s="2" t="s">
        <v>768</v>
      </c>
      <c r="AE461" s="123">
        <v>36719</v>
      </c>
      <c r="AF461" s="124">
        <f t="shared" ca="1" si="8"/>
        <v>20</v>
      </c>
      <c r="AG461" s="124"/>
      <c r="AH461" s="124"/>
      <c r="AI461" s="110">
        <v>581004859</v>
      </c>
      <c r="AJ461" s="2" t="s">
        <v>2300</v>
      </c>
      <c r="AK461" s="125">
        <v>69205</v>
      </c>
    </row>
    <row r="462" spans="1:37" s="61" customFormat="1" x14ac:dyDescent="0.3">
      <c r="A462" s="110">
        <v>624008324</v>
      </c>
      <c r="B462" s="2" t="s">
        <v>516</v>
      </c>
      <c r="C462" s="18">
        <v>1</v>
      </c>
      <c r="D462" s="118">
        <v>88343</v>
      </c>
      <c r="E462" s="114" t="s">
        <v>851</v>
      </c>
      <c r="F462" s="115">
        <v>0</v>
      </c>
      <c r="AC462" s="110">
        <v>666259583</v>
      </c>
      <c r="AD462" s="2" t="s">
        <v>3068</v>
      </c>
      <c r="AE462" s="78">
        <v>42991</v>
      </c>
      <c r="AF462" s="124">
        <f t="shared" ca="1" si="8"/>
        <v>3</v>
      </c>
      <c r="AG462" s="124"/>
      <c r="AH462" s="124"/>
      <c r="AI462" s="110">
        <v>583003359</v>
      </c>
      <c r="AJ462" s="2" t="s">
        <v>623</v>
      </c>
      <c r="AK462" s="125">
        <v>108532</v>
      </c>
    </row>
    <row r="463" spans="1:37" s="61" customFormat="1" x14ac:dyDescent="0.3">
      <c r="A463" s="110">
        <v>997007501</v>
      </c>
      <c r="B463" s="2" t="s">
        <v>518</v>
      </c>
      <c r="C463" s="18">
        <v>4</v>
      </c>
      <c r="D463" s="118">
        <v>124288</v>
      </c>
      <c r="E463" s="114" t="s">
        <v>843</v>
      </c>
      <c r="F463" s="115">
        <v>5</v>
      </c>
      <c r="AC463" s="110">
        <v>293660000</v>
      </c>
      <c r="AD463" s="2" t="s">
        <v>435</v>
      </c>
      <c r="AE463" s="123">
        <v>37304</v>
      </c>
      <c r="AF463" s="124">
        <f t="shared" ca="1" si="8"/>
        <v>19</v>
      </c>
      <c r="AG463" s="124"/>
      <c r="AH463" s="124"/>
      <c r="AI463" s="110">
        <v>585007658</v>
      </c>
      <c r="AJ463" s="2" t="s">
        <v>234</v>
      </c>
      <c r="AK463" s="125">
        <v>31933</v>
      </c>
    </row>
    <row r="464" spans="1:37" s="61" customFormat="1" x14ac:dyDescent="0.3">
      <c r="A464" s="110">
        <v>225005715</v>
      </c>
      <c r="B464" s="2" t="s">
        <v>519</v>
      </c>
      <c r="C464" s="18">
        <v>3</v>
      </c>
      <c r="D464" s="118">
        <v>126925</v>
      </c>
      <c r="E464" s="114" t="s">
        <v>843</v>
      </c>
      <c r="F464" s="115">
        <v>2</v>
      </c>
      <c r="AC464" s="110">
        <v>111007657</v>
      </c>
      <c r="AD464" s="2" t="s">
        <v>3228</v>
      </c>
      <c r="AE464" s="78">
        <v>37754</v>
      </c>
      <c r="AF464" s="124">
        <f t="shared" ca="1" si="8"/>
        <v>17</v>
      </c>
      <c r="AG464" s="124"/>
      <c r="AH464" s="124"/>
      <c r="AI464" s="110">
        <v>587620000</v>
      </c>
      <c r="AJ464" s="2" t="s">
        <v>2300</v>
      </c>
      <c r="AK464" s="125">
        <v>63814</v>
      </c>
    </row>
    <row r="465" spans="1:37" s="61" customFormat="1" x14ac:dyDescent="0.3">
      <c r="A465" s="110">
        <v>381002143</v>
      </c>
      <c r="B465" s="2" t="s">
        <v>520</v>
      </c>
      <c r="C465" s="18">
        <v>3</v>
      </c>
      <c r="D465" s="118">
        <v>82275</v>
      </c>
      <c r="E465" s="114" t="s">
        <v>837</v>
      </c>
      <c r="F465" s="115">
        <v>0</v>
      </c>
      <c r="AC465" s="110">
        <v>666853155</v>
      </c>
      <c r="AD465" s="2" t="s">
        <v>632</v>
      </c>
      <c r="AE465" s="123">
        <v>42071</v>
      </c>
      <c r="AF465" s="124">
        <f t="shared" ca="1" si="8"/>
        <v>6</v>
      </c>
      <c r="AG465" s="124"/>
      <c r="AH465" s="124"/>
      <c r="AI465" s="110">
        <v>587650000</v>
      </c>
      <c r="AJ465" s="2" t="s">
        <v>2298</v>
      </c>
      <c r="AK465" s="125">
        <v>110815</v>
      </c>
    </row>
    <row r="466" spans="1:37" s="61" customFormat="1" x14ac:dyDescent="0.3">
      <c r="A466" s="110">
        <v>666742829</v>
      </c>
      <c r="B466" s="2" t="s">
        <v>521</v>
      </c>
      <c r="C466" s="18">
        <v>3</v>
      </c>
      <c r="D466" s="118">
        <v>52543</v>
      </c>
      <c r="E466" s="114" t="s">
        <v>851</v>
      </c>
      <c r="F466" s="115">
        <v>6</v>
      </c>
      <c r="AC466" s="110">
        <v>424630000</v>
      </c>
      <c r="AD466" s="2" t="s">
        <v>433</v>
      </c>
      <c r="AE466" s="123">
        <v>40946</v>
      </c>
      <c r="AF466" s="124">
        <f t="shared" ca="1" si="8"/>
        <v>9</v>
      </c>
      <c r="AG466" s="124"/>
      <c r="AH466" s="124"/>
      <c r="AI466" s="110">
        <v>588950000</v>
      </c>
      <c r="AJ466" s="2" t="s">
        <v>697</v>
      </c>
      <c r="AK466" s="125">
        <v>140388</v>
      </c>
    </row>
    <row r="467" spans="1:37" s="61" customFormat="1" x14ac:dyDescent="0.3">
      <c r="A467" s="110">
        <v>657290000</v>
      </c>
      <c r="B467" s="2" t="s">
        <v>522</v>
      </c>
      <c r="C467" s="18">
        <v>5</v>
      </c>
      <c r="D467" s="118">
        <v>117715</v>
      </c>
      <c r="E467" s="114" t="s">
        <v>851</v>
      </c>
      <c r="F467" s="115">
        <v>5</v>
      </c>
      <c r="AC467" s="110">
        <v>614009657</v>
      </c>
      <c r="AD467" s="2" t="s">
        <v>3212</v>
      </c>
      <c r="AE467" s="78">
        <v>36586</v>
      </c>
      <c r="AF467" s="124">
        <f t="shared" ca="1" si="8"/>
        <v>21</v>
      </c>
      <c r="AG467" s="124"/>
      <c r="AH467" s="124"/>
      <c r="AI467" s="110">
        <v>589003643</v>
      </c>
      <c r="AJ467" s="2" t="s">
        <v>697</v>
      </c>
      <c r="AK467" s="125">
        <v>138639</v>
      </c>
    </row>
    <row r="468" spans="1:37" s="61" customFormat="1" x14ac:dyDescent="0.3">
      <c r="A468" s="110">
        <v>693820000</v>
      </c>
      <c r="B468" s="2" t="s">
        <v>523</v>
      </c>
      <c r="C468" s="18">
        <v>1</v>
      </c>
      <c r="D468" s="118">
        <v>74910</v>
      </c>
      <c r="E468" s="114" t="s">
        <v>848</v>
      </c>
      <c r="F468" s="115">
        <v>4</v>
      </c>
      <c r="AC468" s="110">
        <v>315001263</v>
      </c>
      <c r="AD468" s="2" t="s">
        <v>3214</v>
      </c>
      <c r="AE468" s="78">
        <v>43890</v>
      </c>
      <c r="AF468" s="124">
        <f t="shared" ca="1" si="8"/>
        <v>1</v>
      </c>
      <c r="AG468" s="124"/>
      <c r="AH468" s="124"/>
      <c r="AI468" s="110">
        <v>590009253</v>
      </c>
      <c r="AJ468" s="2" t="s">
        <v>234</v>
      </c>
      <c r="AK468" s="125">
        <v>125474</v>
      </c>
    </row>
    <row r="469" spans="1:37" s="61" customFormat="1" x14ac:dyDescent="0.3">
      <c r="A469" s="110">
        <v>149110000</v>
      </c>
      <c r="B469" s="2" t="s">
        <v>524</v>
      </c>
      <c r="C469" s="18">
        <v>5</v>
      </c>
      <c r="D469" s="118">
        <v>57703</v>
      </c>
      <c r="E469" s="114" t="s">
        <v>843</v>
      </c>
      <c r="F469" s="115">
        <v>1</v>
      </c>
      <c r="AC469" s="110">
        <v>980003045</v>
      </c>
      <c r="AD469" s="2" t="s">
        <v>430</v>
      </c>
      <c r="AE469" s="78">
        <v>40570</v>
      </c>
      <c r="AF469" s="124">
        <f t="shared" ca="1" si="8"/>
        <v>10</v>
      </c>
      <c r="AG469" s="124"/>
      <c r="AH469" s="124"/>
      <c r="AI469" s="110">
        <v>591110000</v>
      </c>
      <c r="AJ469" s="2" t="s">
        <v>2294</v>
      </c>
      <c r="AK469" s="125">
        <v>92680</v>
      </c>
    </row>
    <row r="470" spans="1:37" s="61" customFormat="1" x14ac:dyDescent="0.3">
      <c r="A470" s="110">
        <v>612830000</v>
      </c>
      <c r="B470" s="2" t="s">
        <v>525</v>
      </c>
      <c r="C470" s="18">
        <v>3</v>
      </c>
      <c r="D470" s="118">
        <v>83926</v>
      </c>
      <c r="E470" s="114" t="s">
        <v>848</v>
      </c>
      <c r="F470" s="115">
        <v>2</v>
      </c>
      <c r="AC470" s="110">
        <v>666185581</v>
      </c>
      <c r="AD470" s="2" t="s">
        <v>3197</v>
      </c>
      <c r="AE470" s="78">
        <v>38816</v>
      </c>
      <c r="AF470" s="124">
        <f t="shared" ca="1" si="8"/>
        <v>14</v>
      </c>
      <c r="AG470" s="124"/>
      <c r="AH470" s="124"/>
      <c r="AI470" s="110">
        <v>593005646</v>
      </c>
      <c r="AJ470" s="2" t="s">
        <v>2293</v>
      </c>
      <c r="AK470" s="125">
        <v>77006</v>
      </c>
    </row>
    <row r="471" spans="1:37" s="61" customFormat="1" x14ac:dyDescent="0.3">
      <c r="A471" s="110">
        <v>328720000</v>
      </c>
      <c r="B471" s="2" t="s">
        <v>526</v>
      </c>
      <c r="C471" s="18">
        <v>4</v>
      </c>
      <c r="D471" s="118">
        <v>76064</v>
      </c>
      <c r="E471" s="114" t="s">
        <v>843</v>
      </c>
      <c r="F471" s="115">
        <v>1</v>
      </c>
      <c r="AC471" s="110">
        <v>344007179</v>
      </c>
      <c r="AD471" s="2" t="s">
        <v>208</v>
      </c>
      <c r="AE471" s="123">
        <v>39091</v>
      </c>
      <c r="AF471" s="124">
        <f t="shared" ca="1" si="8"/>
        <v>14</v>
      </c>
      <c r="AG471" s="124"/>
      <c r="AH471" s="124"/>
      <c r="AI471" s="110">
        <v>593920000</v>
      </c>
      <c r="AJ471" s="2" t="s">
        <v>2294</v>
      </c>
      <c r="AK471" s="125">
        <v>134611</v>
      </c>
    </row>
    <row r="472" spans="1:37" s="61" customFormat="1" x14ac:dyDescent="0.3">
      <c r="A472" s="110">
        <v>559002633</v>
      </c>
      <c r="B472" s="2" t="s">
        <v>527</v>
      </c>
      <c r="C472" s="18">
        <v>5</v>
      </c>
      <c r="D472" s="118">
        <v>73842</v>
      </c>
      <c r="E472" s="114" t="s">
        <v>843</v>
      </c>
      <c r="F472" s="115">
        <v>6</v>
      </c>
      <c r="AC472" s="110">
        <v>666236256</v>
      </c>
      <c r="AD472" s="2" t="s">
        <v>293</v>
      </c>
      <c r="AE472" s="123">
        <v>37373</v>
      </c>
      <c r="AF472" s="124">
        <f t="shared" ca="1" si="8"/>
        <v>18</v>
      </c>
      <c r="AG472" s="124"/>
      <c r="AH472" s="124"/>
      <c r="AI472" s="110">
        <v>596380000</v>
      </c>
      <c r="AJ472" s="2" t="s">
        <v>2291</v>
      </c>
      <c r="AK472" s="125">
        <v>140680</v>
      </c>
    </row>
    <row r="473" spans="1:37" s="61" customFormat="1" x14ac:dyDescent="0.3">
      <c r="A473" s="110">
        <v>316007805</v>
      </c>
      <c r="B473" s="2" t="s">
        <v>528</v>
      </c>
      <c r="C473" s="18">
        <v>2</v>
      </c>
      <c r="D473" s="118">
        <v>78867</v>
      </c>
      <c r="E473" s="114" t="s">
        <v>851</v>
      </c>
      <c r="F473" s="115">
        <v>1</v>
      </c>
      <c r="AC473" s="110">
        <v>666634704</v>
      </c>
      <c r="AD473" s="2" t="s">
        <v>146</v>
      </c>
      <c r="AE473" s="123">
        <v>39383</v>
      </c>
      <c r="AF473" s="124">
        <f t="shared" ca="1" si="8"/>
        <v>13</v>
      </c>
      <c r="AG473" s="124"/>
      <c r="AH473" s="124"/>
      <c r="AI473" s="110">
        <v>597009853</v>
      </c>
      <c r="AJ473" s="2" t="s">
        <v>234</v>
      </c>
      <c r="AK473" s="125">
        <v>67957</v>
      </c>
    </row>
    <row r="474" spans="1:37" s="61" customFormat="1" x14ac:dyDescent="0.3">
      <c r="A474" s="110">
        <v>513550000</v>
      </c>
      <c r="B474" s="2" t="s">
        <v>529</v>
      </c>
      <c r="C474" s="18">
        <v>5</v>
      </c>
      <c r="D474" s="118">
        <v>91587</v>
      </c>
      <c r="E474" s="114" t="s">
        <v>854</v>
      </c>
      <c r="F474" s="115">
        <v>3</v>
      </c>
      <c r="AC474" s="110">
        <v>514170000</v>
      </c>
      <c r="AD474" s="2" t="s">
        <v>738</v>
      </c>
      <c r="AE474" s="123">
        <v>37416</v>
      </c>
      <c r="AF474" s="124">
        <f t="shared" ca="1" si="8"/>
        <v>18</v>
      </c>
      <c r="AG474" s="124"/>
      <c r="AH474" s="124"/>
      <c r="AI474" s="110">
        <v>600004962</v>
      </c>
      <c r="AJ474" s="2" t="s">
        <v>2293</v>
      </c>
      <c r="AK474" s="125">
        <v>33847</v>
      </c>
    </row>
    <row r="475" spans="1:37" s="61" customFormat="1" x14ac:dyDescent="0.3">
      <c r="A475" s="110">
        <v>242009808</v>
      </c>
      <c r="B475" s="2" t="s">
        <v>530</v>
      </c>
      <c r="C475" s="18">
        <v>2</v>
      </c>
      <c r="D475" s="118">
        <v>124722</v>
      </c>
      <c r="E475" s="114" t="s">
        <v>837</v>
      </c>
      <c r="F475" s="115">
        <v>6</v>
      </c>
      <c r="AC475" s="110">
        <v>569004056</v>
      </c>
      <c r="AD475" s="2" t="s">
        <v>704</v>
      </c>
      <c r="AE475" s="123">
        <v>39405</v>
      </c>
      <c r="AF475" s="124">
        <f t="shared" ca="1" si="8"/>
        <v>13</v>
      </c>
      <c r="AG475" s="124"/>
      <c r="AH475" s="124"/>
      <c r="AI475" s="110">
        <v>600007694</v>
      </c>
      <c r="AJ475" s="2" t="s">
        <v>225</v>
      </c>
      <c r="AK475" s="125">
        <v>78703</v>
      </c>
    </row>
    <row r="476" spans="1:37" s="61" customFormat="1" x14ac:dyDescent="0.3">
      <c r="A476" s="110">
        <v>535790000</v>
      </c>
      <c r="B476" s="2" t="s">
        <v>531</v>
      </c>
      <c r="C476" s="18">
        <v>3</v>
      </c>
      <c r="D476" s="118">
        <v>78409</v>
      </c>
      <c r="E476" s="114" t="s">
        <v>851</v>
      </c>
      <c r="F476" s="115">
        <v>7</v>
      </c>
      <c r="AC476" s="110">
        <v>168004116</v>
      </c>
      <c r="AD476" s="2" t="s">
        <v>700</v>
      </c>
      <c r="AE476" s="123">
        <v>37985</v>
      </c>
      <c r="AF476" s="124">
        <f t="shared" ca="1" si="8"/>
        <v>17</v>
      </c>
      <c r="AG476" s="124"/>
      <c r="AH476" s="124"/>
      <c r="AI476" s="110">
        <v>603005664</v>
      </c>
      <c r="AJ476" s="2" t="s">
        <v>234</v>
      </c>
      <c r="AK476" s="125">
        <v>53928</v>
      </c>
    </row>
    <row r="477" spans="1:37" s="61" customFormat="1" x14ac:dyDescent="0.3">
      <c r="A477" s="110">
        <v>799670000</v>
      </c>
      <c r="B477" s="2" t="s">
        <v>532</v>
      </c>
      <c r="C477" s="18">
        <v>5</v>
      </c>
      <c r="D477" s="118">
        <v>61718</v>
      </c>
      <c r="E477" s="114" t="s">
        <v>837</v>
      </c>
      <c r="F477" s="115">
        <v>6</v>
      </c>
      <c r="AC477" s="110">
        <v>666642974</v>
      </c>
      <c r="AD477" s="2" t="s">
        <v>3237</v>
      </c>
      <c r="AE477" s="78">
        <v>41902</v>
      </c>
      <c r="AF477" s="124">
        <f t="shared" ca="1" si="8"/>
        <v>6</v>
      </c>
      <c r="AG477" s="124"/>
      <c r="AH477" s="124"/>
      <c r="AI477" s="110">
        <v>603007115</v>
      </c>
      <c r="AJ477" s="2" t="s">
        <v>2300</v>
      </c>
      <c r="AK477" s="125">
        <v>72856</v>
      </c>
    </row>
    <row r="478" spans="1:37" s="61" customFormat="1" x14ac:dyDescent="0.3">
      <c r="A478" s="110">
        <v>172007980</v>
      </c>
      <c r="B478" s="2" t="s">
        <v>533</v>
      </c>
      <c r="C478" s="18">
        <v>2</v>
      </c>
      <c r="D478" s="118">
        <v>123468</v>
      </c>
      <c r="E478" s="114" t="s">
        <v>840</v>
      </c>
      <c r="F478" s="115">
        <v>5</v>
      </c>
      <c r="AC478" s="110">
        <v>728006349</v>
      </c>
      <c r="AD478" s="2" t="s">
        <v>451</v>
      </c>
      <c r="AE478" s="78">
        <v>37874</v>
      </c>
      <c r="AF478" s="124">
        <f t="shared" ca="1" si="8"/>
        <v>17</v>
      </c>
      <c r="AG478" s="124"/>
      <c r="AH478" s="124"/>
      <c r="AI478" s="110">
        <v>606900000</v>
      </c>
      <c r="AJ478" s="2" t="s">
        <v>2294</v>
      </c>
      <c r="AK478" s="125">
        <v>139514</v>
      </c>
    </row>
    <row r="479" spans="1:37" s="61" customFormat="1" x14ac:dyDescent="0.3">
      <c r="A479" s="110">
        <v>338009875</v>
      </c>
      <c r="B479" s="2" t="s">
        <v>535</v>
      </c>
      <c r="C479" s="18">
        <v>2</v>
      </c>
      <c r="D479" s="118">
        <v>46368</v>
      </c>
      <c r="E479" s="114" t="s">
        <v>843</v>
      </c>
      <c r="F479" s="115">
        <v>1</v>
      </c>
      <c r="AC479" s="110">
        <v>815710000</v>
      </c>
      <c r="AD479" s="2" t="s">
        <v>3166</v>
      </c>
      <c r="AE479" s="78">
        <v>37409</v>
      </c>
      <c r="AF479" s="124">
        <f t="shared" ca="1" si="8"/>
        <v>18</v>
      </c>
      <c r="AG479" s="124"/>
      <c r="AH479" s="124"/>
      <c r="AI479" s="110">
        <v>608006244</v>
      </c>
      <c r="AJ479" s="2" t="s">
        <v>2288</v>
      </c>
      <c r="AK479" s="125">
        <v>82928</v>
      </c>
    </row>
    <row r="480" spans="1:37" s="61" customFormat="1" x14ac:dyDescent="0.3">
      <c r="A480" s="110">
        <v>722004880</v>
      </c>
      <c r="B480" s="2" t="s">
        <v>536</v>
      </c>
      <c r="C480" s="18">
        <v>3</v>
      </c>
      <c r="D480" s="118">
        <v>59814</v>
      </c>
      <c r="E480" s="114" t="s">
        <v>851</v>
      </c>
      <c r="F480" s="115">
        <v>6</v>
      </c>
      <c r="AC480" s="110">
        <v>968003341</v>
      </c>
      <c r="AD480" s="2" t="s">
        <v>340</v>
      </c>
      <c r="AE480" s="123">
        <v>42052</v>
      </c>
      <c r="AF480" s="124">
        <f t="shared" ca="1" si="8"/>
        <v>6</v>
      </c>
      <c r="AG480" s="124"/>
      <c r="AH480" s="124"/>
      <c r="AI480" s="110">
        <v>609002890</v>
      </c>
      <c r="AJ480" s="2" t="s">
        <v>623</v>
      </c>
      <c r="AK480" s="125">
        <v>137465</v>
      </c>
    </row>
    <row r="481" spans="1:37" x14ac:dyDescent="0.3">
      <c r="A481" s="110">
        <v>731140000</v>
      </c>
      <c r="B481" s="2" t="s">
        <v>537</v>
      </c>
      <c r="C481" s="18">
        <v>2</v>
      </c>
      <c r="D481" s="118">
        <v>80732</v>
      </c>
      <c r="E481" s="114" t="s">
        <v>851</v>
      </c>
      <c r="F481" s="115">
        <v>3</v>
      </c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C481" s="110">
        <v>317700000</v>
      </c>
      <c r="AD481" s="2" t="s">
        <v>750</v>
      </c>
      <c r="AE481" s="123">
        <v>40239</v>
      </c>
      <c r="AF481" s="124">
        <f t="shared" ca="1" si="8"/>
        <v>11</v>
      </c>
      <c r="AG481" s="124"/>
      <c r="AH481" s="124"/>
      <c r="AI481" s="110">
        <v>609003680</v>
      </c>
      <c r="AJ481" s="2" t="s">
        <v>2288</v>
      </c>
      <c r="AK481" s="125">
        <v>57649</v>
      </c>
    </row>
    <row r="482" spans="1:37" x14ac:dyDescent="0.3">
      <c r="A482" s="110">
        <v>279005520</v>
      </c>
      <c r="B482" s="2" t="s">
        <v>538</v>
      </c>
      <c r="C482" s="18">
        <v>4</v>
      </c>
      <c r="D482" s="118">
        <v>60408</v>
      </c>
      <c r="E482" s="114" t="s">
        <v>854</v>
      </c>
      <c r="F482" s="115">
        <v>4</v>
      </c>
      <c r="L482" s="61"/>
      <c r="M482" s="61"/>
      <c r="N482" s="61"/>
      <c r="O482" s="61"/>
      <c r="P482" s="61"/>
      <c r="Q482" s="61"/>
      <c r="R482" s="61"/>
      <c r="S482" s="61"/>
      <c r="T482" s="61"/>
      <c r="AC482" s="110">
        <v>568008365</v>
      </c>
      <c r="AD482" s="2" t="s">
        <v>3256</v>
      </c>
      <c r="AE482" s="78">
        <v>38641</v>
      </c>
      <c r="AF482" s="124">
        <f t="shared" ca="1" si="8"/>
        <v>15</v>
      </c>
      <c r="AG482" s="124"/>
      <c r="AH482" s="124"/>
      <c r="AI482" s="110">
        <v>610830000</v>
      </c>
      <c r="AJ482" s="2" t="s">
        <v>2298</v>
      </c>
      <c r="AK482" s="125">
        <v>48419</v>
      </c>
    </row>
    <row r="483" spans="1:37" x14ac:dyDescent="0.3">
      <c r="A483" s="110">
        <v>760003261</v>
      </c>
      <c r="B483" s="2" t="s">
        <v>539</v>
      </c>
      <c r="C483" s="18">
        <v>3</v>
      </c>
      <c r="D483" s="118">
        <v>120404</v>
      </c>
      <c r="E483" s="114" t="s">
        <v>840</v>
      </c>
      <c r="F483" s="115">
        <v>6</v>
      </c>
      <c r="L483" s="61"/>
      <c r="M483" s="61"/>
      <c r="N483" s="61"/>
      <c r="O483" s="61"/>
      <c r="P483" s="61"/>
      <c r="Q483" s="61"/>
      <c r="R483" s="61"/>
      <c r="S483" s="61"/>
      <c r="T483" s="61"/>
      <c r="AC483" s="110">
        <v>666371376</v>
      </c>
      <c r="AD483" s="2" t="s">
        <v>108</v>
      </c>
      <c r="AE483" s="123">
        <v>39525</v>
      </c>
      <c r="AF483" s="124">
        <f t="shared" ca="1" si="8"/>
        <v>12</v>
      </c>
      <c r="AG483" s="124"/>
      <c r="AH483" s="124"/>
      <c r="AI483" s="110">
        <v>611260000</v>
      </c>
      <c r="AJ483" s="2" t="s">
        <v>2300</v>
      </c>
      <c r="AK483" s="125">
        <v>135160</v>
      </c>
    </row>
    <row r="484" spans="1:37" x14ac:dyDescent="0.3">
      <c r="A484" s="110">
        <v>656970000</v>
      </c>
      <c r="B484" s="2" t="s">
        <v>540</v>
      </c>
      <c r="C484" s="18">
        <v>3</v>
      </c>
      <c r="D484" s="118">
        <v>104897</v>
      </c>
      <c r="E484" s="114" t="s">
        <v>848</v>
      </c>
      <c r="F484" s="115">
        <v>0</v>
      </c>
      <c r="L484" s="61"/>
      <c r="M484" s="61"/>
      <c r="N484" s="61"/>
      <c r="O484" s="61"/>
      <c r="P484" s="61"/>
      <c r="Q484" s="61"/>
      <c r="R484" s="61"/>
      <c r="S484" s="61"/>
      <c r="T484" s="61"/>
      <c r="AC484" s="110">
        <v>724008056</v>
      </c>
      <c r="AD484" s="2" t="s">
        <v>145</v>
      </c>
      <c r="AE484" s="123">
        <v>43471</v>
      </c>
      <c r="AF484" s="124">
        <f t="shared" ca="1" si="8"/>
        <v>2</v>
      </c>
      <c r="AG484" s="124"/>
      <c r="AH484" s="124"/>
      <c r="AI484" s="110">
        <v>611850000</v>
      </c>
      <c r="AJ484" s="2" t="s">
        <v>2294</v>
      </c>
      <c r="AK484" s="125">
        <v>116731</v>
      </c>
    </row>
    <row r="485" spans="1:37" x14ac:dyDescent="0.3">
      <c r="A485" s="110">
        <v>514170000</v>
      </c>
      <c r="B485" s="2" t="s">
        <v>541</v>
      </c>
      <c r="C485" s="18">
        <v>2</v>
      </c>
      <c r="D485" s="118">
        <v>45464</v>
      </c>
      <c r="E485" s="114" t="s">
        <v>840</v>
      </c>
      <c r="F485" s="115">
        <v>0</v>
      </c>
      <c r="L485" s="61"/>
      <c r="M485" s="61"/>
      <c r="N485" s="61"/>
      <c r="O485" s="61"/>
      <c r="P485" s="61"/>
      <c r="Q485" s="61"/>
      <c r="R485" s="61"/>
      <c r="S485" s="61"/>
      <c r="T485" s="61"/>
      <c r="AC485" s="110">
        <v>439210000</v>
      </c>
      <c r="AD485" s="2" t="s">
        <v>153</v>
      </c>
      <c r="AE485" s="123">
        <v>41590</v>
      </c>
      <c r="AF485" s="124">
        <f t="shared" ca="1" si="8"/>
        <v>7</v>
      </c>
      <c r="AG485" s="124"/>
      <c r="AH485" s="124"/>
      <c r="AI485" s="110">
        <v>611910000</v>
      </c>
      <c r="AJ485" s="2" t="s">
        <v>517</v>
      </c>
      <c r="AK485" s="125">
        <v>54401</v>
      </c>
    </row>
    <row r="486" spans="1:37" x14ac:dyDescent="0.3">
      <c r="A486" s="110">
        <v>666328696</v>
      </c>
      <c r="B486" s="2" t="s">
        <v>542</v>
      </c>
      <c r="C486" s="18">
        <v>5</v>
      </c>
      <c r="D486" s="118">
        <v>93778</v>
      </c>
      <c r="E486" s="114" t="s">
        <v>843</v>
      </c>
      <c r="F486" s="115">
        <v>6</v>
      </c>
      <c r="L486" s="61"/>
      <c r="M486" s="61"/>
      <c r="N486" s="61"/>
      <c r="O486" s="61"/>
      <c r="P486" s="61"/>
      <c r="Q486" s="61"/>
      <c r="R486" s="61"/>
      <c r="S486" s="61"/>
      <c r="T486" s="61"/>
      <c r="AC486" s="110">
        <v>462290000</v>
      </c>
      <c r="AD486" s="2" t="s">
        <v>3171</v>
      </c>
      <c r="AE486" s="78">
        <v>40630</v>
      </c>
      <c r="AF486" s="124">
        <f t="shared" ca="1" si="8"/>
        <v>9</v>
      </c>
      <c r="AG486" s="124"/>
      <c r="AH486" s="124"/>
      <c r="AI486" s="110">
        <v>612002058</v>
      </c>
      <c r="AJ486" s="2" t="s">
        <v>234</v>
      </c>
      <c r="AK486" s="125">
        <v>108312</v>
      </c>
    </row>
    <row r="487" spans="1:37" x14ac:dyDescent="0.3">
      <c r="A487" s="110">
        <v>178003349</v>
      </c>
      <c r="B487" s="2" t="s">
        <v>543</v>
      </c>
      <c r="C487" s="18">
        <v>4</v>
      </c>
      <c r="D487" s="118">
        <v>54091</v>
      </c>
      <c r="E487" s="114" t="s">
        <v>851</v>
      </c>
      <c r="F487" s="115">
        <v>1</v>
      </c>
      <c r="L487" s="61"/>
      <c r="M487" s="61"/>
      <c r="N487" s="61"/>
      <c r="O487" s="61"/>
      <c r="P487" s="61"/>
      <c r="Q487" s="61"/>
      <c r="R487" s="61"/>
      <c r="S487" s="61"/>
      <c r="T487" s="61"/>
      <c r="AC487" s="110">
        <v>815670000</v>
      </c>
      <c r="AD487" s="2" t="s">
        <v>3183</v>
      </c>
      <c r="AE487" s="78">
        <v>38044</v>
      </c>
      <c r="AF487" s="124">
        <f t="shared" ca="1" si="8"/>
        <v>17</v>
      </c>
      <c r="AG487" s="124"/>
      <c r="AH487" s="124"/>
      <c r="AI487" s="110">
        <v>612004095</v>
      </c>
      <c r="AJ487" s="2" t="s">
        <v>517</v>
      </c>
      <c r="AK487" s="125">
        <v>126311</v>
      </c>
    </row>
    <row r="488" spans="1:37" x14ac:dyDescent="0.3">
      <c r="A488" s="110">
        <v>614009657</v>
      </c>
      <c r="B488" s="2" t="s">
        <v>544</v>
      </c>
      <c r="C488" s="18">
        <v>5</v>
      </c>
      <c r="D488" s="118">
        <v>72894</v>
      </c>
      <c r="E488" s="114" t="s">
        <v>837</v>
      </c>
      <c r="F488" s="115">
        <v>7</v>
      </c>
      <c r="L488" s="61"/>
      <c r="M488" s="61"/>
      <c r="N488" s="61"/>
      <c r="O488" s="61"/>
      <c r="P488" s="61"/>
      <c r="Q488" s="61"/>
      <c r="R488" s="61"/>
      <c r="S488" s="61"/>
      <c r="T488" s="61"/>
      <c r="AC488" s="110">
        <v>370550000</v>
      </c>
      <c r="AD488" s="2" t="s">
        <v>622</v>
      </c>
      <c r="AE488" s="123">
        <v>39438</v>
      </c>
      <c r="AF488" s="124">
        <f t="shared" ca="1" si="8"/>
        <v>13</v>
      </c>
      <c r="AG488" s="124"/>
      <c r="AH488" s="124"/>
      <c r="AI488" s="110">
        <v>612830000</v>
      </c>
      <c r="AJ488" s="2" t="s">
        <v>234</v>
      </c>
      <c r="AK488" s="125">
        <v>103648</v>
      </c>
    </row>
    <row r="489" spans="1:37" x14ac:dyDescent="0.3">
      <c r="A489" s="110">
        <v>390009046</v>
      </c>
      <c r="B489" s="2" t="s">
        <v>545</v>
      </c>
      <c r="C489" s="18">
        <v>3</v>
      </c>
      <c r="D489" s="118">
        <v>104893</v>
      </c>
      <c r="E489" s="114" t="s">
        <v>843</v>
      </c>
      <c r="F489" s="115">
        <v>7</v>
      </c>
      <c r="L489" s="61"/>
      <c r="M489" s="61"/>
      <c r="N489" s="61"/>
      <c r="O489" s="61"/>
      <c r="P489" s="61"/>
      <c r="Q489" s="61"/>
      <c r="R489" s="61"/>
      <c r="S489" s="61"/>
      <c r="T489" s="61"/>
      <c r="AC489" s="110">
        <v>172007980</v>
      </c>
      <c r="AD489" s="2" t="s">
        <v>543</v>
      </c>
      <c r="AE489" s="123">
        <v>40158</v>
      </c>
      <c r="AF489" s="124">
        <f t="shared" ca="1" si="8"/>
        <v>11</v>
      </c>
      <c r="AG489" s="124"/>
      <c r="AH489" s="124"/>
      <c r="AI489" s="110">
        <v>613820000</v>
      </c>
      <c r="AJ489" s="2" t="s">
        <v>234</v>
      </c>
      <c r="AK489" s="125">
        <v>113703</v>
      </c>
    </row>
    <row r="490" spans="1:37" x14ac:dyDescent="0.3">
      <c r="A490" s="110">
        <v>796002295</v>
      </c>
      <c r="B490" s="2" t="s">
        <v>546</v>
      </c>
      <c r="C490" s="18">
        <v>1</v>
      </c>
      <c r="D490" s="118">
        <v>79289</v>
      </c>
      <c r="E490" s="114" t="s">
        <v>855</v>
      </c>
      <c r="F490" s="115">
        <v>5</v>
      </c>
      <c r="AC490" s="110">
        <v>894250000</v>
      </c>
      <c r="AD490" s="2" t="s">
        <v>630</v>
      </c>
      <c r="AE490" s="123">
        <v>41404</v>
      </c>
      <c r="AF490" s="124">
        <f t="shared" ca="1" si="8"/>
        <v>7</v>
      </c>
      <c r="AG490" s="124"/>
      <c r="AH490" s="124"/>
      <c r="AI490" s="110">
        <v>614002974</v>
      </c>
      <c r="AJ490" s="2" t="s">
        <v>697</v>
      </c>
      <c r="AK490" s="125">
        <v>59877</v>
      </c>
    </row>
    <row r="491" spans="1:37" x14ac:dyDescent="0.3">
      <c r="A491" s="110">
        <v>175005093</v>
      </c>
      <c r="B491" s="2" t="s">
        <v>547</v>
      </c>
      <c r="C491" s="18">
        <v>2</v>
      </c>
      <c r="D491" s="118">
        <v>81594</v>
      </c>
      <c r="E491" s="114" t="s">
        <v>851</v>
      </c>
      <c r="F491" s="115">
        <v>1</v>
      </c>
      <c r="AC491" s="110">
        <v>691330000</v>
      </c>
      <c r="AD491" s="2" t="s">
        <v>783</v>
      </c>
      <c r="AE491" s="123">
        <v>39350</v>
      </c>
      <c r="AF491" s="124">
        <f t="shared" ca="1" si="8"/>
        <v>13</v>
      </c>
      <c r="AG491" s="124"/>
      <c r="AH491" s="124"/>
      <c r="AI491" s="110">
        <v>614009657</v>
      </c>
      <c r="AJ491" s="2" t="s">
        <v>234</v>
      </c>
      <c r="AK491" s="125">
        <v>69263</v>
      </c>
    </row>
    <row r="492" spans="1:37" x14ac:dyDescent="0.3">
      <c r="A492" s="110">
        <v>506008361</v>
      </c>
      <c r="B492" s="2" t="s">
        <v>548</v>
      </c>
      <c r="C492" s="18">
        <v>3</v>
      </c>
      <c r="D492" s="118">
        <v>46876</v>
      </c>
      <c r="E492" s="114" t="s">
        <v>851</v>
      </c>
      <c r="F492" s="115">
        <v>6</v>
      </c>
      <c r="AC492" s="110">
        <v>971001832</v>
      </c>
      <c r="AD492" s="2" t="s">
        <v>467</v>
      </c>
      <c r="AE492" s="123">
        <v>39234</v>
      </c>
      <c r="AF492" s="124">
        <f t="shared" ca="1" si="8"/>
        <v>13</v>
      </c>
      <c r="AG492" s="124"/>
      <c r="AH492" s="124"/>
      <c r="AI492" s="110">
        <v>615004218</v>
      </c>
      <c r="AJ492" s="2" t="s">
        <v>2291</v>
      </c>
      <c r="AK492" s="125">
        <v>38566</v>
      </c>
    </row>
    <row r="493" spans="1:37" x14ac:dyDescent="0.3">
      <c r="A493" s="110">
        <v>725009844</v>
      </c>
      <c r="B493" s="2" t="s">
        <v>549</v>
      </c>
      <c r="C493" s="18">
        <v>2</v>
      </c>
      <c r="D493" s="118">
        <v>89002</v>
      </c>
      <c r="E493" s="114" t="s">
        <v>843</v>
      </c>
      <c r="F493" s="115">
        <v>2</v>
      </c>
      <c r="AC493" s="110">
        <v>340650000</v>
      </c>
      <c r="AD493" s="2" t="s">
        <v>3264</v>
      </c>
      <c r="AE493" s="78">
        <v>42784</v>
      </c>
      <c r="AF493" s="124">
        <f t="shared" ca="1" si="8"/>
        <v>4</v>
      </c>
      <c r="AG493" s="124"/>
      <c r="AH493" s="124"/>
      <c r="AI493" s="110">
        <v>615790000</v>
      </c>
      <c r="AJ493" s="2" t="s">
        <v>2283</v>
      </c>
      <c r="AK493" s="125">
        <v>66840</v>
      </c>
    </row>
    <row r="494" spans="1:37" x14ac:dyDescent="0.3">
      <c r="A494" s="110">
        <v>116009565</v>
      </c>
      <c r="B494" s="2" t="s">
        <v>550</v>
      </c>
      <c r="C494" s="18">
        <v>3</v>
      </c>
      <c r="D494" s="118">
        <v>60097</v>
      </c>
      <c r="E494" s="114" t="s">
        <v>848</v>
      </c>
      <c r="F494" s="115">
        <v>2</v>
      </c>
      <c r="AC494" s="110">
        <v>666567702</v>
      </c>
      <c r="AD494" s="2" t="s">
        <v>395</v>
      </c>
      <c r="AE494" s="123">
        <v>36611</v>
      </c>
      <c r="AF494" s="124">
        <f t="shared" ca="1" si="8"/>
        <v>20</v>
      </c>
      <c r="AG494" s="124"/>
      <c r="AH494" s="124"/>
      <c r="AI494" s="110">
        <v>615940000</v>
      </c>
      <c r="AJ494" s="2" t="s">
        <v>2300</v>
      </c>
      <c r="AK494" s="125">
        <v>121376</v>
      </c>
    </row>
    <row r="495" spans="1:37" x14ac:dyDescent="0.3">
      <c r="A495" s="110">
        <v>293320000</v>
      </c>
      <c r="B495" s="2" t="s">
        <v>551</v>
      </c>
      <c r="C495" s="18">
        <v>3</v>
      </c>
      <c r="D495" s="118">
        <v>101346</v>
      </c>
      <c r="E495" s="114" t="s">
        <v>837</v>
      </c>
      <c r="F495" s="115">
        <v>1</v>
      </c>
      <c r="AC495" s="110">
        <v>669003183</v>
      </c>
      <c r="AD495" s="2" t="s">
        <v>406</v>
      </c>
      <c r="AE495" s="78">
        <v>38655</v>
      </c>
      <c r="AF495" s="124">
        <f t="shared" ca="1" si="8"/>
        <v>15</v>
      </c>
      <c r="AG495" s="124"/>
      <c r="AH495" s="124"/>
      <c r="AI495" s="110">
        <v>620001266</v>
      </c>
      <c r="AJ495" s="2" t="s">
        <v>2298</v>
      </c>
      <c r="AK495" s="125">
        <v>57646</v>
      </c>
    </row>
    <row r="496" spans="1:37" x14ac:dyDescent="0.3">
      <c r="A496" s="110">
        <v>422004173</v>
      </c>
      <c r="B496" s="2" t="s">
        <v>552</v>
      </c>
      <c r="C496" s="18">
        <v>3</v>
      </c>
      <c r="D496" s="118">
        <v>110700</v>
      </c>
      <c r="E496" s="114" t="s">
        <v>840</v>
      </c>
      <c r="F496" s="115">
        <v>7</v>
      </c>
      <c r="AC496" s="110">
        <v>553002242</v>
      </c>
      <c r="AD496" s="2" t="s">
        <v>714</v>
      </c>
      <c r="AE496" s="123">
        <v>43836</v>
      </c>
      <c r="AF496" s="124">
        <f t="shared" ca="1" si="8"/>
        <v>1</v>
      </c>
      <c r="AG496" s="124"/>
      <c r="AH496" s="124"/>
      <c r="AI496" s="110">
        <v>620006574</v>
      </c>
      <c r="AJ496" s="2" t="s">
        <v>234</v>
      </c>
      <c r="AK496" s="125">
        <v>44802</v>
      </c>
    </row>
    <row r="497" spans="1:37" x14ac:dyDescent="0.3">
      <c r="A497" s="110">
        <v>590009253</v>
      </c>
      <c r="B497" s="2" t="s">
        <v>553</v>
      </c>
      <c r="C497" s="18">
        <v>1</v>
      </c>
      <c r="D497" s="118">
        <v>118902</v>
      </c>
      <c r="E497" s="114" t="s">
        <v>854</v>
      </c>
      <c r="F497" s="115">
        <v>1</v>
      </c>
      <c r="AC497" s="110">
        <v>513140000</v>
      </c>
      <c r="AD497" s="2" t="s">
        <v>520</v>
      </c>
      <c r="AE497" s="78">
        <v>37161</v>
      </c>
      <c r="AF497" s="124">
        <f t="shared" ca="1" si="8"/>
        <v>19</v>
      </c>
      <c r="AG497" s="124"/>
      <c r="AH497" s="124"/>
      <c r="AI497" s="110">
        <v>624008324</v>
      </c>
      <c r="AJ497" s="2" t="s">
        <v>2300</v>
      </c>
      <c r="AK497" s="125">
        <v>121173</v>
      </c>
    </row>
    <row r="498" spans="1:37" x14ac:dyDescent="0.3">
      <c r="A498" s="110">
        <v>857008262</v>
      </c>
      <c r="B498" s="2" t="s">
        <v>554</v>
      </c>
      <c r="C498" s="18">
        <v>4</v>
      </c>
      <c r="D498" s="118">
        <v>75430</v>
      </c>
      <c r="E498" s="114" t="s">
        <v>837</v>
      </c>
      <c r="F498" s="115">
        <v>7</v>
      </c>
      <c r="AC498" s="110">
        <v>666756658</v>
      </c>
      <c r="AD498" s="2" t="s">
        <v>402</v>
      </c>
      <c r="AE498" s="123">
        <v>40026</v>
      </c>
      <c r="AF498" s="124">
        <f t="shared" ca="1" si="8"/>
        <v>11</v>
      </c>
      <c r="AG498" s="124"/>
      <c r="AH498" s="124"/>
      <c r="AI498" s="110">
        <v>625002612</v>
      </c>
      <c r="AJ498" s="2" t="s">
        <v>2300</v>
      </c>
      <c r="AK498" s="125">
        <v>103340</v>
      </c>
    </row>
    <row r="499" spans="1:37" x14ac:dyDescent="0.3">
      <c r="A499" s="110">
        <v>757940000</v>
      </c>
      <c r="B499" s="2" t="s">
        <v>555</v>
      </c>
      <c r="C499" s="18">
        <v>4</v>
      </c>
      <c r="D499" s="118">
        <v>103697</v>
      </c>
      <c r="E499" s="114" t="s">
        <v>855</v>
      </c>
      <c r="F499" s="115">
        <v>1</v>
      </c>
      <c r="AC499" s="110">
        <v>611910000</v>
      </c>
      <c r="AD499" s="2" t="s">
        <v>155</v>
      </c>
      <c r="AE499" s="123">
        <v>37036</v>
      </c>
      <c r="AF499" s="124">
        <f t="shared" ca="1" si="8"/>
        <v>19</v>
      </c>
      <c r="AG499" s="124"/>
      <c r="AH499" s="124"/>
      <c r="AI499" s="110">
        <v>625004337</v>
      </c>
      <c r="AJ499" s="2" t="s">
        <v>225</v>
      </c>
      <c r="AK499" s="125">
        <v>110391</v>
      </c>
    </row>
    <row r="500" spans="1:37" x14ac:dyDescent="0.3">
      <c r="A500" s="110">
        <v>408790000</v>
      </c>
      <c r="B500" s="2" t="s">
        <v>556</v>
      </c>
      <c r="C500" s="18">
        <v>3</v>
      </c>
      <c r="D500" s="118">
        <v>66777</v>
      </c>
      <c r="E500" s="114" t="s">
        <v>843</v>
      </c>
      <c r="F500" s="115">
        <v>5</v>
      </c>
      <c r="AC500" s="110">
        <v>924006721</v>
      </c>
      <c r="AD500" s="2" t="s">
        <v>3091</v>
      </c>
      <c r="AE500" s="78">
        <v>39192</v>
      </c>
      <c r="AF500" s="124">
        <f t="shared" ca="1" si="8"/>
        <v>13</v>
      </c>
      <c r="AG500" s="124"/>
      <c r="AH500" s="124"/>
      <c r="AI500" s="110">
        <v>626007398</v>
      </c>
      <c r="AJ500" s="2" t="s">
        <v>2292</v>
      </c>
      <c r="AK500" s="125">
        <v>97023</v>
      </c>
    </row>
    <row r="501" spans="1:37" x14ac:dyDescent="0.3">
      <c r="A501" s="110">
        <v>666195060</v>
      </c>
      <c r="B501" s="2" t="s">
        <v>557</v>
      </c>
      <c r="C501" s="18">
        <v>1</v>
      </c>
      <c r="D501" s="118">
        <v>72944</v>
      </c>
      <c r="E501" s="114" t="s">
        <v>837</v>
      </c>
      <c r="F501" s="115">
        <v>5</v>
      </c>
      <c r="AC501" s="110">
        <v>666487149</v>
      </c>
      <c r="AD501" s="2" t="s">
        <v>662</v>
      </c>
      <c r="AE501" s="123">
        <v>39344</v>
      </c>
      <c r="AF501" s="124">
        <f t="shared" ca="1" si="8"/>
        <v>13</v>
      </c>
      <c r="AG501" s="124"/>
      <c r="AH501" s="124"/>
      <c r="AI501" s="110">
        <v>629007276</v>
      </c>
      <c r="AJ501" s="2" t="s">
        <v>2293</v>
      </c>
      <c r="AK501" s="125">
        <v>38295</v>
      </c>
    </row>
    <row r="502" spans="1:37" x14ac:dyDescent="0.3">
      <c r="A502" s="110">
        <v>614002974</v>
      </c>
      <c r="B502" s="2" t="s">
        <v>558</v>
      </c>
      <c r="C502" s="18">
        <v>4</v>
      </c>
      <c r="D502" s="118">
        <v>48460</v>
      </c>
      <c r="E502" s="114" t="s">
        <v>851</v>
      </c>
      <c r="F502" s="115">
        <v>7</v>
      </c>
      <c r="AC502" s="110">
        <v>411950000</v>
      </c>
      <c r="AD502" s="2" t="s">
        <v>706</v>
      </c>
      <c r="AE502" s="123">
        <v>37431</v>
      </c>
      <c r="AF502" s="124">
        <f t="shared" ca="1" si="8"/>
        <v>18</v>
      </c>
      <c r="AG502" s="124"/>
      <c r="AH502" s="124"/>
      <c r="AI502" s="110">
        <v>630002592</v>
      </c>
      <c r="AJ502" s="2" t="s">
        <v>234</v>
      </c>
      <c r="AK502" s="125">
        <v>131516</v>
      </c>
    </row>
    <row r="503" spans="1:37" x14ac:dyDescent="0.3">
      <c r="A503" s="110">
        <v>645003465</v>
      </c>
      <c r="B503" s="2" t="s">
        <v>559</v>
      </c>
      <c r="C503" s="18">
        <v>1</v>
      </c>
      <c r="D503" s="118">
        <v>72942</v>
      </c>
      <c r="E503" s="114" t="s">
        <v>848</v>
      </c>
      <c r="F503" s="115">
        <v>3</v>
      </c>
      <c r="AC503" s="110">
        <v>167670000</v>
      </c>
      <c r="AD503" s="2" t="s">
        <v>198</v>
      </c>
      <c r="AE503" s="123">
        <v>42302</v>
      </c>
      <c r="AF503" s="124">
        <f t="shared" ca="1" si="8"/>
        <v>5</v>
      </c>
      <c r="AG503" s="124"/>
      <c r="AH503" s="124"/>
      <c r="AI503" s="110">
        <v>630005439</v>
      </c>
      <c r="AJ503" s="2" t="s">
        <v>234</v>
      </c>
      <c r="AK503" s="125">
        <v>51511</v>
      </c>
    </row>
    <row r="504" spans="1:37" x14ac:dyDescent="0.3">
      <c r="A504" s="110">
        <v>892001124</v>
      </c>
      <c r="B504" s="2" t="s">
        <v>560</v>
      </c>
      <c r="C504" s="18">
        <v>4</v>
      </c>
      <c r="D504" s="118">
        <v>83936</v>
      </c>
      <c r="E504" s="114" t="s">
        <v>837</v>
      </c>
      <c r="F504" s="115">
        <v>0</v>
      </c>
      <c r="AC504" s="110">
        <v>789700000</v>
      </c>
      <c r="AD504" s="2" t="s">
        <v>771</v>
      </c>
      <c r="AE504" s="123">
        <v>39749</v>
      </c>
      <c r="AF504" s="124">
        <f t="shared" ca="1" si="8"/>
        <v>12</v>
      </c>
      <c r="AG504" s="124"/>
      <c r="AH504" s="124"/>
      <c r="AI504" s="110">
        <v>631001225</v>
      </c>
      <c r="AJ504" s="2" t="s">
        <v>2285</v>
      </c>
      <c r="AK504" s="125">
        <v>112960</v>
      </c>
    </row>
    <row r="505" spans="1:37" x14ac:dyDescent="0.3">
      <c r="A505" s="110">
        <v>638009614</v>
      </c>
      <c r="B505" s="2" t="s">
        <v>561</v>
      </c>
      <c r="C505" s="18">
        <v>1</v>
      </c>
      <c r="D505" s="118">
        <v>74513</v>
      </c>
      <c r="E505" s="114" t="s">
        <v>837</v>
      </c>
      <c r="F505" s="115">
        <v>6</v>
      </c>
      <c r="AC505" s="110">
        <v>812007731</v>
      </c>
      <c r="AD505" s="2" t="s">
        <v>268</v>
      </c>
      <c r="AE505" s="123">
        <v>43554</v>
      </c>
      <c r="AF505" s="124">
        <f t="shared" ca="1" si="8"/>
        <v>1</v>
      </c>
      <c r="AG505" s="124"/>
      <c r="AH505" s="124"/>
      <c r="AI505" s="110">
        <v>631002847</v>
      </c>
      <c r="AJ505" s="2" t="s">
        <v>2294</v>
      </c>
      <c r="AK505" s="125">
        <v>123204</v>
      </c>
    </row>
    <row r="506" spans="1:37" x14ac:dyDescent="0.3">
      <c r="A506" s="110">
        <v>194004183</v>
      </c>
      <c r="B506" s="2" t="s">
        <v>562</v>
      </c>
      <c r="C506" s="18">
        <v>4</v>
      </c>
      <c r="D506" s="118">
        <v>52562</v>
      </c>
      <c r="E506" s="114" t="s">
        <v>840</v>
      </c>
      <c r="F506" s="115">
        <v>0</v>
      </c>
      <c r="AC506" s="110">
        <v>526009722</v>
      </c>
      <c r="AD506" s="2" t="s">
        <v>3231</v>
      </c>
      <c r="AE506" s="78">
        <v>39291</v>
      </c>
      <c r="AF506" s="124">
        <f t="shared" ca="1" si="8"/>
        <v>13</v>
      </c>
      <c r="AG506" s="124"/>
      <c r="AH506" s="124"/>
      <c r="AI506" s="110">
        <v>633003115</v>
      </c>
      <c r="AJ506" s="2" t="s">
        <v>150</v>
      </c>
      <c r="AK506" s="125">
        <v>112267</v>
      </c>
    </row>
    <row r="507" spans="1:37" x14ac:dyDescent="0.3">
      <c r="A507" s="110">
        <v>923510000</v>
      </c>
      <c r="B507" s="2" t="s">
        <v>563</v>
      </c>
      <c r="C507" s="18">
        <v>5</v>
      </c>
      <c r="D507" s="118">
        <v>77681</v>
      </c>
      <c r="E507" s="114" t="s">
        <v>854</v>
      </c>
      <c r="F507" s="115">
        <v>2</v>
      </c>
      <c r="AC507" s="110">
        <v>642007241</v>
      </c>
      <c r="AD507" s="2" t="s">
        <v>3193</v>
      </c>
      <c r="AE507" s="78">
        <v>38271</v>
      </c>
      <c r="AF507" s="124">
        <f t="shared" ca="1" si="8"/>
        <v>16</v>
      </c>
      <c r="AG507" s="124"/>
      <c r="AH507" s="124"/>
      <c r="AI507" s="110">
        <v>637004142</v>
      </c>
      <c r="AJ507" s="2" t="s">
        <v>2300</v>
      </c>
      <c r="AK507" s="125">
        <v>139425</v>
      </c>
    </row>
    <row r="508" spans="1:37" x14ac:dyDescent="0.3">
      <c r="A508" s="110">
        <v>516003454</v>
      </c>
      <c r="B508" s="2" t="s">
        <v>564</v>
      </c>
      <c r="C508" s="18">
        <v>5</v>
      </c>
      <c r="D508" s="118">
        <v>87321</v>
      </c>
      <c r="E508" s="114" t="s">
        <v>843</v>
      </c>
      <c r="F508" s="115">
        <v>1</v>
      </c>
      <c r="AC508" s="110">
        <v>356001438</v>
      </c>
      <c r="AD508" s="2" t="s">
        <v>97</v>
      </c>
      <c r="AE508" s="123">
        <v>39271</v>
      </c>
      <c r="AF508" s="124">
        <f t="shared" ca="1" si="8"/>
        <v>13</v>
      </c>
      <c r="AG508" s="124"/>
      <c r="AH508" s="124"/>
      <c r="AI508" s="110">
        <v>638001709</v>
      </c>
      <c r="AJ508" s="2" t="s">
        <v>2298</v>
      </c>
      <c r="AK508" s="125">
        <v>108282</v>
      </c>
    </row>
    <row r="509" spans="1:37" x14ac:dyDescent="0.3">
      <c r="A509" s="110">
        <v>229340000</v>
      </c>
      <c r="B509" s="2" t="s">
        <v>565</v>
      </c>
      <c r="C509" s="18">
        <v>1</v>
      </c>
      <c r="D509" s="118">
        <v>89725</v>
      </c>
      <c r="E509" s="114" t="s">
        <v>848</v>
      </c>
      <c r="F509" s="115">
        <v>1</v>
      </c>
      <c r="AC509" s="110">
        <v>238410000</v>
      </c>
      <c r="AD509" s="2" t="s">
        <v>3233</v>
      </c>
      <c r="AE509" s="78">
        <v>42273</v>
      </c>
      <c r="AF509" s="124">
        <f t="shared" ca="1" si="8"/>
        <v>5</v>
      </c>
      <c r="AG509" s="124"/>
      <c r="AH509" s="124"/>
      <c r="AI509" s="110">
        <v>638008002</v>
      </c>
      <c r="AJ509" s="2" t="s">
        <v>623</v>
      </c>
      <c r="AK509" s="125">
        <v>133407</v>
      </c>
    </row>
    <row r="510" spans="1:37" x14ac:dyDescent="0.3">
      <c r="A510" s="110">
        <v>838005630</v>
      </c>
      <c r="B510" s="2" t="s">
        <v>566</v>
      </c>
      <c r="C510" s="18">
        <v>3</v>
      </c>
      <c r="D510" s="118">
        <v>66140</v>
      </c>
      <c r="E510" s="114" t="s">
        <v>843</v>
      </c>
      <c r="F510" s="115">
        <v>3</v>
      </c>
      <c r="AC510" s="110">
        <v>850170000</v>
      </c>
      <c r="AD510" s="2" t="s">
        <v>573</v>
      </c>
      <c r="AE510" s="123">
        <v>39668</v>
      </c>
      <c r="AF510" s="124">
        <f t="shared" ca="1" si="8"/>
        <v>12</v>
      </c>
      <c r="AG510" s="124"/>
      <c r="AH510" s="124"/>
      <c r="AI510" s="110">
        <v>638009614</v>
      </c>
      <c r="AJ510" s="2" t="s">
        <v>2288</v>
      </c>
      <c r="AK510" s="125">
        <v>118807</v>
      </c>
    </row>
    <row r="511" spans="1:37" x14ac:dyDescent="0.3">
      <c r="A511" s="110">
        <v>130005123</v>
      </c>
      <c r="B511" s="2" t="s">
        <v>567</v>
      </c>
      <c r="C511" s="18">
        <v>2</v>
      </c>
      <c r="D511" s="118">
        <v>66579</v>
      </c>
      <c r="E511" s="114" t="s">
        <v>855</v>
      </c>
      <c r="F511" s="115">
        <v>2</v>
      </c>
      <c r="AC511" s="110">
        <v>111004179</v>
      </c>
      <c r="AD511" s="2" t="s">
        <v>403</v>
      </c>
      <c r="AE511" s="123">
        <v>40903</v>
      </c>
      <c r="AF511" s="124">
        <f t="shared" ca="1" si="8"/>
        <v>9</v>
      </c>
      <c r="AG511" s="124"/>
      <c r="AH511" s="124"/>
      <c r="AI511" s="110">
        <v>640005085</v>
      </c>
      <c r="AJ511" s="2" t="s">
        <v>2300</v>
      </c>
      <c r="AK511" s="125">
        <v>121862</v>
      </c>
    </row>
    <row r="512" spans="1:37" x14ac:dyDescent="0.3">
      <c r="A512" s="110">
        <v>136003102</v>
      </c>
      <c r="B512" s="2" t="s">
        <v>568</v>
      </c>
      <c r="C512" s="18">
        <v>1</v>
      </c>
      <c r="D512" s="118">
        <v>79152</v>
      </c>
      <c r="E512" s="114" t="s">
        <v>848</v>
      </c>
      <c r="F512" s="115">
        <v>3</v>
      </c>
      <c r="AC512" s="110">
        <v>666681263</v>
      </c>
      <c r="AD512" s="2" t="s">
        <v>796</v>
      </c>
      <c r="AE512" s="123">
        <v>40666</v>
      </c>
      <c r="AF512" s="124">
        <f t="shared" ca="1" si="8"/>
        <v>9</v>
      </c>
      <c r="AG512" s="124"/>
      <c r="AH512" s="124"/>
      <c r="AI512" s="110">
        <v>640690000</v>
      </c>
      <c r="AJ512" s="2" t="s">
        <v>697</v>
      </c>
      <c r="AK512" s="125">
        <v>60198</v>
      </c>
    </row>
    <row r="513" spans="1:37" s="61" customFormat="1" x14ac:dyDescent="0.3">
      <c r="A513" s="110">
        <v>708006968</v>
      </c>
      <c r="B513" s="2" t="s">
        <v>569</v>
      </c>
      <c r="C513" s="18">
        <v>3</v>
      </c>
      <c r="D513" s="118">
        <v>50979</v>
      </c>
      <c r="E513" s="114" t="s">
        <v>851</v>
      </c>
      <c r="F513" s="115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C513" s="110">
        <v>217002804</v>
      </c>
      <c r="AD513" s="2" t="s">
        <v>201</v>
      </c>
      <c r="AE513" s="78">
        <v>38967</v>
      </c>
      <c r="AF513" s="124">
        <f t="shared" ca="1" si="8"/>
        <v>14</v>
      </c>
      <c r="AG513" s="124"/>
      <c r="AH513" s="124"/>
      <c r="AI513" s="110">
        <v>640750000</v>
      </c>
      <c r="AJ513" s="2" t="s">
        <v>234</v>
      </c>
      <c r="AK513" s="125">
        <v>41938</v>
      </c>
    </row>
    <row r="514" spans="1:37" s="61" customFormat="1" x14ac:dyDescent="0.3">
      <c r="A514" s="110">
        <v>143009969</v>
      </c>
      <c r="B514" s="2" t="s">
        <v>570</v>
      </c>
      <c r="C514" s="18">
        <v>2</v>
      </c>
      <c r="D514" s="118">
        <v>101055</v>
      </c>
      <c r="E514" s="114" t="s">
        <v>848</v>
      </c>
      <c r="F514" s="115">
        <v>4</v>
      </c>
      <c r="L514" s="2"/>
      <c r="M514" s="2"/>
      <c r="N514" s="2"/>
      <c r="O514" s="2"/>
      <c r="P514" s="2"/>
      <c r="Q514" s="2"/>
      <c r="R514" s="2"/>
      <c r="S514" s="2"/>
      <c r="T514" s="2"/>
      <c r="AC514" s="110">
        <v>934340000</v>
      </c>
      <c r="AD514" s="2" t="s">
        <v>3244</v>
      </c>
      <c r="AE514" s="78">
        <v>41802</v>
      </c>
      <c r="AF514" s="124">
        <f t="shared" ref="AF514:AF577" ca="1" si="9">DATEDIF(AE514,TODAY(),"Y")</f>
        <v>6</v>
      </c>
      <c r="AG514" s="124"/>
      <c r="AH514" s="124"/>
      <c r="AI514" s="110">
        <v>641007808</v>
      </c>
      <c r="AJ514" s="2" t="s">
        <v>2290</v>
      </c>
      <c r="AK514" s="125">
        <v>106048</v>
      </c>
    </row>
    <row r="515" spans="1:37" s="61" customFormat="1" x14ac:dyDescent="0.3">
      <c r="A515" s="110">
        <v>666238210</v>
      </c>
      <c r="B515" s="2" t="s">
        <v>571</v>
      </c>
      <c r="C515" s="18">
        <v>4</v>
      </c>
      <c r="D515" s="118">
        <v>68213</v>
      </c>
      <c r="E515" s="114" t="s">
        <v>840</v>
      </c>
      <c r="F515" s="115">
        <v>4</v>
      </c>
      <c r="L515" s="2"/>
      <c r="M515" s="2"/>
      <c r="N515" s="2"/>
      <c r="O515" s="2"/>
      <c r="P515" s="2"/>
      <c r="Q515" s="2"/>
      <c r="R515" s="2"/>
      <c r="S515" s="2"/>
      <c r="T515" s="2"/>
      <c r="AC515" s="110">
        <v>629007276</v>
      </c>
      <c r="AD515" s="2" t="s">
        <v>448</v>
      </c>
      <c r="AE515" s="123">
        <v>39384</v>
      </c>
      <c r="AF515" s="124">
        <f t="shared" ca="1" si="9"/>
        <v>13</v>
      </c>
      <c r="AG515" s="124"/>
      <c r="AH515" s="124"/>
      <c r="AI515" s="110">
        <v>642006678</v>
      </c>
      <c r="AJ515" s="2" t="s">
        <v>234</v>
      </c>
      <c r="AK515" s="125">
        <v>120632</v>
      </c>
    </row>
    <row r="516" spans="1:37" s="61" customFormat="1" x14ac:dyDescent="0.3">
      <c r="A516" s="110">
        <v>444006022</v>
      </c>
      <c r="B516" s="2" t="s">
        <v>572</v>
      </c>
      <c r="C516" s="18">
        <v>4</v>
      </c>
      <c r="D516" s="118">
        <v>99512</v>
      </c>
      <c r="E516" s="114" t="s">
        <v>840</v>
      </c>
      <c r="F516" s="115">
        <v>5</v>
      </c>
      <c r="L516" s="2"/>
      <c r="M516" s="2"/>
      <c r="N516" s="2"/>
      <c r="O516" s="2"/>
      <c r="P516" s="2"/>
      <c r="Q516" s="2"/>
      <c r="R516" s="2"/>
      <c r="S516" s="2"/>
      <c r="T516" s="2"/>
      <c r="AC516" s="110">
        <v>406003143</v>
      </c>
      <c r="AD516" s="2" t="s">
        <v>711</v>
      </c>
      <c r="AE516" s="123">
        <v>37290</v>
      </c>
      <c r="AF516" s="124">
        <f t="shared" ca="1" si="9"/>
        <v>19</v>
      </c>
      <c r="AG516" s="124"/>
      <c r="AH516" s="124"/>
      <c r="AI516" s="110">
        <v>642007241</v>
      </c>
      <c r="AJ516" s="2" t="s">
        <v>2294</v>
      </c>
      <c r="AK516" s="125">
        <v>76670</v>
      </c>
    </row>
    <row r="517" spans="1:37" s="61" customFormat="1" x14ac:dyDescent="0.3">
      <c r="A517" s="110">
        <v>932840000</v>
      </c>
      <c r="B517" s="2" t="s">
        <v>573</v>
      </c>
      <c r="C517" s="18">
        <v>2</v>
      </c>
      <c r="D517" s="118">
        <v>108185</v>
      </c>
      <c r="E517" s="114" t="s">
        <v>854</v>
      </c>
      <c r="F517" s="115">
        <v>3</v>
      </c>
      <c r="L517" s="2"/>
      <c r="M517" s="2"/>
      <c r="N517" s="2"/>
      <c r="O517" s="2"/>
      <c r="P517" s="2"/>
      <c r="Q517" s="2"/>
      <c r="R517" s="2"/>
      <c r="S517" s="2"/>
      <c r="T517" s="2"/>
      <c r="AC517" s="110">
        <v>666329827</v>
      </c>
      <c r="AD517" s="2" t="s">
        <v>789</v>
      </c>
      <c r="AE517" s="123">
        <v>37329</v>
      </c>
      <c r="AF517" s="124">
        <f t="shared" ca="1" si="9"/>
        <v>18</v>
      </c>
      <c r="AG517" s="124"/>
      <c r="AH517" s="124"/>
      <c r="AI517" s="110">
        <v>642310000</v>
      </c>
      <c r="AJ517" s="2" t="s">
        <v>697</v>
      </c>
      <c r="AK517" s="125">
        <v>65454</v>
      </c>
    </row>
    <row r="518" spans="1:37" s="61" customFormat="1" x14ac:dyDescent="0.3">
      <c r="A518" s="110">
        <v>205890000</v>
      </c>
      <c r="B518" s="2" t="s">
        <v>574</v>
      </c>
      <c r="C518" s="18">
        <v>2</v>
      </c>
      <c r="D518" s="118">
        <v>124966</v>
      </c>
      <c r="E518" s="114" t="s">
        <v>851</v>
      </c>
      <c r="F518" s="115">
        <v>4</v>
      </c>
      <c r="L518" s="2"/>
      <c r="M518" s="2"/>
      <c r="N518" s="2"/>
      <c r="O518" s="2"/>
      <c r="P518" s="2"/>
      <c r="Q518" s="2"/>
      <c r="R518" s="2"/>
      <c r="S518" s="2"/>
      <c r="T518" s="2"/>
      <c r="AC518" s="110">
        <v>554003879</v>
      </c>
      <c r="AD518" s="2" t="s">
        <v>3291</v>
      </c>
      <c r="AE518" s="78">
        <v>39806</v>
      </c>
      <c r="AF518" s="124">
        <f t="shared" ca="1" si="9"/>
        <v>12</v>
      </c>
      <c r="AG518" s="124"/>
      <c r="AH518" s="124"/>
      <c r="AI518" s="110">
        <v>642580000</v>
      </c>
      <c r="AJ518" s="2" t="s">
        <v>623</v>
      </c>
      <c r="AK518" s="125">
        <v>97344</v>
      </c>
    </row>
    <row r="519" spans="1:37" s="61" customFormat="1" x14ac:dyDescent="0.3">
      <c r="A519" s="110">
        <v>609003680</v>
      </c>
      <c r="B519" s="2" t="s">
        <v>575</v>
      </c>
      <c r="C519" s="18">
        <v>1</v>
      </c>
      <c r="D519" s="118">
        <v>108629</v>
      </c>
      <c r="E519" s="114" t="s">
        <v>840</v>
      </c>
      <c r="F519" s="115">
        <v>5</v>
      </c>
      <c r="L519" s="2"/>
      <c r="M519" s="2"/>
      <c r="N519" s="2"/>
      <c r="O519" s="2"/>
      <c r="P519" s="2"/>
      <c r="Q519" s="2"/>
      <c r="R519" s="2"/>
      <c r="S519" s="2"/>
      <c r="T519" s="2"/>
      <c r="AC519" s="110">
        <v>522840000</v>
      </c>
      <c r="AD519" s="2" t="s">
        <v>787</v>
      </c>
      <c r="AE519" s="123">
        <v>38779</v>
      </c>
      <c r="AF519" s="124">
        <f t="shared" ca="1" si="9"/>
        <v>15</v>
      </c>
      <c r="AG519" s="124"/>
      <c r="AH519" s="124"/>
      <c r="AI519" s="110">
        <v>643340000</v>
      </c>
      <c r="AJ519" s="2" t="s">
        <v>234</v>
      </c>
      <c r="AK519" s="125">
        <v>100538</v>
      </c>
    </row>
    <row r="520" spans="1:37" s="61" customFormat="1" x14ac:dyDescent="0.3">
      <c r="A520" s="110">
        <v>914390000</v>
      </c>
      <c r="B520" s="2" t="s">
        <v>576</v>
      </c>
      <c r="C520" s="18">
        <v>2</v>
      </c>
      <c r="D520" s="118">
        <v>48249</v>
      </c>
      <c r="E520" s="114" t="s">
        <v>848</v>
      </c>
      <c r="F520" s="115">
        <v>3</v>
      </c>
      <c r="L520" s="2"/>
      <c r="M520" s="2"/>
      <c r="N520" s="2"/>
      <c r="O520" s="2"/>
      <c r="P520" s="2"/>
      <c r="Q520" s="2"/>
      <c r="R520" s="2"/>
      <c r="S520" s="2"/>
      <c r="T520" s="2"/>
      <c r="AC520" s="110">
        <v>712007693</v>
      </c>
      <c r="AD520" s="2" t="s">
        <v>572</v>
      </c>
      <c r="AE520" s="123">
        <v>37316</v>
      </c>
      <c r="AF520" s="124">
        <f t="shared" ca="1" si="9"/>
        <v>19</v>
      </c>
      <c r="AG520" s="124"/>
      <c r="AH520" s="124"/>
      <c r="AI520" s="110">
        <v>645003465</v>
      </c>
      <c r="AJ520" s="2" t="s">
        <v>234</v>
      </c>
      <c r="AK520" s="125">
        <v>37168</v>
      </c>
    </row>
    <row r="521" spans="1:37" s="61" customFormat="1" x14ac:dyDescent="0.3">
      <c r="A521" s="110">
        <v>709410000</v>
      </c>
      <c r="B521" s="2" t="s">
        <v>577</v>
      </c>
      <c r="C521" s="18">
        <v>2</v>
      </c>
      <c r="D521" s="118">
        <v>46370</v>
      </c>
      <c r="E521" s="114" t="s">
        <v>840</v>
      </c>
      <c r="F521" s="115">
        <v>4</v>
      </c>
      <c r="L521" s="2"/>
      <c r="M521" s="2"/>
      <c r="N521" s="2"/>
      <c r="O521" s="2"/>
      <c r="P521" s="2"/>
      <c r="Q521" s="2"/>
      <c r="R521" s="2"/>
      <c r="S521" s="2"/>
      <c r="T521" s="2"/>
      <c r="AC521" s="110">
        <v>184450000</v>
      </c>
      <c r="AD521" s="2" t="s">
        <v>316</v>
      </c>
      <c r="AE521" s="123">
        <v>36898</v>
      </c>
      <c r="AF521" s="124">
        <f t="shared" ca="1" si="9"/>
        <v>20</v>
      </c>
      <c r="AG521" s="124"/>
      <c r="AH521" s="124"/>
      <c r="AI521" s="110">
        <v>645590000</v>
      </c>
      <c r="AJ521" s="2" t="s">
        <v>2294</v>
      </c>
      <c r="AK521" s="125">
        <v>145222</v>
      </c>
    </row>
    <row r="522" spans="1:37" s="61" customFormat="1" x14ac:dyDescent="0.3">
      <c r="A522" s="110">
        <v>127009935</v>
      </c>
      <c r="B522" s="2" t="s">
        <v>578</v>
      </c>
      <c r="C522" s="18">
        <v>1</v>
      </c>
      <c r="D522" s="118">
        <v>117457</v>
      </c>
      <c r="E522" s="114" t="s">
        <v>843</v>
      </c>
      <c r="F522" s="115">
        <v>5</v>
      </c>
      <c r="AC522" s="110">
        <v>143009631</v>
      </c>
      <c r="AD522" s="2" t="s">
        <v>455</v>
      </c>
      <c r="AE522" s="123">
        <v>39194</v>
      </c>
      <c r="AF522" s="124">
        <f t="shared" ca="1" si="9"/>
        <v>13</v>
      </c>
      <c r="AG522" s="124"/>
      <c r="AH522" s="124"/>
      <c r="AI522" s="110">
        <v>647005686</v>
      </c>
      <c r="AJ522" s="2" t="s">
        <v>2300</v>
      </c>
      <c r="AK522" s="125">
        <v>51275</v>
      </c>
    </row>
    <row r="523" spans="1:37" s="61" customFormat="1" x14ac:dyDescent="0.3">
      <c r="A523" s="110">
        <v>666853155</v>
      </c>
      <c r="B523" s="2" t="s">
        <v>579</v>
      </c>
      <c r="C523" s="18">
        <v>5</v>
      </c>
      <c r="D523" s="118">
        <v>117663</v>
      </c>
      <c r="E523" s="114" t="s">
        <v>837</v>
      </c>
      <c r="F523" s="115">
        <v>2</v>
      </c>
      <c r="AC523" s="110">
        <v>242009808</v>
      </c>
      <c r="AD523" s="2" t="s">
        <v>172</v>
      </c>
      <c r="AE523" s="123">
        <v>39862</v>
      </c>
      <c r="AF523" s="124">
        <f t="shared" ca="1" si="9"/>
        <v>12</v>
      </c>
      <c r="AG523" s="124"/>
      <c r="AH523" s="124"/>
      <c r="AI523" s="110">
        <v>649002600</v>
      </c>
      <c r="AJ523" s="2" t="s">
        <v>234</v>
      </c>
      <c r="AK523" s="125">
        <v>77318</v>
      </c>
    </row>
    <row r="524" spans="1:37" s="61" customFormat="1" x14ac:dyDescent="0.3">
      <c r="A524" s="110">
        <v>922009929</v>
      </c>
      <c r="B524" s="2" t="s">
        <v>580</v>
      </c>
      <c r="C524" s="18">
        <v>5</v>
      </c>
      <c r="D524" s="118">
        <v>92231</v>
      </c>
      <c r="E524" s="114" t="s">
        <v>851</v>
      </c>
      <c r="F524" s="115">
        <v>3</v>
      </c>
      <c r="AC524" s="110">
        <v>290003009</v>
      </c>
      <c r="AD524" s="2" t="s">
        <v>238</v>
      </c>
      <c r="AE524" s="78">
        <v>37706</v>
      </c>
      <c r="AF524" s="124">
        <f t="shared" ca="1" si="9"/>
        <v>17</v>
      </c>
      <c r="AG524" s="124"/>
      <c r="AH524" s="124"/>
      <c r="AI524" s="110">
        <v>652001232</v>
      </c>
      <c r="AJ524" s="2" t="s">
        <v>2288</v>
      </c>
      <c r="AK524" s="125">
        <v>70588</v>
      </c>
    </row>
    <row r="525" spans="1:37" s="61" customFormat="1" x14ac:dyDescent="0.3">
      <c r="A525" s="110">
        <v>889870000</v>
      </c>
      <c r="B525" s="2" t="s">
        <v>581</v>
      </c>
      <c r="C525" s="18">
        <v>2</v>
      </c>
      <c r="D525" s="118">
        <v>68715</v>
      </c>
      <c r="E525" s="114" t="s">
        <v>837</v>
      </c>
      <c r="F525" s="115">
        <v>5</v>
      </c>
      <c r="AC525" s="110">
        <v>666854216</v>
      </c>
      <c r="AD525" s="2" t="s">
        <v>586</v>
      </c>
      <c r="AE525" s="78">
        <v>43172</v>
      </c>
      <c r="AF525" s="124">
        <f t="shared" ca="1" si="9"/>
        <v>2</v>
      </c>
      <c r="AG525" s="124"/>
      <c r="AH525" s="124"/>
      <c r="AI525" s="110">
        <v>656004520</v>
      </c>
      <c r="AJ525" s="2" t="s">
        <v>623</v>
      </c>
      <c r="AK525" s="125">
        <v>76760</v>
      </c>
    </row>
    <row r="526" spans="1:37" s="61" customFormat="1" x14ac:dyDescent="0.3">
      <c r="A526" s="110">
        <v>927006965</v>
      </c>
      <c r="B526" s="2" t="s">
        <v>582</v>
      </c>
      <c r="C526" s="18">
        <v>3</v>
      </c>
      <c r="D526" s="118">
        <v>101020</v>
      </c>
      <c r="E526" s="114" t="s">
        <v>855</v>
      </c>
      <c r="F526" s="115">
        <v>1</v>
      </c>
      <c r="AC526" s="110">
        <v>696970000</v>
      </c>
      <c r="AD526" s="2" t="s">
        <v>3147</v>
      </c>
      <c r="AE526" s="78">
        <v>41102</v>
      </c>
      <c r="AF526" s="124">
        <f t="shared" ca="1" si="9"/>
        <v>8</v>
      </c>
      <c r="AG526" s="124"/>
      <c r="AH526" s="124"/>
      <c r="AI526" s="110">
        <v>656008416</v>
      </c>
      <c r="AJ526" s="2" t="s">
        <v>2293</v>
      </c>
      <c r="AK526" s="125">
        <v>60299</v>
      </c>
    </row>
    <row r="527" spans="1:37" s="61" customFormat="1" x14ac:dyDescent="0.3">
      <c r="A527" s="110">
        <v>925002071</v>
      </c>
      <c r="B527" s="2" t="s">
        <v>583</v>
      </c>
      <c r="C527" s="18">
        <v>5</v>
      </c>
      <c r="D527" s="118">
        <v>71460</v>
      </c>
      <c r="E527" s="114" t="s">
        <v>851</v>
      </c>
      <c r="F527" s="115">
        <v>0</v>
      </c>
      <c r="AC527" s="110">
        <v>208540000</v>
      </c>
      <c r="AD527" s="2" t="s">
        <v>3086</v>
      </c>
      <c r="AE527" s="78">
        <v>37109</v>
      </c>
      <c r="AF527" s="124">
        <f t="shared" ca="1" si="9"/>
        <v>19</v>
      </c>
      <c r="AG527" s="124"/>
      <c r="AH527" s="124"/>
      <c r="AI527" s="110">
        <v>656400000</v>
      </c>
      <c r="AJ527" s="2" t="s">
        <v>623</v>
      </c>
      <c r="AK527" s="125">
        <v>47776</v>
      </c>
    </row>
    <row r="528" spans="1:37" s="61" customFormat="1" x14ac:dyDescent="0.3">
      <c r="A528" s="110">
        <v>666997321</v>
      </c>
      <c r="B528" s="2" t="s">
        <v>584</v>
      </c>
      <c r="C528" s="18">
        <v>5</v>
      </c>
      <c r="D528" s="118">
        <v>81833</v>
      </c>
      <c r="E528" s="114" t="s">
        <v>854</v>
      </c>
      <c r="F528" s="115">
        <v>3</v>
      </c>
      <c r="AC528" s="110">
        <v>666426362</v>
      </c>
      <c r="AD528" s="2" t="s">
        <v>764</v>
      </c>
      <c r="AE528" s="123">
        <v>38002</v>
      </c>
      <c r="AF528" s="124">
        <f t="shared" ca="1" si="9"/>
        <v>17</v>
      </c>
      <c r="AG528" s="124"/>
      <c r="AH528" s="124"/>
      <c r="AI528" s="110">
        <v>656970000</v>
      </c>
      <c r="AJ528" s="2" t="s">
        <v>2294</v>
      </c>
      <c r="AK528" s="125">
        <v>124505</v>
      </c>
    </row>
    <row r="529" spans="1:37" s="61" customFormat="1" x14ac:dyDescent="0.3">
      <c r="A529" s="110">
        <v>666957987</v>
      </c>
      <c r="B529" s="2" t="s">
        <v>585</v>
      </c>
      <c r="C529" s="18">
        <v>5</v>
      </c>
      <c r="D529" s="118">
        <v>95313</v>
      </c>
      <c r="E529" s="114" t="s">
        <v>843</v>
      </c>
      <c r="F529" s="115">
        <v>6</v>
      </c>
      <c r="AC529" s="110">
        <v>641007808</v>
      </c>
      <c r="AD529" s="2" t="s">
        <v>2331</v>
      </c>
      <c r="AE529" s="123">
        <v>40593</v>
      </c>
      <c r="AF529" s="124">
        <f t="shared" ca="1" si="9"/>
        <v>10</v>
      </c>
      <c r="AG529" s="124"/>
      <c r="AH529" s="124"/>
      <c r="AI529" s="110">
        <v>657001686</v>
      </c>
      <c r="AJ529" s="2" t="s">
        <v>623</v>
      </c>
      <c r="AK529" s="125">
        <v>121384</v>
      </c>
    </row>
    <row r="530" spans="1:37" s="61" customFormat="1" x14ac:dyDescent="0.3">
      <c r="A530" s="110">
        <v>800110000</v>
      </c>
      <c r="B530" s="2" t="s">
        <v>586</v>
      </c>
      <c r="C530" s="18">
        <v>2</v>
      </c>
      <c r="D530" s="118">
        <v>100295</v>
      </c>
      <c r="E530" s="114" t="s">
        <v>843</v>
      </c>
      <c r="F530" s="115">
        <v>6</v>
      </c>
      <c r="AC530" s="110">
        <v>906007549</v>
      </c>
      <c r="AD530" s="2" t="s">
        <v>415</v>
      </c>
      <c r="AE530" s="123">
        <v>39522</v>
      </c>
      <c r="AF530" s="124">
        <f t="shared" ca="1" si="9"/>
        <v>12</v>
      </c>
      <c r="AG530" s="124"/>
      <c r="AH530" s="124"/>
      <c r="AI530" s="110">
        <v>657290000</v>
      </c>
      <c r="AJ530" s="2" t="s">
        <v>2288</v>
      </c>
      <c r="AK530" s="125">
        <v>61229</v>
      </c>
    </row>
    <row r="531" spans="1:37" s="61" customFormat="1" x14ac:dyDescent="0.3">
      <c r="A531" s="110">
        <v>989130000</v>
      </c>
      <c r="B531" s="2" t="s">
        <v>587</v>
      </c>
      <c r="C531" s="18">
        <v>5</v>
      </c>
      <c r="D531" s="118">
        <v>108616</v>
      </c>
      <c r="E531" s="114" t="s">
        <v>851</v>
      </c>
      <c r="F531" s="115">
        <v>2</v>
      </c>
      <c r="AC531" s="110">
        <v>331810000</v>
      </c>
      <c r="AD531" s="2" t="s">
        <v>221</v>
      </c>
      <c r="AE531" s="123">
        <v>40757</v>
      </c>
      <c r="AF531" s="124">
        <f t="shared" ca="1" si="9"/>
        <v>9</v>
      </c>
      <c r="AG531" s="124"/>
      <c r="AH531" s="124"/>
      <c r="AI531" s="110">
        <v>659002772</v>
      </c>
      <c r="AJ531" s="2" t="s">
        <v>2300</v>
      </c>
      <c r="AK531" s="125">
        <v>128068</v>
      </c>
    </row>
    <row r="532" spans="1:37" s="61" customFormat="1" x14ac:dyDescent="0.3">
      <c r="A532" s="110">
        <v>763750000</v>
      </c>
      <c r="B532" s="2" t="s">
        <v>588</v>
      </c>
      <c r="C532" s="18">
        <v>4</v>
      </c>
      <c r="D532" s="118">
        <v>83517</v>
      </c>
      <c r="E532" s="114" t="s">
        <v>851</v>
      </c>
      <c r="F532" s="115">
        <v>2</v>
      </c>
      <c r="AC532" s="110">
        <v>666735986</v>
      </c>
      <c r="AD532" s="2" t="s">
        <v>427</v>
      </c>
      <c r="AE532" s="123">
        <v>42990</v>
      </c>
      <c r="AF532" s="124">
        <f t="shared" ca="1" si="9"/>
        <v>3</v>
      </c>
      <c r="AG532" s="124"/>
      <c r="AH532" s="124"/>
      <c r="AI532" s="110">
        <v>659006970</v>
      </c>
      <c r="AJ532" s="2" t="s">
        <v>2287</v>
      </c>
      <c r="AK532" s="125">
        <v>64780</v>
      </c>
    </row>
    <row r="533" spans="1:37" s="61" customFormat="1" x14ac:dyDescent="0.3">
      <c r="A533" s="110">
        <v>371009726</v>
      </c>
      <c r="B533" s="2" t="s">
        <v>589</v>
      </c>
      <c r="C533" s="18">
        <v>5</v>
      </c>
      <c r="D533" s="118">
        <v>52388</v>
      </c>
      <c r="E533" s="114" t="s">
        <v>843</v>
      </c>
      <c r="F533" s="115">
        <v>5</v>
      </c>
      <c r="AC533" s="110">
        <v>591110000</v>
      </c>
      <c r="AD533" s="2" t="s">
        <v>456</v>
      </c>
      <c r="AE533" s="123">
        <v>39741</v>
      </c>
      <c r="AF533" s="124">
        <f t="shared" ca="1" si="9"/>
        <v>12</v>
      </c>
      <c r="AG533" s="124"/>
      <c r="AH533" s="124"/>
      <c r="AI533" s="110">
        <v>659009292</v>
      </c>
      <c r="AJ533" s="2" t="s">
        <v>2293</v>
      </c>
      <c r="AK533" s="125">
        <v>43585</v>
      </c>
    </row>
    <row r="534" spans="1:37" s="61" customFormat="1" x14ac:dyDescent="0.3">
      <c r="A534" s="110">
        <v>587650000</v>
      </c>
      <c r="B534" s="2" t="s">
        <v>590</v>
      </c>
      <c r="C534" s="18">
        <v>4</v>
      </c>
      <c r="D534" s="118">
        <v>119001</v>
      </c>
      <c r="E534" s="114" t="s">
        <v>848</v>
      </c>
      <c r="F534" s="115">
        <v>3</v>
      </c>
      <c r="AC534" s="110">
        <v>223110000</v>
      </c>
      <c r="AD534" s="2" t="s">
        <v>512</v>
      </c>
      <c r="AE534" s="123">
        <v>43683</v>
      </c>
      <c r="AF534" s="124">
        <f t="shared" ca="1" si="9"/>
        <v>1</v>
      </c>
      <c r="AG534" s="124"/>
      <c r="AH534" s="124"/>
      <c r="AI534" s="110">
        <v>662390000</v>
      </c>
      <c r="AJ534" s="2" t="s">
        <v>2300</v>
      </c>
      <c r="AK534" s="125">
        <v>36470</v>
      </c>
    </row>
    <row r="535" spans="1:37" s="61" customFormat="1" x14ac:dyDescent="0.3">
      <c r="A535" s="110">
        <v>642310000</v>
      </c>
      <c r="B535" s="2" t="s">
        <v>591</v>
      </c>
      <c r="C535" s="18">
        <v>5</v>
      </c>
      <c r="D535" s="118">
        <v>124817</v>
      </c>
      <c r="E535" s="114" t="s">
        <v>840</v>
      </c>
      <c r="F535" s="115">
        <v>2</v>
      </c>
      <c r="AC535" s="110">
        <v>666146973</v>
      </c>
      <c r="AD535" s="2" t="s">
        <v>560</v>
      </c>
      <c r="AE535" s="78">
        <v>39989</v>
      </c>
      <c r="AF535" s="124">
        <f t="shared" ca="1" si="9"/>
        <v>11</v>
      </c>
      <c r="AG535" s="124"/>
      <c r="AH535" s="124"/>
      <c r="AI535" s="110">
        <v>662880000</v>
      </c>
      <c r="AJ535" s="2" t="s">
        <v>234</v>
      </c>
      <c r="AK535" s="125">
        <v>119342</v>
      </c>
    </row>
    <row r="536" spans="1:37" s="61" customFormat="1" x14ac:dyDescent="0.3">
      <c r="A536" s="110">
        <v>908930000</v>
      </c>
      <c r="B536" s="2" t="s">
        <v>592</v>
      </c>
      <c r="C536" s="18">
        <v>2</v>
      </c>
      <c r="D536" s="118">
        <v>60907</v>
      </c>
      <c r="E536" s="114" t="s">
        <v>848</v>
      </c>
      <c r="F536" s="115">
        <v>6</v>
      </c>
      <c r="AC536" s="110">
        <v>666152337</v>
      </c>
      <c r="AD536" s="2" t="s">
        <v>3157</v>
      </c>
      <c r="AE536" s="123">
        <v>43045</v>
      </c>
      <c r="AF536" s="124">
        <f t="shared" ca="1" si="9"/>
        <v>3</v>
      </c>
      <c r="AG536" s="124"/>
      <c r="AH536" s="124"/>
      <c r="AI536" s="110">
        <v>666001913</v>
      </c>
      <c r="AJ536" s="2" t="s">
        <v>2296</v>
      </c>
      <c r="AK536" s="125">
        <v>102145</v>
      </c>
    </row>
    <row r="537" spans="1:37" s="61" customFormat="1" x14ac:dyDescent="0.3">
      <c r="A537" s="110">
        <v>666275897</v>
      </c>
      <c r="B537" s="2" t="s">
        <v>593</v>
      </c>
      <c r="C537" s="18">
        <v>4</v>
      </c>
      <c r="D537" s="118">
        <v>50760</v>
      </c>
      <c r="E537" s="114" t="s">
        <v>848</v>
      </c>
      <c r="F537" s="115">
        <v>5</v>
      </c>
      <c r="AC537" s="110">
        <v>372002188</v>
      </c>
      <c r="AD537" s="2" t="s">
        <v>356</v>
      </c>
      <c r="AE537" s="123">
        <v>36445</v>
      </c>
      <c r="AF537" s="124">
        <f t="shared" ca="1" si="9"/>
        <v>21</v>
      </c>
      <c r="AG537" s="124"/>
      <c r="AH537" s="124"/>
      <c r="AI537" s="110">
        <v>666003704</v>
      </c>
      <c r="AJ537" s="2" t="s">
        <v>2298</v>
      </c>
      <c r="AK537" s="125">
        <v>131989</v>
      </c>
    </row>
    <row r="538" spans="1:37" s="61" customFormat="1" x14ac:dyDescent="0.3">
      <c r="A538" s="110">
        <v>903002606</v>
      </c>
      <c r="B538" s="2" t="s">
        <v>594</v>
      </c>
      <c r="C538" s="18">
        <v>2</v>
      </c>
      <c r="D538" s="118">
        <v>84598</v>
      </c>
      <c r="E538" s="114" t="s">
        <v>840</v>
      </c>
      <c r="F538" s="115">
        <v>7</v>
      </c>
      <c r="AC538" s="110">
        <v>748900000</v>
      </c>
      <c r="AD538" s="2" t="s">
        <v>514</v>
      </c>
      <c r="AE538" s="123">
        <v>39655</v>
      </c>
      <c r="AF538" s="124">
        <f t="shared" ca="1" si="9"/>
        <v>12</v>
      </c>
      <c r="AG538" s="124"/>
      <c r="AH538" s="124"/>
      <c r="AI538" s="110">
        <v>666142532</v>
      </c>
      <c r="AJ538" s="2" t="s">
        <v>2300</v>
      </c>
      <c r="AK538" s="125">
        <v>50675</v>
      </c>
    </row>
    <row r="539" spans="1:37" s="61" customFormat="1" x14ac:dyDescent="0.3">
      <c r="A539" s="110">
        <v>871007139</v>
      </c>
      <c r="B539" s="2" t="s">
        <v>595</v>
      </c>
      <c r="C539" s="18">
        <v>4</v>
      </c>
      <c r="D539" s="118">
        <v>42273</v>
      </c>
      <c r="E539" s="114" t="s">
        <v>848</v>
      </c>
      <c r="F539" s="115">
        <v>1</v>
      </c>
      <c r="AC539" s="110">
        <v>157001631</v>
      </c>
      <c r="AD539" s="2" t="s">
        <v>530</v>
      </c>
      <c r="AE539" s="123">
        <v>36429</v>
      </c>
      <c r="AF539" s="124">
        <f t="shared" ca="1" si="9"/>
        <v>21</v>
      </c>
      <c r="AG539" s="124"/>
      <c r="AH539" s="124"/>
      <c r="AI539" s="110">
        <v>666146419</v>
      </c>
      <c r="AJ539" s="2" t="s">
        <v>2300</v>
      </c>
      <c r="AK539" s="125">
        <v>82627</v>
      </c>
    </row>
    <row r="540" spans="1:37" s="61" customFormat="1" x14ac:dyDescent="0.3">
      <c r="A540" s="110">
        <v>335002545</v>
      </c>
      <c r="B540" s="2" t="s">
        <v>596</v>
      </c>
      <c r="C540" s="18">
        <v>1</v>
      </c>
      <c r="D540" s="118">
        <v>44273</v>
      </c>
      <c r="E540" s="114" t="s">
        <v>851</v>
      </c>
      <c r="F540" s="115">
        <v>5</v>
      </c>
      <c r="AC540" s="110">
        <v>932840000</v>
      </c>
      <c r="AD540" s="2" t="s">
        <v>157</v>
      </c>
      <c r="AE540" s="123">
        <v>43942</v>
      </c>
      <c r="AF540" s="124">
        <f t="shared" ca="1" si="9"/>
        <v>0</v>
      </c>
      <c r="AG540" s="124"/>
      <c r="AH540" s="124"/>
      <c r="AI540" s="110">
        <v>666146973</v>
      </c>
      <c r="AJ540" s="2" t="s">
        <v>623</v>
      </c>
      <c r="AK540" s="125">
        <v>133861</v>
      </c>
    </row>
    <row r="541" spans="1:37" s="61" customFormat="1" x14ac:dyDescent="0.3">
      <c r="A541" s="110">
        <v>394004238</v>
      </c>
      <c r="B541" s="2" t="s">
        <v>597</v>
      </c>
      <c r="C541" s="18">
        <v>3</v>
      </c>
      <c r="D541" s="118">
        <v>97694</v>
      </c>
      <c r="E541" s="114" t="s">
        <v>837</v>
      </c>
      <c r="F541" s="115">
        <v>7</v>
      </c>
      <c r="AC541" s="110">
        <v>513003303</v>
      </c>
      <c r="AD541" s="2" t="s">
        <v>600</v>
      </c>
      <c r="AE541" s="123">
        <v>38422</v>
      </c>
      <c r="AF541" s="124">
        <f t="shared" ca="1" si="9"/>
        <v>16</v>
      </c>
      <c r="AG541" s="124"/>
      <c r="AH541" s="124"/>
      <c r="AI541" s="110">
        <v>666149965</v>
      </c>
      <c r="AJ541" s="2" t="s">
        <v>697</v>
      </c>
      <c r="AK541" s="125">
        <v>75408</v>
      </c>
    </row>
    <row r="542" spans="1:37" s="61" customFormat="1" x14ac:dyDescent="0.3">
      <c r="A542" s="110">
        <v>396007116</v>
      </c>
      <c r="B542" s="2" t="s">
        <v>598</v>
      </c>
      <c r="C542" s="18">
        <v>4</v>
      </c>
      <c r="D542" s="118">
        <v>79158</v>
      </c>
      <c r="E542" s="114" t="s">
        <v>851</v>
      </c>
      <c r="F542" s="115">
        <v>0</v>
      </c>
      <c r="AC542" s="110">
        <v>116770000</v>
      </c>
      <c r="AD542" s="2" t="s">
        <v>366</v>
      </c>
      <c r="AE542" s="123">
        <v>36448</v>
      </c>
      <c r="AF542" s="124">
        <f t="shared" ca="1" si="9"/>
        <v>21</v>
      </c>
      <c r="AG542" s="124"/>
      <c r="AH542" s="124"/>
      <c r="AI542" s="110">
        <v>666152337</v>
      </c>
      <c r="AJ542" s="2" t="s">
        <v>2300</v>
      </c>
      <c r="AK542" s="125">
        <v>91260</v>
      </c>
    </row>
    <row r="543" spans="1:37" s="61" customFormat="1" x14ac:dyDescent="0.3">
      <c r="A543" s="110">
        <v>666533441</v>
      </c>
      <c r="B543" s="2" t="s">
        <v>599</v>
      </c>
      <c r="C543" s="18">
        <v>4</v>
      </c>
      <c r="D543" s="118">
        <v>111638</v>
      </c>
      <c r="E543" s="114" t="s">
        <v>837</v>
      </c>
      <c r="F543" s="115">
        <v>5</v>
      </c>
      <c r="AC543" s="110">
        <v>666869857</v>
      </c>
      <c r="AD543" s="2" t="s">
        <v>656</v>
      </c>
      <c r="AE543" s="123">
        <v>43084</v>
      </c>
      <c r="AF543" s="124">
        <f t="shared" ca="1" si="9"/>
        <v>3</v>
      </c>
      <c r="AG543" s="124"/>
      <c r="AH543" s="124"/>
      <c r="AI543" s="110">
        <v>666163077</v>
      </c>
      <c r="AJ543" s="2" t="s">
        <v>2290</v>
      </c>
      <c r="AK543" s="125">
        <v>79256</v>
      </c>
    </row>
    <row r="544" spans="1:37" s="61" customFormat="1" x14ac:dyDescent="0.3">
      <c r="A544" s="110">
        <v>718003887</v>
      </c>
      <c r="B544" s="2" t="s">
        <v>600</v>
      </c>
      <c r="C544" s="18">
        <v>1</v>
      </c>
      <c r="D544" s="118">
        <v>57070</v>
      </c>
      <c r="E544" s="114" t="s">
        <v>848</v>
      </c>
      <c r="F544" s="115">
        <v>4</v>
      </c>
      <c r="AC544" s="110">
        <v>222820000</v>
      </c>
      <c r="AD544" s="2" t="s">
        <v>399</v>
      </c>
      <c r="AE544" s="123">
        <v>38711</v>
      </c>
      <c r="AF544" s="124">
        <f t="shared" ca="1" si="9"/>
        <v>15</v>
      </c>
      <c r="AG544" s="124"/>
      <c r="AH544" s="124"/>
      <c r="AI544" s="110">
        <v>666167020</v>
      </c>
      <c r="AJ544" s="2" t="s">
        <v>234</v>
      </c>
      <c r="AK544" s="125">
        <v>76304</v>
      </c>
    </row>
    <row r="545" spans="1:37" x14ac:dyDescent="0.3">
      <c r="A545" s="110">
        <v>891001673</v>
      </c>
      <c r="B545" s="2" t="s">
        <v>601</v>
      </c>
      <c r="C545" s="18">
        <v>4</v>
      </c>
      <c r="D545" s="118">
        <v>111762</v>
      </c>
      <c r="E545" s="114" t="s">
        <v>851</v>
      </c>
      <c r="F545" s="115">
        <v>5</v>
      </c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C545" s="110">
        <v>362001234</v>
      </c>
      <c r="AD545" s="2" t="s">
        <v>775</v>
      </c>
      <c r="AE545" s="123">
        <v>39622</v>
      </c>
      <c r="AF545" s="124">
        <f t="shared" ca="1" si="9"/>
        <v>12</v>
      </c>
      <c r="AG545" s="124"/>
      <c r="AH545" s="124"/>
      <c r="AI545" s="110">
        <v>666171776</v>
      </c>
      <c r="AJ545" s="2" t="s">
        <v>2294</v>
      </c>
      <c r="AK545" s="125">
        <v>77453</v>
      </c>
    </row>
    <row r="546" spans="1:37" x14ac:dyDescent="0.3">
      <c r="A546" s="110">
        <v>630002592</v>
      </c>
      <c r="B546" s="2" t="s">
        <v>602</v>
      </c>
      <c r="C546" s="18">
        <v>4</v>
      </c>
      <c r="D546" s="118">
        <v>74933</v>
      </c>
      <c r="E546" s="114" t="s">
        <v>837</v>
      </c>
      <c r="F546" s="115">
        <v>5</v>
      </c>
      <c r="L546" s="61"/>
      <c r="M546" s="61"/>
      <c r="N546" s="61"/>
      <c r="O546" s="61"/>
      <c r="P546" s="61"/>
      <c r="Q546" s="61"/>
      <c r="R546" s="61"/>
      <c r="S546" s="61"/>
      <c r="T546" s="61"/>
      <c r="AC546" s="110">
        <v>666939567</v>
      </c>
      <c r="AD546" s="2" t="s">
        <v>333</v>
      </c>
      <c r="AE546" s="123">
        <v>41551</v>
      </c>
      <c r="AF546" s="124">
        <f t="shared" ca="1" si="9"/>
        <v>7</v>
      </c>
      <c r="AG546" s="124"/>
      <c r="AH546" s="124"/>
      <c r="AI546" s="110">
        <v>666172102</v>
      </c>
      <c r="AJ546" s="2" t="s">
        <v>234</v>
      </c>
      <c r="AK546" s="125">
        <v>106571</v>
      </c>
    </row>
    <row r="547" spans="1:37" x14ac:dyDescent="0.3">
      <c r="A547" s="110">
        <v>666762271</v>
      </c>
      <c r="B547" s="2" t="s">
        <v>603</v>
      </c>
      <c r="C547" s="18">
        <v>5</v>
      </c>
      <c r="D547" s="118">
        <v>80700</v>
      </c>
      <c r="E547" s="114" t="s">
        <v>855</v>
      </c>
      <c r="F547" s="115">
        <v>6</v>
      </c>
      <c r="L547" s="61"/>
      <c r="M547" s="61"/>
      <c r="N547" s="61"/>
      <c r="O547" s="61"/>
      <c r="P547" s="61"/>
      <c r="Q547" s="61"/>
      <c r="R547" s="61"/>
      <c r="S547" s="61"/>
      <c r="T547" s="61"/>
      <c r="AC547" s="110">
        <v>155005129</v>
      </c>
      <c r="AD547" s="2" t="s">
        <v>3245</v>
      </c>
      <c r="AE547" s="78">
        <v>43778</v>
      </c>
      <c r="AF547" s="124">
        <f t="shared" ca="1" si="9"/>
        <v>1</v>
      </c>
      <c r="AG547" s="124"/>
      <c r="AH547" s="124"/>
      <c r="AI547" s="110">
        <v>666185581</v>
      </c>
      <c r="AJ547" s="2" t="s">
        <v>2294</v>
      </c>
      <c r="AK547" s="125">
        <v>73999</v>
      </c>
    </row>
    <row r="548" spans="1:37" x14ac:dyDescent="0.3">
      <c r="A548" s="110">
        <v>968003067</v>
      </c>
      <c r="B548" s="2" t="s">
        <v>604</v>
      </c>
      <c r="C548" s="18">
        <v>1</v>
      </c>
      <c r="D548" s="118">
        <v>46130</v>
      </c>
      <c r="E548" s="114" t="s">
        <v>851</v>
      </c>
      <c r="F548" s="115">
        <v>5</v>
      </c>
      <c r="L548" s="61"/>
      <c r="M548" s="61"/>
      <c r="N548" s="61"/>
      <c r="O548" s="61"/>
      <c r="P548" s="61"/>
      <c r="Q548" s="61"/>
      <c r="R548" s="61"/>
      <c r="S548" s="61"/>
      <c r="T548" s="61"/>
      <c r="AC548" s="110">
        <v>160003384</v>
      </c>
      <c r="AD548" s="2" t="s">
        <v>3284</v>
      </c>
      <c r="AE548" s="78">
        <v>39725</v>
      </c>
      <c r="AF548" s="124">
        <f t="shared" ca="1" si="9"/>
        <v>12</v>
      </c>
      <c r="AG548" s="124"/>
      <c r="AH548" s="124"/>
      <c r="AI548" s="110">
        <v>666188336</v>
      </c>
      <c r="AJ548" s="2" t="s">
        <v>2298</v>
      </c>
      <c r="AK548" s="125">
        <v>150157</v>
      </c>
    </row>
    <row r="549" spans="1:37" x14ac:dyDescent="0.3">
      <c r="A549" s="110">
        <v>269001274</v>
      </c>
      <c r="B549" s="2" t="s">
        <v>605</v>
      </c>
      <c r="C549" s="18">
        <v>4</v>
      </c>
      <c r="D549" s="118">
        <v>43474</v>
      </c>
      <c r="E549" s="114" t="s">
        <v>851</v>
      </c>
      <c r="F549" s="115">
        <v>3</v>
      </c>
      <c r="L549" s="61"/>
      <c r="M549" s="61"/>
      <c r="N549" s="61"/>
      <c r="O549" s="61"/>
      <c r="P549" s="61"/>
      <c r="Q549" s="61"/>
      <c r="R549" s="61"/>
      <c r="S549" s="61"/>
      <c r="T549" s="61"/>
      <c r="AC549" s="110">
        <v>379650000</v>
      </c>
      <c r="AD549" s="2" t="s">
        <v>776</v>
      </c>
      <c r="AE549" s="123">
        <v>38838</v>
      </c>
      <c r="AF549" s="124">
        <f t="shared" ca="1" si="9"/>
        <v>14</v>
      </c>
      <c r="AG549" s="124"/>
      <c r="AH549" s="124"/>
      <c r="AI549" s="110">
        <v>666195060</v>
      </c>
      <c r="AJ549" s="2" t="s">
        <v>697</v>
      </c>
      <c r="AK549" s="125">
        <v>122620</v>
      </c>
    </row>
    <row r="550" spans="1:37" x14ac:dyDescent="0.3">
      <c r="A550" s="110">
        <v>265005557</v>
      </c>
      <c r="B550" s="2" t="s">
        <v>606</v>
      </c>
      <c r="C550" s="18">
        <v>5</v>
      </c>
      <c r="D550" s="118">
        <v>97420</v>
      </c>
      <c r="E550" s="114" t="s">
        <v>837</v>
      </c>
      <c r="F550" s="115">
        <v>3</v>
      </c>
      <c r="L550" s="61"/>
      <c r="M550" s="61"/>
      <c r="N550" s="61"/>
      <c r="O550" s="61"/>
      <c r="P550" s="61"/>
      <c r="Q550" s="61"/>
      <c r="R550" s="61"/>
      <c r="S550" s="61"/>
      <c r="T550" s="61"/>
      <c r="AC550" s="110">
        <v>247008883</v>
      </c>
      <c r="AD550" s="2" t="s">
        <v>3203</v>
      </c>
      <c r="AE550" s="78">
        <v>38261</v>
      </c>
      <c r="AF550" s="124">
        <f t="shared" ca="1" si="9"/>
        <v>16</v>
      </c>
      <c r="AG550" s="124"/>
      <c r="AH550" s="124"/>
      <c r="AI550" s="110">
        <v>666195135</v>
      </c>
      <c r="AJ550" s="2" t="s">
        <v>2292</v>
      </c>
      <c r="AK550" s="125">
        <v>37721</v>
      </c>
    </row>
    <row r="551" spans="1:37" x14ac:dyDescent="0.3">
      <c r="A551" s="110">
        <v>318140000</v>
      </c>
      <c r="B551" s="2" t="s">
        <v>607</v>
      </c>
      <c r="C551" s="18">
        <v>1</v>
      </c>
      <c r="D551" s="118">
        <v>105708</v>
      </c>
      <c r="E551" s="114" t="s">
        <v>843</v>
      </c>
      <c r="F551" s="115">
        <v>3</v>
      </c>
      <c r="L551" s="61"/>
      <c r="M551" s="61"/>
      <c r="N551" s="61"/>
      <c r="O551" s="61"/>
      <c r="P551" s="61"/>
      <c r="Q551" s="61"/>
      <c r="R551" s="61"/>
      <c r="S551" s="61"/>
      <c r="T551" s="61"/>
      <c r="AC551" s="110">
        <v>210800000</v>
      </c>
      <c r="AD551" s="2" t="s">
        <v>137</v>
      </c>
      <c r="AE551" s="123">
        <v>43596</v>
      </c>
      <c r="AF551" s="124">
        <f t="shared" ca="1" si="9"/>
        <v>1</v>
      </c>
      <c r="AG551" s="124"/>
      <c r="AH551" s="124"/>
      <c r="AI551" s="110">
        <v>666202015</v>
      </c>
      <c r="AJ551" s="2" t="s">
        <v>2293</v>
      </c>
      <c r="AK551" s="125">
        <v>144847</v>
      </c>
    </row>
    <row r="552" spans="1:37" x14ac:dyDescent="0.3">
      <c r="A552" s="110">
        <v>666638855</v>
      </c>
      <c r="B552" s="2" t="s">
        <v>608</v>
      </c>
      <c r="C552" s="18">
        <v>1</v>
      </c>
      <c r="D552" s="118">
        <v>55792</v>
      </c>
      <c r="E552" s="114" t="s">
        <v>837</v>
      </c>
      <c r="F552" s="115">
        <v>7</v>
      </c>
      <c r="L552" s="61"/>
      <c r="M552" s="61"/>
      <c r="N552" s="61"/>
      <c r="O552" s="61"/>
      <c r="P552" s="61"/>
      <c r="Q552" s="61"/>
      <c r="R552" s="61"/>
      <c r="S552" s="61"/>
      <c r="T552" s="61"/>
      <c r="AC552" s="110">
        <v>382220000</v>
      </c>
      <c r="AD552" s="2" t="s">
        <v>2332</v>
      </c>
      <c r="AE552" s="123">
        <v>40438</v>
      </c>
      <c r="AF552" s="124">
        <f t="shared" ca="1" si="9"/>
        <v>10</v>
      </c>
      <c r="AG552" s="124"/>
      <c r="AH552" s="124"/>
      <c r="AI552" s="110">
        <v>666211664</v>
      </c>
      <c r="AJ552" s="2" t="s">
        <v>623</v>
      </c>
      <c r="AK552" s="125">
        <v>111797</v>
      </c>
    </row>
    <row r="553" spans="1:37" x14ac:dyDescent="0.3">
      <c r="A553" s="110">
        <v>453005962</v>
      </c>
      <c r="B553" s="2" t="s">
        <v>609</v>
      </c>
      <c r="C553" s="18">
        <v>2</v>
      </c>
      <c r="D553" s="118">
        <v>115076</v>
      </c>
      <c r="E553" s="114" t="s">
        <v>854</v>
      </c>
      <c r="F553" s="115">
        <v>0</v>
      </c>
      <c r="L553" s="61"/>
      <c r="M553" s="61"/>
      <c r="N553" s="61"/>
      <c r="O553" s="61"/>
      <c r="P553" s="61"/>
      <c r="Q553" s="61"/>
      <c r="R553" s="61"/>
      <c r="S553" s="61"/>
      <c r="T553" s="61"/>
      <c r="AC553" s="110">
        <v>962007287</v>
      </c>
      <c r="AD553" s="2" t="s">
        <v>3142</v>
      </c>
      <c r="AE553" s="78">
        <v>41359</v>
      </c>
      <c r="AF553" s="124">
        <f t="shared" ca="1" si="9"/>
        <v>7</v>
      </c>
      <c r="AG553" s="124"/>
      <c r="AH553" s="124"/>
      <c r="AI553" s="110">
        <v>666226080</v>
      </c>
      <c r="AJ553" s="2" t="s">
        <v>2293</v>
      </c>
      <c r="AK553" s="125">
        <v>99558</v>
      </c>
    </row>
    <row r="554" spans="1:37" x14ac:dyDescent="0.3">
      <c r="A554" s="110">
        <v>865007844</v>
      </c>
      <c r="B554" s="2" t="s">
        <v>610</v>
      </c>
      <c r="C554" s="18">
        <v>2</v>
      </c>
      <c r="D554" s="118">
        <v>83609</v>
      </c>
      <c r="E554" s="114" t="s">
        <v>848</v>
      </c>
      <c r="F554" s="115">
        <v>5</v>
      </c>
      <c r="AC554" s="110">
        <v>148003955</v>
      </c>
      <c r="AD554" s="2" t="s">
        <v>684</v>
      </c>
      <c r="AE554" s="123">
        <v>38986</v>
      </c>
      <c r="AF554" s="124">
        <f t="shared" ca="1" si="9"/>
        <v>14</v>
      </c>
      <c r="AG554" s="124"/>
      <c r="AH554" s="124"/>
      <c r="AI554" s="110">
        <v>666235538</v>
      </c>
      <c r="AJ554" s="2" t="s">
        <v>623</v>
      </c>
      <c r="AK554" s="125">
        <v>132107</v>
      </c>
    </row>
    <row r="555" spans="1:37" x14ac:dyDescent="0.3">
      <c r="A555" s="110">
        <v>504430000</v>
      </c>
      <c r="B555" s="2" t="s">
        <v>611</v>
      </c>
      <c r="C555" s="18">
        <v>5</v>
      </c>
      <c r="D555" s="118">
        <v>46313</v>
      </c>
      <c r="E555" s="114" t="s">
        <v>843</v>
      </c>
      <c r="F555" s="115">
        <v>6</v>
      </c>
      <c r="AC555" s="110">
        <v>731140000</v>
      </c>
      <c r="AD555" s="2" t="s">
        <v>477</v>
      </c>
      <c r="AE555" s="123">
        <v>40039</v>
      </c>
      <c r="AF555" s="124">
        <f t="shared" ca="1" si="9"/>
        <v>11</v>
      </c>
      <c r="AG555" s="124"/>
      <c r="AH555" s="124"/>
      <c r="AI555" s="110">
        <v>666236256</v>
      </c>
      <c r="AJ555" s="2" t="s">
        <v>697</v>
      </c>
      <c r="AK555" s="125">
        <v>123421</v>
      </c>
    </row>
    <row r="556" spans="1:37" x14ac:dyDescent="0.3">
      <c r="A556" s="110">
        <v>777280000</v>
      </c>
      <c r="B556" s="2" t="s">
        <v>612</v>
      </c>
      <c r="C556" s="18">
        <v>4</v>
      </c>
      <c r="D556" s="118">
        <v>108854</v>
      </c>
      <c r="E556" s="114" t="s">
        <v>848</v>
      </c>
      <c r="F556" s="115">
        <v>5</v>
      </c>
      <c r="AC556" s="110">
        <v>797200000</v>
      </c>
      <c r="AD556" s="2" t="s">
        <v>218</v>
      </c>
      <c r="AE556" s="123">
        <v>37796</v>
      </c>
      <c r="AF556" s="124">
        <f t="shared" ca="1" si="9"/>
        <v>17</v>
      </c>
      <c r="AG556" s="124"/>
      <c r="AH556" s="124"/>
      <c r="AI556" s="110">
        <v>666237023</v>
      </c>
      <c r="AJ556" s="2" t="s">
        <v>697</v>
      </c>
      <c r="AK556" s="125">
        <v>68117</v>
      </c>
    </row>
    <row r="557" spans="1:37" x14ac:dyDescent="0.3">
      <c r="A557" s="110">
        <v>268009799</v>
      </c>
      <c r="B557" s="2" t="s">
        <v>613</v>
      </c>
      <c r="C557" s="18">
        <v>4</v>
      </c>
      <c r="D557" s="118">
        <v>94318</v>
      </c>
      <c r="E557" s="114" t="s">
        <v>843</v>
      </c>
      <c r="F557" s="115">
        <v>7</v>
      </c>
      <c r="AC557" s="110">
        <v>279005520</v>
      </c>
      <c r="AD557" s="2" t="s">
        <v>94</v>
      </c>
      <c r="AE557" s="123">
        <v>37255</v>
      </c>
      <c r="AF557" s="124">
        <f t="shared" ca="1" si="9"/>
        <v>19</v>
      </c>
      <c r="AG557" s="124"/>
      <c r="AH557" s="124"/>
      <c r="AI557" s="110">
        <v>666238210</v>
      </c>
      <c r="AJ557" s="2" t="s">
        <v>2293</v>
      </c>
      <c r="AK557" s="125">
        <v>104536</v>
      </c>
    </row>
    <row r="558" spans="1:37" x14ac:dyDescent="0.3">
      <c r="A558" s="110">
        <v>132001469</v>
      </c>
      <c r="B558" s="2" t="s">
        <v>614</v>
      </c>
      <c r="C558" s="18">
        <v>4</v>
      </c>
      <c r="D558" s="118">
        <v>78034</v>
      </c>
      <c r="E558" s="114" t="s">
        <v>851</v>
      </c>
      <c r="F558" s="115">
        <v>5</v>
      </c>
      <c r="AC558" s="110">
        <v>666238210</v>
      </c>
      <c r="AD558" s="2" t="s">
        <v>3128</v>
      </c>
      <c r="AE558" s="78">
        <v>43578</v>
      </c>
      <c r="AF558" s="124">
        <f t="shared" ca="1" si="9"/>
        <v>1</v>
      </c>
      <c r="AG558" s="124"/>
      <c r="AH558" s="124"/>
      <c r="AI558" s="110">
        <v>666243644</v>
      </c>
      <c r="AJ558" s="2" t="s">
        <v>623</v>
      </c>
      <c r="AK558" s="125">
        <v>92688</v>
      </c>
    </row>
    <row r="559" spans="1:37" x14ac:dyDescent="0.3">
      <c r="A559" s="110">
        <v>208540000</v>
      </c>
      <c r="B559" s="2" t="s">
        <v>615</v>
      </c>
      <c r="C559" s="18">
        <v>4</v>
      </c>
      <c r="D559" s="118">
        <v>121631</v>
      </c>
      <c r="E559" s="114" t="s">
        <v>848</v>
      </c>
      <c r="F559" s="115">
        <v>5</v>
      </c>
      <c r="AC559" s="110">
        <v>555008845</v>
      </c>
      <c r="AD559" s="2" t="s">
        <v>163</v>
      </c>
      <c r="AE559" s="123">
        <v>39119</v>
      </c>
      <c r="AF559" s="124">
        <f t="shared" ca="1" si="9"/>
        <v>14</v>
      </c>
      <c r="AG559" s="124"/>
      <c r="AH559" s="124"/>
      <c r="AI559" s="110">
        <v>666254879</v>
      </c>
      <c r="AJ559" s="2" t="s">
        <v>2300</v>
      </c>
      <c r="AK559" s="125">
        <v>87542</v>
      </c>
    </row>
    <row r="560" spans="1:37" x14ac:dyDescent="0.3">
      <c r="A560" s="110">
        <v>283820000</v>
      </c>
      <c r="B560" s="2" t="s">
        <v>616</v>
      </c>
      <c r="C560" s="18">
        <v>2</v>
      </c>
      <c r="D560" s="118">
        <v>53834</v>
      </c>
      <c r="E560" s="114" t="s">
        <v>840</v>
      </c>
      <c r="F560" s="115">
        <v>0</v>
      </c>
      <c r="AC560" s="110">
        <v>373160000</v>
      </c>
      <c r="AD560" s="2" t="s">
        <v>131</v>
      </c>
      <c r="AE560" s="123">
        <v>37093</v>
      </c>
      <c r="AF560" s="124">
        <f t="shared" ca="1" si="9"/>
        <v>19</v>
      </c>
      <c r="AG560" s="124"/>
      <c r="AH560" s="124"/>
      <c r="AI560" s="110">
        <v>666256491</v>
      </c>
      <c r="AJ560" s="2" t="s">
        <v>234</v>
      </c>
      <c r="AK560" s="125">
        <v>106412</v>
      </c>
    </row>
    <row r="561" spans="1:37" x14ac:dyDescent="0.3">
      <c r="A561" s="110">
        <v>659002772</v>
      </c>
      <c r="B561" s="2" t="s">
        <v>617</v>
      </c>
      <c r="C561" s="18">
        <v>2</v>
      </c>
      <c r="D561" s="118">
        <v>119223</v>
      </c>
      <c r="E561" s="114" t="s">
        <v>851</v>
      </c>
      <c r="F561" s="115">
        <v>3</v>
      </c>
      <c r="AC561" s="110">
        <v>715007454</v>
      </c>
      <c r="AD561" s="2" t="s">
        <v>445</v>
      </c>
      <c r="AE561" s="123">
        <v>39038</v>
      </c>
      <c r="AF561" s="124">
        <f t="shared" ca="1" si="9"/>
        <v>14</v>
      </c>
      <c r="AG561" s="124"/>
      <c r="AH561" s="124"/>
      <c r="AI561" s="110">
        <v>666259583</v>
      </c>
      <c r="AJ561" s="2" t="s">
        <v>2298</v>
      </c>
      <c r="AK561" s="125">
        <v>132781</v>
      </c>
    </row>
    <row r="562" spans="1:37" x14ac:dyDescent="0.3">
      <c r="A562" s="110">
        <v>896002369</v>
      </c>
      <c r="B562" s="2" t="s">
        <v>618</v>
      </c>
      <c r="C562" s="18">
        <v>4</v>
      </c>
      <c r="D562" s="118">
        <v>86756</v>
      </c>
      <c r="E562" s="114" t="s">
        <v>837</v>
      </c>
      <c r="F562" s="115">
        <v>7</v>
      </c>
      <c r="AC562" s="110">
        <v>380790000</v>
      </c>
      <c r="AD562" s="2" t="s">
        <v>297</v>
      </c>
      <c r="AE562" s="123">
        <v>40882</v>
      </c>
      <c r="AF562" s="124">
        <f t="shared" ca="1" si="9"/>
        <v>9</v>
      </c>
      <c r="AG562" s="124"/>
      <c r="AH562" s="124"/>
      <c r="AI562" s="110">
        <v>666262646</v>
      </c>
      <c r="AJ562" s="2" t="s">
        <v>2298</v>
      </c>
      <c r="AK562" s="125">
        <v>93711</v>
      </c>
    </row>
    <row r="563" spans="1:37" x14ac:dyDescent="0.3">
      <c r="A563" s="110">
        <v>788001544</v>
      </c>
      <c r="B563" s="2" t="s">
        <v>619</v>
      </c>
      <c r="C563" s="18">
        <v>4</v>
      </c>
      <c r="D563" s="118">
        <v>74412</v>
      </c>
      <c r="E563" s="114" t="s">
        <v>851</v>
      </c>
      <c r="F563" s="115">
        <v>3</v>
      </c>
      <c r="AC563" s="110">
        <v>638009614</v>
      </c>
      <c r="AD563" s="2" t="s">
        <v>251</v>
      </c>
      <c r="AE563" s="123">
        <v>37082</v>
      </c>
      <c r="AF563" s="124">
        <f t="shared" ca="1" si="9"/>
        <v>19</v>
      </c>
      <c r="AG563" s="124"/>
      <c r="AH563" s="124"/>
      <c r="AI563" s="110">
        <v>666271340</v>
      </c>
      <c r="AJ563" s="2" t="s">
        <v>2283</v>
      </c>
      <c r="AK563" s="125">
        <v>39749</v>
      </c>
    </row>
    <row r="564" spans="1:37" x14ac:dyDescent="0.3">
      <c r="A564" s="110">
        <v>231300000</v>
      </c>
      <c r="B564" s="2" t="s">
        <v>620</v>
      </c>
      <c r="C564" s="18">
        <v>1</v>
      </c>
      <c r="D564" s="118">
        <v>79867</v>
      </c>
      <c r="E564" s="114" t="s">
        <v>851</v>
      </c>
      <c r="F564" s="115">
        <v>7</v>
      </c>
      <c r="AC564" s="110">
        <v>250005128</v>
      </c>
      <c r="AD564" s="2" t="s">
        <v>459</v>
      </c>
      <c r="AE564" s="123">
        <v>39676</v>
      </c>
      <c r="AF564" s="124">
        <f t="shared" ca="1" si="9"/>
        <v>12</v>
      </c>
      <c r="AG564" s="124"/>
      <c r="AH564" s="124"/>
      <c r="AI564" s="110">
        <v>666273059</v>
      </c>
      <c r="AJ564" s="2" t="s">
        <v>2300</v>
      </c>
      <c r="AK564" s="125">
        <v>79058</v>
      </c>
    </row>
    <row r="565" spans="1:37" x14ac:dyDescent="0.3">
      <c r="A565" s="110">
        <v>151500000</v>
      </c>
      <c r="B565" s="2" t="s">
        <v>621</v>
      </c>
      <c r="C565" s="18">
        <v>5</v>
      </c>
      <c r="D565" s="118">
        <v>84524</v>
      </c>
      <c r="E565" s="114" t="s">
        <v>851</v>
      </c>
      <c r="F565" s="115">
        <v>6</v>
      </c>
      <c r="AC565" s="110">
        <v>788001506</v>
      </c>
      <c r="AD565" s="2" t="s">
        <v>494</v>
      </c>
      <c r="AE565" s="123">
        <v>40202</v>
      </c>
      <c r="AF565" s="124">
        <f t="shared" ca="1" si="9"/>
        <v>11</v>
      </c>
      <c r="AG565" s="124"/>
      <c r="AH565" s="124"/>
      <c r="AI565" s="110">
        <v>666275897</v>
      </c>
      <c r="AJ565" s="2" t="s">
        <v>2294</v>
      </c>
      <c r="AK565" s="125">
        <v>58387</v>
      </c>
    </row>
    <row r="566" spans="1:37" x14ac:dyDescent="0.3">
      <c r="A566" s="110">
        <v>468008483</v>
      </c>
      <c r="B566" s="2" t="s">
        <v>622</v>
      </c>
      <c r="C566" s="18">
        <v>2</v>
      </c>
      <c r="D566" s="118">
        <v>107090</v>
      </c>
      <c r="E566" s="114" t="s">
        <v>854</v>
      </c>
      <c r="F566" s="115">
        <v>3</v>
      </c>
      <c r="AC566" s="110">
        <v>995007955</v>
      </c>
      <c r="AD566" s="2" t="s">
        <v>786</v>
      </c>
      <c r="AE566" s="123">
        <v>36940</v>
      </c>
      <c r="AF566" s="124">
        <f t="shared" ca="1" si="9"/>
        <v>20</v>
      </c>
      <c r="AG566" s="124"/>
      <c r="AH566" s="124"/>
      <c r="AI566" s="110">
        <v>666281174</v>
      </c>
      <c r="AJ566" s="2" t="s">
        <v>2288</v>
      </c>
      <c r="AK566" s="125">
        <v>95464</v>
      </c>
    </row>
    <row r="567" spans="1:37" x14ac:dyDescent="0.3">
      <c r="A567" s="110">
        <v>270770000</v>
      </c>
      <c r="B567" s="2" t="s">
        <v>624</v>
      </c>
      <c r="C567" s="18">
        <v>1</v>
      </c>
      <c r="D567" s="118">
        <v>61979</v>
      </c>
      <c r="E567" s="114" t="s">
        <v>854</v>
      </c>
      <c r="F567" s="115">
        <v>7</v>
      </c>
      <c r="AC567" s="110">
        <v>205890000</v>
      </c>
      <c r="AD567" s="2" t="s">
        <v>277</v>
      </c>
      <c r="AE567" s="123">
        <v>41659</v>
      </c>
      <c r="AF567" s="124">
        <f t="shared" ca="1" si="9"/>
        <v>7</v>
      </c>
      <c r="AG567" s="124"/>
      <c r="AH567" s="124"/>
      <c r="AI567" s="110">
        <v>666295167</v>
      </c>
      <c r="AJ567" s="2" t="s">
        <v>623</v>
      </c>
      <c r="AK567" s="125">
        <v>103648</v>
      </c>
    </row>
    <row r="568" spans="1:37" x14ac:dyDescent="0.3">
      <c r="A568" s="110">
        <v>740770000</v>
      </c>
      <c r="B568" s="2" t="s">
        <v>625</v>
      </c>
      <c r="C568" s="18">
        <v>1</v>
      </c>
      <c r="D568" s="118">
        <v>110448</v>
      </c>
      <c r="E568" s="114" t="s">
        <v>848</v>
      </c>
      <c r="F568" s="115">
        <v>3</v>
      </c>
      <c r="AC568" s="110">
        <v>638008002</v>
      </c>
      <c r="AD568" s="2" t="s">
        <v>682</v>
      </c>
      <c r="AE568" s="78">
        <v>43053</v>
      </c>
      <c r="AF568" s="124">
        <f t="shared" ca="1" si="9"/>
        <v>3</v>
      </c>
      <c r="AG568" s="124"/>
      <c r="AH568" s="124"/>
      <c r="AI568" s="110">
        <v>666298282</v>
      </c>
      <c r="AJ568" s="2" t="s">
        <v>225</v>
      </c>
      <c r="AK568" s="125">
        <v>78940</v>
      </c>
    </row>
    <row r="569" spans="1:37" x14ac:dyDescent="0.3">
      <c r="A569" s="110">
        <v>379003424</v>
      </c>
      <c r="B569" s="2" t="s">
        <v>626</v>
      </c>
      <c r="C569" s="18">
        <v>4</v>
      </c>
      <c r="D569" s="118">
        <v>101758</v>
      </c>
      <c r="E569" s="114" t="s">
        <v>848</v>
      </c>
      <c r="F569" s="115">
        <v>7</v>
      </c>
      <c r="AC569" s="110">
        <v>505002396</v>
      </c>
      <c r="AD569" s="2" t="s">
        <v>3150</v>
      </c>
      <c r="AE569" s="78">
        <v>37290</v>
      </c>
      <c r="AF569" s="124">
        <f t="shared" ca="1" si="9"/>
        <v>19</v>
      </c>
      <c r="AG569" s="124"/>
      <c r="AH569" s="124"/>
      <c r="AI569" s="110">
        <v>666304889</v>
      </c>
      <c r="AJ569" s="2" t="s">
        <v>2300</v>
      </c>
      <c r="AK569" s="125">
        <v>141470</v>
      </c>
    </row>
    <row r="570" spans="1:37" x14ac:dyDescent="0.3">
      <c r="A570" s="110">
        <v>342006006</v>
      </c>
      <c r="B570" s="2" t="s">
        <v>627</v>
      </c>
      <c r="C570" s="18">
        <v>1</v>
      </c>
      <c r="D570" s="118">
        <v>98770</v>
      </c>
      <c r="E570" s="114" t="s">
        <v>851</v>
      </c>
      <c r="F570" s="115">
        <v>4</v>
      </c>
      <c r="AC570" s="110">
        <v>695350000</v>
      </c>
      <c r="AD570" s="2" t="s">
        <v>162</v>
      </c>
      <c r="AE570" s="78">
        <v>42536</v>
      </c>
      <c r="AF570" s="124">
        <f t="shared" ca="1" si="9"/>
        <v>4</v>
      </c>
      <c r="AG570" s="124"/>
      <c r="AH570" s="124"/>
      <c r="AI570" s="110">
        <v>666307222</v>
      </c>
      <c r="AJ570" s="2" t="s">
        <v>234</v>
      </c>
      <c r="AK570" s="125">
        <v>52551</v>
      </c>
    </row>
    <row r="571" spans="1:37" x14ac:dyDescent="0.3">
      <c r="A571" s="110">
        <v>776007225</v>
      </c>
      <c r="B571" s="2" t="s">
        <v>628</v>
      </c>
      <c r="C571" s="18">
        <v>4</v>
      </c>
      <c r="D571" s="118">
        <v>100248</v>
      </c>
      <c r="E571" s="114" t="s">
        <v>837</v>
      </c>
      <c r="F571" s="115">
        <v>6</v>
      </c>
      <c r="AC571" s="110">
        <v>309006792</v>
      </c>
      <c r="AD571" s="2" t="s">
        <v>453</v>
      </c>
      <c r="AE571" s="123">
        <v>39969</v>
      </c>
      <c r="AF571" s="124">
        <f t="shared" ca="1" si="9"/>
        <v>11</v>
      </c>
      <c r="AG571" s="124"/>
      <c r="AH571" s="124"/>
      <c r="AI571" s="110">
        <v>666308884</v>
      </c>
      <c r="AJ571" s="2" t="s">
        <v>386</v>
      </c>
      <c r="AK571" s="125">
        <v>52813</v>
      </c>
    </row>
    <row r="572" spans="1:37" x14ac:dyDescent="0.3">
      <c r="A572" s="110">
        <v>666386517</v>
      </c>
      <c r="B572" s="2" t="s">
        <v>629</v>
      </c>
      <c r="C572" s="18">
        <v>4</v>
      </c>
      <c r="D572" s="118">
        <v>68370</v>
      </c>
      <c r="E572" s="114" t="s">
        <v>840</v>
      </c>
      <c r="F572" s="115">
        <v>4</v>
      </c>
      <c r="AC572" s="110">
        <v>754830000</v>
      </c>
      <c r="AD572" s="2" t="s">
        <v>640</v>
      </c>
      <c r="AE572" s="123">
        <v>41077</v>
      </c>
      <c r="AF572" s="124">
        <f t="shared" ca="1" si="9"/>
        <v>8</v>
      </c>
      <c r="AG572" s="124"/>
      <c r="AH572" s="124"/>
      <c r="AI572" s="110">
        <v>666317784</v>
      </c>
      <c r="AJ572" s="2" t="s">
        <v>2298</v>
      </c>
      <c r="AK572" s="125">
        <v>125854</v>
      </c>
    </row>
    <row r="573" spans="1:37" x14ac:dyDescent="0.3">
      <c r="A573" s="110">
        <v>567003065</v>
      </c>
      <c r="B573" s="2" t="s">
        <v>630</v>
      </c>
      <c r="C573" s="18">
        <v>4</v>
      </c>
      <c r="D573" s="118">
        <v>52504</v>
      </c>
      <c r="E573" s="114" t="s">
        <v>837</v>
      </c>
      <c r="F573" s="115">
        <v>1</v>
      </c>
      <c r="AC573" s="110">
        <v>872180000</v>
      </c>
      <c r="AD573" s="2" t="s">
        <v>3138</v>
      </c>
      <c r="AE573" s="78">
        <v>41909</v>
      </c>
      <c r="AF573" s="124">
        <f t="shared" ca="1" si="9"/>
        <v>6</v>
      </c>
      <c r="AG573" s="124"/>
      <c r="AH573" s="124"/>
      <c r="AI573" s="110">
        <v>666317914</v>
      </c>
      <c r="AJ573" s="2" t="s">
        <v>2300</v>
      </c>
      <c r="AK573" s="125">
        <v>66958</v>
      </c>
    </row>
    <row r="574" spans="1:37" x14ac:dyDescent="0.3">
      <c r="A574" s="110">
        <v>666146419</v>
      </c>
      <c r="B574" s="2" t="s">
        <v>631</v>
      </c>
      <c r="C574" s="18">
        <v>5</v>
      </c>
      <c r="D574" s="118">
        <v>47140</v>
      </c>
      <c r="E574" s="114" t="s">
        <v>855</v>
      </c>
      <c r="F574" s="115">
        <v>0</v>
      </c>
      <c r="AC574" s="110">
        <v>327007487</v>
      </c>
      <c r="AD574" s="2" t="s">
        <v>90</v>
      </c>
      <c r="AE574" s="123">
        <v>39612</v>
      </c>
      <c r="AF574" s="124">
        <f t="shared" ca="1" si="9"/>
        <v>12</v>
      </c>
      <c r="AG574" s="124"/>
      <c r="AH574" s="124"/>
      <c r="AI574" s="110">
        <v>666319450</v>
      </c>
      <c r="AJ574" s="2" t="s">
        <v>234</v>
      </c>
      <c r="AK574" s="125">
        <v>58353</v>
      </c>
    </row>
    <row r="575" spans="1:37" x14ac:dyDescent="0.3">
      <c r="A575" s="110">
        <v>666236256</v>
      </c>
      <c r="B575" s="2" t="s">
        <v>632</v>
      </c>
      <c r="C575" s="18">
        <v>3</v>
      </c>
      <c r="D575" s="118">
        <v>100874</v>
      </c>
      <c r="E575" s="114" t="s">
        <v>855</v>
      </c>
      <c r="F575" s="115">
        <v>5</v>
      </c>
      <c r="AC575" s="110">
        <v>321007544</v>
      </c>
      <c r="AD575" s="2" t="s">
        <v>175</v>
      </c>
      <c r="AE575" s="123">
        <v>36920</v>
      </c>
      <c r="AF575" s="124">
        <f t="shared" ca="1" si="9"/>
        <v>20</v>
      </c>
      <c r="AG575" s="124"/>
      <c r="AH575" s="124"/>
      <c r="AI575" s="110">
        <v>666326997</v>
      </c>
      <c r="AJ575" s="2" t="s">
        <v>697</v>
      </c>
      <c r="AK575" s="125">
        <v>52779</v>
      </c>
    </row>
    <row r="576" spans="1:37" x14ac:dyDescent="0.3">
      <c r="A576" s="110">
        <v>959004384</v>
      </c>
      <c r="B576" s="2" t="s">
        <v>633</v>
      </c>
      <c r="C576" s="18">
        <v>2</v>
      </c>
      <c r="D576" s="118">
        <v>59380</v>
      </c>
      <c r="E576" s="114" t="s">
        <v>851</v>
      </c>
      <c r="F576" s="115">
        <v>6</v>
      </c>
      <c r="AC576" s="110">
        <v>722004880</v>
      </c>
      <c r="AD576" s="2" t="s">
        <v>287</v>
      </c>
      <c r="AE576" s="123">
        <v>39684</v>
      </c>
      <c r="AF576" s="124">
        <f t="shared" ca="1" si="9"/>
        <v>12</v>
      </c>
      <c r="AG576" s="124"/>
      <c r="AH576" s="124"/>
      <c r="AI576" s="110">
        <v>666328696</v>
      </c>
      <c r="AJ576" s="2" t="s">
        <v>2300</v>
      </c>
      <c r="AK576" s="125">
        <v>59678</v>
      </c>
    </row>
    <row r="577" spans="1:37" s="61" customFormat="1" x14ac:dyDescent="0.3">
      <c r="A577" s="110">
        <v>702320000</v>
      </c>
      <c r="B577" s="2" t="s">
        <v>634</v>
      </c>
      <c r="C577" s="18">
        <v>2</v>
      </c>
      <c r="D577" s="118">
        <v>59840</v>
      </c>
      <c r="E577" s="114" t="s">
        <v>851</v>
      </c>
      <c r="F577" s="115">
        <v>2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C577" s="110">
        <v>718009132</v>
      </c>
      <c r="AD577" s="2" t="s">
        <v>360</v>
      </c>
      <c r="AE577" s="78">
        <v>36929</v>
      </c>
      <c r="AF577" s="124">
        <f t="shared" ca="1" si="9"/>
        <v>20</v>
      </c>
      <c r="AG577" s="124"/>
      <c r="AH577" s="124"/>
      <c r="AI577" s="110">
        <v>666329827</v>
      </c>
      <c r="AJ577" s="2" t="s">
        <v>697</v>
      </c>
      <c r="AK577" s="125">
        <v>146253</v>
      </c>
    </row>
    <row r="578" spans="1:37" s="61" customFormat="1" x14ac:dyDescent="0.3">
      <c r="A578" s="110">
        <v>675005393</v>
      </c>
      <c r="B578" s="2" t="s">
        <v>635</v>
      </c>
      <c r="C578" s="18">
        <v>3</v>
      </c>
      <c r="D578" s="118">
        <v>73326</v>
      </c>
      <c r="E578" s="114" t="s">
        <v>837</v>
      </c>
      <c r="F578" s="115">
        <v>6</v>
      </c>
      <c r="L578" s="2"/>
      <c r="M578" s="2"/>
      <c r="N578" s="2"/>
      <c r="O578" s="2"/>
      <c r="P578" s="2"/>
      <c r="Q578" s="2"/>
      <c r="R578" s="2"/>
      <c r="S578" s="2"/>
      <c r="T578" s="2"/>
      <c r="AC578" s="110">
        <v>243008840</v>
      </c>
      <c r="AD578" s="2" t="s">
        <v>712</v>
      </c>
      <c r="AE578" s="123">
        <v>41128</v>
      </c>
      <c r="AF578" s="124">
        <f t="shared" ref="AF578:AF641" ca="1" si="10">DATEDIF(AE578,TODAY(),"Y")</f>
        <v>8</v>
      </c>
      <c r="AG578" s="124"/>
      <c r="AH578" s="124"/>
      <c r="AI578" s="110">
        <v>666339975</v>
      </c>
      <c r="AJ578" s="2" t="s">
        <v>623</v>
      </c>
      <c r="AK578" s="125">
        <v>62564</v>
      </c>
    </row>
    <row r="579" spans="1:37" s="61" customFormat="1" x14ac:dyDescent="0.3">
      <c r="A579" s="110">
        <v>167002281</v>
      </c>
      <c r="B579" s="2" t="s">
        <v>636</v>
      </c>
      <c r="C579" s="18">
        <v>2</v>
      </c>
      <c r="D579" s="118">
        <v>111686</v>
      </c>
      <c r="E579" s="114" t="s">
        <v>848</v>
      </c>
      <c r="F579" s="115">
        <v>0</v>
      </c>
      <c r="L579" s="2"/>
      <c r="M579" s="2"/>
      <c r="N579" s="2"/>
      <c r="O579" s="2"/>
      <c r="P579" s="2"/>
      <c r="Q579" s="2"/>
      <c r="R579" s="2"/>
      <c r="S579" s="2"/>
      <c r="T579" s="2"/>
      <c r="AC579" s="110">
        <v>676003978</v>
      </c>
      <c r="AD579" s="2" t="s">
        <v>323</v>
      </c>
      <c r="AE579" s="123">
        <v>36777</v>
      </c>
      <c r="AF579" s="124">
        <f t="shared" ca="1" si="10"/>
        <v>20</v>
      </c>
      <c r="AG579" s="124"/>
      <c r="AH579" s="124"/>
      <c r="AI579" s="110">
        <v>666344566</v>
      </c>
      <c r="AJ579" s="2" t="s">
        <v>2293</v>
      </c>
      <c r="AK579" s="125">
        <v>149126</v>
      </c>
    </row>
    <row r="580" spans="1:37" s="61" customFormat="1" x14ac:dyDescent="0.3">
      <c r="A580" s="110">
        <v>348800000</v>
      </c>
      <c r="B580" s="2" t="s">
        <v>637</v>
      </c>
      <c r="C580" s="18">
        <v>2</v>
      </c>
      <c r="D580" s="118">
        <v>118791</v>
      </c>
      <c r="E580" s="114" t="s">
        <v>851</v>
      </c>
      <c r="F580" s="115">
        <v>0</v>
      </c>
      <c r="L580" s="2"/>
      <c r="M580" s="2"/>
      <c r="N580" s="2"/>
      <c r="O580" s="2"/>
      <c r="P580" s="2"/>
      <c r="Q580" s="2"/>
      <c r="R580" s="2"/>
      <c r="S580" s="2"/>
      <c r="T580" s="2"/>
      <c r="AC580" s="110">
        <v>495005580</v>
      </c>
      <c r="AD580" s="2" t="s">
        <v>56</v>
      </c>
      <c r="AE580" s="123">
        <v>37166</v>
      </c>
      <c r="AF580" s="124">
        <f t="shared" ca="1" si="10"/>
        <v>19</v>
      </c>
      <c r="AG580" s="124"/>
      <c r="AH580" s="124"/>
      <c r="AI580" s="110">
        <v>666347937</v>
      </c>
      <c r="AJ580" s="2" t="s">
        <v>2294</v>
      </c>
      <c r="AK580" s="125">
        <v>49923</v>
      </c>
    </row>
    <row r="581" spans="1:37" s="61" customFormat="1" x14ac:dyDescent="0.3">
      <c r="A581" s="110">
        <v>905990000</v>
      </c>
      <c r="B581" s="2" t="s">
        <v>638</v>
      </c>
      <c r="C581" s="18">
        <v>5</v>
      </c>
      <c r="D581" s="118">
        <v>55164</v>
      </c>
      <c r="E581" s="114" t="s">
        <v>851</v>
      </c>
      <c r="F581" s="115">
        <v>3</v>
      </c>
      <c r="L581" s="2"/>
      <c r="M581" s="2"/>
      <c r="N581" s="2"/>
      <c r="O581" s="2"/>
      <c r="P581" s="2"/>
      <c r="Q581" s="2"/>
      <c r="R581" s="2"/>
      <c r="S581" s="2"/>
      <c r="T581" s="2"/>
      <c r="AC581" s="110">
        <v>410005983</v>
      </c>
      <c r="AD581" s="2" t="s">
        <v>349</v>
      </c>
      <c r="AE581" s="123">
        <v>36390</v>
      </c>
      <c r="AF581" s="124">
        <f t="shared" ca="1" si="10"/>
        <v>21</v>
      </c>
      <c r="AG581" s="124"/>
      <c r="AH581" s="124"/>
      <c r="AI581" s="110">
        <v>666352621</v>
      </c>
      <c r="AJ581" s="2" t="s">
        <v>697</v>
      </c>
      <c r="AK581" s="125">
        <v>65179</v>
      </c>
    </row>
    <row r="582" spans="1:37" s="61" customFormat="1" x14ac:dyDescent="0.3">
      <c r="A582" s="110">
        <v>574009427</v>
      </c>
      <c r="B582" s="2" t="s">
        <v>639</v>
      </c>
      <c r="C582" s="18">
        <v>5</v>
      </c>
      <c r="D582" s="118">
        <v>51435</v>
      </c>
      <c r="E582" s="114" t="s">
        <v>854</v>
      </c>
      <c r="F582" s="115">
        <v>4</v>
      </c>
      <c r="L582" s="2"/>
      <c r="M582" s="2"/>
      <c r="N582" s="2"/>
      <c r="O582" s="2"/>
      <c r="P582" s="2"/>
      <c r="Q582" s="2"/>
      <c r="R582" s="2"/>
      <c r="S582" s="2"/>
      <c r="T582" s="2"/>
      <c r="AC582" s="110">
        <v>613820000</v>
      </c>
      <c r="AD582" s="2" t="s">
        <v>363</v>
      </c>
      <c r="AE582" s="123">
        <v>39706</v>
      </c>
      <c r="AF582" s="124">
        <f t="shared" ca="1" si="10"/>
        <v>12</v>
      </c>
      <c r="AG582" s="124"/>
      <c r="AH582" s="124"/>
      <c r="AI582" s="110">
        <v>666357118</v>
      </c>
      <c r="AJ582" s="2" t="s">
        <v>2300</v>
      </c>
      <c r="AK582" s="125">
        <v>59927</v>
      </c>
    </row>
    <row r="583" spans="1:37" s="61" customFormat="1" x14ac:dyDescent="0.3">
      <c r="A583" s="110">
        <v>229007566</v>
      </c>
      <c r="B583" s="2" t="s">
        <v>640</v>
      </c>
      <c r="C583" s="18">
        <v>2</v>
      </c>
      <c r="D583" s="118">
        <v>97490</v>
      </c>
      <c r="E583" s="114" t="s">
        <v>840</v>
      </c>
      <c r="F583" s="115">
        <v>4</v>
      </c>
      <c r="L583" s="2"/>
      <c r="M583" s="2"/>
      <c r="N583" s="2"/>
      <c r="O583" s="2"/>
      <c r="P583" s="2"/>
      <c r="Q583" s="2"/>
      <c r="R583" s="2"/>
      <c r="S583" s="2"/>
      <c r="T583" s="2"/>
      <c r="AC583" s="110">
        <v>808004324</v>
      </c>
      <c r="AD583" s="2" t="s">
        <v>422</v>
      </c>
      <c r="AE583" s="123">
        <v>38251</v>
      </c>
      <c r="AF583" s="124">
        <f t="shared" ca="1" si="10"/>
        <v>16</v>
      </c>
      <c r="AG583" s="124"/>
      <c r="AH583" s="124"/>
      <c r="AI583" s="110">
        <v>666364177</v>
      </c>
      <c r="AJ583" s="2" t="s">
        <v>2293</v>
      </c>
      <c r="AK583" s="125">
        <v>50459</v>
      </c>
    </row>
    <row r="584" spans="1:37" s="61" customFormat="1" x14ac:dyDescent="0.3">
      <c r="A584" s="110">
        <v>812007731</v>
      </c>
      <c r="B584" s="2" t="s">
        <v>641</v>
      </c>
      <c r="C584" s="18">
        <v>5</v>
      </c>
      <c r="D584" s="118">
        <v>107099</v>
      </c>
      <c r="E584" s="114" t="s">
        <v>854</v>
      </c>
      <c r="F584" s="115">
        <v>1</v>
      </c>
      <c r="L584" s="2"/>
      <c r="M584" s="2"/>
      <c r="N584" s="2"/>
      <c r="O584" s="2"/>
      <c r="P584" s="2"/>
      <c r="Q584" s="2"/>
      <c r="R584" s="2"/>
      <c r="S584" s="2"/>
      <c r="T584" s="2"/>
      <c r="AC584" s="110">
        <v>800520000</v>
      </c>
      <c r="AD584" s="2" t="s">
        <v>3252</v>
      </c>
      <c r="AE584" s="78">
        <v>37018</v>
      </c>
      <c r="AF584" s="124">
        <f t="shared" ca="1" si="10"/>
        <v>19</v>
      </c>
      <c r="AG584" s="124"/>
      <c r="AH584" s="124"/>
      <c r="AI584" s="110">
        <v>666368365</v>
      </c>
      <c r="AJ584" s="2" t="s">
        <v>623</v>
      </c>
      <c r="AK584" s="125">
        <v>55495</v>
      </c>
    </row>
    <row r="585" spans="1:37" s="61" customFormat="1" x14ac:dyDescent="0.3">
      <c r="A585" s="110">
        <v>315001263</v>
      </c>
      <c r="B585" s="2" t="s">
        <v>642</v>
      </c>
      <c r="C585" s="18">
        <v>4</v>
      </c>
      <c r="D585" s="118">
        <v>69464</v>
      </c>
      <c r="E585" s="114" t="s">
        <v>854</v>
      </c>
      <c r="F585" s="115">
        <v>1</v>
      </c>
      <c r="L585" s="2"/>
      <c r="M585" s="2"/>
      <c r="N585" s="2"/>
      <c r="O585" s="2"/>
      <c r="P585" s="2"/>
      <c r="Q585" s="2"/>
      <c r="R585" s="2"/>
      <c r="S585" s="2"/>
      <c r="T585" s="2"/>
      <c r="AC585" s="110">
        <v>406360000</v>
      </c>
      <c r="AD585" s="2" t="s">
        <v>469</v>
      </c>
      <c r="AE585" s="123">
        <v>39252</v>
      </c>
      <c r="AF585" s="124">
        <f t="shared" ca="1" si="10"/>
        <v>13</v>
      </c>
      <c r="AG585" s="124"/>
      <c r="AH585" s="124"/>
      <c r="AI585" s="110">
        <v>666369030</v>
      </c>
      <c r="AJ585" s="2" t="s">
        <v>2288</v>
      </c>
      <c r="AK585" s="125">
        <v>75306</v>
      </c>
    </row>
    <row r="586" spans="1:37" s="61" customFormat="1" x14ac:dyDescent="0.3">
      <c r="A586" s="110">
        <v>487005627</v>
      </c>
      <c r="B586" s="2" t="s">
        <v>643</v>
      </c>
      <c r="C586" s="18">
        <v>1</v>
      </c>
      <c r="D586" s="118">
        <v>84796</v>
      </c>
      <c r="E586" s="114" t="s">
        <v>840</v>
      </c>
      <c r="F586" s="115">
        <v>0</v>
      </c>
      <c r="AC586" s="110">
        <v>504430000</v>
      </c>
      <c r="AD586" s="2" t="s">
        <v>300</v>
      </c>
      <c r="AE586" s="123">
        <v>38076</v>
      </c>
      <c r="AF586" s="124">
        <f t="shared" ca="1" si="10"/>
        <v>16</v>
      </c>
      <c r="AG586" s="124"/>
      <c r="AH586" s="124"/>
      <c r="AI586" s="110">
        <v>666371376</v>
      </c>
      <c r="AJ586" s="2" t="s">
        <v>2288</v>
      </c>
      <c r="AK586" s="125">
        <v>65517</v>
      </c>
    </row>
    <row r="587" spans="1:37" s="61" customFormat="1" x14ac:dyDescent="0.3">
      <c r="A587" s="110">
        <v>702350000</v>
      </c>
      <c r="B587" s="2" t="s">
        <v>644</v>
      </c>
      <c r="C587" s="18">
        <v>3</v>
      </c>
      <c r="D587" s="118">
        <v>111472</v>
      </c>
      <c r="E587" s="114" t="s">
        <v>843</v>
      </c>
      <c r="F587" s="115">
        <v>3</v>
      </c>
      <c r="AC587" s="110">
        <v>265900000</v>
      </c>
      <c r="AD587" s="2" t="s">
        <v>3053</v>
      </c>
      <c r="AE587" s="78">
        <v>39260</v>
      </c>
      <c r="AF587" s="124">
        <f t="shared" ca="1" si="10"/>
        <v>13</v>
      </c>
      <c r="AG587" s="124"/>
      <c r="AH587" s="124"/>
      <c r="AI587" s="110">
        <v>666375527</v>
      </c>
      <c r="AJ587" s="2" t="s">
        <v>2294</v>
      </c>
      <c r="AK587" s="125">
        <v>134319</v>
      </c>
    </row>
    <row r="588" spans="1:37" s="61" customFormat="1" x14ac:dyDescent="0.3">
      <c r="A588" s="110">
        <v>666604470</v>
      </c>
      <c r="B588" s="2" t="s">
        <v>645</v>
      </c>
      <c r="C588" s="18">
        <v>3</v>
      </c>
      <c r="D588" s="118">
        <v>43558</v>
      </c>
      <c r="E588" s="114" t="s">
        <v>837</v>
      </c>
      <c r="F588" s="115">
        <v>3</v>
      </c>
      <c r="AC588" s="110">
        <v>262410000</v>
      </c>
      <c r="AD588" s="2" t="s">
        <v>342</v>
      </c>
      <c r="AE588" s="123">
        <v>39118</v>
      </c>
      <c r="AF588" s="124">
        <f t="shared" ca="1" si="10"/>
        <v>14</v>
      </c>
      <c r="AG588" s="124"/>
      <c r="AH588" s="124"/>
      <c r="AI588" s="110">
        <v>666378370</v>
      </c>
      <c r="AJ588" s="2" t="s">
        <v>234</v>
      </c>
      <c r="AK588" s="125">
        <v>121629</v>
      </c>
    </row>
    <row r="589" spans="1:37" s="61" customFormat="1" x14ac:dyDescent="0.3">
      <c r="A589" s="110">
        <v>538001779</v>
      </c>
      <c r="B589" s="2" t="s">
        <v>646</v>
      </c>
      <c r="C589" s="18">
        <v>4</v>
      </c>
      <c r="D589" s="118">
        <v>122616</v>
      </c>
      <c r="E589" s="114" t="s">
        <v>848</v>
      </c>
      <c r="F589" s="115">
        <v>1</v>
      </c>
      <c r="AC589" s="110">
        <v>957600000</v>
      </c>
      <c r="AD589" s="2" t="s">
        <v>121</v>
      </c>
      <c r="AE589" s="123">
        <v>43092</v>
      </c>
      <c r="AF589" s="124">
        <f t="shared" ca="1" si="10"/>
        <v>3</v>
      </c>
      <c r="AG589" s="124"/>
      <c r="AH589" s="124"/>
      <c r="AI589" s="110">
        <v>666384846</v>
      </c>
      <c r="AJ589" s="2" t="s">
        <v>697</v>
      </c>
      <c r="AK589" s="125">
        <v>99795</v>
      </c>
    </row>
    <row r="590" spans="1:37" s="61" customFormat="1" x14ac:dyDescent="0.3">
      <c r="A590" s="110">
        <v>666152337</v>
      </c>
      <c r="B590" s="2" t="s">
        <v>647</v>
      </c>
      <c r="C590" s="18">
        <v>5</v>
      </c>
      <c r="D590" s="118">
        <v>72880</v>
      </c>
      <c r="E590" s="114" t="s">
        <v>855</v>
      </c>
      <c r="F590" s="115">
        <v>4</v>
      </c>
      <c r="AC590" s="110">
        <v>464001775</v>
      </c>
      <c r="AD590" s="2" t="s">
        <v>3277</v>
      </c>
      <c r="AE590" s="78">
        <v>37806</v>
      </c>
      <c r="AF590" s="124">
        <f t="shared" ca="1" si="10"/>
        <v>17</v>
      </c>
      <c r="AG590" s="124"/>
      <c r="AH590" s="124"/>
      <c r="AI590" s="110">
        <v>666385815</v>
      </c>
      <c r="AJ590" s="2" t="s">
        <v>2300</v>
      </c>
      <c r="AK590" s="125">
        <v>56767</v>
      </c>
    </row>
    <row r="591" spans="1:37" s="61" customFormat="1" x14ac:dyDescent="0.3">
      <c r="A591" s="110">
        <v>940790000</v>
      </c>
      <c r="B591" s="2" t="s">
        <v>648</v>
      </c>
      <c r="C591" s="18">
        <v>5</v>
      </c>
      <c r="D591" s="118">
        <v>44395</v>
      </c>
      <c r="E591" s="114" t="s">
        <v>848</v>
      </c>
      <c r="F591" s="115">
        <v>7</v>
      </c>
      <c r="AC591" s="110">
        <v>721950000</v>
      </c>
      <c r="AD591" s="2" t="s">
        <v>241</v>
      </c>
      <c r="AE591" s="123">
        <v>39559</v>
      </c>
      <c r="AF591" s="124">
        <f t="shared" ca="1" si="10"/>
        <v>12</v>
      </c>
      <c r="AG591" s="124"/>
      <c r="AH591" s="124"/>
      <c r="AI591" s="110">
        <v>666386517</v>
      </c>
      <c r="AJ591" s="2" t="s">
        <v>2285</v>
      </c>
      <c r="AK591" s="125">
        <v>60164</v>
      </c>
    </row>
    <row r="592" spans="1:37" s="61" customFormat="1" x14ac:dyDescent="0.3">
      <c r="A592" s="110">
        <v>373800000</v>
      </c>
      <c r="B592" s="2" t="s">
        <v>649</v>
      </c>
      <c r="C592" s="18">
        <v>5</v>
      </c>
      <c r="D592" s="118">
        <v>46803</v>
      </c>
      <c r="E592" s="114" t="s">
        <v>855</v>
      </c>
      <c r="F592" s="115">
        <v>5</v>
      </c>
      <c r="AC592" s="110">
        <v>444006022</v>
      </c>
      <c r="AD592" s="2" t="s">
        <v>289</v>
      </c>
      <c r="AE592" s="123">
        <v>36764</v>
      </c>
      <c r="AF592" s="124">
        <f t="shared" ca="1" si="10"/>
        <v>20</v>
      </c>
      <c r="AG592" s="124"/>
      <c r="AH592" s="124"/>
      <c r="AI592" s="110">
        <v>666419911</v>
      </c>
      <c r="AJ592" s="2" t="s">
        <v>517</v>
      </c>
      <c r="AK592" s="125">
        <v>57561</v>
      </c>
    </row>
    <row r="593" spans="1:37" s="61" customFormat="1" x14ac:dyDescent="0.3">
      <c r="A593" s="110">
        <v>987005670</v>
      </c>
      <c r="B593" s="2" t="s">
        <v>650</v>
      </c>
      <c r="C593" s="18">
        <v>2</v>
      </c>
      <c r="D593" s="118">
        <v>110697</v>
      </c>
      <c r="E593" s="114" t="s">
        <v>848</v>
      </c>
      <c r="F593" s="115">
        <v>5</v>
      </c>
      <c r="AC593" s="110">
        <v>226008126</v>
      </c>
      <c r="AD593" s="2" t="s">
        <v>3232</v>
      </c>
      <c r="AE593" s="78">
        <v>39187</v>
      </c>
      <c r="AF593" s="124">
        <f t="shared" ca="1" si="10"/>
        <v>13</v>
      </c>
      <c r="AG593" s="124"/>
      <c r="AH593" s="124"/>
      <c r="AI593" s="110">
        <v>666426362</v>
      </c>
      <c r="AJ593" s="2" t="s">
        <v>234</v>
      </c>
      <c r="AK593" s="125">
        <v>131550</v>
      </c>
    </row>
    <row r="594" spans="1:37" s="61" customFormat="1" x14ac:dyDescent="0.3">
      <c r="A594" s="110">
        <v>666167020</v>
      </c>
      <c r="B594" s="2" t="s">
        <v>651</v>
      </c>
      <c r="C594" s="18">
        <v>5</v>
      </c>
      <c r="D594" s="118">
        <v>71466</v>
      </c>
      <c r="E594" s="114" t="s">
        <v>854</v>
      </c>
      <c r="F594" s="115">
        <v>2</v>
      </c>
      <c r="AC594" s="110">
        <v>877007207</v>
      </c>
      <c r="AD594" s="2" t="s">
        <v>382</v>
      </c>
      <c r="AE594" s="123">
        <v>41639</v>
      </c>
      <c r="AF594" s="124">
        <f t="shared" ca="1" si="10"/>
        <v>7</v>
      </c>
      <c r="AG594" s="124"/>
      <c r="AH594" s="124"/>
      <c r="AI594" s="110">
        <v>666433517</v>
      </c>
      <c r="AJ594" s="2" t="s">
        <v>2283</v>
      </c>
      <c r="AK594" s="125">
        <v>111067</v>
      </c>
    </row>
    <row r="595" spans="1:37" s="61" customFormat="1" x14ac:dyDescent="0.3">
      <c r="A595" s="110">
        <v>245610000</v>
      </c>
      <c r="B595" s="2" t="s">
        <v>652</v>
      </c>
      <c r="C595" s="18">
        <v>4</v>
      </c>
      <c r="D595" s="118">
        <v>51250</v>
      </c>
      <c r="E595" s="114" t="s">
        <v>843</v>
      </c>
      <c r="F595" s="115">
        <v>2</v>
      </c>
      <c r="AC595" s="110">
        <v>666441198</v>
      </c>
      <c r="AD595" s="2" t="s">
        <v>254</v>
      </c>
      <c r="AE595" s="123">
        <v>40656</v>
      </c>
      <c r="AF595" s="124">
        <f t="shared" ca="1" si="10"/>
        <v>9</v>
      </c>
      <c r="AG595" s="124"/>
      <c r="AH595" s="124"/>
      <c r="AI595" s="110">
        <v>666434384</v>
      </c>
      <c r="AJ595" s="2"/>
      <c r="AK595" s="2"/>
    </row>
    <row r="596" spans="1:37" s="61" customFormat="1" x14ac:dyDescent="0.3">
      <c r="A596" s="110">
        <v>887007988</v>
      </c>
      <c r="B596" s="2" t="s">
        <v>653</v>
      </c>
      <c r="C596" s="18">
        <v>3</v>
      </c>
      <c r="D596" s="118">
        <v>76713</v>
      </c>
      <c r="E596" s="114" t="s">
        <v>840</v>
      </c>
      <c r="F596" s="115">
        <v>0</v>
      </c>
      <c r="AC596" s="110">
        <v>666188336</v>
      </c>
      <c r="AD596" s="2" t="s">
        <v>670</v>
      </c>
      <c r="AE596" s="123">
        <v>37999</v>
      </c>
      <c r="AF596" s="124">
        <f t="shared" ca="1" si="10"/>
        <v>17</v>
      </c>
      <c r="AG596" s="124"/>
      <c r="AH596" s="124"/>
      <c r="AI596" s="110">
        <v>666441198</v>
      </c>
      <c r="AJ596" s="2" t="s">
        <v>2296</v>
      </c>
      <c r="AK596" s="125">
        <v>48959</v>
      </c>
    </row>
    <row r="597" spans="1:37" s="61" customFormat="1" x14ac:dyDescent="0.3">
      <c r="A597" s="110">
        <v>821003656</v>
      </c>
      <c r="B597" s="2" t="s">
        <v>654</v>
      </c>
      <c r="C597" s="18">
        <v>3</v>
      </c>
      <c r="D597" s="118">
        <v>70171</v>
      </c>
      <c r="E597" s="114" t="s">
        <v>855</v>
      </c>
      <c r="F597" s="115">
        <v>7</v>
      </c>
      <c r="AC597" s="110">
        <v>666544197</v>
      </c>
      <c r="AD597" s="2" t="s">
        <v>683</v>
      </c>
      <c r="AE597" s="123">
        <v>39088</v>
      </c>
      <c r="AF597" s="124">
        <f t="shared" ca="1" si="10"/>
        <v>14</v>
      </c>
      <c r="AG597" s="124"/>
      <c r="AH597" s="124"/>
      <c r="AI597" s="110">
        <v>666457685</v>
      </c>
      <c r="AJ597" s="2" t="s">
        <v>234</v>
      </c>
      <c r="AK597" s="125">
        <v>80885</v>
      </c>
    </row>
    <row r="598" spans="1:37" s="61" customFormat="1" x14ac:dyDescent="0.3">
      <c r="A598" s="110">
        <v>837001186</v>
      </c>
      <c r="B598" s="2" t="s">
        <v>655</v>
      </c>
      <c r="C598" s="18">
        <v>3</v>
      </c>
      <c r="D598" s="118">
        <v>97105</v>
      </c>
      <c r="E598" s="114" t="s">
        <v>855</v>
      </c>
      <c r="F598" s="115">
        <v>3</v>
      </c>
      <c r="AC598" s="110">
        <v>145910000</v>
      </c>
      <c r="AD598" s="2" t="s">
        <v>3226</v>
      </c>
      <c r="AE598" s="78">
        <v>43746</v>
      </c>
      <c r="AF598" s="124">
        <f t="shared" ca="1" si="10"/>
        <v>1</v>
      </c>
      <c r="AG598" s="124"/>
      <c r="AH598" s="124"/>
      <c r="AI598" s="110">
        <v>666469241</v>
      </c>
      <c r="AJ598" s="2" t="s">
        <v>2296</v>
      </c>
      <c r="AK598" s="125">
        <v>109117</v>
      </c>
    </row>
    <row r="599" spans="1:37" s="61" customFormat="1" x14ac:dyDescent="0.3">
      <c r="A599" s="110">
        <v>779005158</v>
      </c>
      <c r="B599" s="2" t="s">
        <v>656</v>
      </c>
      <c r="C599" s="18">
        <v>5</v>
      </c>
      <c r="D599" s="118">
        <v>79550</v>
      </c>
      <c r="E599" s="114" t="s">
        <v>840</v>
      </c>
      <c r="F599" s="115">
        <v>2</v>
      </c>
      <c r="AC599" s="110">
        <v>777370000</v>
      </c>
      <c r="AD599" s="2" t="s">
        <v>322</v>
      </c>
      <c r="AE599" s="78">
        <v>41855</v>
      </c>
      <c r="AF599" s="124">
        <f t="shared" ca="1" si="10"/>
        <v>6</v>
      </c>
      <c r="AG599" s="124"/>
      <c r="AH599" s="124"/>
      <c r="AI599" s="110">
        <v>666471484</v>
      </c>
      <c r="AJ599" s="2" t="s">
        <v>234</v>
      </c>
      <c r="AK599" s="125">
        <v>104205</v>
      </c>
    </row>
    <row r="600" spans="1:37" s="61" customFormat="1" x14ac:dyDescent="0.3">
      <c r="A600" s="110">
        <v>976970000</v>
      </c>
      <c r="B600" s="2" t="s">
        <v>657</v>
      </c>
      <c r="C600" s="18">
        <v>3</v>
      </c>
      <c r="D600" s="118">
        <v>85241</v>
      </c>
      <c r="E600" s="114" t="s">
        <v>843</v>
      </c>
      <c r="F600" s="115">
        <v>7</v>
      </c>
      <c r="AC600" s="110">
        <v>179130000</v>
      </c>
      <c r="AD600" s="2" t="s">
        <v>734</v>
      </c>
      <c r="AE600" s="123">
        <v>43345</v>
      </c>
      <c r="AF600" s="124">
        <f t="shared" ca="1" si="10"/>
        <v>2</v>
      </c>
      <c r="AG600" s="124"/>
      <c r="AH600" s="124"/>
      <c r="AI600" s="110">
        <v>666477797</v>
      </c>
      <c r="AJ600" s="2" t="s">
        <v>2296</v>
      </c>
      <c r="AK600" s="125">
        <v>98713</v>
      </c>
    </row>
    <row r="601" spans="1:37" s="61" customFormat="1" x14ac:dyDescent="0.3">
      <c r="A601" s="110">
        <v>959860000</v>
      </c>
      <c r="B601" s="2" t="s">
        <v>658</v>
      </c>
      <c r="C601" s="18">
        <v>4</v>
      </c>
      <c r="D601" s="118">
        <v>102721</v>
      </c>
      <c r="E601" s="114" t="s">
        <v>837</v>
      </c>
      <c r="F601" s="115">
        <v>2</v>
      </c>
      <c r="AC601" s="110">
        <v>943005206</v>
      </c>
      <c r="AD601" s="2" t="s">
        <v>3204</v>
      </c>
      <c r="AE601" s="78">
        <v>38009</v>
      </c>
      <c r="AF601" s="124">
        <f t="shared" ca="1" si="10"/>
        <v>17</v>
      </c>
      <c r="AG601" s="124"/>
      <c r="AH601" s="124"/>
      <c r="AI601" s="110">
        <v>666485754</v>
      </c>
      <c r="AJ601" s="2" t="s">
        <v>2298</v>
      </c>
      <c r="AK601" s="125">
        <v>66806</v>
      </c>
    </row>
    <row r="602" spans="1:37" s="61" customFormat="1" x14ac:dyDescent="0.3">
      <c r="A602" s="110">
        <v>666271340</v>
      </c>
      <c r="B602" s="2" t="s">
        <v>659</v>
      </c>
      <c r="C602" s="18">
        <v>4</v>
      </c>
      <c r="D602" s="118">
        <v>60764</v>
      </c>
      <c r="E602" s="114" t="s">
        <v>851</v>
      </c>
      <c r="F602" s="115">
        <v>1</v>
      </c>
      <c r="AC602" s="110">
        <v>178003349</v>
      </c>
      <c r="AD602" s="2" t="s">
        <v>229</v>
      </c>
      <c r="AE602" s="123">
        <v>39980</v>
      </c>
      <c r="AF602" s="124">
        <f t="shared" ca="1" si="10"/>
        <v>11</v>
      </c>
      <c r="AG602" s="124"/>
      <c r="AH602" s="124"/>
      <c r="AI602" s="110">
        <v>666487149</v>
      </c>
      <c r="AJ602" s="2" t="s">
        <v>234</v>
      </c>
      <c r="AK602" s="125">
        <v>139256</v>
      </c>
    </row>
    <row r="603" spans="1:37" s="61" customFormat="1" x14ac:dyDescent="0.3">
      <c r="A603" s="110">
        <v>666978325</v>
      </c>
      <c r="B603" s="2" t="s">
        <v>660</v>
      </c>
      <c r="C603" s="18">
        <v>5</v>
      </c>
      <c r="D603" s="118">
        <v>110815</v>
      </c>
      <c r="E603" s="114" t="s">
        <v>840</v>
      </c>
      <c r="F603" s="115">
        <v>3</v>
      </c>
      <c r="AC603" s="110">
        <v>383640000</v>
      </c>
      <c r="AD603" s="2" t="s">
        <v>3198</v>
      </c>
      <c r="AE603" s="78">
        <v>38157</v>
      </c>
      <c r="AF603" s="124">
        <f t="shared" ca="1" si="10"/>
        <v>16</v>
      </c>
      <c r="AG603" s="124"/>
      <c r="AH603" s="124"/>
      <c r="AI603" s="110">
        <v>666489323</v>
      </c>
      <c r="AJ603" s="2" t="s">
        <v>2300</v>
      </c>
      <c r="AK603" s="125">
        <v>120497</v>
      </c>
    </row>
    <row r="604" spans="1:37" s="61" customFormat="1" x14ac:dyDescent="0.3">
      <c r="A604" s="110">
        <v>992680000</v>
      </c>
      <c r="B604" s="2" t="s">
        <v>661</v>
      </c>
      <c r="C604" s="18">
        <v>3</v>
      </c>
      <c r="D604" s="118">
        <v>100072</v>
      </c>
      <c r="E604" s="114" t="s">
        <v>848</v>
      </c>
      <c r="F604" s="115">
        <v>4</v>
      </c>
      <c r="AC604" s="110">
        <v>820140000</v>
      </c>
      <c r="AD604" s="2" t="s">
        <v>337</v>
      </c>
      <c r="AE604" s="123">
        <v>42717</v>
      </c>
      <c r="AF604" s="124">
        <f t="shared" ca="1" si="10"/>
        <v>4</v>
      </c>
      <c r="AG604" s="124"/>
      <c r="AH604" s="124"/>
      <c r="AI604" s="110">
        <v>666514885</v>
      </c>
      <c r="AJ604" s="2" t="s">
        <v>2300</v>
      </c>
      <c r="AK604" s="125">
        <v>101569</v>
      </c>
    </row>
    <row r="605" spans="1:37" s="61" customFormat="1" x14ac:dyDescent="0.3">
      <c r="A605" s="110">
        <v>696006349</v>
      </c>
      <c r="B605" s="2" t="s">
        <v>662</v>
      </c>
      <c r="C605" s="18">
        <v>2</v>
      </c>
      <c r="D605" s="118">
        <v>54619</v>
      </c>
      <c r="E605" s="114" t="s">
        <v>840</v>
      </c>
      <c r="F605" s="115">
        <v>4</v>
      </c>
      <c r="AC605" s="110">
        <v>749530000</v>
      </c>
      <c r="AD605" s="2" t="s">
        <v>174</v>
      </c>
      <c r="AE605" s="123">
        <v>36508</v>
      </c>
      <c r="AF605" s="124">
        <f t="shared" ca="1" si="10"/>
        <v>21</v>
      </c>
      <c r="AG605" s="124"/>
      <c r="AH605" s="124"/>
      <c r="AI605" s="110">
        <v>666515207</v>
      </c>
      <c r="AJ605" s="2" t="s">
        <v>2288</v>
      </c>
      <c r="AK605" s="125">
        <v>133020</v>
      </c>
    </row>
    <row r="606" spans="1:37" s="61" customFormat="1" x14ac:dyDescent="0.3">
      <c r="A606" s="110">
        <v>666619642</v>
      </c>
      <c r="B606" s="2" t="s">
        <v>663</v>
      </c>
      <c r="C606" s="18">
        <v>4</v>
      </c>
      <c r="D606" s="118">
        <v>65878</v>
      </c>
      <c r="E606" s="114" t="s">
        <v>840</v>
      </c>
      <c r="F606" s="115">
        <v>1</v>
      </c>
      <c r="AC606" s="110">
        <v>456006424</v>
      </c>
      <c r="AD606" s="2" t="s">
        <v>686</v>
      </c>
      <c r="AE606" s="123">
        <v>42479</v>
      </c>
      <c r="AF606" s="124">
        <f t="shared" ca="1" si="10"/>
        <v>4</v>
      </c>
      <c r="AG606" s="124"/>
      <c r="AH606" s="124"/>
      <c r="AI606" s="110">
        <v>666515652</v>
      </c>
      <c r="AJ606" s="2" t="s">
        <v>2294</v>
      </c>
      <c r="AK606" s="125">
        <v>78399</v>
      </c>
    </row>
    <row r="607" spans="1:37" s="61" customFormat="1" x14ac:dyDescent="0.3">
      <c r="A607" s="110">
        <v>189005902</v>
      </c>
      <c r="B607" s="2" t="s">
        <v>664</v>
      </c>
      <c r="C607" s="18">
        <v>5</v>
      </c>
      <c r="D607" s="118">
        <v>79913</v>
      </c>
      <c r="E607" s="114" t="s">
        <v>848</v>
      </c>
      <c r="F607" s="115">
        <v>6</v>
      </c>
      <c r="AC607" s="110">
        <v>338009875</v>
      </c>
      <c r="AD607" s="2" t="s">
        <v>200</v>
      </c>
      <c r="AE607" s="123">
        <v>39290</v>
      </c>
      <c r="AF607" s="124">
        <f t="shared" ca="1" si="10"/>
        <v>13</v>
      </c>
      <c r="AG607" s="124"/>
      <c r="AH607" s="124"/>
      <c r="AI607" s="110">
        <v>666527922</v>
      </c>
      <c r="AJ607" s="2" t="s">
        <v>2300</v>
      </c>
      <c r="AK607" s="125">
        <v>78112</v>
      </c>
    </row>
    <row r="608" spans="1:37" s="61" customFormat="1" x14ac:dyDescent="0.3">
      <c r="A608" s="110">
        <v>417008684</v>
      </c>
      <c r="B608" s="2" t="s">
        <v>665</v>
      </c>
      <c r="C608" s="18">
        <v>1</v>
      </c>
      <c r="D608" s="118">
        <v>54791</v>
      </c>
      <c r="E608" s="114" t="s">
        <v>837</v>
      </c>
      <c r="F608" s="115">
        <v>2</v>
      </c>
      <c r="AC608" s="110">
        <v>411005913</v>
      </c>
      <c r="AD608" s="2" t="s">
        <v>3073</v>
      </c>
      <c r="AE608" s="78">
        <v>41631</v>
      </c>
      <c r="AF608" s="124">
        <f t="shared" ca="1" si="10"/>
        <v>7</v>
      </c>
      <c r="AG608" s="124"/>
      <c r="AH608" s="124"/>
      <c r="AI608" s="110">
        <v>666533441</v>
      </c>
      <c r="AJ608" s="2" t="s">
        <v>623</v>
      </c>
      <c r="AK608" s="125">
        <v>52829</v>
      </c>
    </row>
    <row r="609" spans="1:37" s="61" customFormat="1" x14ac:dyDescent="0.3">
      <c r="A609" s="110">
        <v>666254879</v>
      </c>
      <c r="B609" s="2" t="s">
        <v>666</v>
      </c>
      <c r="C609" s="18">
        <v>2</v>
      </c>
      <c r="D609" s="118">
        <v>78162</v>
      </c>
      <c r="E609" s="114" t="s">
        <v>854</v>
      </c>
      <c r="F609" s="115">
        <v>0</v>
      </c>
      <c r="AC609" s="110">
        <v>666262646</v>
      </c>
      <c r="AD609" s="2" t="s">
        <v>793</v>
      </c>
      <c r="AE609" s="123">
        <v>39200</v>
      </c>
      <c r="AF609" s="124">
        <f t="shared" ca="1" si="10"/>
        <v>13</v>
      </c>
      <c r="AG609" s="124"/>
      <c r="AH609" s="124"/>
      <c r="AI609" s="110">
        <v>666535372</v>
      </c>
      <c r="AJ609" s="2" t="s">
        <v>234</v>
      </c>
      <c r="AK609" s="125">
        <v>72028</v>
      </c>
    </row>
    <row r="610" spans="1:37" s="61" customFormat="1" x14ac:dyDescent="0.3">
      <c r="A610" s="110">
        <v>666598939</v>
      </c>
      <c r="B610" s="2" t="s">
        <v>667</v>
      </c>
      <c r="C610" s="18">
        <v>1</v>
      </c>
      <c r="D610" s="118">
        <v>43461</v>
      </c>
      <c r="E610" s="114" t="s">
        <v>848</v>
      </c>
      <c r="F610" s="115">
        <v>5</v>
      </c>
      <c r="AC610" s="110">
        <v>145004338</v>
      </c>
      <c r="AD610" s="2" t="s">
        <v>465</v>
      </c>
      <c r="AE610" s="123">
        <v>41435</v>
      </c>
      <c r="AF610" s="124">
        <f t="shared" ca="1" si="10"/>
        <v>7</v>
      </c>
      <c r="AG610" s="124"/>
      <c r="AH610" s="124"/>
      <c r="AI610" s="110">
        <v>666538372</v>
      </c>
      <c r="AJ610" s="2" t="s">
        <v>2293</v>
      </c>
      <c r="AK610" s="125">
        <v>134152</v>
      </c>
    </row>
    <row r="611" spans="1:37" s="61" customFormat="1" x14ac:dyDescent="0.3">
      <c r="A611" s="110">
        <v>924001772</v>
      </c>
      <c r="B611" s="2" t="s">
        <v>668</v>
      </c>
      <c r="C611" s="18">
        <v>3</v>
      </c>
      <c r="D611" s="118">
        <v>65258</v>
      </c>
      <c r="E611" s="114" t="s">
        <v>843</v>
      </c>
      <c r="F611" s="115">
        <v>3</v>
      </c>
      <c r="AC611" s="110">
        <v>923009256</v>
      </c>
      <c r="AD611" s="2" t="s">
        <v>3099</v>
      </c>
      <c r="AE611" s="78">
        <v>36239</v>
      </c>
      <c r="AF611" s="124">
        <f t="shared" ca="1" si="10"/>
        <v>21</v>
      </c>
      <c r="AG611" s="124"/>
      <c r="AH611" s="124"/>
      <c r="AI611" s="110">
        <v>666544197</v>
      </c>
      <c r="AJ611" s="2" t="s">
        <v>697</v>
      </c>
      <c r="AK611" s="125">
        <v>52737</v>
      </c>
    </row>
    <row r="612" spans="1:37" s="61" customFormat="1" x14ac:dyDescent="0.3">
      <c r="A612" s="110">
        <v>148003955</v>
      </c>
      <c r="B612" s="2" t="s">
        <v>669</v>
      </c>
      <c r="C612" s="18">
        <v>4</v>
      </c>
      <c r="D612" s="118">
        <v>78245</v>
      </c>
      <c r="E612" s="114" t="s">
        <v>855</v>
      </c>
      <c r="F612" s="115">
        <v>1</v>
      </c>
      <c r="AC612" s="110">
        <v>832750000</v>
      </c>
      <c r="AD612" s="2" t="s">
        <v>443</v>
      </c>
      <c r="AE612" s="123">
        <v>39602</v>
      </c>
      <c r="AF612" s="124">
        <f t="shared" ca="1" si="10"/>
        <v>12</v>
      </c>
      <c r="AG612" s="124"/>
      <c r="AH612" s="124"/>
      <c r="AI612" s="110">
        <v>666546693</v>
      </c>
      <c r="AJ612" s="2" t="s">
        <v>623</v>
      </c>
      <c r="AK612" s="125">
        <v>38870</v>
      </c>
    </row>
    <row r="613" spans="1:37" s="61" customFormat="1" x14ac:dyDescent="0.3">
      <c r="A613" s="110">
        <v>380002825</v>
      </c>
      <c r="B613" s="2" t="s">
        <v>670</v>
      </c>
      <c r="C613" s="18">
        <v>1</v>
      </c>
      <c r="D613" s="118">
        <v>77028</v>
      </c>
      <c r="E613" s="114" t="s">
        <v>848</v>
      </c>
      <c r="F613" s="115">
        <v>2</v>
      </c>
      <c r="AC613" s="110">
        <v>290820000</v>
      </c>
      <c r="AD613" s="2" t="s">
        <v>732</v>
      </c>
      <c r="AE613" s="123">
        <v>38450</v>
      </c>
      <c r="AF613" s="124">
        <f t="shared" ca="1" si="10"/>
        <v>15</v>
      </c>
      <c r="AG613" s="124"/>
      <c r="AH613" s="124"/>
      <c r="AI613" s="110">
        <v>666563568</v>
      </c>
      <c r="AJ613" s="2" t="s">
        <v>2288</v>
      </c>
      <c r="AK613" s="125">
        <v>132783</v>
      </c>
    </row>
    <row r="614" spans="1:37" s="61" customFormat="1" x14ac:dyDescent="0.3">
      <c r="A614" s="110">
        <v>513003303</v>
      </c>
      <c r="B614" s="2" t="s">
        <v>671</v>
      </c>
      <c r="C614" s="18">
        <v>1</v>
      </c>
      <c r="D614" s="118">
        <v>66268</v>
      </c>
      <c r="E614" s="114" t="s">
        <v>843</v>
      </c>
      <c r="F614" s="115">
        <v>3</v>
      </c>
      <c r="AC614" s="110">
        <v>136003102</v>
      </c>
      <c r="AD614" s="2" t="s">
        <v>3069</v>
      </c>
      <c r="AE614" s="78">
        <v>41531</v>
      </c>
      <c r="AF614" s="124">
        <f t="shared" ca="1" si="10"/>
        <v>7</v>
      </c>
      <c r="AG614" s="124"/>
      <c r="AH614" s="124"/>
      <c r="AI614" s="110">
        <v>666564381</v>
      </c>
      <c r="AJ614" s="2" t="s">
        <v>394</v>
      </c>
      <c r="AK614" s="125">
        <v>54986</v>
      </c>
    </row>
    <row r="615" spans="1:37" s="61" customFormat="1" x14ac:dyDescent="0.3">
      <c r="A615" s="110">
        <v>666962626</v>
      </c>
      <c r="B615" s="2" t="s">
        <v>672</v>
      </c>
      <c r="C615" s="18">
        <v>2</v>
      </c>
      <c r="D615" s="118">
        <v>122400</v>
      </c>
      <c r="E615" s="114" t="s">
        <v>854</v>
      </c>
      <c r="F615" s="115">
        <v>2</v>
      </c>
      <c r="AC615" s="110">
        <v>666515207</v>
      </c>
      <c r="AD615" s="2" t="s">
        <v>331</v>
      </c>
      <c r="AE615" s="123">
        <v>38759</v>
      </c>
      <c r="AF615" s="124">
        <f t="shared" ca="1" si="10"/>
        <v>15</v>
      </c>
      <c r="AG615" s="124"/>
      <c r="AH615" s="124"/>
      <c r="AI615" s="110">
        <v>666567702</v>
      </c>
      <c r="AJ615" s="2" t="s">
        <v>2291</v>
      </c>
      <c r="AK615" s="125">
        <v>27066</v>
      </c>
    </row>
    <row r="616" spans="1:37" s="61" customFormat="1" x14ac:dyDescent="0.3">
      <c r="A616" s="110">
        <v>286006251</v>
      </c>
      <c r="B616" s="2" t="s">
        <v>673</v>
      </c>
      <c r="C616" s="18">
        <v>4</v>
      </c>
      <c r="D616" s="118">
        <v>64141</v>
      </c>
      <c r="E616" s="114" t="s">
        <v>855</v>
      </c>
      <c r="F616" s="115">
        <v>0</v>
      </c>
      <c r="AC616" s="110">
        <v>274570000</v>
      </c>
      <c r="AD616" s="2" t="s">
        <v>633</v>
      </c>
      <c r="AE616" s="123">
        <v>38600</v>
      </c>
      <c r="AF616" s="124">
        <f t="shared" ca="1" si="10"/>
        <v>15</v>
      </c>
      <c r="AG616" s="124"/>
      <c r="AH616" s="124"/>
      <c r="AI616" s="110">
        <v>666568762</v>
      </c>
      <c r="AJ616" s="2" t="s">
        <v>697</v>
      </c>
      <c r="AK616" s="125">
        <v>145509</v>
      </c>
    </row>
    <row r="617" spans="1:37" s="61" customFormat="1" x14ac:dyDescent="0.3">
      <c r="A617" s="110">
        <v>183840000</v>
      </c>
      <c r="B617" s="2" t="s">
        <v>674</v>
      </c>
      <c r="C617" s="18">
        <v>5</v>
      </c>
      <c r="D617" s="118">
        <v>101365</v>
      </c>
      <c r="E617" s="114" t="s">
        <v>851</v>
      </c>
      <c r="F617" s="115">
        <v>4</v>
      </c>
      <c r="AC617" s="110">
        <v>352580000</v>
      </c>
      <c r="AD617" s="2" t="s">
        <v>3261</v>
      </c>
      <c r="AE617" s="78">
        <v>38917</v>
      </c>
      <c r="AF617" s="124">
        <f t="shared" ca="1" si="10"/>
        <v>14</v>
      </c>
      <c r="AG617" s="124"/>
      <c r="AH617" s="124"/>
      <c r="AI617" s="110">
        <v>666577102</v>
      </c>
      <c r="AJ617" s="2" t="s">
        <v>234</v>
      </c>
      <c r="AK617" s="125">
        <v>28604</v>
      </c>
    </row>
    <row r="618" spans="1:37" s="61" customFormat="1" x14ac:dyDescent="0.3">
      <c r="A618" s="110">
        <v>725960000</v>
      </c>
      <c r="B618" s="2" t="s">
        <v>675</v>
      </c>
      <c r="C618" s="18">
        <v>1</v>
      </c>
      <c r="D618" s="118">
        <v>81635</v>
      </c>
      <c r="E618" s="114" t="s">
        <v>851</v>
      </c>
      <c r="F618" s="115">
        <v>7</v>
      </c>
      <c r="AC618" s="110">
        <v>666352621</v>
      </c>
      <c r="AD618" s="2" t="s">
        <v>3225</v>
      </c>
      <c r="AE618" s="78">
        <v>38111</v>
      </c>
      <c r="AF618" s="124">
        <f t="shared" ca="1" si="10"/>
        <v>16</v>
      </c>
      <c r="AG618" s="124"/>
      <c r="AH618" s="124"/>
      <c r="AI618" s="110">
        <v>666577127</v>
      </c>
      <c r="AJ618" s="2" t="s">
        <v>2298</v>
      </c>
      <c r="AK618" s="125">
        <v>52511</v>
      </c>
    </row>
    <row r="619" spans="1:37" s="61" customFormat="1" x14ac:dyDescent="0.3">
      <c r="A619" s="110">
        <v>709990000</v>
      </c>
      <c r="B619" s="2" t="s">
        <v>676</v>
      </c>
      <c r="C619" s="18">
        <v>5</v>
      </c>
      <c r="D619" s="118">
        <v>116549</v>
      </c>
      <c r="E619" s="114" t="s">
        <v>840</v>
      </c>
      <c r="F619" s="115">
        <v>7</v>
      </c>
      <c r="AC619" s="110">
        <v>430005347</v>
      </c>
      <c r="AD619" s="2" t="s">
        <v>111</v>
      </c>
      <c r="AE619" s="123">
        <v>37114</v>
      </c>
      <c r="AF619" s="124">
        <f t="shared" ca="1" si="10"/>
        <v>19</v>
      </c>
      <c r="AG619" s="124"/>
      <c r="AH619" s="124"/>
      <c r="AI619" s="110">
        <v>666582191</v>
      </c>
      <c r="AJ619" s="2" t="s">
        <v>697</v>
      </c>
      <c r="AK619" s="125">
        <v>79531</v>
      </c>
    </row>
    <row r="620" spans="1:37" s="61" customFormat="1" x14ac:dyDescent="0.3">
      <c r="A620" s="110">
        <v>432800000</v>
      </c>
      <c r="B620" s="2" t="s">
        <v>677</v>
      </c>
      <c r="C620" s="18">
        <v>5</v>
      </c>
      <c r="D620" s="118">
        <v>97544</v>
      </c>
      <c r="E620" s="114" t="s">
        <v>855</v>
      </c>
      <c r="F620" s="115">
        <v>3</v>
      </c>
      <c r="AC620" s="110">
        <v>695860000</v>
      </c>
      <c r="AD620" s="2" t="s">
        <v>492</v>
      </c>
      <c r="AE620" s="123">
        <v>36496</v>
      </c>
      <c r="AF620" s="124">
        <f t="shared" ca="1" si="10"/>
        <v>21</v>
      </c>
      <c r="AG620" s="124"/>
      <c r="AH620" s="124"/>
      <c r="AI620" s="110">
        <v>666583401</v>
      </c>
      <c r="AJ620" s="2" t="s">
        <v>697</v>
      </c>
      <c r="AK620" s="125">
        <v>118554</v>
      </c>
    </row>
    <row r="621" spans="1:37" s="61" customFormat="1" x14ac:dyDescent="0.3">
      <c r="A621" s="110">
        <v>357670000</v>
      </c>
      <c r="B621" s="2" t="s">
        <v>678</v>
      </c>
      <c r="C621" s="18">
        <v>5</v>
      </c>
      <c r="D621" s="118">
        <v>103256</v>
      </c>
      <c r="E621" s="114" t="s">
        <v>837</v>
      </c>
      <c r="F621" s="115">
        <v>4</v>
      </c>
      <c r="AC621" s="110">
        <v>329240000</v>
      </c>
      <c r="AD621" s="2" t="s">
        <v>3176</v>
      </c>
      <c r="AE621" s="78">
        <v>43539</v>
      </c>
      <c r="AF621" s="124">
        <f t="shared" ca="1" si="10"/>
        <v>1</v>
      </c>
      <c r="AG621" s="124"/>
      <c r="AH621" s="124"/>
      <c r="AI621" s="110">
        <v>666598939</v>
      </c>
      <c r="AJ621" s="2" t="s">
        <v>234</v>
      </c>
      <c r="AK621" s="125">
        <v>120041</v>
      </c>
    </row>
    <row r="622" spans="1:37" s="61" customFormat="1" x14ac:dyDescent="0.3">
      <c r="A622" s="110">
        <v>707680000</v>
      </c>
      <c r="B622" s="2" t="s">
        <v>679</v>
      </c>
      <c r="C622" s="18">
        <v>5</v>
      </c>
      <c r="D622" s="118">
        <v>57101</v>
      </c>
      <c r="E622" s="114" t="s">
        <v>840</v>
      </c>
      <c r="F622" s="115">
        <v>2</v>
      </c>
      <c r="AC622" s="110">
        <v>380002825</v>
      </c>
      <c r="AD622" s="2" t="s">
        <v>729</v>
      </c>
      <c r="AE622" s="123">
        <v>36788</v>
      </c>
      <c r="AF622" s="124">
        <f t="shared" ca="1" si="10"/>
        <v>20</v>
      </c>
      <c r="AG622" s="124"/>
      <c r="AH622" s="124"/>
      <c r="AI622" s="110">
        <v>666602198</v>
      </c>
      <c r="AJ622" s="2" t="s">
        <v>623</v>
      </c>
      <c r="AK622" s="125">
        <v>48195</v>
      </c>
    </row>
    <row r="623" spans="1:37" s="61" customFormat="1" x14ac:dyDescent="0.3">
      <c r="A623" s="110">
        <v>734510000</v>
      </c>
      <c r="B623" s="2" t="s">
        <v>680</v>
      </c>
      <c r="C623" s="18">
        <v>1</v>
      </c>
      <c r="D623" s="118">
        <v>62673</v>
      </c>
      <c r="E623" s="114" t="s">
        <v>854</v>
      </c>
      <c r="F623" s="115">
        <v>3</v>
      </c>
      <c r="AC623" s="110">
        <v>927006965</v>
      </c>
      <c r="AD623" s="2" t="s">
        <v>3076</v>
      </c>
      <c r="AE623" s="78">
        <v>42109</v>
      </c>
      <c r="AF623" s="124">
        <f t="shared" ca="1" si="10"/>
        <v>5</v>
      </c>
      <c r="AG623" s="124"/>
      <c r="AH623" s="124"/>
      <c r="AI623" s="110">
        <v>666604470</v>
      </c>
      <c r="AJ623" s="2" t="s">
        <v>234</v>
      </c>
      <c r="AK623" s="125">
        <v>26607</v>
      </c>
    </row>
    <row r="624" spans="1:37" s="61" customFormat="1" x14ac:dyDescent="0.3">
      <c r="A624" s="110">
        <v>981002342</v>
      </c>
      <c r="B624" s="2" t="s">
        <v>681</v>
      </c>
      <c r="C624" s="18">
        <v>1</v>
      </c>
      <c r="D624" s="118">
        <v>76284</v>
      </c>
      <c r="E624" s="114" t="s">
        <v>840</v>
      </c>
      <c r="F624" s="115">
        <v>4</v>
      </c>
      <c r="AC624" s="110">
        <v>904620000</v>
      </c>
      <c r="AD624" s="2" t="s">
        <v>581</v>
      </c>
      <c r="AE624" s="123">
        <v>36734</v>
      </c>
      <c r="AF624" s="124">
        <f t="shared" ca="1" si="10"/>
        <v>20</v>
      </c>
      <c r="AG624" s="124"/>
      <c r="AH624" s="124"/>
      <c r="AI624" s="110">
        <v>666619642</v>
      </c>
      <c r="AJ624" s="2" t="s">
        <v>234</v>
      </c>
      <c r="AK624" s="125">
        <v>80478</v>
      </c>
    </row>
    <row r="625" spans="1:37" s="61" customFormat="1" x14ac:dyDescent="0.3">
      <c r="A625" s="110">
        <v>848002864</v>
      </c>
      <c r="B625" s="2" t="s">
        <v>682</v>
      </c>
      <c r="C625" s="18">
        <v>4</v>
      </c>
      <c r="D625" s="118">
        <v>59899</v>
      </c>
      <c r="E625" s="114" t="s">
        <v>848</v>
      </c>
      <c r="F625" s="115">
        <v>1</v>
      </c>
      <c r="AC625" s="110">
        <v>175005093</v>
      </c>
      <c r="AD625" s="2" t="s">
        <v>204</v>
      </c>
      <c r="AE625" s="78">
        <v>43550</v>
      </c>
      <c r="AF625" s="124">
        <f t="shared" ca="1" si="10"/>
        <v>1</v>
      </c>
      <c r="AG625" s="124"/>
      <c r="AH625" s="124"/>
      <c r="AI625" s="110">
        <v>666633433</v>
      </c>
      <c r="AJ625" s="2" t="s">
        <v>2298</v>
      </c>
      <c r="AK625" s="125">
        <v>111502</v>
      </c>
    </row>
    <row r="626" spans="1:37" s="61" customFormat="1" x14ac:dyDescent="0.3">
      <c r="A626" s="110">
        <v>314001332</v>
      </c>
      <c r="B626" s="2" t="s">
        <v>683</v>
      </c>
      <c r="C626" s="18">
        <v>2</v>
      </c>
      <c r="D626" s="118">
        <v>83558</v>
      </c>
      <c r="E626" s="114" t="s">
        <v>840</v>
      </c>
      <c r="F626" s="115">
        <v>6</v>
      </c>
      <c r="AC626" s="110">
        <v>692009819</v>
      </c>
      <c r="AD626" s="2" t="s">
        <v>597</v>
      </c>
      <c r="AE626" s="123">
        <v>39340</v>
      </c>
      <c r="AF626" s="124">
        <f t="shared" ca="1" si="10"/>
        <v>13</v>
      </c>
      <c r="AG626" s="124"/>
      <c r="AH626" s="124"/>
      <c r="AI626" s="110">
        <v>666634704</v>
      </c>
      <c r="AJ626" s="2" t="s">
        <v>697</v>
      </c>
      <c r="AK626" s="125">
        <v>48807</v>
      </c>
    </row>
    <row r="627" spans="1:37" s="61" customFormat="1" x14ac:dyDescent="0.3">
      <c r="A627" s="110">
        <v>515007466</v>
      </c>
      <c r="B627" s="2" t="s">
        <v>684</v>
      </c>
      <c r="C627" s="18">
        <v>5</v>
      </c>
      <c r="D627" s="118">
        <v>112322</v>
      </c>
      <c r="E627" s="114" t="s">
        <v>854</v>
      </c>
      <c r="F627" s="115">
        <v>5</v>
      </c>
      <c r="AC627" s="110">
        <v>120004902</v>
      </c>
      <c r="AD627" s="2" t="s">
        <v>605</v>
      </c>
      <c r="AE627" s="123">
        <v>39768</v>
      </c>
      <c r="AF627" s="124">
        <f t="shared" ca="1" si="10"/>
        <v>12</v>
      </c>
      <c r="AG627" s="124"/>
      <c r="AH627" s="124"/>
      <c r="AI627" s="110">
        <v>666638855</v>
      </c>
      <c r="AJ627" s="2" t="s">
        <v>2298</v>
      </c>
      <c r="AK627" s="125">
        <v>31528</v>
      </c>
    </row>
    <row r="628" spans="1:37" s="61" customFormat="1" x14ac:dyDescent="0.3">
      <c r="A628" s="110">
        <v>217002804</v>
      </c>
      <c r="B628" s="2" t="s">
        <v>685</v>
      </c>
      <c r="C628" s="18">
        <v>5</v>
      </c>
      <c r="D628" s="118">
        <v>96603</v>
      </c>
      <c r="E628" s="114" t="s">
        <v>848</v>
      </c>
      <c r="F628" s="115">
        <v>7</v>
      </c>
      <c r="AC628" s="110">
        <v>666583401</v>
      </c>
      <c r="AD628" s="2" t="s">
        <v>489</v>
      </c>
      <c r="AE628" s="123">
        <v>37236</v>
      </c>
      <c r="AF628" s="124">
        <f t="shared" ca="1" si="10"/>
        <v>19</v>
      </c>
      <c r="AG628" s="124"/>
      <c r="AH628" s="124"/>
      <c r="AI628" s="110">
        <v>666639811</v>
      </c>
      <c r="AJ628" s="2" t="s">
        <v>150</v>
      </c>
      <c r="AK628" s="125">
        <v>91716</v>
      </c>
    </row>
    <row r="629" spans="1:37" s="61" customFormat="1" x14ac:dyDescent="0.3">
      <c r="A629" s="110">
        <v>906850000</v>
      </c>
      <c r="B629" s="2" t="s">
        <v>686</v>
      </c>
      <c r="C629" s="18">
        <v>3</v>
      </c>
      <c r="D629" s="118">
        <v>92784</v>
      </c>
      <c r="E629" s="114" t="s">
        <v>843</v>
      </c>
      <c r="F629" s="115">
        <v>6</v>
      </c>
      <c r="AC629" s="110">
        <v>372001860</v>
      </c>
      <c r="AD629" s="2" t="s">
        <v>368</v>
      </c>
      <c r="AE629" s="123">
        <v>37267</v>
      </c>
      <c r="AF629" s="124">
        <f t="shared" ca="1" si="10"/>
        <v>19</v>
      </c>
      <c r="AG629" s="124"/>
      <c r="AH629" s="124"/>
      <c r="AI629" s="110">
        <v>666641807</v>
      </c>
      <c r="AJ629" s="2" t="s">
        <v>234</v>
      </c>
      <c r="AK629" s="125">
        <v>78129</v>
      </c>
    </row>
    <row r="630" spans="1:37" s="61" customFormat="1" x14ac:dyDescent="0.3">
      <c r="A630" s="110">
        <v>763003629</v>
      </c>
      <c r="B630" s="2" t="s">
        <v>687</v>
      </c>
      <c r="C630" s="18">
        <v>2</v>
      </c>
      <c r="D630" s="118">
        <v>73507</v>
      </c>
      <c r="E630" s="114" t="s">
        <v>848</v>
      </c>
      <c r="F630" s="115">
        <v>1</v>
      </c>
      <c r="AC630" s="110">
        <v>505001918</v>
      </c>
      <c r="AD630" s="2" t="s">
        <v>760</v>
      </c>
      <c r="AE630" s="123">
        <v>40669</v>
      </c>
      <c r="AF630" s="124">
        <f t="shared" ca="1" si="10"/>
        <v>9</v>
      </c>
      <c r="AG630" s="124"/>
      <c r="AH630" s="124"/>
      <c r="AI630" s="110">
        <v>666642974</v>
      </c>
      <c r="AJ630" s="2" t="s">
        <v>2300</v>
      </c>
      <c r="AK630" s="125">
        <v>60267</v>
      </c>
    </row>
    <row r="631" spans="1:37" s="61" customFormat="1" x14ac:dyDescent="0.3">
      <c r="A631" s="110">
        <v>894005254</v>
      </c>
      <c r="B631" s="2" t="s">
        <v>688</v>
      </c>
      <c r="C631" s="18">
        <v>2</v>
      </c>
      <c r="D631" s="118">
        <v>109943</v>
      </c>
      <c r="E631" s="114" t="s">
        <v>843</v>
      </c>
      <c r="F631" s="115">
        <v>6</v>
      </c>
      <c r="AC631" s="110">
        <v>871007139</v>
      </c>
      <c r="AD631" s="2" t="s">
        <v>124</v>
      </c>
      <c r="AE631" s="123">
        <v>42349</v>
      </c>
      <c r="AF631" s="124">
        <f t="shared" ca="1" si="10"/>
        <v>5</v>
      </c>
      <c r="AG631" s="124"/>
      <c r="AH631" s="124"/>
      <c r="AI631" s="110">
        <v>666644734</v>
      </c>
      <c r="AJ631" s="2" t="s">
        <v>623</v>
      </c>
      <c r="AK631" s="125">
        <v>105942</v>
      </c>
    </row>
    <row r="632" spans="1:37" s="61" customFormat="1" x14ac:dyDescent="0.3">
      <c r="A632" s="110">
        <v>227950000</v>
      </c>
      <c r="B632" s="2" t="s">
        <v>689</v>
      </c>
      <c r="C632" s="18">
        <v>3</v>
      </c>
      <c r="D632" s="118">
        <v>52306</v>
      </c>
      <c r="E632" s="114" t="s">
        <v>843</v>
      </c>
      <c r="F632" s="115">
        <v>1</v>
      </c>
      <c r="AC632" s="110">
        <v>243001902</v>
      </c>
      <c r="AD632" s="2" t="s">
        <v>3223</v>
      </c>
      <c r="AE632" s="78">
        <v>37527</v>
      </c>
      <c r="AF632" s="124">
        <f t="shared" ca="1" si="10"/>
        <v>18</v>
      </c>
      <c r="AG632" s="124"/>
      <c r="AH632" s="124"/>
      <c r="AI632" s="110">
        <v>666646232</v>
      </c>
      <c r="AJ632" s="2" t="s">
        <v>2291</v>
      </c>
      <c r="AK632" s="125">
        <v>82472</v>
      </c>
    </row>
    <row r="633" spans="1:37" s="61" customFormat="1" x14ac:dyDescent="0.3">
      <c r="A633" s="110">
        <v>887860000</v>
      </c>
      <c r="B633" s="2" t="s">
        <v>690</v>
      </c>
      <c r="C633" s="18">
        <v>4</v>
      </c>
      <c r="D633" s="118">
        <v>67772</v>
      </c>
      <c r="E633" s="114" t="s">
        <v>840</v>
      </c>
      <c r="F633" s="115">
        <v>6</v>
      </c>
      <c r="AC633" s="110">
        <v>233003447</v>
      </c>
      <c r="AD633" s="2" t="s">
        <v>660</v>
      </c>
      <c r="AE633" s="123">
        <v>39378</v>
      </c>
      <c r="AF633" s="124">
        <f t="shared" ca="1" si="10"/>
        <v>13</v>
      </c>
      <c r="AG633" s="124"/>
      <c r="AH633" s="124"/>
      <c r="AI633" s="110">
        <v>666646559</v>
      </c>
      <c r="AJ633" s="2" t="s">
        <v>234</v>
      </c>
      <c r="AK633" s="125">
        <v>135285</v>
      </c>
    </row>
    <row r="634" spans="1:37" s="61" customFormat="1" x14ac:dyDescent="0.3">
      <c r="A634" s="110">
        <v>666352621</v>
      </c>
      <c r="B634" s="2" t="s">
        <v>691</v>
      </c>
      <c r="C634" s="18">
        <v>5</v>
      </c>
      <c r="D634" s="118">
        <v>111454</v>
      </c>
      <c r="E634" s="114" t="s">
        <v>837</v>
      </c>
      <c r="F634" s="115">
        <v>2</v>
      </c>
      <c r="AC634" s="110">
        <v>666891799</v>
      </c>
      <c r="AD634" s="2" t="s">
        <v>3236</v>
      </c>
      <c r="AE634" s="78">
        <v>36469</v>
      </c>
      <c r="AF634" s="124">
        <f t="shared" ca="1" si="10"/>
        <v>21</v>
      </c>
      <c r="AG634" s="124"/>
      <c r="AH634" s="124"/>
      <c r="AI634" s="110">
        <v>666658214</v>
      </c>
      <c r="AJ634" s="2" t="s">
        <v>517</v>
      </c>
      <c r="AK634" s="125">
        <v>83418</v>
      </c>
    </row>
    <row r="635" spans="1:37" s="61" customFormat="1" x14ac:dyDescent="0.3">
      <c r="A635" s="110">
        <v>214001227</v>
      </c>
      <c r="B635" s="2" t="s">
        <v>692</v>
      </c>
      <c r="C635" s="18">
        <v>4</v>
      </c>
      <c r="D635" s="118">
        <v>102322</v>
      </c>
      <c r="E635" s="114" t="s">
        <v>843</v>
      </c>
      <c r="F635" s="115">
        <v>0</v>
      </c>
      <c r="AC635" s="110">
        <v>914390000</v>
      </c>
      <c r="AD635" s="2" t="s">
        <v>669</v>
      </c>
      <c r="AE635" s="123">
        <v>38749</v>
      </c>
      <c r="AF635" s="124">
        <f t="shared" ca="1" si="10"/>
        <v>15</v>
      </c>
      <c r="AG635" s="124"/>
      <c r="AH635" s="124"/>
      <c r="AI635" s="110">
        <v>666667301</v>
      </c>
      <c r="AJ635" s="2" t="s">
        <v>697</v>
      </c>
      <c r="AK635" s="125">
        <v>66096</v>
      </c>
    </row>
    <row r="636" spans="1:37" s="61" customFormat="1" x14ac:dyDescent="0.3">
      <c r="A636" s="110">
        <v>171340000</v>
      </c>
      <c r="B636" s="2" t="s">
        <v>693</v>
      </c>
      <c r="C636" s="18">
        <v>4</v>
      </c>
      <c r="D636" s="118">
        <v>55997</v>
      </c>
      <c r="E636" s="114" t="s">
        <v>855</v>
      </c>
      <c r="F636" s="115">
        <v>2</v>
      </c>
      <c r="AC636" s="110">
        <v>857008262</v>
      </c>
      <c r="AD636" s="2" t="s">
        <v>3044</v>
      </c>
      <c r="AE636" s="78">
        <v>42838</v>
      </c>
      <c r="AF636" s="124">
        <f t="shared" ca="1" si="10"/>
        <v>3</v>
      </c>
      <c r="AG636" s="124"/>
      <c r="AH636" s="124"/>
      <c r="AI636" s="110">
        <v>666674737</v>
      </c>
      <c r="AJ636" s="2" t="s">
        <v>2287</v>
      </c>
      <c r="AK636" s="125">
        <v>67059</v>
      </c>
    </row>
    <row r="637" spans="1:37" s="61" customFormat="1" x14ac:dyDescent="0.3">
      <c r="A637" s="110">
        <v>666195135</v>
      </c>
      <c r="B637" s="2" t="s">
        <v>694</v>
      </c>
      <c r="C637" s="18">
        <v>3</v>
      </c>
      <c r="D637" s="118">
        <v>97922</v>
      </c>
      <c r="E637" s="114" t="s">
        <v>854</v>
      </c>
      <c r="F637" s="115">
        <v>4</v>
      </c>
      <c r="AC637" s="110">
        <v>465006887</v>
      </c>
      <c r="AD637" s="2" t="s">
        <v>500</v>
      </c>
      <c r="AE637" s="123">
        <v>39725</v>
      </c>
      <c r="AF637" s="124">
        <f t="shared" ca="1" si="10"/>
        <v>12</v>
      </c>
      <c r="AG637" s="124"/>
      <c r="AH637" s="124"/>
      <c r="AI637" s="110">
        <v>666674995</v>
      </c>
      <c r="AJ637" s="2" t="s">
        <v>2298</v>
      </c>
      <c r="AK637" s="125">
        <v>43644</v>
      </c>
    </row>
    <row r="638" spans="1:37" s="61" customFormat="1" x14ac:dyDescent="0.3">
      <c r="A638" s="110">
        <v>243008840</v>
      </c>
      <c r="B638" s="2" t="s">
        <v>695</v>
      </c>
      <c r="C638" s="18">
        <v>3</v>
      </c>
      <c r="D638" s="118">
        <v>51208</v>
      </c>
      <c r="E638" s="114" t="s">
        <v>840</v>
      </c>
      <c r="F638" s="115">
        <v>2</v>
      </c>
      <c r="AC638" s="110">
        <v>779630000</v>
      </c>
      <c r="AD638" s="2" t="s">
        <v>756</v>
      </c>
      <c r="AE638" s="123">
        <v>36824</v>
      </c>
      <c r="AF638" s="124">
        <f t="shared" ca="1" si="10"/>
        <v>20</v>
      </c>
      <c r="AG638" s="124"/>
      <c r="AH638" s="124"/>
      <c r="AI638" s="110">
        <v>666675231</v>
      </c>
      <c r="AJ638" s="2" t="s">
        <v>2298</v>
      </c>
      <c r="AK638" s="125">
        <v>104527</v>
      </c>
    </row>
    <row r="639" spans="1:37" s="61" customFormat="1" x14ac:dyDescent="0.3">
      <c r="A639" s="110">
        <v>501005369</v>
      </c>
      <c r="B639" s="2" t="s">
        <v>696</v>
      </c>
      <c r="C639" s="18">
        <v>2</v>
      </c>
      <c r="D639" s="118">
        <v>111834</v>
      </c>
      <c r="E639" s="114" t="s">
        <v>843</v>
      </c>
      <c r="F639" s="115">
        <v>3</v>
      </c>
      <c r="AC639" s="110">
        <v>798004162</v>
      </c>
      <c r="AD639" s="2" t="s">
        <v>3280</v>
      </c>
      <c r="AE639" s="78">
        <v>43081</v>
      </c>
      <c r="AF639" s="124">
        <f t="shared" ca="1" si="10"/>
        <v>3</v>
      </c>
      <c r="AG639" s="124"/>
      <c r="AH639" s="124"/>
      <c r="AI639" s="110">
        <v>666675850</v>
      </c>
      <c r="AJ639" s="2" t="s">
        <v>2300</v>
      </c>
      <c r="AK639" s="125">
        <v>82544</v>
      </c>
    </row>
    <row r="640" spans="1:37" s="61" customFormat="1" x14ac:dyDescent="0.3">
      <c r="A640" s="110">
        <v>440006611</v>
      </c>
      <c r="B640" s="2" t="s">
        <v>698</v>
      </c>
      <c r="C640" s="18">
        <v>5</v>
      </c>
      <c r="D640" s="118">
        <v>97801</v>
      </c>
      <c r="E640" s="114" t="s">
        <v>854</v>
      </c>
      <c r="F640" s="115">
        <v>0</v>
      </c>
      <c r="AC640" s="110">
        <v>186009837</v>
      </c>
      <c r="AD640" s="2" t="s">
        <v>379</v>
      </c>
      <c r="AE640" s="123">
        <v>36663</v>
      </c>
      <c r="AF640" s="124">
        <f t="shared" ca="1" si="10"/>
        <v>20</v>
      </c>
      <c r="AG640" s="124"/>
      <c r="AH640" s="124"/>
      <c r="AI640" s="110">
        <v>666681263</v>
      </c>
      <c r="AJ640" s="2" t="s">
        <v>2300</v>
      </c>
      <c r="AK640" s="125">
        <v>101518</v>
      </c>
    </row>
    <row r="641" spans="1:37" s="61" customFormat="1" x14ac:dyDescent="0.3">
      <c r="A641" s="110">
        <v>524004916</v>
      </c>
      <c r="B641" s="2" t="s">
        <v>699</v>
      </c>
      <c r="C641" s="18">
        <v>2</v>
      </c>
      <c r="D641" s="118">
        <v>57318</v>
      </c>
      <c r="E641" s="114" t="s">
        <v>855</v>
      </c>
      <c r="F641" s="115">
        <v>1</v>
      </c>
      <c r="AC641" s="110">
        <v>185130000</v>
      </c>
      <c r="AD641" s="2" t="s">
        <v>87</v>
      </c>
      <c r="AE641" s="123">
        <v>37241</v>
      </c>
      <c r="AF641" s="124">
        <f t="shared" ca="1" si="10"/>
        <v>19</v>
      </c>
      <c r="AG641" s="124"/>
      <c r="AH641" s="124"/>
      <c r="AI641" s="110">
        <v>666682188</v>
      </c>
      <c r="AJ641" s="2" t="s">
        <v>2293</v>
      </c>
      <c r="AK641" s="125">
        <v>48657</v>
      </c>
    </row>
    <row r="642" spans="1:37" s="61" customFormat="1" x14ac:dyDescent="0.3">
      <c r="A642" s="110">
        <v>840008657</v>
      </c>
      <c r="B642" s="2" t="s">
        <v>700</v>
      </c>
      <c r="C642" s="18">
        <v>3</v>
      </c>
      <c r="D642" s="118">
        <v>75536</v>
      </c>
      <c r="E642" s="114" t="s">
        <v>855</v>
      </c>
      <c r="F642" s="115">
        <v>2</v>
      </c>
      <c r="AC642" s="110">
        <v>826004117</v>
      </c>
      <c r="AD642" s="2" t="s">
        <v>556</v>
      </c>
      <c r="AE642" s="123">
        <v>39202</v>
      </c>
      <c r="AF642" s="124">
        <f t="shared" ref="AF642:AF705" ca="1" si="11">DATEDIF(AE642,TODAY(),"Y")</f>
        <v>13</v>
      </c>
      <c r="AG642" s="124"/>
      <c r="AH642" s="124"/>
      <c r="AI642" s="110">
        <v>666684808</v>
      </c>
      <c r="AJ642" s="2" t="s">
        <v>623</v>
      </c>
      <c r="AK642" s="125">
        <v>87198</v>
      </c>
    </row>
    <row r="643" spans="1:37" s="61" customFormat="1" x14ac:dyDescent="0.3">
      <c r="A643" s="110">
        <v>504008248</v>
      </c>
      <c r="B643" s="2" t="s">
        <v>701</v>
      </c>
      <c r="C643" s="18">
        <v>3</v>
      </c>
      <c r="D643" s="118">
        <v>95461</v>
      </c>
      <c r="E643" s="114" t="s">
        <v>848</v>
      </c>
      <c r="F643" s="115">
        <v>0</v>
      </c>
      <c r="AC643" s="110">
        <v>666163077</v>
      </c>
      <c r="AD643" s="2" t="s">
        <v>3186</v>
      </c>
      <c r="AE643" s="78">
        <v>41664</v>
      </c>
      <c r="AF643" s="124">
        <f t="shared" ca="1" si="11"/>
        <v>7</v>
      </c>
      <c r="AG643" s="124"/>
      <c r="AH643" s="124"/>
      <c r="AI643" s="110">
        <v>666704033</v>
      </c>
      <c r="AJ643" s="2" t="s">
        <v>2300</v>
      </c>
      <c r="AK643" s="125">
        <v>55179</v>
      </c>
    </row>
    <row r="644" spans="1:37" s="61" customFormat="1" x14ac:dyDescent="0.3">
      <c r="A644" s="110">
        <v>680004453</v>
      </c>
      <c r="B644" s="2" t="s">
        <v>702</v>
      </c>
      <c r="C644" s="18">
        <v>1</v>
      </c>
      <c r="D644" s="118">
        <v>45843</v>
      </c>
      <c r="E644" s="114" t="s">
        <v>837</v>
      </c>
      <c r="F644" s="115">
        <v>4</v>
      </c>
      <c r="AC644" s="110">
        <v>887860000</v>
      </c>
      <c r="AD644" s="2" t="s">
        <v>179</v>
      </c>
      <c r="AE644" s="123">
        <v>38618</v>
      </c>
      <c r="AF644" s="124">
        <f t="shared" ca="1" si="11"/>
        <v>15</v>
      </c>
      <c r="AG644" s="124"/>
      <c r="AH644" s="124"/>
      <c r="AI644" s="110">
        <v>666721309</v>
      </c>
      <c r="AJ644" s="2" t="s">
        <v>11</v>
      </c>
      <c r="AK644" s="125">
        <v>109628</v>
      </c>
    </row>
    <row r="645" spans="1:37" s="61" customFormat="1" x14ac:dyDescent="0.3">
      <c r="A645" s="110">
        <v>579680000</v>
      </c>
      <c r="B645" s="2" t="s">
        <v>703</v>
      </c>
      <c r="C645" s="18">
        <v>5</v>
      </c>
      <c r="D645" s="118">
        <v>73248</v>
      </c>
      <c r="E645" s="114" t="s">
        <v>851</v>
      </c>
      <c r="F645" s="115">
        <v>4</v>
      </c>
      <c r="AC645" s="110">
        <v>795001498</v>
      </c>
      <c r="AD645" s="2" t="s">
        <v>719</v>
      </c>
      <c r="AE645" s="123">
        <v>42545</v>
      </c>
      <c r="AF645" s="124">
        <f t="shared" ca="1" si="11"/>
        <v>4</v>
      </c>
      <c r="AG645" s="124"/>
      <c r="AH645" s="124"/>
      <c r="AI645" s="110">
        <v>666722188</v>
      </c>
      <c r="AJ645" s="2" t="s">
        <v>234</v>
      </c>
      <c r="AK645" s="125">
        <v>89469</v>
      </c>
    </row>
    <row r="646" spans="1:37" s="61" customFormat="1" x14ac:dyDescent="0.3">
      <c r="A646" s="110">
        <v>704810000</v>
      </c>
      <c r="B646" s="2" t="s">
        <v>704</v>
      </c>
      <c r="C646" s="18">
        <v>3</v>
      </c>
      <c r="D646" s="118">
        <v>76163</v>
      </c>
      <c r="E646" s="114" t="s">
        <v>851</v>
      </c>
      <c r="F646" s="115">
        <v>7</v>
      </c>
      <c r="AC646" s="110">
        <v>576001880</v>
      </c>
      <c r="AD646" s="2" t="s">
        <v>206</v>
      </c>
      <c r="AE646" s="123">
        <v>36675</v>
      </c>
      <c r="AF646" s="124">
        <f t="shared" ca="1" si="11"/>
        <v>20</v>
      </c>
      <c r="AG646" s="124"/>
      <c r="AH646" s="124"/>
      <c r="AI646" s="110">
        <v>666723183</v>
      </c>
      <c r="AJ646" s="2" t="s">
        <v>2296</v>
      </c>
      <c r="AK646" s="125">
        <v>64186</v>
      </c>
    </row>
    <row r="647" spans="1:37" s="61" customFormat="1" x14ac:dyDescent="0.3">
      <c r="A647" s="110">
        <v>593920000</v>
      </c>
      <c r="B647" s="2" t="s">
        <v>705</v>
      </c>
      <c r="C647" s="18">
        <v>5</v>
      </c>
      <c r="D647" s="118">
        <v>62335</v>
      </c>
      <c r="E647" s="114" t="s">
        <v>837</v>
      </c>
      <c r="F647" s="115">
        <v>1</v>
      </c>
      <c r="AC647" s="110">
        <v>949730000</v>
      </c>
      <c r="AD647" s="2" t="s">
        <v>3274</v>
      </c>
      <c r="AE647" s="78">
        <v>38460</v>
      </c>
      <c r="AF647" s="124">
        <f t="shared" ca="1" si="11"/>
        <v>15</v>
      </c>
      <c r="AG647" s="124"/>
      <c r="AH647" s="124"/>
      <c r="AI647" s="110">
        <v>666735986</v>
      </c>
      <c r="AJ647" s="2" t="s">
        <v>2293</v>
      </c>
      <c r="AK647" s="125">
        <v>145408</v>
      </c>
    </row>
    <row r="648" spans="1:37" s="61" customFormat="1" x14ac:dyDescent="0.3">
      <c r="A648" s="110">
        <v>666925947</v>
      </c>
      <c r="B648" s="2" t="s">
        <v>706</v>
      </c>
      <c r="C648" s="18">
        <v>5</v>
      </c>
      <c r="D648" s="118">
        <v>77015</v>
      </c>
      <c r="E648" s="114" t="s">
        <v>848</v>
      </c>
      <c r="F648" s="115">
        <v>4</v>
      </c>
      <c r="AC648" s="110">
        <v>116003091</v>
      </c>
      <c r="AD648" s="2" t="s">
        <v>66</v>
      </c>
      <c r="AE648" s="123">
        <v>37428</v>
      </c>
      <c r="AF648" s="124">
        <f t="shared" ca="1" si="11"/>
        <v>18</v>
      </c>
      <c r="AG648" s="124"/>
      <c r="AH648" s="124"/>
      <c r="AI648" s="110">
        <v>666742829</v>
      </c>
      <c r="AJ648" s="2" t="s">
        <v>2296</v>
      </c>
      <c r="AK648" s="125">
        <v>113095</v>
      </c>
    </row>
    <row r="649" spans="1:37" s="61" customFormat="1" x14ac:dyDescent="0.3">
      <c r="A649" s="110">
        <v>222820000</v>
      </c>
      <c r="B649" s="2" t="s">
        <v>707</v>
      </c>
      <c r="C649" s="18">
        <v>1</v>
      </c>
      <c r="D649" s="118">
        <v>120355</v>
      </c>
      <c r="E649" s="114" t="s">
        <v>851</v>
      </c>
      <c r="F649" s="115">
        <v>5</v>
      </c>
      <c r="AC649" s="110">
        <v>424006871</v>
      </c>
      <c r="AD649" s="2" t="s">
        <v>3249</v>
      </c>
      <c r="AE649" s="78">
        <v>43452</v>
      </c>
      <c r="AF649" s="124">
        <f t="shared" ca="1" si="11"/>
        <v>2</v>
      </c>
      <c r="AG649" s="124"/>
      <c r="AH649" s="124"/>
      <c r="AI649" s="110">
        <v>666743778</v>
      </c>
      <c r="AJ649" s="2" t="s">
        <v>623</v>
      </c>
      <c r="AK649" s="125">
        <v>114453</v>
      </c>
    </row>
    <row r="650" spans="1:37" s="61" customFormat="1" x14ac:dyDescent="0.3">
      <c r="A650" s="110">
        <v>615004218</v>
      </c>
      <c r="B650" s="2" t="s">
        <v>708</v>
      </c>
      <c r="C650" s="18">
        <v>4</v>
      </c>
      <c r="D650" s="118">
        <v>102208</v>
      </c>
      <c r="E650" s="114" t="s">
        <v>840</v>
      </c>
      <c r="F650" s="115">
        <v>6</v>
      </c>
      <c r="AC650" s="110">
        <v>640750000</v>
      </c>
      <c r="AD650" s="2" t="s">
        <v>110</v>
      </c>
      <c r="AE650" s="123">
        <v>36374</v>
      </c>
      <c r="AF650" s="124">
        <f t="shared" ca="1" si="11"/>
        <v>21</v>
      </c>
      <c r="AG650" s="124"/>
      <c r="AH650" s="124"/>
      <c r="AI650" s="110">
        <v>666756658</v>
      </c>
      <c r="AJ650" s="2" t="s">
        <v>2300</v>
      </c>
      <c r="AK650" s="125">
        <v>126480</v>
      </c>
    </row>
    <row r="651" spans="1:37" s="61" customFormat="1" x14ac:dyDescent="0.3">
      <c r="A651" s="110">
        <v>994310000</v>
      </c>
      <c r="B651" s="2" t="s">
        <v>709</v>
      </c>
      <c r="C651" s="18">
        <v>2</v>
      </c>
      <c r="D651" s="118">
        <v>66474</v>
      </c>
      <c r="E651" s="114" t="s">
        <v>854</v>
      </c>
      <c r="F651" s="115">
        <v>3</v>
      </c>
      <c r="AC651" s="110">
        <v>874008177</v>
      </c>
      <c r="AD651" s="2" t="s">
        <v>93</v>
      </c>
      <c r="AE651" s="123">
        <v>36757</v>
      </c>
      <c r="AF651" s="124">
        <f t="shared" ca="1" si="11"/>
        <v>20</v>
      </c>
      <c r="AG651" s="124"/>
      <c r="AH651" s="124"/>
      <c r="AI651" s="110">
        <v>666762271</v>
      </c>
      <c r="AJ651" s="2" t="s">
        <v>697</v>
      </c>
      <c r="AK651" s="125">
        <v>89710</v>
      </c>
    </row>
    <row r="652" spans="1:37" s="61" customFormat="1" x14ac:dyDescent="0.3">
      <c r="A652" s="110">
        <v>877002518</v>
      </c>
      <c r="B652" s="2" t="s">
        <v>710</v>
      </c>
      <c r="C652" s="18">
        <v>3</v>
      </c>
      <c r="D652" s="118">
        <v>59082</v>
      </c>
      <c r="E652" s="114" t="s">
        <v>855</v>
      </c>
      <c r="F652" s="115">
        <v>1</v>
      </c>
      <c r="AC652" s="110">
        <v>264001498</v>
      </c>
      <c r="AD652" s="2" t="s">
        <v>176</v>
      </c>
      <c r="AE652" s="123">
        <v>40027</v>
      </c>
      <c r="AF652" s="124">
        <f t="shared" ca="1" si="11"/>
        <v>11</v>
      </c>
      <c r="AG652" s="124"/>
      <c r="AH652" s="124"/>
      <c r="AI652" s="110">
        <v>666764373</v>
      </c>
      <c r="AJ652" s="2" t="s">
        <v>2288</v>
      </c>
      <c r="AK652" s="125">
        <v>37098</v>
      </c>
    </row>
    <row r="653" spans="1:37" s="61" customFormat="1" x14ac:dyDescent="0.3">
      <c r="A653" s="110">
        <v>380790000</v>
      </c>
      <c r="B653" s="2" t="s">
        <v>711</v>
      </c>
      <c r="C653" s="18">
        <v>4</v>
      </c>
      <c r="D653" s="118">
        <v>63884</v>
      </c>
      <c r="E653" s="114" t="s">
        <v>843</v>
      </c>
      <c r="F653" s="115">
        <v>1</v>
      </c>
      <c r="AC653" s="110">
        <v>761009379</v>
      </c>
      <c r="AD653" s="2" t="s">
        <v>207</v>
      </c>
      <c r="AE653" s="78">
        <v>38775</v>
      </c>
      <c r="AF653" s="124">
        <f t="shared" ca="1" si="11"/>
        <v>15</v>
      </c>
      <c r="AG653" s="124"/>
      <c r="AH653" s="124"/>
      <c r="AI653" s="110">
        <v>666775356</v>
      </c>
      <c r="AJ653" s="2" t="s">
        <v>623</v>
      </c>
      <c r="AK653" s="125">
        <v>55992</v>
      </c>
    </row>
    <row r="654" spans="1:37" s="61" customFormat="1" x14ac:dyDescent="0.3">
      <c r="A654" s="110">
        <v>973830000</v>
      </c>
      <c r="B654" s="2" t="s">
        <v>712</v>
      </c>
      <c r="C654" s="18">
        <v>3</v>
      </c>
      <c r="D654" s="118">
        <v>89510</v>
      </c>
      <c r="E654" s="114" t="s">
        <v>854</v>
      </c>
      <c r="F654" s="115">
        <v>4</v>
      </c>
      <c r="AC654" s="110">
        <v>492007002</v>
      </c>
      <c r="AD654" s="2" t="s">
        <v>447</v>
      </c>
      <c r="AE654" s="123">
        <v>42415</v>
      </c>
      <c r="AF654" s="124">
        <f t="shared" ca="1" si="11"/>
        <v>5</v>
      </c>
      <c r="AG654" s="124"/>
      <c r="AH654" s="124"/>
      <c r="AI654" s="110">
        <v>666783091</v>
      </c>
      <c r="AJ654" s="2" t="s">
        <v>623</v>
      </c>
      <c r="AK654" s="125">
        <v>42453</v>
      </c>
    </row>
    <row r="655" spans="1:37" s="61" customFormat="1" x14ac:dyDescent="0.3">
      <c r="A655" s="110">
        <v>263006143</v>
      </c>
      <c r="B655" s="2" t="s">
        <v>713</v>
      </c>
      <c r="C655" s="18">
        <v>5</v>
      </c>
      <c r="D655" s="118">
        <v>47567</v>
      </c>
      <c r="E655" s="114" t="s">
        <v>848</v>
      </c>
      <c r="F655" s="115">
        <v>6</v>
      </c>
      <c r="AC655" s="110">
        <v>206005353</v>
      </c>
      <c r="AD655" s="2" t="s">
        <v>95</v>
      </c>
      <c r="AE655" s="123">
        <v>38773</v>
      </c>
      <c r="AF655" s="124">
        <f t="shared" ca="1" si="11"/>
        <v>15</v>
      </c>
      <c r="AG655" s="124"/>
      <c r="AH655" s="124"/>
      <c r="AI655" s="110">
        <v>666793730</v>
      </c>
      <c r="AJ655" s="2" t="s">
        <v>623</v>
      </c>
      <c r="AK655" s="125">
        <v>38085</v>
      </c>
    </row>
    <row r="656" spans="1:37" s="61" customFormat="1" x14ac:dyDescent="0.3">
      <c r="A656" s="110">
        <v>999320000</v>
      </c>
      <c r="B656" s="2" t="s">
        <v>714</v>
      </c>
      <c r="C656" s="18">
        <v>5</v>
      </c>
      <c r="D656" s="118">
        <v>115607</v>
      </c>
      <c r="E656" s="114" t="s">
        <v>840</v>
      </c>
      <c r="F656" s="115">
        <v>3</v>
      </c>
      <c r="AC656" s="110">
        <v>786008335</v>
      </c>
      <c r="AD656" s="2" t="s">
        <v>149</v>
      </c>
      <c r="AE656" s="123">
        <v>38418</v>
      </c>
      <c r="AF656" s="124">
        <f t="shared" ca="1" si="11"/>
        <v>16</v>
      </c>
      <c r="AG656" s="124"/>
      <c r="AH656" s="124"/>
      <c r="AI656" s="110">
        <v>666802299</v>
      </c>
      <c r="AJ656" s="2" t="s">
        <v>2283</v>
      </c>
      <c r="AK656" s="125">
        <v>112952</v>
      </c>
    </row>
    <row r="657" spans="1:37" s="61" customFormat="1" x14ac:dyDescent="0.3">
      <c r="A657" s="110">
        <v>501001971</v>
      </c>
      <c r="B657" s="2" t="s">
        <v>715</v>
      </c>
      <c r="C657" s="18">
        <v>3</v>
      </c>
      <c r="D657" s="118">
        <v>47052</v>
      </c>
      <c r="E657" s="114" t="s">
        <v>855</v>
      </c>
      <c r="F657" s="115">
        <v>6</v>
      </c>
      <c r="AC657" s="110">
        <v>643340000</v>
      </c>
      <c r="AD657" s="2" t="s">
        <v>191</v>
      </c>
      <c r="AE657" s="123">
        <v>37219</v>
      </c>
      <c r="AF657" s="124">
        <f t="shared" ca="1" si="11"/>
        <v>19</v>
      </c>
      <c r="AG657" s="124"/>
      <c r="AH657" s="124"/>
      <c r="AI657" s="110">
        <v>666802866</v>
      </c>
      <c r="AJ657" s="2" t="s">
        <v>234</v>
      </c>
      <c r="AK657" s="125">
        <v>42470</v>
      </c>
    </row>
    <row r="658" spans="1:37" s="61" customFormat="1" x14ac:dyDescent="0.3">
      <c r="A658" s="110">
        <v>980003045</v>
      </c>
      <c r="B658" s="2" t="s">
        <v>716</v>
      </c>
      <c r="C658" s="18">
        <v>1</v>
      </c>
      <c r="D658" s="118">
        <v>69179</v>
      </c>
      <c r="E658" s="114" t="s">
        <v>851</v>
      </c>
      <c r="F658" s="115">
        <v>2</v>
      </c>
      <c r="AC658" s="110">
        <v>544370000</v>
      </c>
      <c r="AD658" s="2" t="s">
        <v>805</v>
      </c>
      <c r="AE658" s="123">
        <v>37013</v>
      </c>
      <c r="AF658" s="124">
        <f t="shared" ca="1" si="11"/>
        <v>19</v>
      </c>
      <c r="AG658" s="124"/>
      <c r="AH658" s="124"/>
      <c r="AI658" s="110">
        <v>666809638</v>
      </c>
      <c r="AJ658" s="2" t="s">
        <v>234</v>
      </c>
      <c r="AK658" s="125">
        <v>76811</v>
      </c>
    </row>
    <row r="659" spans="1:37" s="61" customFormat="1" x14ac:dyDescent="0.3">
      <c r="A659" s="110">
        <v>877006753</v>
      </c>
      <c r="B659" s="2" t="s">
        <v>717</v>
      </c>
      <c r="C659" s="18">
        <v>4</v>
      </c>
      <c r="D659" s="118">
        <v>88143</v>
      </c>
      <c r="E659" s="114" t="s">
        <v>854</v>
      </c>
      <c r="F659" s="115">
        <v>5</v>
      </c>
      <c r="AC659" s="110">
        <v>127009935</v>
      </c>
      <c r="AD659" s="2" t="s">
        <v>3172</v>
      </c>
      <c r="AE659" s="78">
        <v>40527</v>
      </c>
      <c r="AF659" s="124">
        <f t="shared" ca="1" si="11"/>
        <v>10</v>
      </c>
      <c r="AG659" s="124"/>
      <c r="AH659" s="124"/>
      <c r="AI659" s="110">
        <v>666812226</v>
      </c>
      <c r="AJ659" s="2" t="s">
        <v>2283</v>
      </c>
      <c r="AK659" s="125">
        <v>94116</v>
      </c>
    </row>
    <row r="660" spans="1:37" s="61" customFormat="1" x14ac:dyDescent="0.3">
      <c r="A660" s="110">
        <v>666674737</v>
      </c>
      <c r="B660" s="2" t="s">
        <v>718</v>
      </c>
      <c r="C660" s="18">
        <v>3</v>
      </c>
      <c r="D660" s="118">
        <v>53353</v>
      </c>
      <c r="E660" s="114" t="s">
        <v>854</v>
      </c>
      <c r="F660" s="115">
        <v>0</v>
      </c>
      <c r="AC660" s="110">
        <v>666369030</v>
      </c>
      <c r="AD660" s="2" t="s">
        <v>803</v>
      </c>
      <c r="AE660" s="123">
        <v>36775</v>
      </c>
      <c r="AF660" s="124">
        <f t="shared" ca="1" si="11"/>
        <v>20</v>
      </c>
      <c r="AG660" s="124"/>
      <c r="AH660" s="124"/>
      <c r="AI660" s="110">
        <v>666812933</v>
      </c>
      <c r="AJ660" s="2" t="s">
        <v>234</v>
      </c>
      <c r="AK660" s="125">
        <v>109380</v>
      </c>
    </row>
    <row r="661" spans="1:37" s="61" customFormat="1" x14ac:dyDescent="0.3">
      <c r="A661" s="110">
        <v>932760000</v>
      </c>
      <c r="B661" s="2" t="s">
        <v>719</v>
      </c>
      <c r="C661" s="18">
        <v>2</v>
      </c>
      <c r="D661" s="118">
        <v>106727</v>
      </c>
      <c r="E661" s="114" t="s">
        <v>837</v>
      </c>
      <c r="F661" s="115">
        <v>4</v>
      </c>
      <c r="AC661" s="110">
        <v>597009853</v>
      </c>
      <c r="AD661" s="2" t="s">
        <v>215</v>
      </c>
      <c r="AE661" s="78">
        <v>40282</v>
      </c>
      <c r="AF661" s="124">
        <f t="shared" ca="1" si="11"/>
        <v>10</v>
      </c>
      <c r="AG661" s="124"/>
      <c r="AH661" s="124"/>
      <c r="AI661" s="110">
        <v>666824323</v>
      </c>
      <c r="AJ661" s="2" t="s">
        <v>234</v>
      </c>
      <c r="AK661" s="125">
        <v>89311</v>
      </c>
    </row>
    <row r="662" spans="1:37" s="61" customFormat="1" x14ac:dyDescent="0.3">
      <c r="A662" s="110">
        <v>396270000</v>
      </c>
      <c r="B662" s="2" t="s">
        <v>720</v>
      </c>
      <c r="C662" s="18">
        <v>5</v>
      </c>
      <c r="D662" s="118">
        <v>112486</v>
      </c>
      <c r="E662" s="114" t="s">
        <v>837</v>
      </c>
      <c r="F662" s="115">
        <v>6</v>
      </c>
      <c r="AC662" s="110">
        <v>666997321</v>
      </c>
      <c r="AD662" s="2" t="s">
        <v>3286</v>
      </c>
      <c r="AE662" s="78">
        <v>37759</v>
      </c>
      <c r="AF662" s="124">
        <f t="shared" ca="1" si="11"/>
        <v>17</v>
      </c>
      <c r="AG662" s="124"/>
      <c r="AH662" s="124"/>
      <c r="AI662" s="110">
        <v>666825186</v>
      </c>
      <c r="AJ662" s="2" t="s">
        <v>225</v>
      </c>
      <c r="AK662" s="125">
        <v>145137</v>
      </c>
    </row>
    <row r="663" spans="1:37" s="61" customFormat="1" x14ac:dyDescent="0.3">
      <c r="A663" s="110">
        <v>383920000</v>
      </c>
      <c r="B663" s="2" t="s">
        <v>721</v>
      </c>
      <c r="C663" s="18">
        <v>2</v>
      </c>
      <c r="D663" s="118">
        <v>43940</v>
      </c>
      <c r="E663" s="114" t="s">
        <v>843</v>
      </c>
      <c r="F663" s="115">
        <v>7</v>
      </c>
      <c r="AC663" s="110">
        <v>506006250</v>
      </c>
      <c r="AD663" s="2" t="s">
        <v>797</v>
      </c>
      <c r="AE663" s="123">
        <v>39348</v>
      </c>
      <c r="AF663" s="124">
        <f t="shared" ca="1" si="11"/>
        <v>13</v>
      </c>
      <c r="AG663" s="124"/>
      <c r="AH663" s="124"/>
      <c r="AI663" s="110">
        <v>666853155</v>
      </c>
      <c r="AJ663" s="2" t="s">
        <v>234</v>
      </c>
      <c r="AK663" s="125">
        <v>129427</v>
      </c>
    </row>
    <row r="664" spans="1:37" s="61" customFormat="1" x14ac:dyDescent="0.3">
      <c r="A664" s="110">
        <v>372001860</v>
      </c>
      <c r="B664" s="2" t="s">
        <v>722</v>
      </c>
      <c r="C664" s="18">
        <v>4</v>
      </c>
      <c r="D664" s="118">
        <v>92962</v>
      </c>
      <c r="E664" s="114" t="s">
        <v>840</v>
      </c>
      <c r="F664" s="115">
        <v>2</v>
      </c>
      <c r="AC664" s="110">
        <v>611260000</v>
      </c>
      <c r="AD664" s="2" t="s">
        <v>3063</v>
      </c>
      <c r="AE664" s="78">
        <v>38150</v>
      </c>
      <c r="AF664" s="124">
        <f t="shared" ca="1" si="11"/>
        <v>16</v>
      </c>
      <c r="AG664" s="124"/>
      <c r="AH664" s="124"/>
      <c r="AI664" s="110">
        <v>666854216</v>
      </c>
      <c r="AJ664" s="2" t="s">
        <v>234</v>
      </c>
      <c r="AK664" s="125">
        <v>100040</v>
      </c>
    </row>
    <row r="665" spans="1:37" s="61" customFormat="1" x14ac:dyDescent="0.3">
      <c r="A665" s="110">
        <v>838004006</v>
      </c>
      <c r="B665" s="2" t="s">
        <v>723</v>
      </c>
      <c r="C665" s="18">
        <v>2</v>
      </c>
      <c r="D665" s="118">
        <v>45981</v>
      </c>
      <c r="E665" s="114" t="s">
        <v>848</v>
      </c>
      <c r="F665" s="115">
        <v>1</v>
      </c>
      <c r="AC665" s="110">
        <v>796001676</v>
      </c>
      <c r="AD665" s="2" t="s">
        <v>504</v>
      </c>
      <c r="AE665" s="123">
        <v>43316</v>
      </c>
      <c r="AF665" s="124">
        <f t="shared" ca="1" si="11"/>
        <v>2</v>
      </c>
      <c r="AG665" s="124"/>
      <c r="AH665" s="124"/>
      <c r="AI665" s="110">
        <v>666858245</v>
      </c>
      <c r="AJ665" s="2" t="s">
        <v>2288</v>
      </c>
      <c r="AK665" s="125">
        <v>44132</v>
      </c>
    </row>
    <row r="666" spans="1:37" s="61" customFormat="1" x14ac:dyDescent="0.3">
      <c r="A666" s="110">
        <v>649002600</v>
      </c>
      <c r="B666" s="2" t="s">
        <v>724</v>
      </c>
      <c r="C666" s="18">
        <v>3</v>
      </c>
      <c r="D666" s="118">
        <v>52842</v>
      </c>
      <c r="E666" s="114" t="s">
        <v>843</v>
      </c>
      <c r="F666" s="115">
        <v>6</v>
      </c>
      <c r="AC666" s="110">
        <v>361006761</v>
      </c>
      <c r="AD666" s="2" t="s">
        <v>804</v>
      </c>
      <c r="AE666" s="123">
        <v>38563</v>
      </c>
      <c r="AF666" s="124">
        <f t="shared" ca="1" si="11"/>
        <v>15</v>
      </c>
      <c r="AG666" s="124"/>
      <c r="AH666" s="124"/>
      <c r="AI666" s="110">
        <v>666864722</v>
      </c>
      <c r="AJ666" s="2" t="s">
        <v>517</v>
      </c>
      <c r="AK666" s="125">
        <v>40239</v>
      </c>
    </row>
    <row r="667" spans="1:37" s="61" customFormat="1" x14ac:dyDescent="0.3">
      <c r="A667" s="110">
        <v>160003384</v>
      </c>
      <c r="B667" s="2" t="s">
        <v>725</v>
      </c>
      <c r="C667" s="18">
        <v>4</v>
      </c>
      <c r="D667" s="118">
        <v>125788</v>
      </c>
      <c r="E667" s="114" t="s">
        <v>855</v>
      </c>
      <c r="F667" s="115">
        <v>3</v>
      </c>
      <c r="AC667" s="110">
        <v>201660000</v>
      </c>
      <c r="AD667" s="2" t="s">
        <v>506</v>
      </c>
      <c r="AE667" s="123">
        <v>43340</v>
      </c>
      <c r="AF667" s="124">
        <f t="shared" ca="1" si="11"/>
        <v>2</v>
      </c>
      <c r="AG667" s="124"/>
      <c r="AH667" s="124"/>
      <c r="AI667" s="110">
        <v>666864968</v>
      </c>
      <c r="AJ667" s="2" t="s">
        <v>697</v>
      </c>
      <c r="AK667" s="125">
        <v>150934</v>
      </c>
    </row>
    <row r="668" spans="1:37" s="61" customFormat="1" x14ac:dyDescent="0.3">
      <c r="A668" s="110">
        <v>157001631</v>
      </c>
      <c r="B668" s="2" t="s">
        <v>726</v>
      </c>
      <c r="C668" s="18">
        <v>4</v>
      </c>
      <c r="D668" s="118">
        <v>125339</v>
      </c>
      <c r="E668" s="114" t="s">
        <v>843</v>
      </c>
      <c r="F668" s="115">
        <v>5</v>
      </c>
      <c r="AC668" s="110">
        <v>487420000</v>
      </c>
      <c r="AD668" s="2" t="s">
        <v>733</v>
      </c>
      <c r="AE668" s="123">
        <v>43732</v>
      </c>
      <c r="AF668" s="124">
        <f t="shared" ca="1" si="11"/>
        <v>1</v>
      </c>
      <c r="AG668" s="124"/>
      <c r="AH668" s="124"/>
      <c r="AI668" s="110">
        <v>666866120</v>
      </c>
      <c r="AJ668" s="2" t="s">
        <v>2291</v>
      </c>
      <c r="AK668" s="125">
        <v>128608</v>
      </c>
    </row>
    <row r="669" spans="1:37" s="61" customFormat="1" x14ac:dyDescent="0.3">
      <c r="A669" s="110">
        <v>117004851</v>
      </c>
      <c r="B669" s="2" t="s">
        <v>727</v>
      </c>
      <c r="C669" s="18">
        <v>3</v>
      </c>
      <c r="D669" s="118">
        <v>46564</v>
      </c>
      <c r="E669" s="114" t="s">
        <v>851</v>
      </c>
      <c r="F669" s="115">
        <v>3</v>
      </c>
      <c r="AC669" s="110">
        <v>666907835</v>
      </c>
      <c r="AD669" s="2" t="s">
        <v>765</v>
      </c>
      <c r="AE669" s="123">
        <v>36455</v>
      </c>
      <c r="AF669" s="124">
        <f t="shared" ca="1" si="11"/>
        <v>21</v>
      </c>
      <c r="AG669" s="124"/>
      <c r="AH669" s="124"/>
      <c r="AI669" s="110">
        <v>666869857</v>
      </c>
      <c r="AJ669" s="2" t="s">
        <v>623</v>
      </c>
      <c r="AK669" s="125">
        <v>101468</v>
      </c>
    </row>
    <row r="670" spans="1:37" s="61" customFormat="1" x14ac:dyDescent="0.3">
      <c r="A670" s="110">
        <v>833002443</v>
      </c>
      <c r="B670" s="2" t="s">
        <v>728</v>
      </c>
      <c r="C670" s="18">
        <v>5</v>
      </c>
      <c r="D670" s="118">
        <v>59750</v>
      </c>
      <c r="E670" s="114" t="s">
        <v>843</v>
      </c>
      <c r="F670" s="115">
        <v>1</v>
      </c>
      <c r="AC670" s="110">
        <v>514300000</v>
      </c>
      <c r="AD670" s="2" t="s">
        <v>3165</v>
      </c>
      <c r="AE670" s="78">
        <v>40959</v>
      </c>
      <c r="AF670" s="124">
        <f t="shared" ca="1" si="11"/>
        <v>9</v>
      </c>
      <c r="AG670" s="124"/>
      <c r="AH670" s="124"/>
      <c r="AI670" s="110">
        <v>666879481</v>
      </c>
      <c r="AJ670" s="2" t="s">
        <v>697</v>
      </c>
      <c r="AK670" s="125">
        <v>59691</v>
      </c>
    </row>
    <row r="671" spans="1:37" s="61" customFormat="1" x14ac:dyDescent="0.3">
      <c r="A671" s="110">
        <v>699340000</v>
      </c>
      <c r="B671" s="2" t="s">
        <v>729</v>
      </c>
      <c r="C671" s="18">
        <v>4</v>
      </c>
      <c r="D671" s="118">
        <v>48436</v>
      </c>
      <c r="E671" s="114" t="s">
        <v>855</v>
      </c>
      <c r="F671" s="115">
        <v>6</v>
      </c>
      <c r="AC671" s="110">
        <v>456400000</v>
      </c>
      <c r="AD671" s="2" t="s">
        <v>307</v>
      </c>
      <c r="AE671" s="123">
        <v>39924</v>
      </c>
      <c r="AF671" s="124">
        <f t="shared" ca="1" si="11"/>
        <v>11</v>
      </c>
      <c r="AG671" s="124"/>
      <c r="AH671" s="124"/>
      <c r="AI671" s="110">
        <v>666879764</v>
      </c>
      <c r="AJ671" s="2" t="s">
        <v>2294</v>
      </c>
      <c r="AK671" s="125">
        <v>42665</v>
      </c>
    </row>
    <row r="672" spans="1:37" s="61" customFormat="1" x14ac:dyDescent="0.3">
      <c r="A672" s="110">
        <v>549590000</v>
      </c>
      <c r="B672" s="2" t="s">
        <v>730</v>
      </c>
      <c r="C672" s="18">
        <v>5</v>
      </c>
      <c r="D672" s="118">
        <v>90823</v>
      </c>
      <c r="E672" s="114" t="s">
        <v>854</v>
      </c>
      <c r="F672" s="115">
        <v>2</v>
      </c>
      <c r="AC672" s="110">
        <v>476360000</v>
      </c>
      <c r="AD672" s="2" t="s">
        <v>454</v>
      </c>
      <c r="AE672" s="123">
        <v>43009</v>
      </c>
      <c r="AF672" s="124">
        <f t="shared" ca="1" si="11"/>
        <v>3</v>
      </c>
      <c r="AG672" s="124"/>
      <c r="AH672" s="124"/>
      <c r="AI672" s="110">
        <v>666883411</v>
      </c>
      <c r="AJ672" s="2" t="s">
        <v>2288</v>
      </c>
      <c r="AK672" s="125">
        <v>127232</v>
      </c>
    </row>
    <row r="673" spans="1:37" s="61" customFormat="1" x14ac:dyDescent="0.3">
      <c r="A673" s="110">
        <v>666735986</v>
      </c>
      <c r="B673" s="2" t="s">
        <v>731</v>
      </c>
      <c r="C673" s="18">
        <v>2</v>
      </c>
      <c r="D673" s="118">
        <v>111002</v>
      </c>
      <c r="E673" s="114" t="s">
        <v>851</v>
      </c>
      <c r="F673" s="115">
        <v>6</v>
      </c>
      <c r="AC673" s="110">
        <v>666598939</v>
      </c>
      <c r="AD673" s="2" t="s">
        <v>652</v>
      </c>
      <c r="AE673" s="123">
        <v>42574</v>
      </c>
      <c r="AF673" s="124">
        <f t="shared" ca="1" si="11"/>
        <v>4</v>
      </c>
      <c r="AG673" s="124"/>
      <c r="AH673" s="124"/>
      <c r="AI673" s="110">
        <v>666891799</v>
      </c>
      <c r="AJ673" s="2" t="s">
        <v>517</v>
      </c>
      <c r="AK673" s="125">
        <v>60295</v>
      </c>
    </row>
    <row r="674" spans="1:37" s="61" customFormat="1" x14ac:dyDescent="0.3">
      <c r="A674" s="110">
        <v>666295167</v>
      </c>
      <c r="B674" s="2" t="s">
        <v>732</v>
      </c>
      <c r="C674" s="18">
        <v>5</v>
      </c>
      <c r="D674" s="118">
        <v>86169</v>
      </c>
      <c r="E674" s="114" t="s">
        <v>843</v>
      </c>
      <c r="F674" s="115">
        <v>1</v>
      </c>
      <c r="AC674" s="110">
        <v>124001985</v>
      </c>
      <c r="AD674" s="2" t="s">
        <v>3241</v>
      </c>
      <c r="AE674" s="78">
        <v>41971</v>
      </c>
      <c r="AF674" s="124">
        <f t="shared" ca="1" si="11"/>
        <v>6</v>
      </c>
      <c r="AG674" s="124"/>
      <c r="AH674" s="124"/>
      <c r="AI674" s="110">
        <v>666907835</v>
      </c>
      <c r="AJ674" s="2" t="s">
        <v>623</v>
      </c>
      <c r="AK674" s="125">
        <v>107501</v>
      </c>
    </row>
    <row r="675" spans="1:37" s="61" customFormat="1" x14ac:dyDescent="0.3">
      <c r="A675" s="110">
        <v>223110000</v>
      </c>
      <c r="B675" s="2" t="s">
        <v>733</v>
      </c>
      <c r="C675" s="18">
        <v>5</v>
      </c>
      <c r="D675" s="118">
        <v>55058</v>
      </c>
      <c r="E675" s="114" t="s">
        <v>855</v>
      </c>
      <c r="F675" s="115">
        <v>0</v>
      </c>
      <c r="AC675" s="110">
        <v>600007694</v>
      </c>
      <c r="AD675" s="2" t="s">
        <v>483</v>
      </c>
      <c r="AE675" s="123">
        <v>43785</v>
      </c>
      <c r="AF675" s="124">
        <f t="shared" ca="1" si="11"/>
        <v>1</v>
      </c>
      <c r="AG675" s="124"/>
      <c r="AH675" s="124"/>
      <c r="AI675" s="110">
        <v>666909451</v>
      </c>
      <c r="AJ675" s="2" t="s">
        <v>2294</v>
      </c>
      <c r="AK675" s="125">
        <v>67701</v>
      </c>
    </row>
    <row r="676" spans="1:37" s="61" customFormat="1" x14ac:dyDescent="0.3">
      <c r="A676" s="110">
        <v>871002339</v>
      </c>
      <c r="B676" s="2" t="s">
        <v>734</v>
      </c>
      <c r="C676" s="18">
        <v>3</v>
      </c>
      <c r="D676" s="118">
        <v>59922</v>
      </c>
      <c r="E676" s="114" t="s">
        <v>843</v>
      </c>
      <c r="F676" s="115">
        <v>7</v>
      </c>
      <c r="AC676" s="110">
        <v>666864968</v>
      </c>
      <c r="AD676" s="2" t="s">
        <v>143</v>
      </c>
      <c r="AE676" s="123">
        <v>38517</v>
      </c>
      <c r="AF676" s="124">
        <f t="shared" ca="1" si="11"/>
        <v>15</v>
      </c>
      <c r="AG676" s="124"/>
      <c r="AH676" s="124"/>
      <c r="AI676" s="110">
        <v>666925947</v>
      </c>
      <c r="AJ676" s="2" t="s">
        <v>234</v>
      </c>
      <c r="AK676" s="125">
        <v>90311</v>
      </c>
    </row>
    <row r="677" spans="1:37" s="61" customFormat="1" x14ac:dyDescent="0.3">
      <c r="A677" s="110">
        <v>153008559</v>
      </c>
      <c r="B677" s="2" t="s">
        <v>735</v>
      </c>
      <c r="C677" s="18">
        <v>1</v>
      </c>
      <c r="D677" s="118">
        <v>80964</v>
      </c>
      <c r="E677" s="114" t="s">
        <v>848</v>
      </c>
      <c r="F677" s="115">
        <v>1</v>
      </c>
      <c r="AC677" s="110">
        <v>705005148</v>
      </c>
      <c r="AD677" s="2" t="s">
        <v>223</v>
      </c>
      <c r="AE677" s="123">
        <v>43221</v>
      </c>
      <c r="AF677" s="124">
        <f t="shared" ca="1" si="11"/>
        <v>2</v>
      </c>
      <c r="AG677" s="124"/>
      <c r="AH677" s="124"/>
      <c r="AI677" s="110">
        <v>666939567</v>
      </c>
      <c r="AJ677" s="2" t="s">
        <v>2300</v>
      </c>
      <c r="AK677" s="125">
        <v>121393</v>
      </c>
    </row>
    <row r="678" spans="1:37" s="61" customFormat="1" x14ac:dyDescent="0.3">
      <c r="A678" s="110">
        <v>406360000</v>
      </c>
      <c r="B678" s="2" t="s">
        <v>736</v>
      </c>
      <c r="C678" s="18">
        <v>4</v>
      </c>
      <c r="D678" s="118">
        <v>68347</v>
      </c>
      <c r="E678" s="114" t="s">
        <v>837</v>
      </c>
      <c r="F678" s="115">
        <v>2</v>
      </c>
      <c r="AC678" s="110">
        <v>130005123</v>
      </c>
      <c r="AD678" s="2" t="s">
        <v>10</v>
      </c>
      <c r="AE678" s="123">
        <v>43896</v>
      </c>
      <c r="AF678" s="124">
        <f t="shared" ca="1" si="11"/>
        <v>1</v>
      </c>
      <c r="AG678" s="124"/>
      <c r="AH678" s="124"/>
      <c r="AI678" s="110">
        <v>666945320</v>
      </c>
      <c r="AJ678" s="2" t="s">
        <v>2298</v>
      </c>
      <c r="AK678" s="125">
        <v>132302</v>
      </c>
    </row>
    <row r="679" spans="1:37" s="61" customFormat="1" x14ac:dyDescent="0.3">
      <c r="A679" s="110">
        <v>560740000</v>
      </c>
      <c r="B679" s="2" t="s">
        <v>737</v>
      </c>
      <c r="C679" s="18">
        <v>2</v>
      </c>
      <c r="D679" s="118">
        <v>90273</v>
      </c>
      <c r="E679" s="114" t="s">
        <v>854</v>
      </c>
      <c r="F679" s="115">
        <v>6</v>
      </c>
      <c r="AC679" s="110">
        <v>373800000</v>
      </c>
      <c r="AD679" s="2" t="s">
        <v>3060</v>
      </c>
      <c r="AE679" s="78">
        <v>40624</v>
      </c>
      <c r="AF679" s="124">
        <f t="shared" ca="1" si="11"/>
        <v>9</v>
      </c>
      <c r="AG679" s="124"/>
      <c r="AH679" s="124"/>
      <c r="AI679" s="110">
        <v>666955144</v>
      </c>
      <c r="AJ679" s="2" t="s">
        <v>234</v>
      </c>
      <c r="AK679" s="125">
        <v>51207</v>
      </c>
    </row>
    <row r="680" spans="1:37" s="61" customFormat="1" x14ac:dyDescent="0.3">
      <c r="A680" s="110">
        <v>120004902</v>
      </c>
      <c r="B680" s="2" t="s">
        <v>738</v>
      </c>
      <c r="C680" s="18">
        <v>5</v>
      </c>
      <c r="D680" s="118">
        <v>79612</v>
      </c>
      <c r="E680" s="114" t="s">
        <v>848</v>
      </c>
      <c r="F680" s="115">
        <v>5</v>
      </c>
      <c r="AC680" s="110">
        <v>434660000</v>
      </c>
      <c r="AD680" s="2" t="s">
        <v>715</v>
      </c>
      <c r="AE680" s="123">
        <v>36835</v>
      </c>
      <c r="AF680" s="124">
        <f t="shared" ca="1" si="11"/>
        <v>20</v>
      </c>
      <c r="AG680" s="124"/>
      <c r="AH680" s="124"/>
      <c r="AI680" s="110">
        <v>666957987</v>
      </c>
      <c r="AJ680" s="2" t="s">
        <v>2288</v>
      </c>
      <c r="AK680" s="125">
        <v>69862</v>
      </c>
    </row>
    <row r="681" spans="1:37" s="61" customFormat="1" x14ac:dyDescent="0.3">
      <c r="A681" s="110">
        <v>568008365</v>
      </c>
      <c r="B681" s="2" t="s">
        <v>739</v>
      </c>
      <c r="C681" s="18">
        <v>5</v>
      </c>
      <c r="D681" s="118">
        <v>101128</v>
      </c>
      <c r="E681" s="114" t="s">
        <v>837</v>
      </c>
      <c r="F681" s="115">
        <v>6</v>
      </c>
      <c r="AC681" s="110">
        <v>320940000</v>
      </c>
      <c r="AD681" s="2" t="s">
        <v>173</v>
      </c>
      <c r="AE681" s="123">
        <v>40732</v>
      </c>
      <c r="AF681" s="124">
        <f t="shared" ca="1" si="11"/>
        <v>9</v>
      </c>
      <c r="AG681" s="124"/>
      <c r="AH681" s="124"/>
      <c r="AI681" s="110">
        <v>666962626</v>
      </c>
      <c r="AJ681" s="2" t="s">
        <v>623</v>
      </c>
      <c r="AK681" s="125">
        <v>132478</v>
      </c>
    </row>
    <row r="682" spans="1:37" s="61" customFormat="1" x14ac:dyDescent="0.3">
      <c r="A682" s="110">
        <v>185130000</v>
      </c>
      <c r="B682" s="2" t="s">
        <v>740</v>
      </c>
      <c r="C682" s="18">
        <v>1</v>
      </c>
      <c r="D682" s="118">
        <v>117261</v>
      </c>
      <c r="E682" s="114" t="s">
        <v>854</v>
      </c>
      <c r="F682" s="115">
        <v>6</v>
      </c>
      <c r="AC682" s="110">
        <v>501005369</v>
      </c>
      <c r="AD682" s="2" t="s">
        <v>339</v>
      </c>
      <c r="AE682" s="123">
        <v>39457</v>
      </c>
      <c r="AF682" s="124">
        <f t="shared" ca="1" si="11"/>
        <v>13</v>
      </c>
      <c r="AG682" s="124"/>
      <c r="AH682" s="124"/>
      <c r="AI682" s="110">
        <v>666974933</v>
      </c>
      <c r="AJ682" s="2" t="s">
        <v>2300</v>
      </c>
      <c r="AK682" s="125">
        <v>130012</v>
      </c>
    </row>
    <row r="683" spans="1:37" s="61" customFormat="1" x14ac:dyDescent="0.3">
      <c r="A683" s="110">
        <v>461410000</v>
      </c>
      <c r="B683" s="2" t="s">
        <v>741</v>
      </c>
      <c r="C683" s="18">
        <v>4</v>
      </c>
      <c r="D683" s="118">
        <v>69745</v>
      </c>
      <c r="E683" s="114" t="s">
        <v>840</v>
      </c>
      <c r="F683" s="115">
        <v>1</v>
      </c>
      <c r="AC683" s="110">
        <v>543880000</v>
      </c>
      <c r="AD683" s="2" t="s">
        <v>3201</v>
      </c>
      <c r="AE683" s="78">
        <v>39732</v>
      </c>
      <c r="AF683" s="124">
        <f t="shared" ca="1" si="11"/>
        <v>12</v>
      </c>
      <c r="AG683" s="124"/>
      <c r="AH683" s="124"/>
      <c r="AI683" s="110">
        <v>666977973</v>
      </c>
      <c r="AJ683" s="2" t="s">
        <v>2293</v>
      </c>
      <c r="AK683" s="125">
        <v>46576</v>
      </c>
    </row>
    <row r="684" spans="1:37" s="61" customFormat="1" x14ac:dyDescent="0.3">
      <c r="A684" s="110">
        <v>773001878</v>
      </c>
      <c r="B684" s="2" t="s">
        <v>742</v>
      </c>
      <c r="C684" s="18">
        <v>3</v>
      </c>
      <c r="D684" s="118">
        <v>84580</v>
      </c>
      <c r="E684" s="114" t="s">
        <v>840</v>
      </c>
      <c r="F684" s="115">
        <v>3</v>
      </c>
      <c r="AC684" s="110">
        <v>743800000</v>
      </c>
      <c r="AD684" s="2" t="s">
        <v>749</v>
      </c>
      <c r="AE684" s="123">
        <v>42940</v>
      </c>
      <c r="AF684" s="124">
        <f t="shared" ca="1" si="11"/>
        <v>3</v>
      </c>
      <c r="AG684" s="124"/>
      <c r="AH684" s="124"/>
      <c r="AI684" s="110">
        <v>666978325</v>
      </c>
      <c r="AJ684" s="2" t="s">
        <v>2294</v>
      </c>
      <c r="AK684" s="125">
        <v>79261</v>
      </c>
    </row>
    <row r="685" spans="1:37" s="61" customFormat="1" x14ac:dyDescent="0.3">
      <c r="A685" s="110">
        <v>423006299</v>
      </c>
      <c r="B685" s="2" t="s">
        <v>743</v>
      </c>
      <c r="C685" s="18">
        <v>2</v>
      </c>
      <c r="D685" s="118">
        <v>125113</v>
      </c>
      <c r="E685" s="114" t="s">
        <v>855</v>
      </c>
      <c r="F685" s="115">
        <v>7</v>
      </c>
      <c r="AC685" s="110">
        <v>871002339</v>
      </c>
      <c r="AD685" s="2" t="s">
        <v>372</v>
      </c>
      <c r="AE685" s="123">
        <v>42174</v>
      </c>
      <c r="AF685" s="124">
        <f t="shared" ca="1" si="11"/>
        <v>5</v>
      </c>
      <c r="AG685" s="124"/>
      <c r="AH685" s="124"/>
      <c r="AI685" s="110">
        <v>666988324</v>
      </c>
      <c r="AJ685" s="2" t="s">
        <v>517</v>
      </c>
      <c r="AK685" s="125">
        <v>108380</v>
      </c>
    </row>
    <row r="686" spans="1:37" s="61" customFormat="1" x14ac:dyDescent="0.3">
      <c r="A686" s="110">
        <v>874390000</v>
      </c>
      <c r="B686" s="2" t="s">
        <v>744</v>
      </c>
      <c r="C686" s="18">
        <v>3</v>
      </c>
      <c r="D686" s="118">
        <v>70130</v>
      </c>
      <c r="E686" s="114" t="s">
        <v>848</v>
      </c>
      <c r="F686" s="115">
        <v>7</v>
      </c>
      <c r="AC686" s="110">
        <v>645003465</v>
      </c>
      <c r="AD686" s="2" t="s">
        <v>521</v>
      </c>
      <c r="AE686" s="78">
        <v>43967</v>
      </c>
      <c r="AF686" s="124">
        <f t="shared" ca="1" si="11"/>
        <v>0</v>
      </c>
      <c r="AG686" s="124"/>
      <c r="AH686" s="124"/>
      <c r="AI686" s="110">
        <v>666994402</v>
      </c>
      <c r="AJ686" s="2" t="s">
        <v>150</v>
      </c>
      <c r="AK686" s="125">
        <v>122559</v>
      </c>
    </row>
    <row r="687" spans="1:37" s="61" customFormat="1" x14ac:dyDescent="0.3">
      <c r="A687" s="110">
        <v>666485754</v>
      </c>
      <c r="B687" s="2" t="s">
        <v>745</v>
      </c>
      <c r="C687" s="18">
        <v>1</v>
      </c>
      <c r="D687" s="118">
        <v>66946</v>
      </c>
      <c r="E687" s="114" t="s">
        <v>837</v>
      </c>
      <c r="F687" s="115">
        <v>6</v>
      </c>
      <c r="AC687" s="110">
        <v>298480000</v>
      </c>
      <c r="AD687" s="2" t="s">
        <v>3298</v>
      </c>
      <c r="AE687" s="78">
        <v>41025</v>
      </c>
      <c r="AF687" s="124">
        <f t="shared" ca="1" si="11"/>
        <v>8</v>
      </c>
      <c r="AG687" s="124"/>
      <c r="AH687" s="124"/>
      <c r="AI687" s="110">
        <v>666997321</v>
      </c>
      <c r="AJ687" s="2" t="s">
        <v>234</v>
      </c>
      <c r="AK687" s="125">
        <v>42101</v>
      </c>
    </row>
    <row r="688" spans="1:37" s="61" customFormat="1" x14ac:dyDescent="0.3">
      <c r="A688" s="110">
        <v>577800000</v>
      </c>
      <c r="B688" s="2" t="s">
        <v>746</v>
      </c>
      <c r="C688" s="18">
        <v>3</v>
      </c>
      <c r="D688" s="118">
        <v>52272</v>
      </c>
      <c r="E688" s="114" t="s">
        <v>848</v>
      </c>
      <c r="F688" s="115">
        <v>2</v>
      </c>
      <c r="AC688" s="110">
        <v>673280000</v>
      </c>
      <c r="AD688" s="2" t="s">
        <v>242</v>
      </c>
      <c r="AE688" s="123">
        <v>36798</v>
      </c>
      <c r="AF688" s="124">
        <f t="shared" ca="1" si="11"/>
        <v>20</v>
      </c>
      <c r="AG688" s="124"/>
      <c r="AH688" s="124"/>
      <c r="AI688" s="110">
        <v>667001630</v>
      </c>
      <c r="AJ688" s="2" t="s">
        <v>150</v>
      </c>
      <c r="AK688" s="125">
        <v>45934</v>
      </c>
    </row>
    <row r="689" spans="1:37" s="61" customFormat="1" x14ac:dyDescent="0.3">
      <c r="A689" s="110">
        <v>666723183</v>
      </c>
      <c r="B689" s="2" t="s">
        <v>747</v>
      </c>
      <c r="C689" s="18">
        <v>5</v>
      </c>
      <c r="D689" s="118">
        <v>107695</v>
      </c>
      <c r="E689" s="114" t="s">
        <v>851</v>
      </c>
      <c r="F689" s="115">
        <v>5</v>
      </c>
      <c r="AC689" s="110">
        <v>355008206</v>
      </c>
      <c r="AD689" s="2" t="s">
        <v>371</v>
      </c>
      <c r="AE689" s="123">
        <v>38332</v>
      </c>
      <c r="AF689" s="124">
        <f t="shared" ca="1" si="11"/>
        <v>16</v>
      </c>
      <c r="AG689" s="124"/>
      <c r="AH689" s="124"/>
      <c r="AI689" s="110">
        <v>667800000</v>
      </c>
      <c r="AJ689" s="2" t="s">
        <v>234</v>
      </c>
      <c r="AK689" s="125">
        <v>75459</v>
      </c>
    </row>
    <row r="690" spans="1:37" s="61" customFormat="1" x14ac:dyDescent="0.3">
      <c r="A690" s="110">
        <v>448009514</v>
      </c>
      <c r="B690" s="2" t="s">
        <v>748</v>
      </c>
      <c r="C690" s="18">
        <v>2</v>
      </c>
      <c r="D690" s="118">
        <v>60730</v>
      </c>
      <c r="E690" s="114" t="s">
        <v>848</v>
      </c>
      <c r="F690" s="115">
        <v>5</v>
      </c>
      <c r="AC690" s="110">
        <v>666721309</v>
      </c>
      <c r="AD690" s="2" t="s">
        <v>3116</v>
      </c>
      <c r="AE690" s="78">
        <v>37955</v>
      </c>
      <c r="AF690" s="124">
        <f t="shared" ca="1" si="11"/>
        <v>17</v>
      </c>
      <c r="AG690" s="124"/>
      <c r="AH690" s="124"/>
      <c r="AI690" s="110">
        <v>668007415</v>
      </c>
      <c r="AJ690" s="2" t="s">
        <v>697</v>
      </c>
      <c r="AK690" s="125">
        <v>53894</v>
      </c>
    </row>
    <row r="691" spans="1:37" s="61" customFormat="1" x14ac:dyDescent="0.3">
      <c r="A691" s="110">
        <v>656004520</v>
      </c>
      <c r="B691" s="2" t="s">
        <v>749</v>
      </c>
      <c r="C691" s="18">
        <v>2</v>
      </c>
      <c r="D691" s="118">
        <v>65753</v>
      </c>
      <c r="E691" s="114" t="s">
        <v>840</v>
      </c>
      <c r="F691" s="115">
        <v>6</v>
      </c>
      <c r="AC691" s="110">
        <v>666809638</v>
      </c>
      <c r="AD691" s="2" t="s">
        <v>795</v>
      </c>
      <c r="AE691" s="123">
        <v>39829</v>
      </c>
      <c r="AF691" s="124">
        <f t="shared" ca="1" si="11"/>
        <v>12</v>
      </c>
      <c r="AG691" s="124"/>
      <c r="AH691" s="124"/>
      <c r="AI691" s="110">
        <v>668230000</v>
      </c>
      <c r="AJ691" s="2" t="s">
        <v>2294</v>
      </c>
      <c r="AK691" s="125">
        <v>56936</v>
      </c>
    </row>
    <row r="692" spans="1:37" s="61" customFormat="1" x14ac:dyDescent="0.3">
      <c r="A692" s="110">
        <v>630005439</v>
      </c>
      <c r="B692" s="2" t="s">
        <v>750</v>
      </c>
      <c r="C692" s="18">
        <v>5</v>
      </c>
      <c r="D692" s="118">
        <v>92000</v>
      </c>
      <c r="E692" s="114" t="s">
        <v>840</v>
      </c>
      <c r="F692" s="115">
        <v>3</v>
      </c>
      <c r="AC692" s="110">
        <v>167002281</v>
      </c>
      <c r="AD692" s="2" t="s">
        <v>408</v>
      </c>
      <c r="AE692" s="123">
        <v>39633</v>
      </c>
      <c r="AF692" s="124">
        <f t="shared" ca="1" si="11"/>
        <v>12</v>
      </c>
      <c r="AG692" s="124"/>
      <c r="AH692" s="124"/>
      <c r="AI692" s="110">
        <v>669003183</v>
      </c>
      <c r="AJ692" s="2" t="s">
        <v>234</v>
      </c>
      <c r="AK692" s="125">
        <v>128300</v>
      </c>
    </row>
    <row r="693" spans="1:37" s="61" customFormat="1" x14ac:dyDescent="0.3">
      <c r="A693" s="110">
        <v>899700000</v>
      </c>
      <c r="B693" s="2" t="s">
        <v>751</v>
      </c>
      <c r="C693" s="18">
        <v>4</v>
      </c>
      <c r="D693" s="118">
        <v>120325</v>
      </c>
      <c r="E693" s="114" t="s">
        <v>854</v>
      </c>
      <c r="F693" s="115">
        <v>1</v>
      </c>
      <c r="AC693" s="110">
        <v>437680000</v>
      </c>
      <c r="AD693" s="2" t="s">
        <v>676</v>
      </c>
      <c r="AE693" s="123">
        <v>38605</v>
      </c>
      <c r="AF693" s="124">
        <f t="shared" ca="1" si="11"/>
        <v>15</v>
      </c>
      <c r="AG693" s="124"/>
      <c r="AH693" s="124"/>
      <c r="AI693" s="110">
        <v>670007186</v>
      </c>
      <c r="AJ693" s="2" t="s">
        <v>517</v>
      </c>
      <c r="AK693" s="125">
        <v>98645</v>
      </c>
    </row>
    <row r="694" spans="1:37" s="61" customFormat="1" x14ac:dyDescent="0.3">
      <c r="A694" s="110">
        <v>155001296</v>
      </c>
      <c r="B694" s="2" t="s">
        <v>752</v>
      </c>
      <c r="C694" s="18">
        <v>3</v>
      </c>
      <c r="D694" s="118">
        <v>109251</v>
      </c>
      <c r="E694" s="114" t="s">
        <v>837</v>
      </c>
      <c r="F694" s="115">
        <v>6</v>
      </c>
      <c r="AC694" s="110">
        <v>232120000</v>
      </c>
      <c r="AD694" s="2" t="s">
        <v>3234</v>
      </c>
      <c r="AE694" s="78">
        <v>43602</v>
      </c>
      <c r="AF694" s="124">
        <f t="shared" ca="1" si="11"/>
        <v>1</v>
      </c>
      <c r="AG694" s="124"/>
      <c r="AH694" s="124"/>
      <c r="AI694" s="110">
        <v>673280000</v>
      </c>
      <c r="AJ694" s="2" t="s">
        <v>234</v>
      </c>
      <c r="AK694" s="125">
        <v>137786</v>
      </c>
    </row>
    <row r="695" spans="1:37" s="61" customFormat="1" x14ac:dyDescent="0.3">
      <c r="A695" s="110">
        <v>740005990</v>
      </c>
      <c r="B695" s="2" t="s">
        <v>753</v>
      </c>
      <c r="C695" s="18">
        <v>3</v>
      </c>
      <c r="D695" s="118">
        <v>98485</v>
      </c>
      <c r="E695" s="114" t="s">
        <v>854</v>
      </c>
      <c r="F695" s="115">
        <v>3</v>
      </c>
      <c r="AC695" s="110">
        <v>247008414</v>
      </c>
      <c r="AD695" s="2" t="s">
        <v>348</v>
      </c>
      <c r="AE695" s="78">
        <v>38805</v>
      </c>
      <c r="AF695" s="124">
        <f t="shared" ca="1" si="11"/>
        <v>14</v>
      </c>
      <c r="AG695" s="124"/>
      <c r="AH695" s="124"/>
      <c r="AI695" s="110">
        <v>674002618</v>
      </c>
      <c r="AJ695" s="2" t="s">
        <v>2298</v>
      </c>
      <c r="AK695" s="125">
        <v>66654</v>
      </c>
    </row>
    <row r="696" spans="1:37" s="61" customFormat="1" x14ac:dyDescent="0.3">
      <c r="A696" s="110">
        <v>971001832</v>
      </c>
      <c r="B696" s="2" t="s">
        <v>754</v>
      </c>
      <c r="C696" s="18">
        <v>3</v>
      </c>
      <c r="D696" s="118">
        <v>121824</v>
      </c>
      <c r="E696" s="114" t="s">
        <v>851</v>
      </c>
      <c r="F696" s="115">
        <v>3</v>
      </c>
      <c r="AC696" s="110">
        <v>183005282</v>
      </c>
      <c r="AD696" s="2" t="s">
        <v>330</v>
      </c>
      <c r="AE696" s="78">
        <v>37059</v>
      </c>
      <c r="AF696" s="124">
        <f t="shared" ca="1" si="11"/>
        <v>19</v>
      </c>
      <c r="AG696" s="124"/>
      <c r="AH696" s="124"/>
      <c r="AI696" s="110">
        <v>674240000</v>
      </c>
      <c r="AJ696" s="2" t="s">
        <v>11</v>
      </c>
      <c r="AK696" s="125">
        <v>115613</v>
      </c>
    </row>
    <row r="697" spans="1:37" s="61" customFormat="1" x14ac:dyDescent="0.3">
      <c r="A697" s="110">
        <v>177008193</v>
      </c>
      <c r="B697" s="2" t="s">
        <v>755</v>
      </c>
      <c r="C697" s="18">
        <v>3</v>
      </c>
      <c r="D697" s="118">
        <v>87932</v>
      </c>
      <c r="E697" s="114" t="s">
        <v>848</v>
      </c>
      <c r="F697" s="115">
        <v>0</v>
      </c>
      <c r="AC697" s="110">
        <v>140006784</v>
      </c>
      <c r="AD697" s="2" t="s">
        <v>346</v>
      </c>
      <c r="AE697" s="123">
        <v>38047</v>
      </c>
      <c r="AF697" s="124">
        <f t="shared" ca="1" si="11"/>
        <v>17</v>
      </c>
      <c r="AG697" s="124"/>
      <c r="AH697" s="124"/>
      <c r="AI697" s="110">
        <v>674450000</v>
      </c>
      <c r="AJ697" s="2" t="s">
        <v>234</v>
      </c>
      <c r="AK697" s="125">
        <v>41760</v>
      </c>
    </row>
    <row r="698" spans="1:37" s="61" customFormat="1" x14ac:dyDescent="0.3">
      <c r="A698" s="110">
        <v>485450000</v>
      </c>
      <c r="B698" s="2" t="s">
        <v>756</v>
      </c>
      <c r="C698" s="18">
        <v>5</v>
      </c>
      <c r="D698" s="118">
        <v>78997</v>
      </c>
      <c r="E698" s="114" t="s">
        <v>851</v>
      </c>
      <c r="F698" s="115">
        <v>5</v>
      </c>
      <c r="AC698" s="110">
        <v>372005232</v>
      </c>
      <c r="AD698" s="2" t="s">
        <v>723</v>
      </c>
      <c r="AE698" s="123">
        <v>38780</v>
      </c>
      <c r="AF698" s="124">
        <f t="shared" ca="1" si="11"/>
        <v>15</v>
      </c>
      <c r="AG698" s="124"/>
      <c r="AH698" s="124"/>
      <c r="AI698" s="110">
        <v>675005393</v>
      </c>
      <c r="AJ698" s="2" t="s">
        <v>234</v>
      </c>
      <c r="AK698" s="125">
        <v>44548</v>
      </c>
    </row>
    <row r="699" spans="1:37" s="61" customFormat="1" x14ac:dyDescent="0.3">
      <c r="A699" s="110">
        <v>332780000</v>
      </c>
      <c r="B699" s="2" t="s">
        <v>757</v>
      </c>
      <c r="C699" s="18">
        <v>2</v>
      </c>
      <c r="D699" s="118">
        <v>45391</v>
      </c>
      <c r="E699" s="114" t="s">
        <v>855</v>
      </c>
      <c r="F699" s="115">
        <v>0</v>
      </c>
      <c r="AC699" s="110">
        <v>746580000</v>
      </c>
      <c r="AD699" s="2" t="s">
        <v>290</v>
      </c>
      <c r="AE699" s="123">
        <v>36789</v>
      </c>
      <c r="AF699" s="124">
        <f t="shared" ca="1" si="11"/>
        <v>20</v>
      </c>
      <c r="AG699" s="124"/>
      <c r="AH699" s="124"/>
      <c r="AI699" s="110">
        <v>676003978</v>
      </c>
      <c r="AJ699" s="2" t="s">
        <v>623</v>
      </c>
      <c r="AK699" s="125">
        <v>89148</v>
      </c>
    </row>
    <row r="700" spans="1:37" s="61" customFormat="1" x14ac:dyDescent="0.3">
      <c r="A700" s="110">
        <v>242240000</v>
      </c>
      <c r="B700" s="2" t="s">
        <v>758</v>
      </c>
      <c r="C700" s="18">
        <v>4</v>
      </c>
      <c r="D700" s="118">
        <v>43394</v>
      </c>
      <c r="E700" s="114" t="s">
        <v>851</v>
      </c>
      <c r="F700" s="115">
        <v>3</v>
      </c>
      <c r="AC700" s="110">
        <v>577800000</v>
      </c>
      <c r="AD700" s="2" t="s">
        <v>3159</v>
      </c>
      <c r="AE700" s="78">
        <v>39323</v>
      </c>
      <c r="AF700" s="124">
        <f t="shared" ca="1" si="11"/>
        <v>13</v>
      </c>
      <c r="AG700" s="124"/>
      <c r="AH700" s="124"/>
      <c r="AI700" s="110">
        <v>679002552</v>
      </c>
      <c r="AJ700" s="2" t="s">
        <v>798</v>
      </c>
      <c r="AK700" s="125">
        <v>64815</v>
      </c>
    </row>
    <row r="701" spans="1:37" s="61" customFormat="1" x14ac:dyDescent="0.3">
      <c r="A701" s="110">
        <v>406430000</v>
      </c>
      <c r="B701" s="2" t="s">
        <v>759</v>
      </c>
      <c r="C701" s="18">
        <v>5</v>
      </c>
      <c r="D701" s="118">
        <v>107900</v>
      </c>
      <c r="E701" s="114" t="s">
        <v>837</v>
      </c>
      <c r="F701" s="115">
        <v>6</v>
      </c>
      <c r="AC701" s="110">
        <v>772930000</v>
      </c>
      <c r="AD701" s="2" t="s">
        <v>169</v>
      </c>
      <c r="AE701" s="123">
        <v>39433</v>
      </c>
      <c r="AF701" s="124">
        <f t="shared" ca="1" si="11"/>
        <v>13</v>
      </c>
      <c r="AG701" s="124"/>
      <c r="AH701" s="124"/>
      <c r="AI701" s="110">
        <v>679650000</v>
      </c>
      <c r="AJ701" s="2" t="s">
        <v>2300</v>
      </c>
      <c r="AK701" s="125">
        <v>32184</v>
      </c>
    </row>
    <row r="702" spans="1:37" s="61" customFormat="1" x14ac:dyDescent="0.3">
      <c r="A702" s="110">
        <v>841710000</v>
      </c>
      <c r="B702" s="2" t="s">
        <v>760</v>
      </c>
      <c r="C702" s="18">
        <v>2</v>
      </c>
      <c r="D702" s="118">
        <v>61685</v>
      </c>
      <c r="E702" s="114" t="s">
        <v>855</v>
      </c>
      <c r="F702" s="115">
        <v>7</v>
      </c>
      <c r="AC702" s="110">
        <v>260005521</v>
      </c>
      <c r="AD702" s="2" t="s">
        <v>3081</v>
      </c>
      <c r="AE702" s="78">
        <v>42542</v>
      </c>
      <c r="AF702" s="124">
        <f t="shared" ca="1" si="11"/>
        <v>4</v>
      </c>
      <c r="AG702" s="124"/>
      <c r="AH702" s="124"/>
      <c r="AI702" s="110">
        <v>680004232</v>
      </c>
      <c r="AJ702" s="2" t="s">
        <v>234</v>
      </c>
      <c r="AK702" s="125">
        <v>90094</v>
      </c>
    </row>
    <row r="703" spans="1:37" s="61" customFormat="1" x14ac:dyDescent="0.3">
      <c r="A703" s="110">
        <v>372005232</v>
      </c>
      <c r="B703" s="2" t="s">
        <v>761</v>
      </c>
      <c r="C703" s="18">
        <v>5</v>
      </c>
      <c r="D703" s="118">
        <v>89144</v>
      </c>
      <c r="E703" s="114" t="s">
        <v>843</v>
      </c>
      <c r="F703" s="115">
        <v>4</v>
      </c>
      <c r="AC703" s="110">
        <v>547006478</v>
      </c>
      <c r="AD703" s="2" t="s">
        <v>127</v>
      </c>
      <c r="AE703" s="123">
        <v>37081</v>
      </c>
      <c r="AF703" s="124">
        <f t="shared" ca="1" si="11"/>
        <v>19</v>
      </c>
      <c r="AG703" s="124"/>
      <c r="AH703" s="124"/>
      <c r="AI703" s="110">
        <v>680004453</v>
      </c>
      <c r="AJ703" s="2" t="s">
        <v>2300</v>
      </c>
      <c r="AK703" s="125">
        <v>65192</v>
      </c>
    </row>
    <row r="704" spans="1:37" s="61" customFormat="1" x14ac:dyDescent="0.3">
      <c r="A704" s="110">
        <v>870006602</v>
      </c>
      <c r="B704" s="2" t="s">
        <v>762</v>
      </c>
      <c r="C704" s="18">
        <v>4</v>
      </c>
      <c r="D704" s="118">
        <v>113344</v>
      </c>
      <c r="E704" s="114" t="s">
        <v>854</v>
      </c>
      <c r="F704" s="115">
        <v>7</v>
      </c>
      <c r="AC704" s="110">
        <v>227950000</v>
      </c>
      <c r="AD704" s="2" t="s">
        <v>3062</v>
      </c>
      <c r="AE704" s="78">
        <v>39364</v>
      </c>
      <c r="AF704" s="124">
        <f t="shared" ca="1" si="11"/>
        <v>13</v>
      </c>
      <c r="AG704" s="124"/>
      <c r="AH704" s="124"/>
      <c r="AI704" s="110">
        <v>681002081</v>
      </c>
      <c r="AJ704" s="2" t="s">
        <v>2297</v>
      </c>
      <c r="AK704" s="125">
        <v>113918</v>
      </c>
    </row>
    <row r="705" spans="1:37" s="61" customFormat="1" x14ac:dyDescent="0.3">
      <c r="A705" s="110">
        <v>666307222</v>
      </c>
      <c r="B705" s="2" t="s">
        <v>763</v>
      </c>
      <c r="C705" s="18">
        <v>5</v>
      </c>
      <c r="D705" s="118">
        <v>81059</v>
      </c>
      <c r="E705" s="114" t="s">
        <v>837</v>
      </c>
      <c r="F705" s="115">
        <v>3</v>
      </c>
      <c r="AC705" s="110">
        <v>513550000</v>
      </c>
      <c r="AD705" s="2" t="s">
        <v>358</v>
      </c>
      <c r="AE705" s="123">
        <v>40403</v>
      </c>
      <c r="AF705" s="124">
        <f t="shared" ca="1" si="11"/>
        <v>10</v>
      </c>
      <c r="AG705" s="124"/>
      <c r="AH705" s="124"/>
      <c r="AI705" s="110">
        <v>681006488</v>
      </c>
      <c r="AJ705" s="2" t="s">
        <v>2293</v>
      </c>
      <c r="AK705" s="125">
        <v>41135</v>
      </c>
    </row>
    <row r="706" spans="1:37" s="61" customFormat="1" x14ac:dyDescent="0.3">
      <c r="A706" s="110">
        <v>142002426</v>
      </c>
      <c r="B706" s="2" t="s">
        <v>764</v>
      </c>
      <c r="C706" s="18">
        <v>4</v>
      </c>
      <c r="D706" s="118">
        <v>85067</v>
      </c>
      <c r="E706" s="114" t="s">
        <v>854</v>
      </c>
      <c r="F706" s="115">
        <v>4</v>
      </c>
      <c r="AC706" s="110">
        <v>652001232</v>
      </c>
      <c r="AD706" s="2" t="s">
        <v>3210</v>
      </c>
      <c r="AE706" s="78">
        <v>42472</v>
      </c>
      <c r="AF706" s="124">
        <f t="shared" ref="AF706:AF769" ca="1" si="12">DATEDIF(AE706,TODAY(),"Y")</f>
        <v>4</v>
      </c>
      <c r="AG706" s="124"/>
      <c r="AH706" s="124"/>
      <c r="AI706" s="110">
        <v>682900000</v>
      </c>
      <c r="AJ706" s="2" t="s">
        <v>2288</v>
      </c>
      <c r="AK706" s="125">
        <v>83367</v>
      </c>
    </row>
    <row r="707" spans="1:37" s="61" customFormat="1" x14ac:dyDescent="0.3">
      <c r="A707" s="110">
        <v>548006413</v>
      </c>
      <c r="B707" s="2" t="s">
        <v>765</v>
      </c>
      <c r="C707" s="18">
        <v>4</v>
      </c>
      <c r="D707" s="118">
        <v>107127</v>
      </c>
      <c r="E707" s="114" t="s">
        <v>848</v>
      </c>
      <c r="F707" s="115">
        <v>3</v>
      </c>
      <c r="AC707" s="110">
        <v>666812226</v>
      </c>
      <c r="AD707" s="2" t="s">
        <v>505</v>
      </c>
      <c r="AE707" s="123">
        <v>37176</v>
      </c>
      <c r="AF707" s="124">
        <f t="shared" ca="1" si="12"/>
        <v>19</v>
      </c>
      <c r="AG707" s="124"/>
      <c r="AH707" s="124"/>
      <c r="AI707" s="110">
        <v>686420000</v>
      </c>
      <c r="AJ707" s="2" t="s">
        <v>234</v>
      </c>
      <c r="AK707" s="125">
        <v>135014</v>
      </c>
    </row>
    <row r="708" spans="1:37" s="61" customFormat="1" x14ac:dyDescent="0.3">
      <c r="A708" s="110">
        <v>389009544</v>
      </c>
      <c r="B708" s="2" t="s">
        <v>766</v>
      </c>
      <c r="C708" s="18">
        <v>2</v>
      </c>
      <c r="D708" s="118">
        <v>99340</v>
      </c>
      <c r="E708" s="114" t="s">
        <v>851</v>
      </c>
      <c r="F708" s="115">
        <v>5</v>
      </c>
      <c r="AC708" s="110">
        <v>924001772</v>
      </c>
      <c r="AD708" s="2" t="s">
        <v>3158</v>
      </c>
      <c r="AE708" s="78">
        <v>40210</v>
      </c>
      <c r="AF708" s="124">
        <f t="shared" ca="1" si="12"/>
        <v>11</v>
      </c>
      <c r="AG708" s="124"/>
      <c r="AH708" s="124"/>
      <c r="AI708" s="110">
        <v>687110000</v>
      </c>
      <c r="AJ708" s="2" t="s">
        <v>2288</v>
      </c>
      <c r="AK708" s="125">
        <v>60233</v>
      </c>
    </row>
    <row r="709" spans="1:37" s="61" customFormat="1" x14ac:dyDescent="0.3">
      <c r="A709" s="110">
        <v>238410000</v>
      </c>
      <c r="B709" s="2" t="s">
        <v>767</v>
      </c>
      <c r="C709" s="18">
        <v>5</v>
      </c>
      <c r="D709" s="118">
        <v>49683</v>
      </c>
      <c r="E709" s="114" t="s">
        <v>851</v>
      </c>
      <c r="F709" s="115">
        <v>7</v>
      </c>
      <c r="AC709" s="110">
        <v>583003359</v>
      </c>
      <c r="AD709" s="2" t="s">
        <v>75</v>
      </c>
      <c r="AE709" s="123">
        <v>41161</v>
      </c>
      <c r="AF709" s="124">
        <f t="shared" ca="1" si="12"/>
        <v>8</v>
      </c>
      <c r="AG709" s="124"/>
      <c r="AH709" s="124"/>
      <c r="AI709" s="110">
        <v>687460000</v>
      </c>
      <c r="AJ709" s="2" t="s">
        <v>2297</v>
      </c>
      <c r="AK709" s="125">
        <v>111337</v>
      </c>
    </row>
    <row r="710" spans="1:37" s="61" customFormat="1" x14ac:dyDescent="0.3">
      <c r="A710" s="110">
        <v>666273059</v>
      </c>
      <c r="B710" s="2" t="s">
        <v>768</v>
      </c>
      <c r="C710" s="18">
        <v>3</v>
      </c>
      <c r="D710" s="118">
        <v>71758</v>
      </c>
      <c r="E710" s="114" t="s">
        <v>855</v>
      </c>
      <c r="F710" s="115">
        <v>0</v>
      </c>
      <c r="AC710" s="110">
        <v>707680000</v>
      </c>
      <c r="AD710" s="2" t="s">
        <v>3292</v>
      </c>
      <c r="AE710" s="78">
        <v>42193</v>
      </c>
      <c r="AF710" s="124">
        <f t="shared" ca="1" si="12"/>
        <v>5</v>
      </c>
      <c r="AG710" s="124"/>
      <c r="AH710" s="124"/>
      <c r="AI710" s="110">
        <v>689009586</v>
      </c>
      <c r="AJ710" s="2" t="s">
        <v>2298</v>
      </c>
      <c r="AK710" s="125">
        <v>80867</v>
      </c>
    </row>
    <row r="711" spans="1:37" s="61" customFormat="1" x14ac:dyDescent="0.3">
      <c r="A711" s="110">
        <v>194420000</v>
      </c>
      <c r="B711" s="2" t="s">
        <v>769</v>
      </c>
      <c r="C711" s="18">
        <v>5</v>
      </c>
      <c r="D711" s="118">
        <v>94817</v>
      </c>
      <c r="E711" s="114" t="s">
        <v>843</v>
      </c>
      <c r="F711" s="115">
        <v>2</v>
      </c>
      <c r="AC711" s="110">
        <v>480001821</v>
      </c>
      <c r="AD711" s="2" t="s">
        <v>236</v>
      </c>
      <c r="AE711" s="123">
        <v>39254</v>
      </c>
      <c r="AF711" s="124">
        <f t="shared" ca="1" si="12"/>
        <v>13</v>
      </c>
      <c r="AG711" s="124"/>
      <c r="AH711" s="124"/>
      <c r="AI711" s="110">
        <v>691001960</v>
      </c>
      <c r="AJ711" s="2" t="s">
        <v>798</v>
      </c>
      <c r="AK711" s="125">
        <v>48443</v>
      </c>
    </row>
    <row r="712" spans="1:37" s="61" customFormat="1" x14ac:dyDescent="0.3">
      <c r="A712" s="110">
        <v>673280000</v>
      </c>
      <c r="B712" s="2" t="s">
        <v>770</v>
      </c>
      <c r="C712" s="18">
        <v>5</v>
      </c>
      <c r="D712" s="118">
        <v>95259</v>
      </c>
      <c r="E712" s="114" t="s">
        <v>837</v>
      </c>
      <c r="F712" s="115">
        <v>0</v>
      </c>
      <c r="AC712" s="110">
        <v>788001544</v>
      </c>
      <c r="AD712" s="2" t="s">
        <v>3200</v>
      </c>
      <c r="AE712" s="78">
        <v>39471</v>
      </c>
      <c r="AF712" s="124">
        <f t="shared" ca="1" si="12"/>
        <v>13</v>
      </c>
      <c r="AG712" s="124"/>
      <c r="AH712" s="124"/>
      <c r="AI712" s="110">
        <v>691003425</v>
      </c>
      <c r="AJ712" s="2" t="s">
        <v>697</v>
      </c>
      <c r="AK712" s="125">
        <v>51453</v>
      </c>
    </row>
    <row r="713" spans="1:37" s="61" customFormat="1" x14ac:dyDescent="0.3">
      <c r="A713" s="110">
        <v>271003019</v>
      </c>
      <c r="B713" s="2" t="s">
        <v>771</v>
      </c>
      <c r="C713" s="18">
        <v>2</v>
      </c>
      <c r="D713" s="118">
        <v>122620</v>
      </c>
      <c r="E713" s="114" t="s">
        <v>840</v>
      </c>
      <c r="F713" s="115">
        <v>0</v>
      </c>
      <c r="AC713" s="110">
        <v>925002071</v>
      </c>
      <c r="AD713" s="2" t="s">
        <v>301</v>
      </c>
      <c r="AE713" s="123">
        <v>37008</v>
      </c>
      <c r="AF713" s="124">
        <f t="shared" ca="1" si="12"/>
        <v>19</v>
      </c>
      <c r="AG713" s="124"/>
      <c r="AH713" s="124"/>
      <c r="AI713" s="110">
        <v>691330000</v>
      </c>
      <c r="AJ713" s="2" t="s">
        <v>697</v>
      </c>
      <c r="AK713" s="125">
        <v>92240</v>
      </c>
    </row>
    <row r="714" spans="1:37" s="61" customFormat="1" x14ac:dyDescent="0.3">
      <c r="A714" s="110">
        <v>383640000</v>
      </c>
      <c r="B714" s="2" t="s">
        <v>772</v>
      </c>
      <c r="C714" s="18">
        <v>5</v>
      </c>
      <c r="D714" s="118">
        <v>84005</v>
      </c>
      <c r="E714" s="114" t="s">
        <v>843</v>
      </c>
      <c r="F714" s="115">
        <v>1</v>
      </c>
      <c r="AC714" s="110">
        <v>274003803</v>
      </c>
      <c r="AD714" s="2" t="s">
        <v>91</v>
      </c>
      <c r="AE714" s="123">
        <v>37988</v>
      </c>
      <c r="AF714" s="124">
        <f t="shared" ca="1" si="12"/>
        <v>17</v>
      </c>
      <c r="AG714" s="124"/>
      <c r="AH714" s="124"/>
      <c r="AI714" s="110">
        <v>692009819</v>
      </c>
      <c r="AJ714" s="2" t="s">
        <v>2293</v>
      </c>
      <c r="AK714" s="125">
        <v>134541</v>
      </c>
    </row>
    <row r="715" spans="1:37" s="61" customFormat="1" x14ac:dyDescent="0.3">
      <c r="A715" s="110">
        <v>832750000</v>
      </c>
      <c r="B715" s="2" t="s">
        <v>773</v>
      </c>
      <c r="C715" s="18">
        <v>2</v>
      </c>
      <c r="D715" s="118">
        <v>88801</v>
      </c>
      <c r="E715" s="114" t="s">
        <v>840</v>
      </c>
      <c r="F715" s="115">
        <v>2</v>
      </c>
      <c r="AC715" s="110">
        <v>452640000</v>
      </c>
      <c r="AD715" s="2" t="s">
        <v>125</v>
      </c>
      <c r="AE715" s="123">
        <v>36975</v>
      </c>
      <c r="AF715" s="124">
        <f t="shared" ca="1" si="12"/>
        <v>19</v>
      </c>
      <c r="AG715" s="124"/>
      <c r="AH715" s="124"/>
      <c r="AI715" s="110">
        <v>693009152</v>
      </c>
      <c r="AJ715" s="2" t="s">
        <v>2288</v>
      </c>
      <c r="AK715" s="125">
        <v>125956</v>
      </c>
    </row>
    <row r="716" spans="1:37" s="61" customFormat="1" x14ac:dyDescent="0.3">
      <c r="A716" s="110">
        <v>398009975</v>
      </c>
      <c r="B716" s="2" t="s">
        <v>774</v>
      </c>
      <c r="C716" s="18">
        <v>2</v>
      </c>
      <c r="D716" s="118">
        <v>74122</v>
      </c>
      <c r="E716" s="114" t="s">
        <v>855</v>
      </c>
      <c r="F716" s="115">
        <v>1</v>
      </c>
      <c r="AC716" s="110">
        <v>194420000</v>
      </c>
      <c r="AD716" s="2" t="s">
        <v>462</v>
      </c>
      <c r="AE716" s="123">
        <v>43778</v>
      </c>
      <c r="AF716" s="124">
        <f t="shared" ca="1" si="12"/>
        <v>1</v>
      </c>
      <c r="AG716" s="124"/>
      <c r="AH716" s="124"/>
      <c r="AI716" s="110">
        <v>693820000</v>
      </c>
      <c r="AJ716" s="2" t="s">
        <v>623</v>
      </c>
      <c r="AK716" s="125">
        <v>118292</v>
      </c>
    </row>
    <row r="717" spans="1:37" s="61" customFormat="1" x14ac:dyDescent="0.3">
      <c r="A717" s="110">
        <v>261006511</v>
      </c>
      <c r="B717" s="2" t="s">
        <v>775</v>
      </c>
      <c r="C717" s="18">
        <v>5</v>
      </c>
      <c r="D717" s="118">
        <v>70695</v>
      </c>
      <c r="E717" s="114" t="s">
        <v>854</v>
      </c>
      <c r="F717" s="115">
        <v>2</v>
      </c>
      <c r="AC717" s="110">
        <v>115410000</v>
      </c>
      <c r="AD717" s="2" t="s">
        <v>3109</v>
      </c>
      <c r="AE717" s="78">
        <v>41075</v>
      </c>
      <c r="AF717" s="124">
        <f t="shared" ca="1" si="12"/>
        <v>8</v>
      </c>
      <c r="AG717" s="124"/>
      <c r="AH717" s="124"/>
      <c r="AI717" s="110">
        <v>695350000</v>
      </c>
      <c r="AJ717" s="2" t="s">
        <v>2291</v>
      </c>
      <c r="AK717" s="125">
        <v>130727</v>
      </c>
    </row>
    <row r="718" spans="1:37" s="61" customFormat="1" x14ac:dyDescent="0.3">
      <c r="A718" s="110">
        <v>638008002</v>
      </c>
      <c r="B718" s="2" t="s">
        <v>776</v>
      </c>
      <c r="C718" s="18">
        <v>5</v>
      </c>
      <c r="D718" s="118">
        <v>68996</v>
      </c>
      <c r="E718" s="114" t="s">
        <v>848</v>
      </c>
      <c r="F718" s="115">
        <v>1</v>
      </c>
      <c r="AC718" s="110">
        <v>482009729</v>
      </c>
      <c r="AD718" s="2" t="s">
        <v>123</v>
      </c>
      <c r="AE718" s="123">
        <v>39622</v>
      </c>
      <c r="AF718" s="124">
        <f t="shared" ca="1" si="12"/>
        <v>12</v>
      </c>
      <c r="AG718" s="124"/>
      <c r="AH718" s="124"/>
      <c r="AI718" s="110">
        <v>695860000</v>
      </c>
      <c r="AJ718" s="2" t="s">
        <v>2300</v>
      </c>
      <c r="AK718" s="125">
        <v>99119</v>
      </c>
    </row>
    <row r="719" spans="1:37" s="61" customFormat="1" x14ac:dyDescent="0.3">
      <c r="A719" s="110">
        <v>666945320</v>
      </c>
      <c r="B719" s="2" t="s">
        <v>777</v>
      </c>
      <c r="C719" s="18">
        <v>5</v>
      </c>
      <c r="D719" s="118">
        <v>60068</v>
      </c>
      <c r="E719" s="114" t="s">
        <v>855</v>
      </c>
      <c r="F719" s="115">
        <v>5</v>
      </c>
      <c r="AC719" s="110">
        <v>707005430</v>
      </c>
      <c r="AD719" s="2" t="s">
        <v>61</v>
      </c>
      <c r="AE719" s="123">
        <v>41044</v>
      </c>
      <c r="AF719" s="124">
        <f t="shared" ca="1" si="12"/>
        <v>8</v>
      </c>
      <c r="AG719" s="124"/>
      <c r="AH719" s="124"/>
      <c r="AI719" s="110">
        <v>696006349</v>
      </c>
      <c r="AJ719" s="2" t="s">
        <v>2293</v>
      </c>
      <c r="AK719" s="125">
        <v>137008</v>
      </c>
    </row>
    <row r="720" spans="1:37" s="61" customFormat="1" x14ac:dyDescent="0.3">
      <c r="A720" s="110">
        <v>540002417</v>
      </c>
      <c r="B720" s="2" t="s">
        <v>778</v>
      </c>
      <c r="C720" s="18">
        <v>1</v>
      </c>
      <c r="D720" s="118">
        <v>107735</v>
      </c>
      <c r="E720" s="114" t="s">
        <v>848</v>
      </c>
      <c r="F720" s="115">
        <v>1</v>
      </c>
      <c r="AC720" s="110">
        <v>268005711</v>
      </c>
      <c r="AD720" s="2" t="s">
        <v>3296</v>
      </c>
      <c r="AE720" s="78">
        <v>43043</v>
      </c>
      <c r="AF720" s="124">
        <f t="shared" ca="1" si="12"/>
        <v>3</v>
      </c>
      <c r="AG720" s="124"/>
      <c r="AH720" s="124"/>
      <c r="AI720" s="110">
        <v>696970000</v>
      </c>
      <c r="AJ720" s="2" t="s">
        <v>2294</v>
      </c>
      <c r="AK720" s="125">
        <v>93627</v>
      </c>
    </row>
    <row r="721" spans="1:37" s="61" customFormat="1" x14ac:dyDescent="0.3">
      <c r="A721" s="110">
        <v>313420000</v>
      </c>
      <c r="B721" s="2" t="s">
        <v>779</v>
      </c>
      <c r="C721" s="18">
        <v>3</v>
      </c>
      <c r="D721" s="118">
        <v>58374</v>
      </c>
      <c r="E721" s="114" t="s">
        <v>840</v>
      </c>
      <c r="F721" s="115">
        <v>1</v>
      </c>
      <c r="AC721" s="110">
        <v>217006578</v>
      </c>
      <c r="AD721" s="2" t="s">
        <v>296</v>
      </c>
      <c r="AE721" s="123">
        <v>39511</v>
      </c>
      <c r="AF721" s="124">
        <f t="shared" ca="1" si="12"/>
        <v>13</v>
      </c>
      <c r="AG721" s="124"/>
      <c r="AH721" s="124"/>
      <c r="AI721" s="110">
        <v>698003928</v>
      </c>
      <c r="AJ721" s="2" t="s">
        <v>2291</v>
      </c>
      <c r="AK721" s="125">
        <v>121695</v>
      </c>
    </row>
    <row r="722" spans="1:37" s="61" customFormat="1" x14ac:dyDescent="0.3">
      <c r="A722" s="110">
        <v>821940000</v>
      </c>
      <c r="B722" s="2" t="s">
        <v>780</v>
      </c>
      <c r="C722" s="18">
        <v>1</v>
      </c>
      <c r="D722" s="118">
        <v>46272</v>
      </c>
      <c r="E722" s="114" t="s">
        <v>855</v>
      </c>
      <c r="F722" s="115">
        <v>2</v>
      </c>
      <c r="AC722" s="110">
        <v>181001253</v>
      </c>
      <c r="AD722" s="2" t="s">
        <v>86</v>
      </c>
      <c r="AE722" s="123">
        <v>42703</v>
      </c>
      <c r="AF722" s="124">
        <f t="shared" ca="1" si="12"/>
        <v>4</v>
      </c>
      <c r="AG722" s="124"/>
      <c r="AH722" s="124"/>
      <c r="AI722" s="110">
        <v>698540000</v>
      </c>
      <c r="AJ722" s="2" t="s">
        <v>2296</v>
      </c>
      <c r="AK722" s="125">
        <v>69391</v>
      </c>
    </row>
    <row r="723" spans="1:37" s="61" customFormat="1" x14ac:dyDescent="0.3">
      <c r="A723" s="110">
        <v>321007544</v>
      </c>
      <c r="B723" s="2" t="s">
        <v>781</v>
      </c>
      <c r="C723" s="18">
        <v>3</v>
      </c>
      <c r="D723" s="118">
        <v>121308</v>
      </c>
      <c r="E723" s="114" t="s">
        <v>837</v>
      </c>
      <c r="F723" s="115">
        <v>2</v>
      </c>
      <c r="AC723" s="110">
        <v>269001274</v>
      </c>
      <c r="AD723" s="2" t="s">
        <v>25</v>
      </c>
      <c r="AE723" s="123">
        <v>36722</v>
      </c>
      <c r="AF723" s="124">
        <f t="shared" ca="1" si="12"/>
        <v>20</v>
      </c>
      <c r="AG723" s="124"/>
      <c r="AH723" s="124"/>
      <c r="AI723" s="110">
        <v>699340000</v>
      </c>
      <c r="AJ723" s="2" t="s">
        <v>2292</v>
      </c>
      <c r="AK723" s="125">
        <v>144593</v>
      </c>
    </row>
    <row r="724" spans="1:37" s="61" customFormat="1" x14ac:dyDescent="0.3">
      <c r="A724" s="110">
        <v>414620000</v>
      </c>
      <c r="B724" s="2" t="s">
        <v>782</v>
      </c>
      <c r="C724" s="18">
        <v>3</v>
      </c>
      <c r="D724" s="118">
        <v>94823</v>
      </c>
      <c r="E724" s="114" t="s">
        <v>854</v>
      </c>
      <c r="F724" s="115">
        <v>6</v>
      </c>
      <c r="AC724" s="110">
        <v>576003778</v>
      </c>
      <c r="AD724" s="2" t="s">
        <v>575</v>
      </c>
      <c r="AE724" s="123">
        <v>36772</v>
      </c>
      <c r="AF724" s="124">
        <f t="shared" ca="1" si="12"/>
        <v>20</v>
      </c>
      <c r="AG724" s="124"/>
      <c r="AH724" s="124"/>
      <c r="AI724" s="110">
        <v>700006078</v>
      </c>
      <c r="AJ724" s="2" t="s">
        <v>2293</v>
      </c>
      <c r="AK724" s="125">
        <v>35256</v>
      </c>
    </row>
    <row r="725" spans="1:37" s="61" customFormat="1" x14ac:dyDescent="0.3">
      <c r="A725" s="110">
        <v>184450000</v>
      </c>
      <c r="B725" s="2" t="s">
        <v>783</v>
      </c>
      <c r="C725" s="18">
        <v>5</v>
      </c>
      <c r="D725" s="118">
        <v>66256</v>
      </c>
      <c r="E725" s="114" t="s">
        <v>848</v>
      </c>
      <c r="F725" s="115">
        <v>6</v>
      </c>
      <c r="AC725" s="110">
        <v>666658214</v>
      </c>
      <c r="AD725" s="2" t="s">
        <v>361</v>
      </c>
      <c r="AE725" s="123">
        <v>38721</v>
      </c>
      <c r="AF725" s="124">
        <f t="shared" ca="1" si="12"/>
        <v>15</v>
      </c>
      <c r="AG725" s="124"/>
      <c r="AH725" s="124"/>
      <c r="AI725" s="110">
        <v>702006287</v>
      </c>
      <c r="AJ725" s="2" t="s">
        <v>697</v>
      </c>
      <c r="AK725" s="125">
        <v>68546</v>
      </c>
    </row>
    <row r="726" spans="1:37" s="61" customFormat="1" x14ac:dyDescent="0.3">
      <c r="A726" s="110">
        <v>666339975</v>
      </c>
      <c r="B726" s="2" t="s">
        <v>784</v>
      </c>
      <c r="C726" s="18">
        <v>5</v>
      </c>
      <c r="D726" s="118">
        <v>124666</v>
      </c>
      <c r="E726" s="114" t="s">
        <v>840</v>
      </c>
      <c r="F726" s="115">
        <v>6</v>
      </c>
      <c r="AC726" s="110">
        <v>132550000</v>
      </c>
      <c r="AD726" s="2" t="s">
        <v>3152</v>
      </c>
      <c r="AE726" s="78">
        <v>37713</v>
      </c>
      <c r="AF726" s="124">
        <f t="shared" ca="1" si="12"/>
        <v>17</v>
      </c>
      <c r="AG726" s="124"/>
      <c r="AH726" s="124"/>
      <c r="AI726" s="110">
        <v>702320000</v>
      </c>
      <c r="AJ726" s="2" t="s">
        <v>2285</v>
      </c>
      <c r="AK726" s="125">
        <v>80926</v>
      </c>
    </row>
    <row r="727" spans="1:37" s="61" customFormat="1" x14ac:dyDescent="0.3">
      <c r="A727" s="110">
        <v>691001960</v>
      </c>
      <c r="B727" s="2" t="s">
        <v>785</v>
      </c>
      <c r="C727" s="18">
        <v>4</v>
      </c>
      <c r="D727" s="118">
        <v>66573</v>
      </c>
      <c r="E727" s="114" t="s">
        <v>840</v>
      </c>
      <c r="F727" s="115">
        <v>7</v>
      </c>
      <c r="AC727" s="110">
        <v>666339975</v>
      </c>
      <c r="AD727" s="2" t="s">
        <v>412</v>
      </c>
      <c r="AE727" s="123">
        <v>36964</v>
      </c>
      <c r="AF727" s="124">
        <f t="shared" ca="1" si="12"/>
        <v>19</v>
      </c>
      <c r="AG727" s="124"/>
      <c r="AH727" s="124"/>
      <c r="AI727" s="110">
        <v>702350000</v>
      </c>
      <c r="AJ727" s="2" t="s">
        <v>517</v>
      </c>
      <c r="AK727" s="125">
        <v>73211</v>
      </c>
    </row>
    <row r="728" spans="1:37" s="61" customFormat="1" x14ac:dyDescent="0.3">
      <c r="A728" s="110">
        <v>493008818</v>
      </c>
      <c r="B728" s="2" t="s">
        <v>786</v>
      </c>
      <c r="C728" s="18">
        <v>4</v>
      </c>
      <c r="D728" s="118">
        <v>100635</v>
      </c>
      <c r="E728" s="114" t="s">
        <v>848</v>
      </c>
      <c r="F728" s="115">
        <v>1</v>
      </c>
      <c r="AC728" s="110">
        <v>186240000</v>
      </c>
      <c r="AD728" s="2" t="s">
        <v>92</v>
      </c>
      <c r="AE728" s="123">
        <v>39183</v>
      </c>
      <c r="AF728" s="124">
        <f t="shared" ca="1" si="12"/>
        <v>13</v>
      </c>
      <c r="AG728" s="124"/>
      <c r="AH728" s="124"/>
      <c r="AI728" s="110">
        <v>703008574</v>
      </c>
      <c r="AJ728" s="2" t="s">
        <v>2288</v>
      </c>
      <c r="AK728" s="125">
        <v>80005</v>
      </c>
    </row>
    <row r="729" spans="1:37" s="61" customFormat="1" x14ac:dyDescent="0.3">
      <c r="A729" s="110">
        <v>640005085</v>
      </c>
      <c r="B729" s="2" t="s">
        <v>787</v>
      </c>
      <c r="C729" s="18">
        <v>2</v>
      </c>
      <c r="D729" s="118">
        <v>124180</v>
      </c>
      <c r="E729" s="114" t="s">
        <v>851</v>
      </c>
      <c r="F729" s="115">
        <v>0</v>
      </c>
      <c r="AC729" s="110">
        <v>536200000</v>
      </c>
      <c r="AD729" s="2" t="s">
        <v>639</v>
      </c>
      <c r="AE729" s="123">
        <v>37085</v>
      </c>
      <c r="AF729" s="124">
        <f t="shared" ca="1" si="12"/>
        <v>19</v>
      </c>
      <c r="AG729" s="124"/>
      <c r="AH729" s="124"/>
      <c r="AI729" s="110">
        <v>703430000</v>
      </c>
      <c r="AJ729" s="2" t="s">
        <v>2300</v>
      </c>
      <c r="AK729" s="125">
        <v>38921</v>
      </c>
    </row>
    <row r="730" spans="1:37" s="61" customFormat="1" x14ac:dyDescent="0.3">
      <c r="A730" s="110">
        <v>662390000</v>
      </c>
      <c r="B730" s="2" t="s">
        <v>788</v>
      </c>
      <c r="C730" s="18">
        <v>2</v>
      </c>
      <c r="D730" s="118">
        <v>79440</v>
      </c>
      <c r="E730" s="114" t="s">
        <v>854</v>
      </c>
      <c r="F730" s="115">
        <v>0</v>
      </c>
      <c r="AC730" s="110">
        <v>442009272</v>
      </c>
      <c r="AD730" s="2" t="s">
        <v>703</v>
      </c>
      <c r="AE730" s="123">
        <v>38944</v>
      </c>
      <c r="AF730" s="124">
        <f t="shared" ca="1" si="12"/>
        <v>14</v>
      </c>
      <c r="AG730" s="124"/>
      <c r="AH730" s="124"/>
      <c r="AI730" s="110">
        <v>704810000</v>
      </c>
      <c r="AJ730" s="2" t="s">
        <v>2296</v>
      </c>
      <c r="AK730" s="125">
        <v>82340</v>
      </c>
    </row>
    <row r="731" spans="1:37" s="61" customFormat="1" x14ac:dyDescent="0.3">
      <c r="A731" s="110">
        <v>666211664</v>
      </c>
      <c r="B731" s="2" t="s">
        <v>789</v>
      </c>
      <c r="C731" s="18">
        <v>4</v>
      </c>
      <c r="D731" s="118">
        <v>125922</v>
      </c>
      <c r="E731" s="114" t="s">
        <v>843</v>
      </c>
      <c r="F731" s="115">
        <v>7</v>
      </c>
      <c r="AC731" s="110">
        <v>357670000</v>
      </c>
      <c r="AD731" s="2" t="s">
        <v>713</v>
      </c>
      <c r="AE731" s="123">
        <v>42652</v>
      </c>
      <c r="AF731" s="124">
        <f t="shared" ca="1" si="12"/>
        <v>4</v>
      </c>
      <c r="AG731" s="124"/>
      <c r="AH731" s="124"/>
      <c r="AI731" s="110">
        <v>705005148</v>
      </c>
      <c r="AJ731" s="2" t="s">
        <v>2296</v>
      </c>
      <c r="AK731" s="125">
        <v>134287</v>
      </c>
    </row>
    <row r="732" spans="1:37" s="61" customFormat="1" x14ac:dyDescent="0.3">
      <c r="A732" s="110">
        <v>666514885</v>
      </c>
      <c r="B732" s="2" t="s">
        <v>790</v>
      </c>
      <c r="C732" s="18">
        <v>1</v>
      </c>
      <c r="D732" s="118">
        <v>86894</v>
      </c>
      <c r="E732" s="114" t="s">
        <v>837</v>
      </c>
      <c r="F732" s="115">
        <v>5</v>
      </c>
      <c r="AC732" s="110">
        <v>379003424</v>
      </c>
      <c r="AD732" s="2" t="s">
        <v>3218</v>
      </c>
      <c r="AE732" s="78">
        <v>38011</v>
      </c>
      <c r="AF732" s="124">
        <f t="shared" ca="1" si="12"/>
        <v>17</v>
      </c>
      <c r="AG732" s="124"/>
      <c r="AH732" s="124"/>
      <c r="AI732" s="110">
        <v>707001618</v>
      </c>
      <c r="AJ732" s="2" t="s">
        <v>2294</v>
      </c>
      <c r="AK732" s="125">
        <v>37873</v>
      </c>
    </row>
    <row r="733" spans="1:37" s="61" customFormat="1" x14ac:dyDescent="0.3">
      <c r="A733" s="110">
        <v>642007241</v>
      </c>
      <c r="B733" s="2" t="s">
        <v>791</v>
      </c>
      <c r="C733" s="18">
        <v>5</v>
      </c>
      <c r="D733" s="118">
        <v>104593</v>
      </c>
      <c r="E733" s="114" t="s">
        <v>855</v>
      </c>
      <c r="F733" s="115">
        <v>4</v>
      </c>
      <c r="AC733" s="110">
        <v>739870000</v>
      </c>
      <c r="AD733" s="2" t="s">
        <v>184</v>
      </c>
      <c r="AE733" s="123">
        <v>39273</v>
      </c>
      <c r="AF733" s="124">
        <f t="shared" ca="1" si="12"/>
        <v>13</v>
      </c>
      <c r="AG733" s="124"/>
      <c r="AH733" s="124"/>
      <c r="AI733" s="110">
        <v>707005430</v>
      </c>
      <c r="AJ733" s="2" t="s">
        <v>2298</v>
      </c>
      <c r="AK733" s="125">
        <v>29973</v>
      </c>
    </row>
    <row r="734" spans="1:37" s="61" customFormat="1" x14ac:dyDescent="0.3">
      <c r="A734" s="110">
        <v>798810000</v>
      </c>
      <c r="B734" s="2" t="s">
        <v>793</v>
      </c>
      <c r="C734" s="18">
        <v>5</v>
      </c>
      <c r="D734" s="118">
        <v>88072</v>
      </c>
      <c r="E734" s="114" t="s">
        <v>851</v>
      </c>
      <c r="F734" s="115">
        <v>1</v>
      </c>
      <c r="AC734" s="110">
        <v>666883411</v>
      </c>
      <c r="AD734" s="2" t="s">
        <v>3084</v>
      </c>
      <c r="AE734" s="78">
        <v>43917</v>
      </c>
      <c r="AF734" s="124">
        <f t="shared" ca="1" si="12"/>
        <v>0</v>
      </c>
      <c r="AG734" s="124"/>
      <c r="AH734" s="124"/>
      <c r="AI734" s="110">
        <v>707680000</v>
      </c>
      <c r="AJ734" s="2" t="s">
        <v>517</v>
      </c>
      <c r="AK734" s="125">
        <v>39696</v>
      </c>
    </row>
    <row r="735" spans="1:37" s="61" customFormat="1" x14ac:dyDescent="0.3">
      <c r="A735" s="110">
        <v>286310000</v>
      </c>
      <c r="B735" s="2" t="s">
        <v>794</v>
      </c>
      <c r="C735" s="18">
        <v>4</v>
      </c>
      <c r="D735" s="118">
        <v>66922</v>
      </c>
      <c r="E735" s="114" t="s">
        <v>848</v>
      </c>
      <c r="F735" s="115">
        <v>5</v>
      </c>
      <c r="AC735" s="110">
        <v>265005557</v>
      </c>
      <c r="AD735" s="2" t="s">
        <v>580</v>
      </c>
      <c r="AE735" s="123">
        <v>39642</v>
      </c>
      <c r="AF735" s="124">
        <f t="shared" ca="1" si="12"/>
        <v>12</v>
      </c>
      <c r="AG735" s="124"/>
      <c r="AH735" s="124"/>
      <c r="AI735" s="110">
        <v>708006968</v>
      </c>
      <c r="AJ735" s="2" t="s">
        <v>517</v>
      </c>
      <c r="AK735" s="125">
        <v>116559</v>
      </c>
    </row>
    <row r="736" spans="1:37" s="61" customFormat="1" x14ac:dyDescent="0.3">
      <c r="A736" s="110">
        <v>527001261</v>
      </c>
      <c r="B736" s="2" t="s">
        <v>795</v>
      </c>
      <c r="C736" s="18">
        <v>4</v>
      </c>
      <c r="D736" s="118">
        <v>119199</v>
      </c>
      <c r="E736" s="114" t="s">
        <v>848</v>
      </c>
      <c r="F736" s="115">
        <v>3</v>
      </c>
      <c r="AC736" s="110">
        <v>679650000</v>
      </c>
      <c r="AD736" s="2" t="s">
        <v>413</v>
      </c>
      <c r="AE736" s="123">
        <v>43805</v>
      </c>
      <c r="AF736" s="124">
        <f t="shared" ca="1" si="12"/>
        <v>1</v>
      </c>
      <c r="AG736" s="124"/>
      <c r="AH736" s="124"/>
      <c r="AI736" s="110">
        <v>709002386</v>
      </c>
      <c r="AJ736" s="2" t="s">
        <v>3100</v>
      </c>
      <c r="AK736" s="125">
        <v>119584</v>
      </c>
    </row>
    <row r="737" spans="1:37" x14ac:dyDescent="0.3">
      <c r="A737" s="110">
        <v>479006982</v>
      </c>
      <c r="B737" s="2" t="s">
        <v>796</v>
      </c>
      <c r="C737" s="18">
        <v>5</v>
      </c>
      <c r="D737" s="118">
        <v>61387</v>
      </c>
      <c r="E737" s="114" t="s">
        <v>851</v>
      </c>
      <c r="F737" s="115">
        <v>5</v>
      </c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C737" s="110">
        <v>593920000</v>
      </c>
      <c r="AD737" s="2" t="s">
        <v>228</v>
      </c>
      <c r="AE737" s="78">
        <v>40850</v>
      </c>
      <c r="AF737" s="124">
        <f t="shared" ca="1" si="12"/>
        <v>9</v>
      </c>
      <c r="AG737" s="124"/>
      <c r="AH737" s="124"/>
      <c r="AI737" s="110">
        <v>709410000</v>
      </c>
      <c r="AJ737" s="2" t="s">
        <v>697</v>
      </c>
      <c r="AK737" s="125">
        <v>81255</v>
      </c>
    </row>
    <row r="738" spans="1:37" x14ac:dyDescent="0.3">
      <c r="A738" s="110">
        <v>894002076</v>
      </c>
      <c r="B738" s="2" t="s">
        <v>797</v>
      </c>
      <c r="C738" s="18">
        <v>2</v>
      </c>
      <c r="D738" s="118">
        <v>126954</v>
      </c>
      <c r="E738" s="114" t="s">
        <v>837</v>
      </c>
      <c r="F738" s="115">
        <v>4</v>
      </c>
      <c r="L738" s="61"/>
      <c r="M738" s="61"/>
      <c r="N738" s="61"/>
      <c r="O738" s="61"/>
      <c r="P738" s="61"/>
      <c r="Q738" s="61"/>
      <c r="R738" s="61"/>
      <c r="S738" s="61"/>
      <c r="T738" s="61"/>
      <c r="AC738" s="110">
        <v>534830000</v>
      </c>
      <c r="AD738" s="2" t="s">
        <v>3184</v>
      </c>
      <c r="AE738" s="78">
        <v>43822</v>
      </c>
      <c r="AF738" s="124">
        <f t="shared" ca="1" si="12"/>
        <v>1</v>
      </c>
      <c r="AG738" s="124"/>
      <c r="AH738" s="124"/>
      <c r="AI738" s="110">
        <v>709990000</v>
      </c>
      <c r="AJ738" s="2" t="s">
        <v>2300</v>
      </c>
      <c r="AK738" s="125">
        <v>95739</v>
      </c>
    </row>
    <row r="739" spans="1:37" x14ac:dyDescent="0.3">
      <c r="A739" s="110">
        <v>692009819</v>
      </c>
      <c r="B739" s="2" t="s">
        <v>799</v>
      </c>
      <c r="C739" s="18">
        <v>2</v>
      </c>
      <c r="D739" s="118">
        <v>54080</v>
      </c>
      <c r="E739" s="114" t="s">
        <v>848</v>
      </c>
      <c r="F739" s="115">
        <v>1</v>
      </c>
      <c r="L739" s="61"/>
      <c r="M739" s="61"/>
      <c r="N739" s="61"/>
      <c r="O739" s="61"/>
      <c r="P739" s="61"/>
      <c r="Q739" s="61"/>
      <c r="R739" s="61"/>
      <c r="S739" s="61"/>
      <c r="T739" s="61"/>
      <c r="AC739" s="110">
        <v>954960000</v>
      </c>
      <c r="AD739" s="2" t="s">
        <v>166</v>
      </c>
      <c r="AE739" s="123">
        <v>43185</v>
      </c>
      <c r="AF739" s="124">
        <f t="shared" ca="1" si="12"/>
        <v>2</v>
      </c>
      <c r="AG739" s="124"/>
      <c r="AH739" s="124"/>
      <c r="AI739" s="110">
        <v>711006010</v>
      </c>
      <c r="AJ739" s="2" t="s">
        <v>2300</v>
      </c>
      <c r="AK739" s="125">
        <v>66871</v>
      </c>
    </row>
    <row r="740" spans="1:37" x14ac:dyDescent="0.3">
      <c r="A740" s="110">
        <v>543120000</v>
      </c>
      <c r="B740" s="2" t="s">
        <v>800</v>
      </c>
      <c r="C740" s="18">
        <v>5</v>
      </c>
      <c r="D740" s="118">
        <v>122888</v>
      </c>
      <c r="E740" s="114" t="s">
        <v>840</v>
      </c>
      <c r="F740" s="115">
        <v>7</v>
      </c>
      <c r="L740" s="61"/>
      <c r="M740" s="61"/>
      <c r="N740" s="61"/>
      <c r="O740" s="61"/>
      <c r="P740" s="61"/>
      <c r="Q740" s="61"/>
      <c r="R740" s="61"/>
      <c r="S740" s="61"/>
      <c r="T740" s="61"/>
      <c r="AC740" s="110">
        <v>666962626</v>
      </c>
      <c r="AD740" s="2" t="s">
        <v>3070</v>
      </c>
      <c r="AE740" s="78">
        <v>36207</v>
      </c>
      <c r="AF740" s="124">
        <f t="shared" ca="1" si="12"/>
        <v>22</v>
      </c>
      <c r="AG740" s="124"/>
      <c r="AH740" s="124"/>
      <c r="AI740" s="110">
        <v>712007693</v>
      </c>
      <c r="AJ740" s="2" t="s">
        <v>2285</v>
      </c>
      <c r="AK740" s="125">
        <v>49010</v>
      </c>
    </row>
    <row r="741" spans="1:37" x14ac:dyDescent="0.3">
      <c r="A741" s="110">
        <v>666457685</v>
      </c>
      <c r="B741" s="2" t="s">
        <v>801</v>
      </c>
      <c r="C741" s="18">
        <v>1</v>
      </c>
      <c r="D741" s="118">
        <v>110404</v>
      </c>
      <c r="E741" s="114" t="s">
        <v>854</v>
      </c>
      <c r="F741" s="115">
        <v>5</v>
      </c>
      <c r="L741" s="61"/>
      <c r="M741" s="61"/>
      <c r="N741" s="61"/>
      <c r="O741" s="61"/>
      <c r="P741" s="61"/>
      <c r="Q741" s="61"/>
      <c r="R741" s="61"/>
      <c r="S741" s="61"/>
      <c r="T741" s="61"/>
      <c r="AC741" s="110">
        <v>781001630</v>
      </c>
      <c r="AD741" s="2" t="s">
        <v>414</v>
      </c>
      <c r="AE741" s="123">
        <v>38977</v>
      </c>
      <c r="AF741" s="124">
        <f t="shared" ca="1" si="12"/>
        <v>14</v>
      </c>
      <c r="AG741" s="124"/>
      <c r="AH741" s="124"/>
      <c r="AI741" s="110">
        <v>715007454</v>
      </c>
      <c r="AJ741" s="2" t="s">
        <v>2300</v>
      </c>
      <c r="AK741" s="125">
        <v>145881</v>
      </c>
    </row>
    <row r="742" spans="1:37" x14ac:dyDescent="0.3">
      <c r="A742" s="110">
        <v>753009035</v>
      </c>
      <c r="B742" s="2" t="s">
        <v>802</v>
      </c>
      <c r="C742" s="18">
        <v>1</v>
      </c>
      <c r="D742" s="118">
        <v>90253</v>
      </c>
      <c r="E742" s="114" t="s">
        <v>837</v>
      </c>
      <c r="F742" s="115">
        <v>1</v>
      </c>
      <c r="L742" s="61"/>
      <c r="M742" s="61"/>
      <c r="N742" s="61"/>
      <c r="O742" s="61"/>
      <c r="P742" s="61"/>
      <c r="Q742" s="61"/>
      <c r="R742" s="61"/>
      <c r="S742" s="61"/>
      <c r="T742" s="61"/>
      <c r="AC742" s="110">
        <v>284004861</v>
      </c>
      <c r="AD742" s="2" t="s">
        <v>220</v>
      </c>
      <c r="AE742" s="123">
        <v>39083</v>
      </c>
      <c r="AF742" s="124">
        <f t="shared" ca="1" si="12"/>
        <v>14</v>
      </c>
      <c r="AG742" s="124"/>
      <c r="AH742" s="124"/>
      <c r="AI742" s="110">
        <v>716006223</v>
      </c>
      <c r="AJ742" s="2" t="s">
        <v>2294</v>
      </c>
      <c r="AK742" s="125">
        <v>76622</v>
      </c>
    </row>
    <row r="743" spans="1:37" x14ac:dyDescent="0.3">
      <c r="L743" s="61"/>
      <c r="M743" s="61"/>
      <c r="N743" s="61"/>
      <c r="O743" s="61"/>
      <c r="P743" s="61"/>
      <c r="Q743" s="61"/>
      <c r="R743" s="61"/>
      <c r="S743" s="61"/>
      <c r="T743" s="61"/>
      <c r="AC743" s="110">
        <v>406430000</v>
      </c>
      <c r="AD743" s="2" t="s">
        <v>474</v>
      </c>
      <c r="AE743" s="123">
        <v>36875</v>
      </c>
      <c r="AF743" s="124">
        <f t="shared" ca="1" si="12"/>
        <v>20</v>
      </c>
      <c r="AG743" s="124"/>
      <c r="AH743" s="124"/>
      <c r="AI743" s="110">
        <v>717002161</v>
      </c>
      <c r="AJ743" s="2" t="s">
        <v>2291</v>
      </c>
      <c r="AK743" s="125">
        <v>83802</v>
      </c>
    </row>
    <row r="744" spans="1:37" x14ac:dyDescent="0.3">
      <c r="L744" s="61"/>
      <c r="M744" s="61"/>
      <c r="N744" s="61"/>
      <c r="O744" s="61"/>
      <c r="P744" s="61"/>
      <c r="Q744" s="61"/>
      <c r="R744" s="61"/>
      <c r="S744" s="61"/>
      <c r="T744" s="61"/>
      <c r="AC744" s="110">
        <v>668230000</v>
      </c>
      <c r="AD744" s="2" t="s">
        <v>611</v>
      </c>
      <c r="AE744" s="123">
        <v>37402</v>
      </c>
      <c r="AF744" s="124">
        <f t="shared" ca="1" si="12"/>
        <v>18</v>
      </c>
      <c r="AG744" s="124"/>
      <c r="AH744" s="124"/>
      <c r="AI744" s="110">
        <v>718003887</v>
      </c>
      <c r="AJ744" s="2" t="s">
        <v>2300</v>
      </c>
      <c r="AK744" s="125">
        <v>126851</v>
      </c>
    </row>
    <row r="745" spans="1:37" x14ac:dyDescent="0.3">
      <c r="L745" s="61"/>
      <c r="M745" s="61"/>
      <c r="N745" s="61"/>
      <c r="O745" s="61"/>
      <c r="P745" s="61"/>
      <c r="Q745" s="61"/>
      <c r="R745" s="61"/>
      <c r="S745" s="61"/>
      <c r="T745" s="61"/>
      <c r="AC745" s="110">
        <v>245610000</v>
      </c>
      <c r="AD745" s="2" t="s">
        <v>3230</v>
      </c>
      <c r="AE745" s="78">
        <v>43388</v>
      </c>
      <c r="AF745" s="124">
        <f t="shared" ca="1" si="12"/>
        <v>2</v>
      </c>
      <c r="AG745" s="124"/>
      <c r="AH745" s="124"/>
      <c r="AI745" s="110">
        <v>718009132</v>
      </c>
      <c r="AJ745" s="2" t="s">
        <v>697</v>
      </c>
      <c r="AK745" s="125">
        <v>143398</v>
      </c>
    </row>
    <row r="746" spans="1:37" x14ac:dyDescent="0.3">
      <c r="AC746" s="110">
        <v>160260000</v>
      </c>
      <c r="AD746" s="2" t="s">
        <v>400</v>
      </c>
      <c r="AE746" s="123">
        <v>38482</v>
      </c>
      <c r="AF746" s="124">
        <f t="shared" ca="1" si="12"/>
        <v>15</v>
      </c>
      <c r="AG746" s="124"/>
      <c r="AH746" s="124"/>
      <c r="AI746" s="110">
        <v>720450000</v>
      </c>
      <c r="AJ746" s="2" t="s">
        <v>234</v>
      </c>
      <c r="AK746" s="125">
        <v>124621</v>
      </c>
    </row>
    <row r="747" spans="1:37" x14ac:dyDescent="0.3">
      <c r="AC747" s="110">
        <v>736008636</v>
      </c>
      <c r="AD747" s="2" t="s">
        <v>401</v>
      </c>
      <c r="AE747" s="78">
        <v>43470</v>
      </c>
      <c r="AF747" s="124">
        <f t="shared" ca="1" si="12"/>
        <v>2</v>
      </c>
      <c r="AG747" s="124"/>
      <c r="AH747" s="124"/>
      <c r="AI747" s="110">
        <v>721950000</v>
      </c>
      <c r="AJ747" s="2" t="s">
        <v>2300</v>
      </c>
      <c r="AK747" s="125">
        <v>98003</v>
      </c>
    </row>
    <row r="748" spans="1:37" x14ac:dyDescent="0.3">
      <c r="AC748" s="110">
        <v>832005968</v>
      </c>
      <c r="AD748" s="2" t="s">
        <v>3155</v>
      </c>
      <c r="AE748" s="78">
        <v>41204</v>
      </c>
      <c r="AF748" s="124">
        <f t="shared" ca="1" si="12"/>
        <v>8</v>
      </c>
      <c r="AG748" s="124"/>
      <c r="AH748" s="124"/>
      <c r="AI748" s="110">
        <v>722004880</v>
      </c>
      <c r="AJ748" s="2" t="s">
        <v>2294</v>
      </c>
      <c r="AK748" s="125">
        <v>29186</v>
      </c>
    </row>
    <row r="749" spans="1:37" x14ac:dyDescent="0.3">
      <c r="AC749" s="110">
        <v>666977973</v>
      </c>
      <c r="AD749" s="2" t="s">
        <v>384</v>
      </c>
      <c r="AE749" s="123">
        <v>42178</v>
      </c>
      <c r="AF749" s="124">
        <f t="shared" ca="1" si="12"/>
        <v>5</v>
      </c>
      <c r="AG749" s="124"/>
      <c r="AH749" s="124"/>
      <c r="AI749" s="110">
        <v>723350000</v>
      </c>
      <c r="AJ749" s="2" t="s">
        <v>2294</v>
      </c>
      <c r="AK749" s="125">
        <v>70591</v>
      </c>
    </row>
    <row r="750" spans="1:37" x14ac:dyDescent="0.3">
      <c r="AC750" s="110">
        <v>472650000</v>
      </c>
      <c r="AD750" s="2" t="s">
        <v>262</v>
      </c>
      <c r="AE750" s="78">
        <v>38606</v>
      </c>
      <c r="AF750" s="124">
        <f t="shared" ca="1" si="12"/>
        <v>15</v>
      </c>
      <c r="AG750" s="124"/>
      <c r="AH750" s="124"/>
      <c r="AI750" s="110">
        <v>723500000</v>
      </c>
      <c r="AJ750" s="2" t="s">
        <v>2300</v>
      </c>
      <c r="AK750" s="125">
        <v>64118</v>
      </c>
    </row>
    <row r="751" spans="1:37" x14ac:dyDescent="0.3">
      <c r="AC751" s="110">
        <v>666675850</v>
      </c>
      <c r="AD751" s="2" t="s">
        <v>3177</v>
      </c>
      <c r="AE751" s="78">
        <v>40867</v>
      </c>
      <c r="AF751" s="124">
        <f t="shared" ca="1" si="12"/>
        <v>9</v>
      </c>
      <c r="AG751" s="124"/>
      <c r="AH751" s="124"/>
      <c r="AI751" s="110">
        <v>724008056</v>
      </c>
      <c r="AJ751" s="2" t="s">
        <v>2294</v>
      </c>
      <c r="AK751" s="125">
        <v>76489</v>
      </c>
    </row>
    <row r="752" spans="1:37" x14ac:dyDescent="0.3">
      <c r="AC752" s="110">
        <v>389009544</v>
      </c>
      <c r="AD752" s="2" t="s">
        <v>209</v>
      </c>
      <c r="AE752" s="123">
        <v>43575</v>
      </c>
      <c r="AF752" s="124">
        <f t="shared" ca="1" si="12"/>
        <v>1</v>
      </c>
      <c r="AG752" s="124"/>
      <c r="AH752" s="124"/>
      <c r="AI752" s="110">
        <v>724900000</v>
      </c>
      <c r="AJ752" s="2" t="s">
        <v>2293</v>
      </c>
      <c r="AK752" s="125">
        <v>103648</v>
      </c>
    </row>
    <row r="753" spans="29:37" x14ac:dyDescent="0.3">
      <c r="AC753" s="110">
        <v>229007566</v>
      </c>
      <c r="AD753" s="2" t="s">
        <v>378</v>
      </c>
      <c r="AE753" s="123">
        <v>43646</v>
      </c>
      <c r="AF753" s="124">
        <f t="shared" ca="1" si="12"/>
        <v>1</v>
      </c>
      <c r="AG753" s="124"/>
      <c r="AH753" s="124"/>
      <c r="AI753" s="110">
        <v>725002910</v>
      </c>
      <c r="AJ753" s="2" t="s">
        <v>623</v>
      </c>
      <c r="AK753" s="125">
        <v>121596</v>
      </c>
    </row>
    <row r="754" spans="29:37" x14ac:dyDescent="0.3">
      <c r="AC754" s="110">
        <v>666633433</v>
      </c>
      <c r="AD754" s="2" t="s">
        <v>3114</v>
      </c>
      <c r="AE754" s="78">
        <v>41288</v>
      </c>
      <c r="AF754" s="124">
        <f t="shared" ca="1" si="12"/>
        <v>8</v>
      </c>
      <c r="AG754" s="124"/>
      <c r="AH754" s="124"/>
      <c r="AI754" s="110">
        <v>725009844</v>
      </c>
      <c r="AJ754" s="2" t="s">
        <v>2298</v>
      </c>
      <c r="AK754" s="125">
        <v>129076</v>
      </c>
    </row>
    <row r="755" spans="29:37" x14ac:dyDescent="0.3">
      <c r="AC755" s="110">
        <v>125730000</v>
      </c>
      <c r="AD755" s="2" t="s">
        <v>341</v>
      </c>
      <c r="AE755" s="123">
        <v>39669</v>
      </c>
      <c r="AF755" s="124">
        <f t="shared" ca="1" si="12"/>
        <v>12</v>
      </c>
      <c r="AG755" s="124"/>
      <c r="AH755" s="124"/>
      <c r="AI755" s="110">
        <v>725670000</v>
      </c>
      <c r="AJ755" s="2" t="s">
        <v>798</v>
      </c>
      <c r="AK755" s="125">
        <v>100251</v>
      </c>
    </row>
    <row r="756" spans="29:37" x14ac:dyDescent="0.3">
      <c r="AC756" s="110">
        <v>974001136</v>
      </c>
      <c r="AD756" s="2" t="s">
        <v>103</v>
      </c>
      <c r="AE756" s="123">
        <v>39444</v>
      </c>
      <c r="AF756" s="124">
        <f t="shared" ca="1" si="12"/>
        <v>13</v>
      </c>
      <c r="AG756" s="124"/>
      <c r="AH756" s="124"/>
      <c r="AI756" s="110">
        <v>725960000</v>
      </c>
      <c r="AJ756" s="2" t="s">
        <v>697</v>
      </c>
      <c r="AK756" s="125">
        <v>90336</v>
      </c>
    </row>
    <row r="757" spans="29:37" x14ac:dyDescent="0.3">
      <c r="AC757" s="110">
        <v>666978325</v>
      </c>
      <c r="AD757" s="2" t="s">
        <v>3185</v>
      </c>
      <c r="AE757" s="78">
        <v>43467</v>
      </c>
      <c r="AF757" s="124">
        <f t="shared" ca="1" si="12"/>
        <v>2</v>
      </c>
      <c r="AG757" s="124"/>
      <c r="AH757" s="124"/>
      <c r="AI757" s="110">
        <v>728006349</v>
      </c>
      <c r="AJ757" s="2" t="s">
        <v>792</v>
      </c>
      <c r="AK757" s="125">
        <v>110069</v>
      </c>
    </row>
    <row r="758" spans="29:37" x14ac:dyDescent="0.3">
      <c r="AC758" s="110">
        <v>990007201</v>
      </c>
      <c r="AD758" s="2" t="s">
        <v>801</v>
      </c>
      <c r="AE758" s="123">
        <v>36518</v>
      </c>
      <c r="AF758" s="124">
        <f t="shared" ca="1" si="12"/>
        <v>21</v>
      </c>
      <c r="AG758" s="124"/>
      <c r="AH758" s="124"/>
      <c r="AI758" s="110">
        <v>731140000</v>
      </c>
      <c r="AJ758" s="2" t="s">
        <v>2285</v>
      </c>
      <c r="AK758" s="125">
        <v>129606</v>
      </c>
    </row>
    <row r="759" spans="29:37" x14ac:dyDescent="0.3">
      <c r="AC759" s="110">
        <v>417003180</v>
      </c>
      <c r="AD759" s="2" t="s">
        <v>3107</v>
      </c>
      <c r="AE759" s="78">
        <v>38105</v>
      </c>
      <c r="AF759" s="124">
        <f t="shared" ca="1" si="12"/>
        <v>16</v>
      </c>
      <c r="AG759" s="124"/>
      <c r="AH759" s="124"/>
      <c r="AI759" s="110">
        <v>734170000</v>
      </c>
      <c r="AJ759" s="2" t="s">
        <v>2288</v>
      </c>
      <c r="AK759" s="125">
        <v>83706</v>
      </c>
    </row>
    <row r="760" spans="29:37" x14ac:dyDescent="0.3">
      <c r="AC760" s="110">
        <v>666775356</v>
      </c>
      <c r="AD760" s="2" t="s">
        <v>233</v>
      </c>
      <c r="AE760" s="123">
        <v>41089</v>
      </c>
      <c r="AF760" s="124">
        <f t="shared" ca="1" si="12"/>
        <v>8</v>
      </c>
      <c r="AG760" s="124"/>
      <c r="AH760" s="124"/>
      <c r="AI760" s="110">
        <v>734510000</v>
      </c>
      <c r="AJ760" s="2" t="s">
        <v>2300</v>
      </c>
      <c r="AK760" s="125">
        <v>54249</v>
      </c>
    </row>
    <row r="761" spans="29:37" x14ac:dyDescent="0.3">
      <c r="AC761" s="110">
        <v>501007252</v>
      </c>
      <c r="AD761" s="2" t="s">
        <v>761</v>
      </c>
      <c r="AE761" s="123">
        <v>39201</v>
      </c>
      <c r="AF761" s="124">
        <f t="shared" ca="1" si="12"/>
        <v>13</v>
      </c>
      <c r="AG761" s="124"/>
      <c r="AH761" s="124"/>
      <c r="AI761" s="110">
        <v>734710000</v>
      </c>
      <c r="AJ761" s="2" t="s">
        <v>697</v>
      </c>
      <c r="AK761" s="125">
        <v>116114</v>
      </c>
    </row>
    <row r="762" spans="29:37" x14ac:dyDescent="0.3">
      <c r="AC762" s="110">
        <v>488007538</v>
      </c>
      <c r="AD762" s="2" t="s">
        <v>3262</v>
      </c>
      <c r="AE762" s="78">
        <v>39879</v>
      </c>
      <c r="AF762" s="124">
        <f t="shared" ca="1" si="12"/>
        <v>12</v>
      </c>
      <c r="AG762" s="124"/>
      <c r="AH762" s="124"/>
      <c r="AI762" s="110">
        <v>736008636</v>
      </c>
      <c r="AJ762" s="2" t="s">
        <v>234</v>
      </c>
      <c r="AK762" s="125">
        <v>128018</v>
      </c>
    </row>
    <row r="763" spans="29:37" x14ac:dyDescent="0.3">
      <c r="AC763" s="110">
        <v>666674737</v>
      </c>
      <c r="AD763" s="2" t="s">
        <v>555</v>
      </c>
      <c r="AE763" s="123">
        <v>41799</v>
      </c>
      <c r="AF763" s="124">
        <f t="shared" ca="1" si="12"/>
        <v>6</v>
      </c>
      <c r="AG763" s="124"/>
      <c r="AH763" s="124"/>
      <c r="AI763" s="110">
        <v>739007533</v>
      </c>
      <c r="AJ763" s="2" t="s">
        <v>2298</v>
      </c>
      <c r="AK763" s="125">
        <v>104070</v>
      </c>
    </row>
    <row r="764" spans="29:37" x14ac:dyDescent="0.3">
      <c r="AC764" s="110">
        <v>848002864</v>
      </c>
      <c r="AD764" s="2" t="s">
        <v>490</v>
      </c>
      <c r="AE764" s="123">
        <v>41072</v>
      </c>
      <c r="AF764" s="124">
        <f t="shared" ca="1" si="12"/>
        <v>8</v>
      </c>
      <c r="AG764" s="124"/>
      <c r="AH764" s="124"/>
      <c r="AI764" s="110">
        <v>739870000</v>
      </c>
      <c r="AJ764" s="2" t="s">
        <v>2300</v>
      </c>
      <c r="AK764" s="125">
        <v>76135</v>
      </c>
    </row>
    <row r="765" spans="29:37" x14ac:dyDescent="0.3">
      <c r="AC765" s="110">
        <v>666639811</v>
      </c>
      <c r="AD765" s="2" t="s">
        <v>168</v>
      </c>
      <c r="AE765" s="123">
        <v>37272</v>
      </c>
      <c r="AF765" s="124">
        <f t="shared" ca="1" si="12"/>
        <v>19</v>
      </c>
      <c r="AG765" s="124"/>
      <c r="AH765" s="124"/>
      <c r="AI765" s="110">
        <v>740005990</v>
      </c>
      <c r="AJ765" s="2" t="s">
        <v>2292</v>
      </c>
      <c r="AK765" s="125">
        <v>52846</v>
      </c>
    </row>
    <row r="766" spans="29:37" x14ac:dyDescent="0.3">
      <c r="AC766" s="110">
        <v>508008182</v>
      </c>
      <c r="AD766" s="2" t="s">
        <v>392</v>
      </c>
      <c r="AE766" s="123">
        <v>43882</v>
      </c>
      <c r="AF766" s="124">
        <f t="shared" ca="1" si="12"/>
        <v>1</v>
      </c>
      <c r="AG766" s="124"/>
      <c r="AH766" s="124"/>
      <c r="AI766" s="110">
        <v>740770000</v>
      </c>
      <c r="AJ766" s="2" t="s">
        <v>2283</v>
      </c>
      <c r="AK766" s="125">
        <v>120311</v>
      </c>
    </row>
    <row r="767" spans="29:37" x14ac:dyDescent="0.3">
      <c r="AC767" s="110">
        <v>756790000</v>
      </c>
      <c r="AD767" s="2" t="s">
        <v>3145</v>
      </c>
      <c r="AE767" s="78">
        <v>36852</v>
      </c>
      <c r="AF767" s="124">
        <f t="shared" ca="1" si="12"/>
        <v>20</v>
      </c>
      <c r="AG767" s="124"/>
      <c r="AH767" s="124"/>
      <c r="AI767" s="110">
        <v>741008738</v>
      </c>
      <c r="AJ767" s="2" t="s">
        <v>2298</v>
      </c>
      <c r="AK767" s="125">
        <v>86595</v>
      </c>
    </row>
    <row r="768" spans="29:37" x14ac:dyDescent="0.3">
      <c r="AC768" s="110">
        <v>472003596</v>
      </c>
      <c r="AD768" s="2" t="s">
        <v>189</v>
      </c>
      <c r="AE768" s="123">
        <v>41208</v>
      </c>
      <c r="AF768" s="124">
        <f t="shared" ca="1" si="12"/>
        <v>8</v>
      </c>
      <c r="AG768" s="124"/>
      <c r="AH768" s="124"/>
      <c r="AI768" s="110">
        <v>743006632</v>
      </c>
      <c r="AJ768" s="2" t="s">
        <v>697</v>
      </c>
      <c r="AK768" s="125">
        <v>112526</v>
      </c>
    </row>
    <row r="769" spans="29:37" x14ac:dyDescent="0.3">
      <c r="AC769" s="110">
        <v>666364177</v>
      </c>
      <c r="AD769" s="2" t="s">
        <v>3266</v>
      </c>
      <c r="AE769" s="78">
        <v>38919</v>
      </c>
      <c r="AF769" s="124">
        <f t="shared" ca="1" si="12"/>
        <v>14</v>
      </c>
      <c r="AG769" s="124"/>
      <c r="AH769" s="124"/>
      <c r="AI769" s="110">
        <v>743800000</v>
      </c>
      <c r="AJ769" s="2" t="s">
        <v>2294</v>
      </c>
      <c r="AK769" s="125">
        <v>135352</v>
      </c>
    </row>
    <row r="770" spans="29:37" x14ac:dyDescent="0.3">
      <c r="AC770" s="110">
        <v>666357118</v>
      </c>
      <c r="AD770" s="2" t="s">
        <v>271</v>
      </c>
      <c r="AE770" s="123">
        <v>39092</v>
      </c>
      <c r="AF770" s="124">
        <f t="shared" ref="AF770:AF833" ca="1" si="13">DATEDIF(AE770,TODAY(),"Y")</f>
        <v>14</v>
      </c>
      <c r="AG770" s="124"/>
      <c r="AH770" s="124"/>
      <c r="AI770" s="110">
        <v>744600000</v>
      </c>
      <c r="AJ770" s="2" t="s">
        <v>2285</v>
      </c>
      <c r="AK770" s="125">
        <v>50016</v>
      </c>
    </row>
    <row r="771" spans="29:37" x14ac:dyDescent="0.3">
      <c r="AC771" s="110">
        <v>666202015</v>
      </c>
      <c r="AD771" s="2" t="s">
        <v>3042</v>
      </c>
      <c r="AE771" s="78">
        <v>37104</v>
      </c>
      <c r="AF771" s="124">
        <f t="shared" ca="1" si="13"/>
        <v>19</v>
      </c>
      <c r="AG771" s="124"/>
      <c r="AH771" s="124"/>
      <c r="AI771" s="110">
        <v>746580000</v>
      </c>
      <c r="AJ771" s="2" t="s">
        <v>234</v>
      </c>
      <c r="AK771" s="125">
        <v>145205</v>
      </c>
    </row>
    <row r="772" spans="29:37" x14ac:dyDescent="0.3">
      <c r="AC772" s="110">
        <v>410009530</v>
      </c>
      <c r="AD772" s="2" t="s">
        <v>424</v>
      </c>
      <c r="AE772" s="78">
        <v>38710</v>
      </c>
      <c r="AF772" s="124">
        <f t="shared" ca="1" si="13"/>
        <v>15</v>
      </c>
      <c r="AG772" s="124"/>
      <c r="AH772" s="124"/>
      <c r="AI772" s="110">
        <v>746610000</v>
      </c>
      <c r="AJ772" s="2" t="s">
        <v>234</v>
      </c>
      <c r="AK772" s="125">
        <v>42994</v>
      </c>
    </row>
    <row r="773" spans="29:37" x14ac:dyDescent="0.3">
      <c r="AC773" s="110">
        <v>615940000</v>
      </c>
      <c r="AD773" s="2" t="s">
        <v>698</v>
      </c>
      <c r="AE773" s="123">
        <v>40160</v>
      </c>
      <c r="AF773" s="124">
        <f t="shared" ca="1" si="13"/>
        <v>11</v>
      </c>
      <c r="AG773" s="124"/>
      <c r="AH773" s="124"/>
      <c r="AI773" s="110">
        <v>748900000</v>
      </c>
      <c r="AJ773" s="2" t="s">
        <v>234</v>
      </c>
      <c r="AK773" s="125">
        <v>111388</v>
      </c>
    </row>
    <row r="774" spans="29:37" x14ac:dyDescent="0.3">
      <c r="AC774" s="110">
        <v>176360000</v>
      </c>
      <c r="AD774" s="2" t="s">
        <v>3082</v>
      </c>
      <c r="AE774" s="78">
        <v>43625</v>
      </c>
      <c r="AF774" s="124">
        <f t="shared" ca="1" si="13"/>
        <v>1</v>
      </c>
      <c r="AG774" s="124"/>
      <c r="AH774" s="124"/>
      <c r="AI774" s="110">
        <v>749390000</v>
      </c>
      <c r="AJ774" s="2" t="s">
        <v>2288</v>
      </c>
      <c r="AK774" s="125">
        <v>82050</v>
      </c>
    </row>
    <row r="775" spans="29:37" x14ac:dyDescent="0.3">
      <c r="AC775" s="110">
        <v>906850000</v>
      </c>
      <c r="AD775" s="2" t="s">
        <v>243</v>
      </c>
      <c r="AE775" s="123">
        <v>37211</v>
      </c>
      <c r="AF775" s="124">
        <f t="shared" ca="1" si="13"/>
        <v>19</v>
      </c>
      <c r="AG775" s="124"/>
      <c r="AH775" s="124"/>
      <c r="AI775" s="110">
        <v>749530000</v>
      </c>
      <c r="AJ775" s="2" t="s">
        <v>2300</v>
      </c>
      <c r="AK775" s="125">
        <v>121224</v>
      </c>
    </row>
    <row r="776" spans="29:37" x14ac:dyDescent="0.3">
      <c r="AC776" s="110">
        <v>965005243</v>
      </c>
      <c r="AD776" s="2" t="s">
        <v>524</v>
      </c>
      <c r="AE776" s="123">
        <v>39788</v>
      </c>
      <c r="AF776" s="124">
        <f t="shared" ca="1" si="13"/>
        <v>12</v>
      </c>
      <c r="AG776" s="124"/>
      <c r="AH776" s="124"/>
      <c r="AI776" s="110">
        <v>752007800</v>
      </c>
      <c r="AJ776" s="2" t="s">
        <v>2296</v>
      </c>
      <c r="AK776" s="125">
        <v>108954</v>
      </c>
    </row>
    <row r="777" spans="29:37" x14ac:dyDescent="0.3">
      <c r="AC777" s="110">
        <v>179310000</v>
      </c>
      <c r="AD777" s="2" t="s">
        <v>627</v>
      </c>
      <c r="AE777" s="123">
        <v>39819</v>
      </c>
      <c r="AF777" s="124">
        <f t="shared" ca="1" si="13"/>
        <v>12</v>
      </c>
      <c r="AG777" s="124"/>
      <c r="AH777" s="124"/>
      <c r="AI777" s="110">
        <v>753009035</v>
      </c>
      <c r="AJ777" s="2" t="s">
        <v>2293</v>
      </c>
      <c r="AK777" s="125">
        <v>141621</v>
      </c>
    </row>
    <row r="778" spans="29:37" x14ac:dyDescent="0.3">
      <c r="AC778" s="110">
        <v>533007417</v>
      </c>
      <c r="AD778" s="2" t="s">
        <v>3058</v>
      </c>
      <c r="AE778" s="78">
        <v>38346</v>
      </c>
      <c r="AF778" s="124">
        <f t="shared" ca="1" si="13"/>
        <v>16</v>
      </c>
      <c r="AG778" s="124"/>
      <c r="AH778" s="124"/>
      <c r="AI778" s="110">
        <v>754830000</v>
      </c>
      <c r="AJ778" s="2" t="s">
        <v>234</v>
      </c>
      <c r="AK778" s="125">
        <v>82371</v>
      </c>
    </row>
    <row r="779" spans="29:37" x14ac:dyDescent="0.3">
      <c r="AC779" s="110">
        <v>642580000</v>
      </c>
      <c r="AD779" s="2" t="s">
        <v>250</v>
      </c>
      <c r="AE779" s="123">
        <v>39899</v>
      </c>
      <c r="AF779" s="124">
        <f t="shared" ca="1" si="13"/>
        <v>11</v>
      </c>
      <c r="AG779" s="124"/>
      <c r="AH779" s="124"/>
      <c r="AI779" s="110">
        <v>756790000</v>
      </c>
      <c r="AJ779" s="2" t="s">
        <v>234</v>
      </c>
      <c r="AK779" s="125">
        <v>94882</v>
      </c>
    </row>
    <row r="780" spans="29:37" x14ac:dyDescent="0.3">
      <c r="AC780" s="110">
        <v>931008724</v>
      </c>
      <c r="AD780" s="2" t="s">
        <v>568</v>
      </c>
      <c r="AE780" s="123">
        <v>40973</v>
      </c>
      <c r="AF780" s="124">
        <f t="shared" ca="1" si="13"/>
        <v>9</v>
      </c>
      <c r="AG780" s="124"/>
      <c r="AH780" s="124"/>
      <c r="AI780" s="110">
        <v>757940000</v>
      </c>
      <c r="AJ780" s="2" t="s">
        <v>234</v>
      </c>
      <c r="AK780" s="125">
        <v>87016</v>
      </c>
    </row>
    <row r="781" spans="29:37" x14ac:dyDescent="0.3">
      <c r="AC781" s="110">
        <v>666568762</v>
      </c>
      <c r="AD781" s="2" t="s">
        <v>227</v>
      </c>
      <c r="AE781" s="123">
        <v>39068</v>
      </c>
      <c r="AF781" s="124">
        <f t="shared" ca="1" si="13"/>
        <v>14</v>
      </c>
      <c r="AG781" s="124"/>
      <c r="AH781" s="124"/>
      <c r="AI781" s="110">
        <v>758004678</v>
      </c>
      <c r="AJ781" s="2" t="s">
        <v>2300</v>
      </c>
      <c r="AK781" s="125">
        <v>37983</v>
      </c>
    </row>
    <row r="782" spans="29:37" x14ac:dyDescent="0.3">
      <c r="AC782" s="110">
        <v>772009912</v>
      </c>
      <c r="AD782" s="2" t="s">
        <v>3168</v>
      </c>
      <c r="AE782" s="78">
        <v>42628</v>
      </c>
      <c r="AF782" s="124">
        <f t="shared" ca="1" si="13"/>
        <v>4</v>
      </c>
      <c r="AG782" s="124"/>
      <c r="AH782" s="124"/>
      <c r="AI782" s="110">
        <v>760003261</v>
      </c>
      <c r="AJ782" s="2" t="s">
        <v>234</v>
      </c>
      <c r="AK782" s="125">
        <v>147081</v>
      </c>
    </row>
    <row r="783" spans="29:37" x14ac:dyDescent="0.3">
      <c r="AC783" s="110">
        <v>700006078</v>
      </c>
      <c r="AD783" s="2" t="s">
        <v>3300</v>
      </c>
      <c r="AE783" s="78">
        <v>40546</v>
      </c>
      <c r="AF783" s="124">
        <f t="shared" ca="1" si="13"/>
        <v>10</v>
      </c>
      <c r="AG783" s="124"/>
      <c r="AH783" s="124"/>
      <c r="AI783" s="110">
        <v>761009379</v>
      </c>
      <c r="AJ783" s="2" t="s">
        <v>623</v>
      </c>
      <c r="AK783" s="125">
        <v>119531</v>
      </c>
    </row>
    <row r="784" spans="29:37" x14ac:dyDescent="0.3">
      <c r="AC784" s="110">
        <v>546009694</v>
      </c>
      <c r="AD784" s="2" t="s">
        <v>779</v>
      </c>
      <c r="AE784" s="123">
        <v>40335</v>
      </c>
      <c r="AF784" s="124">
        <f t="shared" ca="1" si="13"/>
        <v>10</v>
      </c>
      <c r="AG784" s="124"/>
      <c r="AH784" s="124"/>
      <c r="AI784" s="110">
        <v>763003629</v>
      </c>
      <c r="AJ784" s="2" t="s">
        <v>2298</v>
      </c>
      <c r="AK784" s="125">
        <v>122863</v>
      </c>
    </row>
    <row r="785" spans="29:37" x14ac:dyDescent="0.3">
      <c r="AC785" s="110">
        <v>698003928</v>
      </c>
      <c r="AD785" s="2" t="s">
        <v>426</v>
      </c>
      <c r="AE785" s="78">
        <v>41782</v>
      </c>
      <c r="AF785" s="124">
        <f t="shared" ca="1" si="13"/>
        <v>6</v>
      </c>
      <c r="AG785" s="124"/>
      <c r="AH785" s="124"/>
      <c r="AI785" s="110">
        <v>763750000</v>
      </c>
      <c r="AJ785" s="2" t="s">
        <v>2292</v>
      </c>
      <c r="AK785" s="125">
        <v>56636</v>
      </c>
    </row>
    <row r="786" spans="29:37" x14ac:dyDescent="0.3">
      <c r="AC786" s="110">
        <v>666925947</v>
      </c>
      <c r="AD786" s="2" t="s">
        <v>3161</v>
      </c>
      <c r="AE786" s="78">
        <v>37433</v>
      </c>
      <c r="AF786" s="124">
        <f t="shared" ca="1" si="13"/>
        <v>18</v>
      </c>
      <c r="AG786" s="124"/>
      <c r="AH786" s="124"/>
      <c r="AI786" s="110">
        <v>766120000</v>
      </c>
      <c r="AJ786" s="2" t="s">
        <v>2300</v>
      </c>
      <c r="AK786" s="125">
        <v>103316</v>
      </c>
    </row>
    <row r="787" spans="29:37" x14ac:dyDescent="0.3">
      <c r="AC787" s="110">
        <v>666825186</v>
      </c>
      <c r="AD787" s="2" t="s">
        <v>269</v>
      </c>
      <c r="AE787" s="123">
        <v>40610</v>
      </c>
      <c r="AF787" s="124">
        <f t="shared" ca="1" si="13"/>
        <v>10</v>
      </c>
      <c r="AG787" s="124"/>
      <c r="AH787" s="124"/>
      <c r="AI787" s="110">
        <v>766220000</v>
      </c>
      <c r="AJ787" s="2" t="s">
        <v>2294</v>
      </c>
      <c r="AK787" s="125">
        <v>39110</v>
      </c>
    </row>
    <row r="788" spans="29:37" x14ac:dyDescent="0.3">
      <c r="AC788" s="110">
        <v>289003678</v>
      </c>
      <c r="AD788" s="2" t="s">
        <v>44</v>
      </c>
      <c r="AE788" s="123">
        <v>40218</v>
      </c>
      <c r="AF788" s="124">
        <f t="shared" ca="1" si="13"/>
        <v>11</v>
      </c>
      <c r="AG788" s="124"/>
      <c r="AH788" s="124"/>
      <c r="AI788" s="110">
        <v>767650000</v>
      </c>
      <c r="AJ788" s="2" t="s">
        <v>2296</v>
      </c>
      <c r="AK788" s="125">
        <v>75746</v>
      </c>
    </row>
    <row r="789" spans="29:37" x14ac:dyDescent="0.3">
      <c r="AC789" s="110">
        <v>740005990</v>
      </c>
      <c r="AD789" s="2" t="s">
        <v>721</v>
      </c>
      <c r="AE789" s="123">
        <v>39461</v>
      </c>
      <c r="AF789" s="124">
        <f t="shared" ca="1" si="13"/>
        <v>13</v>
      </c>
      <c r="AG789" s="124"/>
      <c r="AH789" s="124"/>
      <c r="AI789" s="110">
        <v>767670000</v>
      </c>
      <c r="AJ789" s="2" t="s">
        <v>2294</v>
      </c>
      <c r="AK789" s="125">
        <v>141156</v>
      </c>
    </row>
    <row r="790" spans="29:37" x14ac:dyDescent="0.3">
      <c r="AC790" s="110">
        <v>666764373</v>
      </c>
      <c r="AD790" s="2" t="s">
        <v>3299</v>
      </c>
      <c r="AE790" s="78">
        <v>38587</v>
      </c>
      <c r="AF790" s="124">
        <f t="shared" ca="1" si="13"/>
        <v>15</v>
      </c>
      <c r="AG790" s="124"/>
      <c r="AH790" s="124"/>
      <c r="AI790" s="110">
        <v>772009912</v>
      </c>
      <c r="AJ790" s="2" t="s">
        <v>234</v>
      </c>
      <c r="AK790" s="125">
        <v>88074</v>
      </c>
    </row>
    <row r="791" spans="29:37" x14ac:dyDescent="0.3">
      <c r="AC791" s="110">
        <v>666385815</v>
      </c>
      <c r="AD791" s="2" t="s">
        <v>665</v>
      </c>
      <c r="AE791" s="123">
        <v>38399</v>
      </c>
      <c r="AF791" s="124">
        <f t="shared" ca="1" si="13"/>
        <v>16</v>
      </c>
      <c r="AG791" s="124"/>
      <c r="AH791" s="124"/>
      <c r="AI791" s="110">
        <v>772570000</v>
      </c>
      <c r="AJ791" s="2" t="s">
        <v>2291</v>
      </c>
      <c r="AK791" s="125">
        <v>97177</v>
      </c>
    </row>
    <row r="792" spans="29:37" x14ac:dyDescent="0.3">
      <c r="AC792" s="110">
        <v>932760000</v>
      </c>
      <c r="AD792" s="2" t="s">
        <v>3039</v>
      </c>
      <c r="AE792" s="123">
        <v>40049</v>
      </c>
      <c r="AF792" s="124">
        <f t="shared" ca="1" si="13"/>
        <v>11</v>
      </c>
      <c r="AG792" s="124"/>
      <c r="AH792" s="124"/>
      <c r="AI792" s="110">
        <v>772930000</v>
      </c>
      <c r="AJ792" s="2" t="s">
        <v>697</v>
      </c>
      <c r="AK792" s="125">
        <v>41490</v>
      </c>
    </row>
    <row r="793" spans="29:37" x14ac:dyDescent="0.3">
      <c r="AC793" s="110">
        <v>666368365</v>
      </c>
      <c r="AD793" s="2" t="s">
        <v>3251</v>
      </c>
      <c r="AE793" s="78">
        <v>37944</v>
      </c>
      <c r="AF793" s="124">
        <f t="shared" ca="1" si="13"/>
        <v>17</v>
      </c>
      <c r="AG793" s="124"/>
      <c r="AH793" s="124"/>
      <c r="AI793" s="110">
        <v>773001878</v>
      </c>
      <c r="AJ793" s="2" t="s">
        <v>2300</v>
      </c>
      <c r="AK793" s="125">
        <v>103884</v>
      </c>
    </row>
    <row r="794" spans="29:37" x14ac:dyDescent="0.3">
      <c r="AC794" s="110">
        <v>509002080</v>
      </c>
      <c r="AD794" s="2" t="s">
        <v>487</v>
      </c>
      <c r="AE794" s="123">
        <v>41397</v>
      </c>
      <c r="AF794" s="124">
        <f t="shared" ca="1" si="13"/>
        <v>7</v>
      </c>
      <c r="AG794" s="124"/>
      <c r="AH794" s="124"/>
      <c r="AI794" s="110">
        <v>773410000</v>
      </c>
      <c r="AJ794" s="2" t="s">
        <v>697</v>
      </c>
      <c r="AK794" s="125">
        <v>133730</v>
      </c>
    </row>
    <row r="795" spans="29:37" x14ac:dyDescent="0.3">
      <c r="AC795" s="110">
        <v>959860000</v>
      </c>
      <c r="AD795" s="2" t="s">
        <v>3105</v>
      </c>
      <c r="AE795" s="78">
        <v>39512</v>
      </c>
      <c r="AF795" s="124">
        <f t="shared" ca="1" si="13"/>
        <v>13</v>
      </c>
      <c r="AG795" s="124"/>
      <c r="AH795" s="124"/>
      <c r="AI795" s="110">
        <v>774280000</v>
      </c>
      <c r="AJ795" s="2" t="s">
        <v>234</v>
      </c>
      <c r="AK795" s="125">
        <v>69932</v>
      </c>
    </row>
    <row r="796" spans="29:37" x14ac:dyDescent="0.3">
      <c r="AC796" s="110">
        <v>703430000</v>
      </c>
      <c r="AD796" s="2" t="s">
        <v>318</v>
      </c>
      <c r="AE796" s="123">
        <v>43942</v>
      </c>
      <c r="AF796" s="124">
        <f t="shared" ca="1" si="13"/>
        <v>0</v>
      </c>
      <c r="AG796" s="124"/>
      <c r="AH796" s="124"/>
      <c r="AI796" s="110">
        <v>776007225</v>
      </c>
      <c r="AJ796" s="2" t="s">
        <v>2290</v>
      </c>
      <c r="AK796" s="125">
        <v>48698</v>
      </c>
    </row>
    <row r="797" spans="29:37" x14ac:dyDescent="0.3">
      <c r="AC797" s="110">
        <v>186006045</v>
      </c>
      <c r="AD797" s="2" t="s">
        <v>3126</v>
      </c>
      <c r="AE797" s="78">
        <v>42381</v>
      </c>
      <c r="AF797" s="124">
        <f t="shared" ca="1" si="13"/>
        <v>5</v>
      </c>
      <c r="AG797" s="124"/>
      <c r="AH797" s="124"/>
      <c r="AI797" s="110">
        <v>777008376</v>
      </c>
      <c r="AJ797" s="2" t="s">
        <v>623</v>
      </c>
      <c r="AK797" s="125">
        <v>113315</v>
      </c>
    </row>
    <row r="798" spans="29:37" x14ac:dyDescent="0.3">
      <c r="AC798" s="110">
        <v>350670000</v>
      </c>
      <c r="AD798" s="2" t="s">
        <v>751</v>
      </c>
      <c r="AE798" s="123">
        <v>38296</v>
      </c>
      <c r="AF798" s="124">
        <f t="shared" ca="1" si="13"/>
        <v>16</v>
      </c>
      <c r="AG798" s="124"/>
      <c r="AH798" s="124"/>
      <c r="AI798" s="110">
        <v>777280000</v>
      </c>
      <c r="AJ798" s="2" t="s">
        <v>2293</v>
      </c>
      <c r="AK798" s="125">
        <v>70330</v>
      </c>
    </row>
    <row r="799" spans="29:37" x14ac:dyDescent="0.3">
      <c r="AC799" s="110">
        <v>993008640</v>
      </c>
      <c r="AD799" s="2" t="s">
        <v>780</v>
      </c>
      <c r="AE799" s="123">
        <v>38591</v>
      </c>
      <c r="AF799" s="124">
        <f t="shared" ca="1" si="13"/>
        <v>15</v>
      </c>
      <c r="AG799" s="124"/>
      <c r="AH799" s="124"/>
      <c r="AI799" s="110">
        <v>777370000</v>
      </c>
      <c r="AJ799" s="2" t="s">
        <v>2294</v>
      </c>
      <c r="AK799" s="125">
        <v>122966</v>
      </c>
    </row>
    <row r="800" spans="29:37" x14ac:dyDescent="0.3">
      <c r="AC800" s="110">
        <v>335002545</v>
      </c>
      <c r="AD800" s="2" t="s">
        <v>3294</v>
      </c>
      <c r="AE800" s="78">
        <v>38080</v>
      </c>
      <c r="AF800" s="124">
        <f t="shared" ca="1" si="13"/>
        <v>16</v>
      </c>
      <c r="AG800" s="124"/>
      <c r="AH800" s="124"/>
      <c r="AI800" s="110">
        <v>779005158</v>
      </c>
      <c r="AJ800" s="2" t="s">
        <v>2294</v>
      </c>
      <c r="AK800" s="125">
        <v>37401</v>
      </c>
    </row>
    <row r="801" spans="29:37" x14ac:dyDescent="0.3">
      <c r="AC801" s="110">
        <v>921003500</v>
      </c>
      <c r="AD801" s="2" t="s">
        <v>769</v>
      </c>
      <c r="AE801" s="123">
        <v>36973</v>
      </c>
      <c r="AF801" s="124">
        <f t="shared" ca="1" si="13"/>
        <v>19</v>
      </c>
      <c r="AG801" s="124"/>
      <c r="AH801" s="124"/>
      <c r="AI801" s="110">
        <v>779008030</v>
      </c>
      <c r="AJ801" s="2" t="s">
        <v>2300</v>
      </c>
      <c r="AK801" s="125">
        <v>107214</v>
      </c>
    </row>
    <row r="802" spans="29:37" x14ac:dyDescent="0.3">
      <c r="AC802" s="110">
        <v>961009409</v>
      </c>
      <c r="AD802" s="2" t="s">
        <v>3206</v>
      </c>
      <c r="AE802" s="78">
        <v>41182</v>
      </c>
      <c r="AF802" s="124">
        <f t="shared" ca="1" si="13"/>
        <v>8</v>
      </c>
      <c r="AG802" s="124"/>
      <c r="AH802" s="124"/>
      <c r="AI802" s="110">
        <v>779630000</v>
      </c>
      <c r="AJ802" s="2" t="s">
        <v>697</v>
      </c>
      <c r="AK802" s="125">
        <v>97175</v>
      </c>
    </row>
    <row r="803" spans="29:37" x14ac:dyDescent="0.3">
      <c r="AC803" s="110">
        <v>862730000</v>
      </c>
      <c r="AD803" s="2" t="s">
        <v>308</v>
      </c>
      <c r="AE803" s="123">
        <v>39342</v>
      </c>
      <c r="AF803" s="124">
        <f t="shared" ca="1" si="13"/>
        <v>13</v>
      </c>
      <c r="AG803" s="124"/>
      <c r="AH803" s="124"/>
      <c r="AI803" s="110">
        <v>780009259</v>
      </c>
      <c r="AJ803" s="2" t="s">
        <v>2298</v>
      </c>
      <c r="AK803" s="125">
        <v>92107</v>
      </c>
    </row>
    <row r="804" spans="29:37" x14ac:dyDescent="0.3">
      <c r="AC804" s="110">
        <v>752007800</v>
      </c>
      <c r="AD804" s="2" t="s">
        <v>727</v>
      </c>
      <c r="AE804" s="123">
        <v>39287</v>
      </c>
      <c r="AF804" s="124">
        <f t="shared" ca="1" si="13"/>
        <v>13</v>
      </c>
      <c r="AG804" s="124"/>
      <c r="AH804" s="124"/>
      <c r="AI804" s="110">
        <v>781001630</v>
      </c>
      <c r="AJ804" s="2" t="s">
        <v>2298</v>
      </c>
      <c r="AK804" s="125">
        <v>54283</v>
      </c>
    </row>
    <row r="805" spans="29:37" x14ac:dyDescent="0.3">
      <c r="AC805" s="110">
        <v>612004095</v>
      </c>
      <c r="AD805" s="2" t="s">
        <v>675</v>
      </c>
      <c r="AE805" s="123">
        <v>38767</v>
      </c>
      <c r="AF805" s="124">
        <f t="shared" ca="1" si="13"/>
        <v>15</v>
      </c>
      <c r="AG805" s="124"/>
      <c r="AH805" s="124"/>
      <c r="AI805" s="110">
        <v>781300000</v>
      </c>
      <c r="AJ805" s="2" t="s">
        <v>517</v>
      </c>
      <c r="AK805" s="125">
        <v>82178</v>
      </c>
    </row>
    <row r="806" spans="29:37" x14ac:dyDescent="0.3">
      <c r="AC806" s="110">
        <v>821003656</v>
      </c>
      <c r="AD806" s="2" t="s">
        <v>211</v>
      </c>
      <c r="AE806" s="78">
        <v>41888</v>
      </c>
      <c r="AF806" s="124">
        <f t="shared" ca="1" si="13"/>
        <v>6</v>
      </c>
      <c r="AG806" s="124"/>
      <c r="AH806" s="124"/>
      <c r="AI806" s="110">
        <v>782200000</v>
      </c>
      <c r="AJ806" s="2" t="s">
        <v>2294</v>
      </c>
      <c r="AK806" s="125">
        <v>106926</v>
      </c>
    </row>
    <row r="807" spans="29:37" x14ac:dyDescent="0.3">
      <c r="AC807" s="110">
        <v>793003084</v>
      </c>
      <c r="AD807" s="2" t="s">
        <v>478</v>
      </c>
      <c r="AE807" s="78">
        <v>39878</v>
      </c>
      <c r="AF807" s="124">
        <f t="shared" ca="1" si="13"/>
        <v>12</v>
      </c>
      <c r="AG807" s="124"/>
      <c r="AH807" s="124"/>
      <c r="AI807" s="110">
        <v>783130000</v>
      </c>
      <c r="AJ807" s="2" t="s">
        <v>2294</v>
      </c>
      <c r="AK807" s="125">
        <v>36618</v>
      </c>
    </row>
    <row r="808" spans="29:37" x14ac:dyDescent="0.3">
      <c r="AC808" s="110">
        <v>905990000</v>
      </c>
      <c r="AD808" s="2" t="s">
        <v>388</v>
      </c>
      <c r="AE808" s="123">
        <v>36541</v>
      </c>
      <c r="AF808" s="124">
        <f t="shared" ca="1" si="13"/>
        <v>21</v>
      </c>
      <c r="AG808" s="124"/>
      <c r="AH808" s="124"/>
      <c r="AI808" s="110">
        <v>784002004</v>
      </c>
      <c r="AJ808" s="2" t="s">
        <v>386</v>
      </c>
      <c r="AK808" s="125">
        <v>72569</v>
      </c>
    </row>
    <row r="809" spans="29:37" x14ac:dyDescent="0.3">
      <c r="AC809" s="110">
        <v>612002058</v>
      </c>
      <c r="AD809" s="2" t="s">
        <v>502</v>
      </c>
      <c r="AE809" s="123">
        <v>37423</v>
      </c>
      <c r="AF809" s="124">
        <f t="shared" ca="1" si="13"/>
        <v>18</v>
      </c>
      <c r="AG809" s="124"/>
      <c r="AH809" s="124"/>
      <c r="AI809" s="110">
        <v>786008335</v>
      </c>
      <c r="AJ809" s="2" t="s">
        <v>697</v>
      </c>
      <c r="AK809" s="125">
        <v>145779</v>
      </c>
    </row>
    <row r="810" spans="29:37" x14ac:dyDescent="0.3">
      <c r="AC810" s="110">
        <v>391460000</v>
      </c>
      <c r="AD810" s="2" t="s">
        <v>3077</v>
      </c>
      <c r="AE810" s="78">
        <v>43823</v>
      </c>
      <c r="AF810" s="124">
        <f t="shared" ca="1" si="13"/>
        <v>1</v>
      </c>
      <c r="AG810" s="124"/>
      <c r="AH810" s="124"/>
      <c r="AI810" s="110">
        <v>787003677</v>
      </c>
      <c r="AJ810" s="2" t="s">
        <v>2294</v>
      </c>
      <c r="AK810" s="125">
        <v>94731</v>
      </c>
    </row>
    <row r="811" spans="29:37" x14ac:dyDescent="0.3">
      <c r="AC811" s="110">
        <v>977006615</v>
      </c>
      <c r="AD811" s="2" t="s">
        <v>576</v>
      </c>
      <c r="AE811" s="123">
        <v>36667</v>
      </c>
      <c r="AF811" s="124">
        <f t="shared" ca="1" si="13"/>
        <v>20</v>
      </c>
      <c r="AG811" s="124"/>
      <c r="AH811" s="124"/>
      <c r="AI811" s="110">
        <v>787004657</v>
      </c>
      <c r="AJ811" s="2" t="s">
        <v>2288</v>
      </c>
      <c r="AK811" s="125">
        <v>103800</v>
      </c>
    </row>
    <row r="812" spans="29:37" x14ac:dyDescent="0.3">
      <c r="AC812" s="110">
        <v>394004238</v>
      </c>
      <c r="AD812" s="2" t="s">
        <v>115</v>
      </c>
      <c r="AE812" s="123">
        <v>38664</v>
      </c>
      <c r="AF812" s="124">
        <f t="shared" ca="1" si="13"/>
        <v>15</v>
      </c>
      <c r="AG812" s="124"/>
      <c r="AH812" s="124"/>
      <c r="AI812" s="110">
        <v>788001506</v>
      </c>
      <c r="AJ812" s="2" t="s">
        <v>2293</v>
      </c>
      <c r="AK812" s="125">
        <v>82793</v>
      </c>
    </row>
    <row r="813" spans="29:37" x14ac:dyDescent="0.3">
      <c r="AC813" s="110">
        <v>840008657</v>
      </c>
      <c r="AD813" s="2" t="s">
        <v>653</v>
      </c>
      <c r="AE813" s="123">
        <v>36904</v>
      </c>
      <c r="AF813" s="124">
        <f t="shared" ca="1" si="13"/>
        <v>20</v>
      </c>
      <c r="AG813" s="124"/>
      <c r="AH813" s="124"/>
      <c r="AI813" s="110">
        <v>788001544</v>
      </c>
      <c r="AJ813" s="2" t="s">
        <v>2291</v>
      </c>
      <c r="AK813" s="125">
        <v>72890</v>
      </c>
    </row>
    <row r="814" spans="29:37" x14ac:dyDescent="0.3">
      <c r="AC814" s="110">
        <v>215006916</v>
      </c>
      <c r="AD814" s="2" t="s">
        <v>247</v>
      </c>
      <c r="AE814" s="123">
        <v>36375</v>
      </c>
      <c r="AF814" s="124">
        <f t="shared" ca="1" si="13"/>
        <v>21</v>
      </c>
      <c r="AG814" s="124"/>
      <c r="AH814" s="124"/>
      <c r="AI814" s="110">
        <v>789700000</v>
      </c>
      <c r="AJ814" s="2" t="s">
        <v>697</v>
      </c>
      <c r="AK814" s="125">
        <v>55865</v>
      </c>
    </row>
    <row r="815" spans="29:37" x14ac:dyDescent="0.3">
      <c r="AC815" s="110">
        <v>117004851</v>
      </c>
      <c r="AD815" s="2" t="s">
        <v>730</v>
      </c>
      <c r="AE815" s="78">
        <v>38775</v>
      </c>
      <c r="AF815" s="124">
        <f t="shared" ca="1" si="13"/>
        <v>15</v>
      </c>
      <c r="AG815" s="124"/>
      <c r="AH815" s="124"/>
      <c r="AI815" s="110">
        <v>793001452</v>
      </c>
      <c r="AJ815" s="2" t="s">
        <v>2293</v>
      </c>
      <c r="AK815" s="125">
        <v>107340</v>
      </c>
    </row>
    <row r="816" spans="29:37" x14ac:dyDescent="0.3">
      <c r="AC816" s="110">
        <v>666945320</v>
      </c>
      <c r="AD816" s="2" t="s">
        <v>3071</v>
      </c>
      <c r="AE816" s="78">
        <v>40138</v>
      </c>
      <c r="AF816" s="124">
        <f t="shared" ca="1" si="13"/>
        <v>11</v>
      </c>
      <c r="AG816" s="124"/>
      <c r="AH816" s="124"/>
      <c r="AI816" s="110">
        <v>793003084</v>
      </c>
      <c r="AJ816" s="2" t="s">
        <v>234</v>
      </c>
      <c r="AK816" s="125">
        <v>57184</v>
      </c>
    </row>
    <row r="817" spans="29:37" x14ac:dyDescent="0.3">
      <c r="AC817" s="110">
        <v>702320000</v>
      </c>
      <c r="AD817" s="2" t="s">
        <v>552</v>
      </c>
      <c r="AE817" s="123">
        <v>39356</v>
      </c>
      <c r="AF817" s="124">
        <f t="shared" ca="1" si="13"/>
        <v>13</v>
      </c>
      <c r="AG817" s="124"/>
      <c r="AH817" s="124"/>
      <c r="AI817" s="110">
        <v>795001498</v>
      </c>
      <c r="AJ817" s="2" t="s">
        <v>623</v>
      </c>
      <c r="AK817" s="125">
        <v>42216</v>
      </c>
    </row>
    <row r="818" spans="29:37" x14ac:dyDescent="0.3">
      <c r="AC818" s="110">
        <v>191003334</v>
      </c>
      <c r="AD818" s="2" t="s">
        <v>444</v>
      </c>
      <c r="AE818" s="123">
        <v>39531</v>
      </c>
      <c r="AF818" s="124">
        <f t="shared" ca="1" si="13"/>
        <v>12</v>
      </c>
      <c r="AG818" s="124"/>
      <c r="AH818" s="124"/>
      <c r="AI818" s="110">
        <v>796001676</v>
      </c>
      <c r="AJ818" s="2" t="s">
        <v>234</v>
      </c>
      <c r="AK818" s="125">
        <v>96195</v>
      </c>
    </row>
    <row r="819" spans="29:37" x14ac:dyDescent="0.3">
      <c r="AC819" s="110">
        <v>408200000</v>
      </c>
      <c r="AD819" s="2" t="s">
        <v>565</v>
      </c>
      <c r="AE819" s="123">
        <v>39732</v>
      </c>
      <c r="AF819" s="124">
        <f t="shared" ca="1" si="13"/>
        <v>12</v>
      </c>
      <c r="AG819" s="124"/>
      <c r="AH819" s="124"/>
      <c r="AI819" s="110">
        <v>796002295</v>
      </c>
      <c r="AJ819" s="2" t="s">
        <v>2300</v>
      </c>
      <c r="AK819" s="125">
        <v>141553</v>
      </c>
    </row>
    <row r="820" spans="29:37" x14ac:dyDescent="0.3">
      <c r="AC820" s="110">
        <v>774280000</v>
      </c>
      <c r="AD820" s="2" t="s">
        <v>284</v>
      </c>
      <c r="AE820" s="123">
        <v>38889</v>
      </c>
      <c r="AF820" s="124">
        <f t="shared" ca="1" si="13"/>
        <v>14</v>
      </c>
      <c r="AG820" s="124"/>
      <c r="AH820" s="124"/>
      <c r="AI820" s="110">
        <v>796610000</v>
      </c>
      <c r="AJ820" s="2" t="s">
        <v>2300</v>
      </c>
      <c r="AK820" s="125">
        <v>67161</v>
      </c>
    </row>
    <row r="821" spans="29:37" x14ac:dyDescent="0.3">
      <c r="AC821" s="110">
        <v>353009971</v>
      </c>
      <c r="AD821" s="2" t="s">
        <v>195</v>
      </c>
      <c r="AE821" s="123">
        <v>42331</v>
      </c>
      <c r="AF821" s="124">
        <f t="shared" ca="1" si="13"/>
        <v>5</v>
      </c>
      <c r="AG821" s="124"/>
      <c r="AH821" s="124"/>
      <c r="AI821" s="110">
        <v>797200000</v>
      </c>
      <c r="AJ821" s="2" t="s">
        <v>2291</v>
      </c>
      <c r="AK821" s="125">
        <v>76228</v>
      </c>
    </row>
    <row r="822" spans="29:37" x14ac:dyDescent="0.3">
      <c r="AC822" s="110">
        <v>345950000</v>
      </c>
      <c r="AD822" s="2" t="s">
        <v>606</v>
      </c>
      <c r="AE822" s="123">
        <v>43840</v>
      </c>
      <c r="AF822" s="124">
        <f t="shared" ca="1" si="13"/>
        <v>1</v>
      </c>
      <c r="AG822" s="124"/>
      <c r="AH822" s="124"/>
      <c r="AI822" s="110">
        <v>798004162</v>
      </c>
      <c r="AJ822" s="2" t="s">
        <v>2300</v>
      </c>
      <c r="AK822" s="125">
        <v>43506</v>
      </c>
    </row>
    <row r="823" spans="29:37" x14ac:dyDescent="0.3">
      <c r="AC823" s="110">
        <v>976970000</v>
      </c>
      <c r="AD823" s="2" t="s">
        <v>263</v>
      </c>
      <c r="AE823" s="123">
        <v>38461</v>
      </c>
      <c r="AF823" s="124">
        <f t="shared" ca="1" si="13"/>
        <v>15</v>
      </c>
      <c r="AG823" s="124"/>
      <c r="AH823" s="124"/>
      <c r="AI823" s="110">
        <v>798810000</v>
      </c>
      <c r="AJ823" s="2" t="s">
        <v>2298</v>
      </c>
      <c r="AK823" s="125">
        <v>140731</v>
      </c>
    </row>
    <row r="824" spans="29:37" x14ac:dyDescent="0.3">
      <c r="AC824" s="110">
        <v>437600000</v>
      </c>
      <c r="AD824" s="2" t="s">
        <v>3215</v>
      </c>
      <c r="AE824" s="78">
        <v>40071</v>
      </c>
      <c r="AF824" s="124">
        <f t="shared" ca="1" si="13"/>
        <v>11</v>
      </c>
      <c r="AG824" s="124"/>
      <c r="AH824" s="124"/>
      <c r="AI824" s="110">
        <v>799670000</v>
      </c>
      <c r="AJ824" s="2" t="s">
        <v>234</v>
      </c>
      <c r="AK824" s="125">
        <v>77250</v>
      </c>
    </row>
    <row r="825" spans="29:37" x14ac:dyDescent="0.3">
      <c r="AC825" s="110">
        <v>222110000</v>
      </c>
      <c r="AD825" s="2" t="s">
        <v>561</v>
      </c>
      <c r="AE825" s="78">
        <v>39166</v>
      </c>
      <c r="AF825" s="124">
        <f t="shared" ca="1" si="13"/>
        <v>13</v>
      </c>
      <c r="AG825" s="124"/>
      <c r="AH825" s="124"/>
      <c r="AI825" s="110">
        <v>800110000</v>
      </c>
      <c r="AJ825" s="2" t="s">
        <v>623</v>
      </c>
      <c r="AK825" s="125">
        <v>128474</v>
      </c>
    </row>
    <row r="826" spans="29:37" x14ac:dyDescent="0.3">
      <c r="AC826" s="110">
        <v>667800000</v>
      </c>
      <c r="AD826" s="2" t="s">
        <v>295</v>
      </c>
      <c r="AE826" s="123">
        <v>42708</v>
      </c>
      <c r="AF826" s="124">
        <f t="shared" ca="1" si="13"/>
        <v>4</v>
      </c>
      <c r="AG826" s="124"/>
      <c r="AH826" s="124"/>
      <c r="AI826" s="110">
        <v>800470000</v>
      </c>
      <c r="AJ826" s="2" t="s">
        <v>2300</v>
      </c>
      <c r="AK826" s="125">
        <v>33868</v>
      </c>
    </row>
    <row r="827" spans="29:37" x14ac:dyDescent="0.3">
      <c r="AC827" s="110">
        <v>666994402</v>
      </c>
      <c r="AD827" s="2" t="s">
        <v>567</v>
      </c>
      <c r="AE827" s="123">
        <v>39259</v>
      </c>
      <c r="AF827" s="124">
        <f t="shared" ca="1" si="13"/>
        <v>13</v>
      </c>
      <c r="AG827" s="124"/>
      <c r="AH827" s="124"/>
      <c r="AI827" s="110">
        <v>800520000</v>
      </c>
      <c r="AJ827" s="2" t="s">
        <v>11</v>
      </c>
      <c r="AK827" s="125">
        <v>55052</v>
      </c>
    </row>
    <row r="828" spans="29:37" x14ac:dyDescent="0.3">
      <c r="AC828" s="110">
        <v>345005489</v>
      </c>
      <c r="AD828" s="2" t="s">
        <v>737</v>
      </c>
      <c r="AE828" s="123">
        <v>38851</v>
      </c>
      <c r="AF828" s="124">
        <f t="shared" ca="1" si="13"/>
        <v>14</v>
      </c>
      <c r="AG828" s="124"/>
      <c r="AH828" s="124"/>
      <c r="AI828" s="110">
        <v>801004917</v>
      </c>
      <c r="AJ828" s="2" t="s">
        <v>2285</v>
      </c>
      <c r="AK828" s="125">
        <v>63578</v>
      </c>
    </row>
    <row r="829" spans="29:37" x14ac:dyDescent="0.3">
      <c r="AC829" s="110">
        <v>190920000</v>
      </c>
      <c r="AD829" s="2" t="s">
        <v>98</v>
      </c>
      <c r="AE829" s="123">
        <v>38381</v>
      </c>
      <c r="AF829" s="124">
        <f t="shared" ca="1" si="13"/>
        <v>16</v>
      </c>
      <c r="AG829" s="124"/>
      <c r="AH829" s="124"/>
      <c r="AI829" s="110">
        <v>803540000</v>
      </c>
      <c r="AJ829" s="2" t="s">
        <v>2283</v>
      </c>
      <c r="AK829" s="125">
        <v>63831</v>
      </c>
    </row>
    <row r="830" spans="29:37" x14ac:dyDescent="0.3">
      <c r="AC830" s="110">
        <v>666195135</v>
      </c>
      <c r="AD830" s="2" t="s">
        <v>192</v>
      </c>
      <c r="AE830" s="123">
        <v>36686</v>
      </c>
      <c r="AF830" s="124">
        <f t="shared" ca="1" si="13"/>
        <v>20</v>
      </c>
      <c r="AG830" s="124"/>
      <c r="AH830" s="124"/>
      <c r="AI830" s="110">
        <v>804005907</v>
      </c>
      <c r="AJ830" s="2" t="s">
        <v>11</v>
      </c>
      <c r="AK830" s="125">
        <v>123083</v>
      </c>
    </row>
    <row r="831" spans="29:37" x14ac:dyDescent="0.3">
      <c r="AC831" s="110">
        <v>540005208</v>
      </c>
      <c r="AD831" s="2" t="s">
        <v>458</v>
      </c>
      <c r="AE831" s="123">
        <v>41769</v>
      </c>
      <c r="AF831" s="124">
        <f t="shared" ca="1" si="13"/>
        <v>6</v>
      </c>
      <c r="AG831" s="124"/>
      <c r="AH831" s="124"/>
      <c r="AI831" s="110">
        <v>808002918</v>
      </c>
      <c r="AJ831" s="2" t="s">
        <v>697</v>
      </c>
      <c r="AK831" s="125">
        <v>102684</v>
      </c>
    </row>
    <row r="832" spans="29:37" x14ac:dyDescent="0.3">
      <c r="AC832" s="110">
        <v>699340000</v>
      </c>
      <c r="AD832" s="2" t="s">
        <v>3043</v>
      </c>
      <c r="AE832" s="78">
        <v>39599</v>
      </c>
      <c r="AF832" s="124">
        <f t="shared" ca="1" si="13"/>
        <v>12</v>
      </c>
      <c r="AG832" s="124"/>
      <c r="AH832" s="124"/>
      <c r="AI832" s="110">
        <v>808004324</v>
      </c>
      <c r="AJ832" s="2" t="s">
        <v>2294</v>
      </c>
      <c r="AK832" s="125">
        <v>85463</v>
      </c>
    </row>
    <row r="833" spans="29:37" x14ac:dyDescent="0.3">
      <c r="AC833" s="110">
        <v>225005715</v>
      </c>
      <c r="AD833" s="2" t="s">
        <v>171</v>
      </c>
      <c r="AE833" s="78">
        <v>43819</v>
      </c>
      <c r="AF833" s="124">
        <f t="shared" ca="1" si="13"/>
        <v>1</v>
      </c>
      <c r="AG833" s="124"/>
      <c r="AH833" s="124"/>
      <c r="AI833" s="110">
        <v>809940000</v>
      </c>
      <c r="AJ833" s="2" t="s">
        <v>623</v>
      </c>
      <c r="AK833" s="125">
        <v>100400</v>
      </c>
    </row>
    <row r="834" spans="29:37" x14ac:dyDescent="0.3">
      <c r="AC834" s="110">
        <v>640005085</v>
      </c>
      <c r="AD834" s="2" t="s">
        <v>3095</v>
      </c>
      <c r="AE834" s="78">
        <v>39803</v>
      </c>
      <c r="AF834" s="124">
        <f t="shared" ref="AF834:AF897" ca="1" si="14">DATEDIF(AE834,TODAY(),"Y")</f>
        <v>12</v>
      </c>
      <c r="AG834" s="124"/>
      <c r="AH834" s="124"/>
      <c r="AI834" s="110">
        <v>810009611</v>
      </c>
      <c r="AJ834" s="2" t="s">
        <v>697</v>
      </c>
      <c r="AK834" s="125">
        <v>98240</v>
      </c>
    </row>
    <row r="835" spans="29:37" x14ac:dyDescent="0.3">
      <c r="AC835" s="110">
        <v>211680000</v>
      </c>
      <c r="AD835" s="2" t="s">
        <v>118</v>
      </c>
      <c r="AE835" s="123">
        <v>42164</v>
      </c>
      <c r="AF835" s="124">
        <f t="shared" ca="1" si="14"/>
        <v>5</v>
      </c>
      <c r="AG835" s="124"/>
      <c r="AH835" s="124"/>
      <c r="AI835" s="110">
        <v>812007731</v>
      </c>
      <c r="AJ835" s="2" t="s">
        <v>623</v>
      </c>
      <c r="AK835" s="125">
        <v>39343</v>
      </c>
    </row>
    <row r="836" spans="29:37" x14ac:dyDescent="0.3">
      <c r="AC836" s="110">
        <v>666275897</v>
      </c>
      <c r="AD836" s="2" t="s">
        <v>432</v>
      </c>
      <c r="AE836" s="78">
        <v>38984</v>
      </c>
      <c r="AF836" s="124">
        <f t="shared" ca="1" si="14"/>
        <v>14</v>
      </c>
      <c r="AG836" s="124"/>
      <c r="AH836" s="124"/>
      <c r="AI836" s="110">
        <v>812008737</v>
      </c>
      <c r="AJ836" s="2" t="s">
        <v>2291</v>
      </c>
      <c r="AK836" s="125">
        <v>118334</v>
      </c>
    </row>
    <row r="837" spans="29:37" x14ac:dyDescent="0.3">
      <c r="AC837" s="110">
        <v>426640000</v>
      </c>
      <c r="AD837" s="2" t="s">
        <v>84</v>
      </c>
      <c r="AE837" s="123">
        <v>39460</v>
      </c>
      <c r="AF837" s="124">
        <f t="shared" ca="1" si="14"/>
        <v>13</v>
      </c>
      <c r="AG837" s="124"/>
      <c r="AH837" s="124"/>
      <c r="AI837" s="110">
        <v>813510000</v>
      </c>
      <c r="AJ837" s="2" t="s">
        <v>623</v>
      </c>
      <c r="AK837" s="125">
        <v>122336</v>
      </c>
    </row>
    <row r="838" spans="29:37" x14ac:dyDescent="0.3">
      <c r="AC838" s="110">
        <v>828290000</v>
      </c>
      <c r="AD838" s="2" t="s">
        <v>3288</v>
      </c>
      <c r="AE838" s="78">
        <v>41823</v>
      </c>
      <c r="AF838" s="124">
        <f t="shared" ca="1" si="14"/>
        <v>6</v>
      </c>
      <c r="AG838" s="124"/>
      <c r="AH838" s="124"/>
      <c r="AI838" s="110">
        <v>815670000</v>
      </c>
      <c r="AJ838" s="2" t="s">
        <v>2300</v>
      </c>
      <c r="AK838" s="125">
        <v>80215</v>
      </c>
    </row>
    <row r="839" spans="29:37" x14ac:dyDescent="0.3">
      <c r="AC839" s="110">
        <v>543120000</v>
      </c>
      <c r="AD839" s="2" t="s">
        <v>774</v>
      </c>
      <c r="AE839" s="123">
        <v>43347</v>
      </c>
      <c r="AF839" s="124">
        <f t="shared" ca="1" si="14"/>
        <v>2</v>
      </c>
      <c r="AG839" s="124"/>
      <c r="AH839" s="124"/>
      <c r="AI839" s="110">
        <v>815710000</v>
      </c>
      <c r="AJ839" s="2" t="s">
        <v>623</v>
      </c>
      <c r="AK839" s="125">
        <v>88541</v>
      </c>
    </row>
    <row r="840" spans="29:37" x14ac:dyDescent="0.3">
      <c r="AC840" s="110">
        <v>461410000</v>
      </c>
      <c r="AD840" s="2" t="s">
        <v>3293</v>
      </c>
      <c r="AE840" s="78">
        <v>41676</v>
      </c>
      <c r="AF840" s="124">
        <f t="shared" ca="1" si="14"/>
        <v>7</v>
      </c>
      <c r="AG840" s="124"/>
      <c r="AH840" s="124"/>
      <c r="AI840" s="110">
        <v>815780000</v>
      </c>
      <c r="AJ840" s="2" t="s">
        <v>2291</v>
      </c>
      <c r="AK840" s="125">
        <v>50718</v>
      </c>
    </row>
    <row r="841" spans="29:37" x14ac:dyDescent="0.3">
      <c r="AC841" s="110">
        <v>934003805</v>
      </c>
      <c r="AD841" s="2" t="s">
        <v>707</v>
      </c>
      <c r="AE841" s="123">
        <v>43515</v>
      </c>
      <c r="AF841" s="124">
        <f t="shared" ca="1" si="14"/>
        <v>2</v>
      </c>
      <c r="AG841" s="124"/>
      <c r="AH841" s="124"/>
      <c r="AI841" s="110">
        <v>817390000</v>
      </c>
      <c r="AJ841" s="2" t="s">
        <v>2298</v>
      </c>
      <c r="AK841" s="125">
        <v>62266</v>
      </c>
    </row>
    <row r="842" spans="29:37" x14ac:dyDescent="0.3">
      <c r="AC842" s="110">
        <v>847670000</v>
      </c>
      <c r="AD842" s="2" t="s">
        <v>484</v>
      </c>
      <c r="AE842" s="123">
        <v>37442</v>
      </c>
      <c r="AF842" s="124">
        <f t="shared" ca="1" si="14"/>
        <v>18</v>
      </c>
      <c r="AG842" s="124"/>
      <c r="AH842" s="124"/>
      <c r="AI842" s="110">
        <v>820002964</v>
      </c>
      <c r="AJ842" s="2" t="s">
        <v>234</v>
      </c>
      <c r="AK842" s="125">
        <v>132817</v>
      </c>
    </row>
    <row r="843" spans="29:37" x14ac:dyDescent="0.3">
      <c r="AC843" s="110">
        <v>784002004</v>
      </c>
      <c r="AD843" s="2" t="s">
        <v>344</v>
      </c>
      <c r="AE843" s="123">
        <v>36490</v>
      </c>
      <c r="AF843" s="124">
        <f t="shared" ca="1" si="14"/>
        <v>21</v>
      </c>
      <c r="AG843" s="124"/>
      <c r="AH843" s="124"/>
      <c r="AI843" s="110">
        <v>820140000</v>
      </c>
      <c r="AJ843" s="2" t="s">
        <v>2296</v>
      </c>
      <c r="AK843" s="125">
        <v>100420</v>
      </c>
    </row>
    <row r="844" spans="29:37" x14ac:dyDescent="0.3">
      <c r="AC844" s="110">
        <v>507003286</v>
      </c>
      <c r="AD844" s="2" t="s">
        <v>237</v>
      </c>
      <c r="AE844" s="123">
        <v>38752</v>
      </c>
      <c r="AF844" s="124">
        <f t="shared" ca="1" si="14"/>
        <v>15</v>
      </c>
      <c r="AG844" s="124"/>
      <c r="AH844" s="124"/>
      <c r="AI844" s="110">
        <v>821003656</v>
      </c>
      <c r="AJ844" s="2" t="s">
        <v>234</v>
      </c>
      <c r="AK844" s="125">
        <v>140708</v>
      </c>
    </row>
    <row r="845" spans="29:37" x14ac:dyDescent="0.3">
      <c r="AC845" s="110">
        <v>994310000</v>
      </c>
      <c r="AD845" s="2" t="s">
        <v>3087</v>
      </c>
      <c r="AE845" s="78">
        <v>38907</v>
      </c>
      <c r="AF845" s="124">
        <f t="shared" ca="1" si="14"/>
        <v>14</v>
      </c>
      <c r="AG845" s="124"/>
      <c r="AH845" s="124"/>
      <c r="AI845" s="110">
        <v>821007832</v>
      </c>
      <c r="AJ845" s="2" t="s">
        <v>2294</v>
      </c>
      <c r="AK845" s="125">
        <v>144461</v>
      </c>
    </row>
    <row r="846" spans="29:37" x14ac:dyDescent="0.3">
      <c r="AC846" s="110">
        <v>933004163</v>
      </c>
      <c r="AD846" s="2" t="s">
        <v>278</v>
      </c>
      <c r="AE846" s="123">
        <v>43843</v>
      </c>
      <c r="AF846" s="124">
        <f t="shared" ca="1" si="14"/>
        <v>1</v>
      </c>
      <c r="AG846" s="124"/>
      <c r="AH846" s="124"/>
      <c r="AI846" s="110">
        <v>821940000</v>
      </c>
      <c r="AJ846" s="2" t="s">
        <v>2288</v>
      </c>
      <c r="AK846" s="125">
        <v>136152</v>
      </c>
    </row>
    <row r="847" spans="29:37" x14ac:dyDescent="0.3">
      <c r="AC847" s="110">
        <v>183840000</v>
      </c>
      <c r="AD847" s="2" t="s">
        <v>350</v>
      </c>
      <c r="AE847" s="123">
        <v>42545</v>
      </c>
      <c r="AF847" s="124">
        <f t="shared" ca="1" si="14"/>
        <v>4</v>
      </c>
      <c r="AG847" s="124"/>
      <c r="AH847" s="124"/>
      <c r="AI847" s="110">
        <v>823600000</v>
      </c>
      <c r="AJ847" s="2" t="s">
        <v>150</v>
      </c>
      <c r="AK847" s="125">
        <v>106588</v>
      </c>
    </row>
    <row r="848" spans="29:37" x14ac:dyDescent="0.3">
      <c r="AC848" s="110">
        <v>674240000</v>
      </c>
      <c r="AD848" s="2" t="s">
        <v>755</v>
      </c>
      <c r="AE848" s="123">
        <v>39728</v>
      </c>
      <c r="AF848" s="124">
        <f t="shared" ca="1" si="14"/>
        <v>12</v>
      </c>
      <c r="AG848" s="124"/>
      <c r="AH848" s="124"/>
      <c r="AI848" s="110">
        <v>824001427</v>
      </c>
      <c r="AJ848" s="2" t="s">
        <v>234</v>
      </c>
      <c r="AK848" s="125">
        <v>106555</v>
      </c>
    </row>
    <row r="849" spans="29:37" x14ac:dyDescent="0.3">
      <c r="AC849" s="110">
        <v>520700000</v>
      </c>
      <c r="AD849" s="2" t="s">
        <v>3143</v>
      </c>
      <c r="AE849" s="78">
        <v>40020</v>
      </c>
      <c r="AF849" s="124">
        <f t="shared" ca="1" si="14"/>
        <v>11</v>
      </c>
      <c r="AG849" s="124"/>
      <c r="AH849" s="124"/>
      <c r="AI849" s="110">
        <v>826004117</v>
      </c>
      <c r="AJ849" s="2" t="s">
        <v>623</v>
      </c>
      <c r="AK849" s="125">
        <v>148720</v>
      </c>
    </row>
    <row r="850" spans="29:37" x14ac:dyDescent="0.3">
      <c r="AC850" s="110">
        <v>877002518</v>
      </c>
      <c r="AD850" s="2" t="s">
        <v>616</v>
      </c>
      <c r="AE850" s="123">
        <v>36983</v>
      </c>
      <c r="AF850" s="124">
        <f t="shared" ca="1" si="14"/>
        <v>19</v>
      </c>
      <c r="AG850" s="124"/>
      <c r="AH850" s="124"/>
      <c r="AI850" s="110">
        <v>828290000</v>
      </c>
      <c r="AJ850" s="2" t="s">
        <v>2283</v>
      </c>
      <c r="AK850" s="125">
        <v>41585</v>
      </c>
    </row>
    <row r="851" spans="29:37" x14ac:dyDescent="0.3">
      <c r="AC851" s="110">
        <v>989130000</v>
      </c>
      <c r="AD851" s="2" t="s">
        <v>649</v>
      </c>
      <c r="AE851" s="123">
        <v>42800</v>
      </c>
      <c r="AF851" s="124">
        <f t="shared" ca="1" si="14"/>
        <v>4</v>
      </c>
      <c r="AG851" s="124"/>
      <c r="AH851" s="124"/>
      <c r="AI851" s="110">
        <v>831005923</v>
      </c>
      <c r="AJ851" s="2" t="s">
        <v>697</v>
      </c>
      <c r="AK851" s="125">
        <v>82303</v>
      </c>
    </row>
    <row r="852" spans="29:37" x14ac:dyDescent="0.3">
      <c r="AC852" s="110">
        <v>889880000</v>
      </c>
      <c r="AD852" s="2" t="s">
        <v>564</v>
      </c>
      <c r="AE852" s="123">
        <v>43665</v>
      </c>
      <c r="AF852" s="124">
        <f t="shared" ca="1" si="14"/>
        <v>1</v>
      </c>
      <c r="AG852" s="124"/>
      <c r="AH852" s="124"/>
      <c r="AI852" s="110">
        <v>832005968</v>
      </c>
      <c r="AJ852" s="2" t="s">
        <v>2298</v>
      </c>
      <c r="AK852" s="125">
        <v>91856</v>
      </c>
    </row>
    <row r="853" spans="29:37" x14ac:dyDescent="0.3">
      <c r="AC853" s="110">
        <v>448950000</v>
      </c>
      <c r="AD853" s="2" t="s">
        <v>3263</v>
      </c>
      <c r="AE853" s="78">
        <v>40250</v>
      </c>
      <c r="AF853" s="124">
        <f t="shared" ca="1" si="14"/>
        <v>10</v>
      </c>
      <c r="AG853" s="124"/>
      <c r="AH853" s="124"/>
      <c r="AI853" s="110">
        <v>832750000</v>
      </c>
      <c r="AJ853" s="2" t="s">
        <v>623</v>
      </c>
      <c r="AK853" s="125">
        <v>62557</v>
      </c>
    </row>
    <row r="854" spans="29:37" x14ac:dyDescent="0.3">
      <c r="AC854" s="110">
        <v>457009277</v>
      </c>
      <c r="AD854" s="2" t="s">
        <v>705</v>
      </c>
      <c r="AE854" s="123">
        <v>36623</v>
      </c>
      <c r="AF854" s="124">
        <f t="shared" ca="1" si="14"/>
        <v>20</v>
      </c>
      <c r="AG854" s="124"/>
      <c r="AH854" s="124"/>
      <c r="AI854" s="110">
        <v>833002443</v>
      </c>
      <c r="AJ854" s="2" t="s">
        <v>2298</v>
      </c>
      <c r="AK854" s="125">
        <v>80622</v>
      </c>
    </row>
    <row r="855" spans="29:37" x14ac:dyDescent="0.3">
      <c r="AC855" s="110">
        <v>402005116</v>
      </c>
      <c r="AD855" s="2" t="s">
        <v>421</v>
      </c>
      <c r="AE855" s="123">
        <v>38626</v>
      </c>
      <c r="AF855" s="124">
        <f t="shared" ca="1" si="14"/>
        <v>15</v>
      </c>
      <c r="AG855" s="124"/>
      <c r="AH855" s="124"/>
      <c r="AI855" s="110">
        <v>834004244</v>
      </c>
      <c r="AJ855" s="2" t="s">
        <v>234</v>
      </c>
      <c r="AK855" s="125">
        <v>59116</v>
      </c>
    </row>
    <row r="856" spans="29:37" x14ac:dyDescent="0.3">
      <c r="AC856" s="110">
        <v>691003425</v>
      </c>
      <c r="AD856" s="2" t="s">
        <v>28</v>
      </c>
      <c r="AE856" s="123">
        <v>36736</v>
      </c>
      <c r="AF856" s="124">
        <f t="shared" ca="1" si="14"/>
        <v>20</v>
      </c>
      <c r="AG856" s="124"/>
      <c r="AH856" s="124"/>
      <c r="AI856" s="110">
        <v>835620000</v>
      </c>
      <c r="AJ856" s="2" t="s">
        <v>2288</v>
      </c>
      <c r="AK856" s="125">
        <v>67929</v>
      </c>
    </row>
    <row r="857" spans="29:37" x14ac:dyDescent="0.3">
      <c r="AC857" s="110">
        <v>973830000</v>
      </c>
      <c r="AD857" s="2" t="s">
        <v>3046</v>
      </c>
      <c r="AE857" s="78">
        <v>39803</v>
      </c>
      <c r="AF857" s="124">
        <f t="shared" ca="1" si="14"/>
        <v>12</v>
      </c>
      <c r="AG857" s="124"/>
      <c r="AH857" s="124"/>
      <c r="AI857" s="110">
        <v>836003986</v>
      </c>
      <c r="AJ857" s="2" t="s">
        <v>234</v>
      </c>
      <c r="AK857" s="125">
        <v>137972</v>
      </c>
    </row>
    <row r="858" spans="29:37" x14ac:dyDescent="0.3">
      <c r="AC858" s="110">
        <v>603007115</v>
      </c>
      <c r="AD858" s="2" t="s">
        <v>338</v>
      </c>
      <c r="AE858" s="123">
        <v>36441</v>
      </c>
      <c r="AF858" s="124">
        <f t="shared" ca="1" si="14"/>
        <v>21</v>
      </c>
      <c r="AG858" s="124"/>
      <c r="AH858" s="124"/>
      <c r="AI858" s="110">
        <v>836005228</v>
      </c>
      <c r="AJ858" s="2" t="s">
        <v>234</v>
      </c>
      <c r="AK858" s="125">
        <v>144157</v>
      </c>
    </row>
    <row r="859" spans="29:37" x14ac:dyDescent="0.3">
      <c r="AC859" s="110">
        <v>984007068</v>
      </c>
      <c r="AD859" s="2" t="s">
        <v>607</v>
      </c>
      <c r="AE859" s="123">
        <v>43414</v>
      </c>
      <c r="AF859" s="124">
        <f t="shared" ca="1" si="14"/>
        <v>2</v>
      </c>
      <c r="AG859" s="124"/>
      <c r="AH859" s="124"/>
      <c r="AI859" s="110">
        <v>836007976</v>
      </c>
      <c r="AJ859" s="2" t="s">
        <v>2294</v>
      </c>
      <c r="AK859" s="125">
        <v>68529</v>
      </c>
    </row>
    <row r="860" spans="29:37" x14ac:dyDescent="0.3">
      <c r="AC860" s="110">
        <v>452008083</v>
      </c>
      <c r="AD860" s="2" t="s">
        <v>102</v>
      </c>
      <c r="AE860" s="123">
        <v>37330</v>
      </c>
      <c r="AF860" s="124">
        <f t="shared" ca="1" si="14"/>
        <v>18</v>
      </c>
      <c r="AG860" s="124"/>
      <c r="AH860" s="124"/>
      <c r="AI860" s="110">
        <v>837001186</v>
      </c>
      <c r="AJ860" s="2" t="s">
        <v>2290</v>
      </c>
      <c r="AK860" s="125">
        <v>43146</v>
      </c>
    </row>
    <row r="861" spans="29:37" x14ac:dyDescent="0.3">
      <c r="AC861" s="110">
        <v>335009361</v>
      </c>
      <c r="AD861" s="2" t="s">
        <v>407</v>
      </c>
      <c r="AE861" s="123">
        <v>36722</v>
      </c>
      <c r="AF861" s="124">
        <f t="shared" ca="1" si="14"/>
        <v>20</v>
      </c>
      <c r="AG861" s="124"/>
      <c r="AH861" s="124"/>
      <c r="AI861" s="110">
        <v>838003468</v>
      </c>
      <c r="AJ861" s="2" t="s">
        <v>2298</v>
      </c>
      <c r="AK861" s="125">
        <v>82532</v>
      </c>
    </row>
    <row r="862" spans="29:37" x14ac:dyDescent="0.3">
      <c r="AC862" s="110">
        <v>666307222</v>
      </c>
      <c r="AD862" s="2" t="s">
        <v>3259</v>
      </c>
      <c r="AE862" s="78">
        <v>37168</v>
      </c>
      <c r="AF862" s="124">
        <f t="shared" ca="1" si="14"/>
        <v>19</v>
      </c>
      <c r="AG862" s="124"/>
      <c r="AH862" s="124"/>
      <c r="AI862" s="110">
        <v>838004006</v>
      </c>
      <c r="AJ862" s="2" t="s">
        <v>386</v>
      </c>
      <c r="AK862" s="125">
        <v>68344</v>
      </c>
    </row>
    <row r="863" spans="29:37" x14ac:dyDescent="0.3">
      <c r="AC863" s="110">
        <v>763003629</v>
      </c>
      <c r="AD863" s="2" t="s">
        <v>468</v>
      </c>
      <c r="AE863" s="123">
        <v>38548</v>
      </c>
      <c r="AF863" s="124">
        <f t="shared" ca="1" si="14"/>
        <v>15</v>
      </c>
      <c r="AG863" s="124"/>
      <c r="AH863" s="124"/>
      <c r="AI863" s="110">
        <v>838005630</v>
      </c>
      <c r="AJ863" s="2" t="s">
        <v>2294</v>
      </c>
      <c r="AK863" s="125">
        <v>139408</v>
      </c>
    </row>
    <row r="864" spans="29:37" x14ac:dyDescent="0.3">
      <c r="AC864" s="110">
        <v>374540000</v>
      </c>
      <c r="AD864" s="2" t="s">
        <v>643</v>
      </c>
      <c r="AE864" s="123">
        <v>36542</v>
      </c>
      <c r="AF864" s="124">
        <f t="shared" ca="1" si="14"/>
        <v>21</v>
      </c>
      <c r="AG864" s="124"/>
      <c r="AH864" s="124"/>
      <c r="AI864" s="110">
        <v>840008657</v>
      </c>
      <c r="AJ864" s="2" t="s">
        <v>2300</v>
      </c>
      <c r="AK864" s="125">
        <v>134811</v>
      </c>
    </row>
    <row r="865" spans="29:37" x14ac:dyDescent="0.3">
      <c r="AC865" s="110">
        <v>952970000</v>
      </c>
      <c r="AD865" s="2" t="s">
        <v>3125</v>
      </c>
      <c r="AE865" s="78">
        <v>38626</v>
      </c>
      <c r="AF865" s="124">
        <f t="shared" ca="1" si="14"/>
        <v>15</v>
      </c>
      <c r="AG865" s="124"/>
      <c r="AH865" s="124"/>
      <c r="AI865" s="110">
        <v>841710000</v>
      </c>
      <c r="AJ865" s="2" t="s">
        <v>2294</v>
      </c>
      <c r="AK865" s="125">
        <v>78001</v>
      </c>
    </row>
    <row r="866" spans="29:37" x14ac:dyDescent="0.3">
      <c r="AC866" s="110">
        <v>834004244</v>
      </c>
      <c r="AD866" s="2" t="s">
        <v>735</v>
      </c>
      <c r="AE866" s="123">
        <v>39458</v>
      </c>
      <c r="AF866" s="124">
        <f t="shared" ca="1" si="14"/>
        <v>13</v>
      </c>
      <c r="AG866" s="124"/>
      <c r="AH866" s="124"/>
      <c r="AI866" s="110">
        <v>844007920</v>
      </c>
      <c r="AJ866" s="2" t="s">
        <v>2296</v>
      </c>
      <c r="AK866" s="125">
        <v>46046</v>
      </c>
    </row>
    <row r="867" spans="29:37" x14ac:dyDescent="0.3">
      <c r="AC867" s="110">
        <v>862007338</v>
      </c>
      <c r="AD867" s="2" t="s">
        <v>3040</v>
      </c>
      <c r="AE867" s="78">
        <v>39157</v>
      </c>
      <c r="AF867" s="124">
        <f t="shared" ca="1" si="14"/>
        <v>13</v>
      </c>
      <c r="AG867" s="124"/>
      <c r="AH867" s="124"/>
      <c r="AI867" s="110">
        <v>845003086</v>
      </c>
      <c r="AJ867" s="2" t="s">
        <v>2283</v>
      </c>
      <c r="AK867" s="125">
        <v>50835</v>
      </c>
    </row>
    <row r="868" spans="29:37" x14ac:dyDescent="0.3">
      <c r="AC868" s="110">
        <v>314001332</v>
      </c>
      <c r="AD868" s="2" t="s">
        <v>270</v>
      </c>
      <c r="AE868" s="123">
        <v>37094</v>
      </c>
      <c r="AF868" s="124">
        <f t="shared" ca="1" si="14"/>
        <v>19</v>
      </c>
      <c r="AG868" s="124"/>
      <c r="AH868" s="124"/>
      <c r="AI868" s="110">
        <v>845008552</v>
      </c>
      <c r="AJ868" s="2" t="s">
        <v>2300</v>
      </c>
      <c r="AK868" s="125">
        <v>129978</v>
      </c>
    </row>
    <row r="869" spans="29:37" x14ac:dyDescent="0.3">
      <c r="AC869" s="110">
        <v>559440000</v>
      </c>
      <c r="AD869" s="2" t="s">
        <v>144</v>
      </c>
      <c r="AE869" s="123">
        <v>39164</v>
      </c>
      <c r="AF869" s="124">
        <f t="shared" ca="1" si="14"/>
        <v>13</v>
      </c>
      <c r="AG869" s="124"/>
      <c r="AH869" s="124"/>
      <c r="AI869" s="110">
        <v>846550000</v>
      </c>
      <c r="AJ869" s="2" t="s">
        <v>234</v>
      </c>
      <c r="AK869" s="125">
        <v>54688</v>
      </c>
    </row>
    <row r="870" spans="29:37" x14ac:dyDescent="0.3">
      <c r="AC870" s="110">
        <v>115680000</v>
      </c>
      <c r="AD870" s="2" t="s">
        <v>116</v>
      </c>
      <c r="AE870" s="78">
        <v>43685</v>
      </c>
      <c r="AF870" s="124">
        <f t="shared" ca="1" si="14"/>
        <v>1</v>
      </c>
      <c r="AG870" s="124"/>
      <c r="AH870" s="124"/>
      <c r="AI870" s="110">
        <v>847670000</v>
      </c>
      <c r="AJ870" s="2" t="s">
        <v>2294</v>
      </c>
      <c r="AK870" s="125">
        <v>44758</v>
      </c>
    </row>
    <row r="871" spans="29:37" x14ac:dyDescent="0.3">
      <c r="AC871" s="110">
        <v>323007403</v>
      </c>
      <c r="AD871" s="2" t="s">
        <v>3270</v>
      </c>
      <c r="AE871" s="78">
        <v>40152</v>
      </c>
      <c r="AF871" s="124">
        <f t="shared" ca="1" si="14"/>
        <v>11</v>
      </c>
      <c r="AG871" s="124"/>
      <c r="AH871" s="124"/>
      <c r="AI871" s="110">
        <v>848002864</v>
      </c>
      <c r="AJ871" s="2" t="s">
        <v>234</v>
      </c>
      <c r="AK871" s="125">
        <v>81137</v>
      </c>
    </row>
    <row r="872" spans="29:37" x14ac:dyDescent="0.3">
      <c r="AC872" s="110">
        <v>538001779</v>
      </c>
      <c r="AD872" s="2" t="s">
        <v>33</v>
      </c>
      <c r="AE872" s="123">
        <v>43711</v>
      </c>
      <c r="AF872" s="124">
        <f t="shared" ca="1" si="14"/>
        <v>1</v>
      </c>
      <c r="AG872" s="124"/>
      <c r="AH872" s="124"/>
      <c r="AI872" s="110">
        <v>850170000</v>
      </c>
      <c r="AJ872" s="2" t="s">
        <v>2288</v>
      </c>
      <c r="AK872" s="125">
        <v>102752</v>
      </c>
    </row>
    <row r="873" spans="29:37" x14ac:dyDescent="0.3">
      <c r="AC873" s="110">
        <v>944005964</v>
      </c>
      <c r="AD873" s="2" t="s">
        <v>635</v>
      </c>
      <c r="AE873" s="123">
        <v>39088</v>
      </c>
      <c r="AF873" s="124">
        <f t="shared" ca="1" si="14"/>
        <v>14</v>
      </c>
      <c r="AG873" s="124"/>
      <c r="AH873" s="124"/>
      <c r="AI873" s="110">
        <v>850380000</v>
      </c>
      <c r="AJ873" s="2" t="s">
        <v>2288</v>
      </c>
      <c r="AK873" s="125">
        <v>93812</v>
      </c>
    </row>
    <row r="874" spans="29:37" x14ac:dyDescent="0.3">
      <c r="AC874" s="110">
        <v>949480000</v>
      </c>
      <c r="AD874" s="2" t="s">
        <v>3115</v>
      </c>
      <c r="AE874" s="78">
        <v>42340</v>
      </c>
      <c r="AF874" s="124">
        <f t="shared" ca="1" si="14"/>
        <v>5</v>
      </c>
      <c r="AG874" s="124"/>
      <c r="AH874" s="124"/>
      <c r="AI874" s="110">
        <v>851006207</v>
      </c>
      <c r="AJ874" s="2" t="s">
        <v>2300</v>
      </c>
      <c r="AK874" s="125">
        <v>114785</v>
      </c>
    </row>
    <row r="875" spans="29:37" x14ac:dyDescent="0.3">
      <c r="AC875" s="110">
        <v>659009292</v>
      </c>
      <c r="AD875" s="2" t="s">
        <v>310</v>
      </c>
      <c r="AE875" s="123">
        <v>43184</v>
      </c>
      <c r="AF875" s="124">
        <f t="shared" ca="1" si="14"/>
        <v>2</v>
      </c>
      <c r="AG875" s="124"/>
      <c r="AH875" s="124"/>
      <c r="AI875" s="110">
        <v>852760000</v>
      </c>
      <c r="AJ875" s="2" t="s">
        <v>234</v>
      </c>
      <c r="AK875" s="125">
        <v>76354</v>
      </c>
    </row>
    <row r="876" spans="29:37" x14ac:dyDescent="0.3">
      <c r="AC876" s="110">
        <v>666386517</v>
      </c>
      <c r="AD876" s="2" t="s">
        <v>325</v>
      </c>
      <c r="AE876" s="123">
        <v>43465</v>
      </c>
      <c r="AF876" s="124">
        <f t="shared" ca="1" si="14"/>
        <v>2</v>
      </c>
      <c r="AG876" s="124"/>
      <c r="AH876" s="124"/>
      <c r="AI876" s="110">
        <v>856780000</v>
      </c>
      <c r="AJ876" s="2" t="s">
        <v>234</v>
      </c>
      <c r="AK876" s="125">
        <v>52018</v>
      </c>
    </row>
    <row r="877" spans="29:37" x14ac:dyDescent="0.3">
      <c r="AC877" s="110">
        <v>131280000</v>
      </c>
      <c r="AD877" s="2" t="s">
        <v>475</v>
      </c>
      <c r="AE877" s="123">
        <v>41110</v>
      </c>
      <c r="AF877" s="124">
        <f t="shared" ca="1" si="14"/>
        <v>8</v>
      </c>
      <c r="AG877" s="124"/>
      <c r="AH877" s="124"/>
      <c r="AI877" s="110">
        <v>857008262</v>
      </c>
      <c r="AJ877" s="2" t="s">
        <v>2294</v>
      </c>
      <c r="AK877" s="125">
        <v>144252</v>
      </c>
    </row>
    <row r="878" spans="29:37" x14ac:dyDescent="0.3">
      <c r="AC878" s="110">
        <v>516003454</v>
      </c>
      <c r="AD878" s="2" t="s">
        <v>101</v>
      </c>
      <c r="AE878" s="123">
        <v>36406</v>
      </c>
      <c r="AF878" s="124">
        <f t="shared" ca="1" si="14"/>
        <v>21</v>
      </c>
      <c r="AG878" s="124"/>
      <c r="AH878" s="124"/>
      <c r="AI878" s="110">
        <v>861810000</v>
      </c>
      <c r="AJ878" s="2" t="s">
        <v>623</v>
      </c>
      <c r="AK878" s="125">
        <v>56852</v>
      </c>
    </row>
    <row r="879" spans="29:37" x14ac:dyDescent="0.3">
      <c r="AC879" s="110">
        <v>877006753</v>
      </c>
      <c r="AD879" s="2" t="s">
        <v>784</v>
      </c>
      <c r="AE879" s="78">
        <v>40865</v>
      </c>
      <c r="AF879" s="124">
        <f t="shared" ca="1" si="14"/>
        <v>9</v>
      </c>
      <c r="AG879" s="124"/>
      <c r="AH879" s="124"/>
      <c r="AI879" s="110">
        <v>862007338</v>
      </c>
      <c r="AJ879" s="2" t="s">
        <v>2300</v>
      </c>
      <c r="AK879" s="125">
        <v>144947</v>
      </c>
    </row>
    <row r="880" spans="29:37" x14ac:dyDescent="0.3">
      <c r="AC880" s="110">
        <v>458009641</v>
      </c>
      <c r="AD880" s="2" t="s">
        <v>31</v>
      </c>
      <c r="AE880" s="123">
        <v>36610</v>
      </c>
      <c r="AF880" s="124">
        <f t="shared" ca="1" si="14"/>
        <v>20</v>
      </c>
      <c r="AG880" s="124"/>
      <c r="AH880" s="124"/>
      <c r="AI880" s="110">
        <v>862730000</v>
      </c>
      <c r="AJ880" s="2" t="s">
        <v>2288</v>
      </c>
      <c r="AK880" s="125">
        <v>81813</v>
      </c>
    </row>
    <row r="881" spans="29:37" x14ac:dyDescent="0.3">
      <c r="AC881" s="110">
        <v>408690000</v>
      </c>
      <c r="AD881" s="2" t="s">
        <v>239</v>
      </c>
      <c r="AE881" s="123">
        <v>41489</v>
      </c>
      <c r="AF881" s="124">
        <f t="shared" ca="1" si="14"/>
        <v>7</v>
      </c>
      <c r="AG881" s="124"/>
      <c r="AH881" s="124"/>
      <c r="AI881" s="110">
        <v>864160000</v>
      </c>
      <c r="AJ881" s="2" t="s">
        <v>2294</v>
      </c>
      <c r="AK881" s="125">
        <v>122704</v>
      </c>
    </row>
    <row r="882" spans="29:37" x14ac:dyDescent="0.3">
      <c r="AC882" s="110">
        <v>716006223</v>
      </c>
      <c r="AD882" s="2" t="s">
        <v>14</v>
      </c>
      <c r="AE882" s="78">
        <v>43923</v>
      </c>
      <c r="AF882" s="124">
        <f t="shared" ca="1" si="14"/>
        <v>0</v>
      </c>
      <c r="AG882" s="124"/>
      <c r="AH882" s="124"/>
      <c r="AI882" s="110">
        <v>865007844</v>
      </c>
      <c r="AJ882" s="2" t="s">
        <v>2298</v>
      </c>
      <c r="AK882" s="125">
        <v>131414</v>
      </c>
    </row>
    <row r="883" spans="29:37" x14ac:dyDescent="0.3">
      <c r="AC883" s="110">
        <v>323002808</v>
      </c>
      <c r="AD883" s="2" t="s">
        <v>3101</v>
      </c>
      <c r="AE883" s="78">
        <v>41986</v>
      </c>
      <c r="AF883" s="124">
        <f t="shared" ca="1" si="14"/>
        <v>6</v>
      </c>
      <c r="AG883" s="124"/>
      <c r="AH883" s="124"/>
      <c r="AI883" s="110">
        <v>866007568</v>
      </c>
      <c r="AJ883" s="2" t="s">
        <v>2288</v>
      </c>
      <c r="AK883" s="125">
        <v>49486</v>
      </c>
    </row>
    <row r="884" spans="29:37" x14ac:dyDescent="0.3">
      <c r="AC884" s="110">
        <v>490490000</v>
      </c>
      <c r="AD884" s="2" t="s">
        <v>510</v>
      </c>
      <c r="AE884" s="123">
        <v>37413</v>
      </c>
      <c r="AF884" s="124">
        <f t="shared" ca="1" si="14"/>
        <v>18</v>
      </c>
      <c r="AG884" s="124"/>
      <c r="AH884" s="124"/>
      <c r="AI884" s="110">
        <v>869004965</v>
      </c>
      <c r="AJ884" s="2" t="s">
        <v>2290</v>
      </c>
      <c r="AK884" s="125">
        <v>50324</v>
      </c>
    </row>
    <row r="885" spans="29:37" x14ac:dyDescent="0.3">
      <c r="AC885" s="110">
        <v>273006374</v>
      </c>
      <c r="AD885" s="2" t="s">
        <v>3182</v>
      </c>
      <c r="AE885" s="123">
        <v>36900</v>
      </c>
      <c r="AF885" s="124">
        <f t="shared" ca="1" si="14"/>
        <v>20</v>
      </c>
      <c r="AG885" s="124"/>
      <c r="AH885" s="124"/>
      <c r="AI885" s="110">
        <v>869008011</v>
      </c>
      <c r="AJ885" s="2" t="s">
        <v>2294</v>
      </c>
      <c r="AK885" s="125">
        <v>140215</v>
      </c>
    </row>
    <row r="886" spans="29:37" x14ac:dyDescent="0.3">
      <c r="AC886" s="110">
        <v>394009556</v>
      </c>
      <c r="AD886" s="2" t="s">
        <v>770</v>
      </c>
      <c r="AE886" s="78">
        <v>40859</v>
      </c>
      <c r="AF886" s="124">
        <f t="shared" ca="1" si="14"/>
        <v>9</v>
      </c>
      <c r="AG886" s="124"/>
      <c r="AH886" s="124"/>
      <c r="AI886" s="110">
        <v>870006602</v>
      </c>
      <c r="AJ886" s="2" t="s">
        <v>697</v>
      </c>
      <c r="AK886" s="125">
        <v>91040</v>
      </c>
    </row>
    <row r="887" spans="29:37" x14ac:dyDescent="0.3">
      <c r="AC887" s="110">
        <v>280660000</v>
      </c>
      <c r="AD887" s="2" t="s">
        <v>3239</v>
      </c>
      <c r="AE887" s="78">
        <v>37391</v>
      </c>
      <c r="AF887" s="124">
        <f t="shared" ca="1" si="14"/>
        <v>18</v>
      </c>
      <c r="AG887" s="124"/>
      <c r="AH887" s="124"/>
      <c r="AI887" s="110">
        <v>871002339</v>
      </c>
      <c r="AJ887" s="2" t="s">
        <v>386</v>
      </c>
      <c r="AK887" s="125">
        <v>135758</v>
      </c>
    </row>
    <row r="888" spans="29:37" x14ac:dyDescent="0.3">
      <c r="AC888" s="110">
        <v>666149965</v>
      </c>
      <c r="AD888" s="2" t="s">
        <v>139</v>
      </c>
      <c r="AE888" s="123">
        <v>36850</v>
      </c>
      <c r="AF888" s="124">
        <f t="shared" ca="1" si="14"/>
        <v>20</v>
      </c>
      <c r="AG888" s="124"/>
      <c r="AH888" s="124"/>
      <c r="AI888" s="110">
        <v>871007139</v>
      </c>
      <c r="AJ888" s="2" t="s">
        <v>2298</v>
      </c>
      <c r="AK888" s="125">
        <v>48727</v>
      </c>
    </row>
    <row r="889" spans="29:37" x14ac:dyDescent="0.3">
      <c r="AC889" s="110">
        <v>887007988</v>
      </c>
      <c r="AD889" s="2" t="s">
        <v>58</v>
      </c>
      <c r="AE889" s="123">
        <v>40271</v>
      </c>
      <c r="AF889" s="124">
        <f t="shared" ca="1" si="14"/>
        <v>10</v>
      </c>
      <c r="AG889" s="124"/>
      <c r="AH889" s="124"/>
      <c r="AI889" s="110">
        <v>871590000</v>
      </c>
      <c r="AJ889" s="2" t="s">
        <v>2294</v>
      </c>
      <c r="AK889" s="125">
        <v>64268</v>
      </c>
    </row>
    <row r="890" spans="29:37" x14ac:dyDescent="0.3">
      <c r="AC890" s="110">
        <v>270770000</v>
      </c>
      <c r="AD890" s="2" t="s">
        <v>54</v>
      </c>
      <c r="AE890" s="123">
        <v>40771</v>
      </c>
      <c r="AF890" s="124">
        <f t="shared" ca="1" si="14"/>
        <v>9</v>
      </c>
      <c r="AG890" s="124"/>
      <c r="AH890" s="124"/>
      <c r="AI890" s="110">
        <v>872180000</v>
      </c>
      <c r="AJ890" s="2" t="s">
        <v>2288</v>
      </c>
      <c r="AK890" s="125">
        <v>99311</v>
      </c>
    </row>
    <row r="891" spans="29:37" x14ac:dyDescent="0.3">
      <c r="AC891" s="110">
        <v>799670000</v>
      </c>
      <c r="AD891" s="2" t="s">
        <v>681</v>
      </c>
      <c r="AE891" s="123">
        <v>43521</v>
      </c>
      <c r="AF891" s="124">
        <f t="shared" ca="1" si="14"/>
        <v>2</v>
      </c>
      <c r="AG891" s="124"/>
      <c r="AH891" s="124"/>
      <c r="AI891" s="110">
        <v>872570000</v>
      </c>
      <c r="AJ891" s="2" t="s">
        <v>697</v>
      </c>
      <c r="AK891" s="125">
        <v>56388</v>
      </c>
    </row>
    <row r="892" spans="29:37" x14ac:dyDescent="0.3">
      <c r="AC892" s="110">
        <v>283820000</v>
      </c>
      <c r="AD892" s="2" t="s">
        <v>3199</v>
      </c>
      <c r="AE892" s="78">
        <v>38635</v>
      </c>
      <c r="AF892" s="124">
        <f t="shared" ca="1" si="14"/>
        <v>15</v>
      </c>
      <c r="AG892" s="124"/>
      <c r="AH892" s="124"/>
      <c r="AI892" s="110">
        <v>873004588</v>
      </c>
      <c r="AJ892" s="2" t="s">
        <v>697</v>
      </c>
      <c r="AK892" s="125">
        <v>103715</v>
      </c>
    </row>
    <row r="893" spans="29:37" x14ac:dyDescent="0.3">
      <c r="AC893" s="110">
        <v>327006779</v>
      </c>
      <c r="AD893" s="2" t="s">
        <v>213</v>
      </c>
      <c r="AE893" s="123">
        <v>37955</v>
      </c>
      <c r="AF893" s="124">
        <f t="shared" ca="1" si="14"/>
        <v>17</v>
      </c>
      <c r="AG893" s="124"/>
      <c r="AH893" s="124"/>
      <c r="AI893" s="110">
        <v>874008177</v>
      </c>
      <c r="AJ893" s="2" t="s">
        <v>234</v>
      </c>
      <c r="AK893" s="125">
        <v>105591</v>
      </c>
    </row>
    <row r="894" spans="29:37" x14ac:dyDescent="0.3">
      <c r="AC894" s="110">
        <v>479006982</v>
      </c>
      <c r="AD894" s="2" t="s">
        <v>224</v>
      </c>
      <c r="AE894" s="78">
        <v>39662</v>
      </c>
      <c r="AF894" s="124">
        <f t="shared" ca="1" si="14"/>
        <v>12</v>
      </c>
      <c r="AG894" s="124"/>
      <c r="AH894" s="124"/>
      <c r="AI894" s="110">
        <v>874008714</v>
      </c>
      <c r="AJ894" s="2" t="s">
        <v>2300</v>
      </c>
      <c r="AK894" s="125">
        <v>58271</v>
      </c>
    </row>
    <row r="895" spans="29:37" x14ac:dyDescent="0.3">
      <c r="AC895" s="110">
        <v>796002295</v>
      </c>
      <c r="AD895" s="2" t="s">
        <v>3048</v>
      </c>
      <c r="AE895" s="78">
        <v>38711</v>
      </c>
      <c r="AF895" s="124">
        <f t="shared" ca="1" si="14"/>
        <v>15</v>
      </c>
      <c r="AG895" s="124"/>
      <c r="AH895" s="124"/>
      <c r="AI895" s="110">
        <v>874390000</v>
      </c>
      <c r="AJ895" s="2" t="s">
        <v>234</v>
      </c>
      <c r="AK895" s="125">
        <v>36622</v>
      </c>
    </row>
    <row r="896" spans="29:37" x14ac:dyDescent="0.3">
      <c r="AC896" s="110">
        <v>457460000</v>
      </c>
      <c r="AD896" s="2" t="s">
        <v>393</v>
      </c>
      <c r="AE896" s="123">
        <v>43709</v>
      </c>
      <c r="AF896" s="124">
        <f t="shared" ca="1" si="14"/>
        <v>1</v>
      </c>
      <c r="AG896" s="124"/>
      <c r="AH896" s="124"/>
      <c r="AI896" s="110">
        <v>875007511</v>
      </c>
      <c r="AJ896" s="2" t="s">
        <v>697</v>
      </c>
      <c r="AK896" s="125">
        <v>127460</v>
      </c>
    </row>
    <row r="897" spans="29:37" x14ac:dyDescent="0.3">
      <c r="AC897" s="110">
        <v>125004528</v>
      </c>
      <c r="AD897" s="2" t="s">
        <v>354</v>
      </c>
      <c r="AE897" s="123">
        <v>41926</v>
      </c>
      <c r="AF897" s="124">
        <f t="shared" ca="1" si="14"/>
        <v>6</v>
      </c>
      <c r="AG897" s="124"/>
      <c r="AH897" s="124"/>
      <c r="AI897" s="110">
        <v>877002518</v>
      </c>
      <c r="AJ897" s="2" t="s">
        <v>2293</v>
      </c>
      <c r="AK897" s="125">
        <v>44261</v>
      </c>
    </row>
    <row r="898" spans="29:37" x14ac:dyDescent="0.3">
      <c r="AC898" s="110">
        <v>611850000</v>
      </c>
      <c r="AD898" s="2" t="s">
        <v>3102</v>
      </c>
      <c r="AE898" s="78">
        <v>37487</v>
      </c>
      <c r="AF898" s="124">
        <f t="shared" ref="AF898:AF961" ca="1" si="15">DATEDIF(AE898,TODAY(),"Y")</f>
        <v>18</v>
      </c>
      <c r="AG898" s="124"/>
      <c r="AH898" s="124"/>
      <c r="AI898" s="110">
        <v>877006753</v>
      </c>
      <c r="AJ898" s="2" t="s">
        <v>234</v>
      </c>
      <c r="AK898" s="125">
        <v>93848</v>
      </c>
    </row>
    <row r="899" spans="29:37" x14ac:dyDescent="0.3">
      <c r="AC899" s="110">
        <v>972009906</v>
      </c>
      <c r="AD899" s="2" t="s">
        <v>434</v>
      </c>
      <c r="AE899" s="123">
        <v>42136</v>
      </c>
      <c r="AF899" s="124">
        <f t="shared" ca="1" si="15"/>
        <v>5</v>
      </c>
      <c r="AG899" s="124"/>
      <c r="AH899" s="124"/>
      <c r="AI899" s="110">
        <v>877007207</v>
      </c>
      <c r="AJ899" s="2" t="s">
        <v>697</v>
      </c>
      <c r="AK899" s="125">
        <v>148314</v>
      </c>
    </row>
    <row r="900" spans="29:37" x14ac:dyDescent="0.3">
      <c r="AC900" s="110">
        <v>547220000</v>
      </c>
      <c r="AD900" s="2" t="s">
        <v>3188</v>
      </c>
      <c r="AE900" s="78">
        <v>42661</v>
      </c>
      <c r="AF900" s="124">
        <f t="shared" ca="1" si="15"/>
        <v>4</v>
      </c>
      <c r="AG900" s="124"/>
      <c r="AH900" s="124"/>
      <c r="AI900" s="110">
        <v>881003458</v>
      </c>
      <c r="AJ900" s="2" t="s">
        <v>2288</v>
      </c>
      <c r="AK900" s="125">
        <v>45566</v>
      </c>
    </row>
    <row r="901" spans="29:37" x14ac:dyDescent="0.3">
      <c r="AC901" s="110">
        <v>666235538</v>
      </c>
      <c r="AD901" s="2" t="s">
        <v>648</v>
      </c>
      <c r="AE901" s="123">
        <v>43234</v>
      </c>
      <c r="AF901" s="124">
        <f t="shared" ca="1" si="15"/>
        <v>2</v>
      </c>
      <c r="AG901" s="124"/>
      <c r="AH901" s="124"/>
      <c r="AI901" s="110">
        <v>887007988</v>
      </c>
      <c r="AJ901" s="2" t="s">
        <v>697</v>
      </c>
      <c r="AK901" s="125">
        <v>133020</v>
      </c>
    </row>
    <row r="902" spans="29:37" x14ac:dyDescent="0.3">
      <c r="AC902" s="110">
        <v>573006266</v>
      </c>
      <c r="AD902" s="2" t="s">
        <v>651</v>
      </c>
      <c r="AE902" s="123">
        <v>36840</v>
      </c>
      <c r="AF902" s="124">
        <f t="shared" ca="1" si="15"/>
        <v>20</v>
      </c>
      <c r="AG902" s="124"/>
      <c r="AH902" s="124"/>
      <c r="AI902" s="110">
        <v>887860000</v>
      </c>
      <c r="AJ902" s="2" t="s">
        <v>2300</v>
      </c>
      <c r="AK902" s="125">
        <v>76861</v>
      </c>
    </row>
    <row r="903" spans="29:37" x14ac:dyDescent="0.3">
      <c r="AC903" s="110">
        <v>436009240</v>
      </c>
      <c r="AD903" s="2" t="s">
        <v>509</v>
      </c>
      <c r="AE903" s="123">
        <v>37027</v>
      </c>
      <c r="AF903" s="124">
        <f t="shared" ca="1" si="15"/>
        <v>19</v>
      </c>
      <c r="AG903" s="124"/>
      <c r="AH903" s="124"/>
      <c r="AI903" s="110">
        <v>889520000</v>
      </c>
      <c r="AJ903" s="2" t="s">
        <v>2296</v>
      </c>
      <c r="AK903" s="125">
        <v>78222</v>
      </c>
    </row>
    <row r="904" spans="29:37" x14ac:dyDescent="0.3">
      <c r="AC904" s="110">
        <v>368390000</v>
      </c>
      <c r="AD904" s="2" t="s">
        <v>417</v>
      </c>
      <c r="AE904" s="123">
        <v>37845</v>
      </c>
      <c r="AF904" s="124">
        <f t="shared" ca="1" si="15"/>
        <v>17</v>
      </c>
      <c r="AG904" s="124"/>
      <c r="AH904" s="124"/>
      <c r="AI904" s="110">
        <v>889870000</v>
      </c>
      <c r="AJ904" s="2" t="s">
        <v>2285</v>
      </c>
      <c r="AK904" s="125">
        <v>80022</v>
      </c>
    </row>
    <row r="905" spans="29:37" x14ac:dyDescent="0.3">
      <c r="AC905" s="110">
        <v>366970000</v>
      </c>
      <c r="AD905" s="2" t="s">
        <v>100</v>
      </c>
      <c r="AE905" s="123">
        <v>42919</v>
      </c>
      <c r="AF905" s="124">
        <f t="shared" ca="1" si="15"/>
        <v>3</v>
      </c>
      <c r="AG905" s="124"/>
      <c r="AH905" s="124"/>
      <c r="AI905" s="110">
        <v>889880000</v>
      </c>
      <c r="AJ905" s="2" t="s">
        <v>623</v>
      </c>
      <c r="AK905" s="125">
        <v>50890</v>
      </c>
    </row>
    <row r="906" spans="29:37" x14ac:dyDescent="0.3">
      <c r="AC906" s="110">
        <v>973007944</v>
      </c>
      <c r="AD906" s="2" t="s">
        <v>585</v>
      </c>
      <c r="AE906" s="123">
        <v>36581</v>
      </c>
      <c r="AF906" s="124">
        <f t="shared" ca="1" si="15"/>
        <v>21</v>
      </c>
      <c r="AG906" s="124"/>
      <c r="AH906" s="124"/>
      <c r="AI906" s="110">
        <v>891001673</v>
      </c>
      <c r="AJ906" s="2" t="s">
        <v>2300</v>
      </c>
      <c r="AK906" s="125">
        <v>118773</v>
      </c>
    </row>
    <row r="907" spans="29:37" x14ac:dyDescent="0.3">
      <c r="AC907" s="110">
        <v>479004652</v>
      </c>
      <c r="AD907" s="2" t="s">
        <v>3078</v>
      </c>
      <c r="AE907" s="78">
        <v>38984</v>
      </c>
      <c r="AF907" s="124">
        <f t="shared" ca="1" si="15"/>
        <v>14</v>
      </c>
      <c r="AG907" s="124"/>
      <c r="AH907" s="124"/>
      <c r="AI907" s="110">
        <v>891006507</v>
      </c>
      <c r="AJ907" s="2" t="s">
        <v>2300</v>
      </c>
      <c r="AK907" s="125">
        <v>120193</v>
      </c>
    </row>
    <row r="908" spans="29:37" x14ac:dyDescent="0.3">
      <c r="AC908" s="110">
        <v>666281174</v>
      </c>
      <c r="AD908" s="2" t="s">
        <v>3144</v>
      </c>
      <c r="AE908" s="78">
        <v>36921</v>
      </c>
      <c r="AF908" s="124">
        <f t="shared" ca="1" si="15"/>
        <v>20</v>
      </c>
      <c r="AG908" s="124"/>
      <c r="AH908" s="124"/>
      <c r="AI908" s="110">
        <v>892001124</v>
      </c>
      <c r="AJ908" s="2" t="s">
        <v>697</v>
      </c>
      <c r="AK908" s="125">
        <v>76118</v>
      </c>
    </row>
    <row r="909" spans="29:37" x14ac:dyDescent="0.3">
      <c r="AC909" s="110">
        <v>869004965</v>
      </c>
      <c r="AD909" s="2" t="s">
        <v>566</v>
      </c>
      <c r="AE909" s="78">
        <v>38659</v>
      </c>
      <c r="AF909" s="124">
        <f t="shared" ca="1" si="15"/>
        <v>15</v>
      </c>
      <c r="AG909" s="124"/>
      <c r="AH909" s="124"/>
      <c r="AI909" s="110">
        <v>894002076</v>
      </c>
      <c r="AJ909" s="2" t="s">
        <v>2294</v>
      </c>
      <c r="AK909" s="125">
        <v>146979</v>
      </c>
    </row>
    <row r="910" spans="29:37" x14ac:dyDescent="0.3">
      <c r="AC910" s="110">
        <v>666723183</v>
      </c>
      <c r="AD910" s="2" t="s">
        <v>449</v>
      </c>
      <c r="AE910" s="123">
        <v>41583</v>
      </c>
      <c r="AF910" s="124">
        <f t="shared" ca="1" si="15"/>
        <v>7</v>
      </c>
      <c r="AG910" s="124"/>
      <c r="AH910" s="124"/>
      <c r="AI910" s="110">
        <v>894005254</v>
      </c>
      <c r="AJ910" s="2" t="s">
        <v>697</v>
      </c>
      <c r="AK910" s="125">
        <v>72231</v>
      </c>
    </row>
    <row r="911" spans="29:37" x14ac:dyDescent="0.3">
      <c r="AC911" s="110">
        <v>175006249</v>
      </c>
      <c r="AD911" s="2" t="s">
        <v>199</v>
      </c>
      <c r="AE911" s="123">
        <v>39781</v>
      </c>
      <c r="AF911" s="124">
        <f t="shared" ca="1" si="15"/>
        <v>12</v>
      </c>
      <c r="AG911" s="124"/>
      <c r="AH911" s="124"/>
      <c r="AI911" s="110">
        <v>894250000</v>
      </c>
      <c r="AJ911" s="2" t="s">
        <v>697</v>
      </c>
      <c r="AK911" s="125">
        <v>83402</v>
      </c>
    </row>
    <row r="912" spans="29:37" x14ac:dyDescent="0.3">
      <c r="AC912" s="110">
        <v>666638855</v>
      </c>
      <c r="AD912" s="2" t="s">
        <v>668</v>
      </c>
      <c r="AE912" s="123">
        <v>37256</v>
      </c>
      <c r="AF912" s="124">
        <f t="shared" ca="1" si="15"/>
        <v>19</v>
      </c>
      <c r="AG912" s="124"/>
      <c r="AH912" s="124"/>
      <c r="AI912" s="110">
        <v>896002369</v>
      </c>
      <c r="AJ912" s="2" t="s">
        <v>697</v>
      </c>
      <c r="AK912" s="125">
        <v>48208</v>
      </c>
    </row>
    <row r="913" spans="29:37" x14ac:dyDescent="0.3">
      <c r="AC913" s="110">
        <v>943640000</v>
      </c>
      <c r="AD913" s="2" t="s">
        <v>317</v>
      </c>
      <c r="AE913" s="123">
        <v>43161</v>
      </c>
      <c r="AF913" s="124">
        <f t="shared" ca="1" si="15"/>
        <v>3</v>
      </c>
      <c r="AG913" s="124"/>
      <c r="AH913" s="124"/>
      <c r="AI913" s="110">
        <v>899700000</v>
      </c>
      <c r="AJ913" s="2" t="s">
        <v>2288</v>
      </c>
      <c r="AK913" s="125">
        <v>81678</v>
      </c>
    </row>
    <row r="914" spans="29:37" x14ac:dyDescent="0.3">
      <c r="AC914" s="110">
        <v>288006833</v>
      </c>
      <c r="AD914" s="2" t="s">
        <v>694</v>
      </c>
      <c r="AE914" s="123">
        <v>39455</v>
      </c>
      <c r="AF914" s="124">
        <f t="shared" ca="1" si="15"/>
        <v>13</v>
      </c>
      <c r="AG914" s="124"/>
      <c r="AH914" s="124"/>
      <c r="AI914" s="110">
        <v>903002606</v>
      </c>
      <c r="AJ914" s="2" t="s">
        <v>2288</v>
      </c>
      <c r="AK914" s="125">
        <v>111764</v>
      </c>
    </row>
    <row r="915" spans="29:37" x14ac:dyDescent="0.3">
      <c r="AC915" s="110">
        <v>666304889</v>
      </c>
      <c r="AD915" s="2" t="s">
        <v>617</v>
      </c>
      <c r="AE915" s="123">
        <v>41615</v>
      </c>
      <c r="AF915" s="124">
        <f t="shared" ca="1" si="15"/>
        <v>7</v>
      </c>
      <c r="AG915" s="124"/>
      <c r="AH915" s="124"/>
      <c r="AI915" s="110">
        <v>903003250</v>
      </c>
      <c r="AJ915" s="2" t="s">
        <v>2288</v>
      </c>
      <c r="AK915" s="125">
        <v>115799</v>
      </c>
    </row>
    <row r="916" spans="29:37" x14ac:dyDescent="0.3">
      <c r="AC916" s="110">
        <v>666527922</v>
      </c>
      <c r="AD916" s="2" t="s">
        <v>245</v>
      </c>
      <c r="AE916" s="123">
        <v>42610</v>
      </c>
      <c r="AF916" s="124">
        <f t="shared" ca="1" si="15"/>
        <v>4</v>
      </c>
      <c r="AG916" s="124"/>
      <c r="AH916" s="124"/>
      <c r="AI916" s="110">
        <v>904620000</v>
      </c>
      <c r="AJ916" s="2" t="s">
        <v>234</v>
      </c>
      <c r="AK916" s="125">
        <v>69966</v>
      </c>
    </row>
    <row r="917" spans="29:37" x14ac:dyDescent="0.3">
      <c r="AC917" s="110">
        <v>379003232</v>
      </c>
      <c r="AD917" s="2" t="s">
        <v>147</v>
      </c>
      <c r="AE917" s="123">
        <v>43126</v>
      </c>
      <c r="AF917" s="124">
        <f t="shared" ca="1" si="15"/>
        <v>3</v>
      </c>
      <c r="AG917" s="124"/>
      <c r="AH917" s="124"/>
      <c r="AI917" s="110">
        <v>905006127</v>
      </c>
      <c r="AJ917" s="2" t="s">
        <v>225</v>
      </c>
      <c r="AK917" s="125">
        <v>69323</v>
      </c>
    </row>
    <row r="918" spans="29:37" x14ac:dyDescent="0.3">
      <c r="AC918" s="110">
        <v>666243644</v>
      </c>
      <c r="AD918" s="2" t="s">
        <v>3149</v>
      </c>
      <c r="AE918" s="78">
        <v>41442</v>
      </c>
      <c r="AF918" s="124">
        <f t="shared" ca="1" si="15"/>
        <v>7</v>
      </c>
      <c r="AG918" s="124"/>
      <c r="AH918" s="124"/>
      <c r="AI918" s="110">
        <v>905990000</v>
      </c>
      <c r="AJ918" s="2" t="s">
        <v>2300</v>
      </c>
      <c r="AK918" s="125">
        <v>40898</v>
      </c>
    </row>
    <row r="919" spans="29:37" x14ac:dyDescent="0.3">
      <c r="AC919" s="110">
        <v>522003325</v>
      </c>
      <c r="AD919" s="2" t="s">
        <v>217</v>
      </c>
      <c r="AE919" s="123">
        <v>39244</v>
      </c>
      <c r="AF919" s="124">
        <f t="shared" ca="1" si="15"/>
        <v>13</v>
      </c>
      <c r="AG919" s="124"/>
      <c r="AH919" s="124"/>
      <c r="AI919" s="110">
        <v>906007549</v>
      </c>
      <c r="AJ919" s="2" t="s">
        <v>2288</v>
      </c>
      <c r="AK919" s="125">
        <v>127004</v>
      </c>
    </row>
    <row r="920" spans="29:37" x14ac:dyDescent="0.3">
      <c r="AC920" s="110">
        <v>704810000</v>
      </c>
      <c r="AD920" s="2" t="s">
        <v>3178</v>
      </c>
      <c r="AE920" s="78">
        <v>41667</v>
      </c>
      <c r="AF920" s="124">
        <f t="shared" ca="1" si="15"/>
        <v>7</v>
      </c>
      <c r="AG920" s="124"/>
      <c r="AH920" s="124"/>
      <c r="AI920" s="110">
        <v>906850000</v>
      </c>
      <c r="AJ920" s="2" t="s">
        <v>234</v>
      </c>
      <c r="AK920" s="125">
        <v>75577</v>
      </c>
    </row>
    <row r="921" spans="29:37" x14ac:dyDescent="0.3">
      <c r="AC921" s="110">
        <v>973950000</v>
      </c>
      <c r="AD921" s="2" t="s">
        <v>255</v>
      </c>
      <c r="AE921" s="123">
        <v>43837</v>
      </c>
      <c r="AF921" s="124">
        <f t="shared" ca="1" si="15"/>
        <v>1</v>
      </c>
      <c r="AG921" s="124"/>
      <c r="AH921" s="124"/>
      <c r="AI921" s="110">
        <v>908690000</v>
      </c>
      <c r="AJ921" s="2" t="s">
        <v>697</v>
      </c>
      <c r="AK921" s="125">
        <v>122491</v>
      </c>
    </row>
    <row r="922" spans="29:37" x14ac:dyDescent="0.3">
      <c r="AC922" s="110">
        <v>666256491</v>
      </c>
      <c r="AD922" s="2" t="s">
        <v>470</v>
      </c>
      <c r="AE922" s="123">
        <v>38713</v>
      </c>
      <c r="AF922" s="124">
        <f t="shared" ca="1" si="15"/>
        <v>15</v>
      </c>
      <c r="AG922" s="124"/>
      <c r="AH922" s="124"/>
      <c r="AI922" s="110">
        <v>908930000</v>
      </c>
      <c r="AJ922" s="2" t="s">
        <v>2293</v>
      </c>
      <c r="AK922" s="125">
        <v>56125</v>
      </c>
    </row>
    <row r="923" spans="29:37" x14ac:dyDescent="0.3">
      <c r="AC923" s="110">
        <v>717002161</v>
      </c>
      <c r="AD923" s="2" t="s">
        <v>3174</v>
      </c>
      <c r="AE923" s="78">
        <v>42148</v>
      </c>
      <c r="AF923" s="124">
        <f t="shared" ca="1" si="15"/>
        <v>5</v>
      </c>
      <c r="AG923" s="124"/>
      <c r="AH923" s="124"/>
      <c r="AI923" s="110">
        <v>910004723</v>
      </c>
      <c r="AJ923" s="2" t="s">
        <v>2300</v>
      </c>
      <c r="AK923" s="125">
        <v>80461</v>
      </c>
    </row>
    <row r="924" spans="29:37" x14ac:dyDescent="0.3">
      <c r="AC924" s="110">
        <v>666344566</v>
      </c>
      <c r="AD924" s="2" t="s">
        <v>109</v>
      </c>
      <c r="AE924" s="123">
        <v>39363</v>
      </c>
      <c r="AF924" s="124">
        <f t="shared" ca="1" si="15"/>
        <v>13</v>
      </c>
      <c r="AG924" s="124"/>
      <c r="AH924" s="124"/>
      <c r="AI924" s="110">
        <v>914390000</v>
      </c>
      <c r="AJ924" s="2" t="s">
        <v>225</v>
      </c>
      <c r="AK924" s="125">
        <v>135403</v>
      </c>
    </row>
    <row r="925" spans="29:37" x14ac:dyDescent="0.3">
      <c r="AC925" s="110">
        <v>625004337</v>
      </c>
      <c r="AD925" s="2" t="s">
        <v>599</v>
      </c>
      <c r="AE925" s="123">
        <v>39934</v>
      </c>
      <c r="AF925" s="124">
        <f t="shared" ca="1" si="15"/>
        <v>11</v>
      </c>
      <c r="AG925" s="124"/>
      <c r="AH925" s="124"/>
      <c r="AI925" s="110">
        <v>917140000</v>
      </c>
      <c r="AJ925" s="2" t="s">
        <v>2290</v>
      </c>
      <c r="AK925" s="125">
        <v>111557</v>
      </c>
    </row>
    <row r="926" spans="29:37" x14ac:dyDescent="0.3">
      <c r="AC926" s="110">
        <v>779008030</v>
      </c>
      <c r="AD926" s="2" t="s">
        <v>491</v>
      </c>
      <c r="AE926" s="123">
        <v>37411</v>
      </c>
      <c r="AF926" s="124">
        <f t="shared" ca="1" si="15"/>
        <v>18</v>
      </c>
      <c r="AG926" s="124"/>
      <c r="AH926" s="124"/>
      <c r="AI926" s="110">
        <v>917640000</v>
      </c>
      <c r="AJ926" s="2" t="s">
        <v>2298</v>
      </c>
      <c r="AK926" s="125">
        <v>49019</v>
      </c>
    </row>
    <row r="927" spans="29:37" x14ac:dyDescent="0.3">
      <c r="AC927" s="110">
        <v>905006127</v>
      </c>
      <c r="AD927" s="2" t="s">
        <v>671</v>
      </c>
      <c r="AE927" s="78">
        <v>39194</v>
      </c>
      <c r="AF927" s="124">
        <f t="shared" ca="1" si="15"/>
        <v>13</v>
      </c>
      <c r="AG927" s="124"/>
      <c r="AH927" s="124"/>
      <c r="AI927" s="110">
        <v>921003500</v>
      </c>
      <c r="AJ927" s="2" t="s">
        <v>697</v>
      </c>
      <c r="AK927" s="125">
        <v>115714</v>
      </c>
    </row>
    <row r="928" spans="29:37" x14ac:dyDescent="0.3">
      <c r="AC928" s="110">
        <v>969003167</v>
      </c>
      <c r="AD928" s="2" t="s">
        <v>589</v>
      </c>
      <c r="AE928" s="123">
        <v>36683</v>
      </c>
      <c r="AF928" s="124">
        <f t="shared" ca="1" si="15"/>
        <v>20</v>
      </c>
      <c r="AG928" s="124"/>
      <c r="AH928" s="124"/>
      <c r="AI928" s="110">
        <v>922009929</v>
      </c>
      <c r="AJ928" s="2" t="s">
        <v>623</v>
      </c>
      <c r="AK928" s="125">
        <v>123126</v>
      </c>
    </row>
    <row r="929" spans="29:37" x14ac:dyDescent="0.3">
      <c r="AC929" s="110">
        <v>503005673</v>
      </c>
      <c r="AD929" s="2" t="s">
        <v>71</v>
      </c>
      <c r="AE929" s="78">
        <v>36846</v>
      </c>
      <c r="AF929" s="124">
        <f t="shared" ca="1" si="15"/>
        <v>20</v>
      </c>
      <c r="AG929" s="124"/>
      <c r="AH929" s="124"/>
      <c r="AI929" s="110">
        <v>923009256</v>
      </c>
      <c r="AJ929" s="2" t="s">
        <v>234</v>
      </c>
      <c r="AK929" s="125">
        <v>119666</v>
      </c>
    </row>
    <row r="930" spans="29:37" x14ac:dyDescent="0.3">
      <c r="AC930" s="110">
        <v>275002259</v>
      </c>
      <c r="AD930" s="2" t="s">
        <v>3098</v>
      </c>
      <c r="AE930" s="78">
        <v>36743</v>
      </c>
      <c r="AF930" s="124">
        <f t="shared" ca="1" si="15"/>
        <v>20</v>
      </c>
      <c r="AG930" s="124"/>
      <c r="AH930" s="124"/>
      <c r="AI930" s="110">
        <v>923510000</v>
      </c>
      <c r="AJ930" s="2" t="s">
        <v>2288</v>
      </c>
      <c r="AK930" s="125">
        <v>80714</v>
      </c>
    </row>
    <row r="931" spans="29:37" x14ac:dyDescent="0.3">
      <c r="AC931" s="110">
        <v>666538372</v>
      </c>
      <c r="AD931" s="2" t="s">
        <v>577</v>
      </c>
      <c r="AE931" s="123">
        <v>42864</v>
      </c>
      <c r="AF931" s="124">
        <f t="shared" ca="1" si="15"/>
        <v>3</v>
      </c>
      <c r="AG931" s="124"/>
      <c r="AH931" s="124"/>
      <c r="AI931" s="110">
        <v>924001772</v>
      </c>
      <c r="AJ931" s="2" t="s">
        <v>623</v>
      </c>
      <c r="AK931" s="125">
        <v>91165</v>
      </c>
    </row>
    <row r="932" spans="29:37" x14ac:dyDescent="0.3">
      <c r="AC932" s="110">
        <v>986350000</v>
      </c>
      <c r="AD932" s="2" t="s">
        <v>748</v>
      </c>
      <c r="AE932" s="123">
        <v>40491</v>
      </c>
      <c r="AF932" s="124">
        <f t="shared" ca="1" si="15"/>
        <v>10</v>
      </c>
      <c r="AG932" s="124"/>
      <c r="AH932" s="124"/>
      <c r="AI932" s="110">
        <v>924003222</v>
      </c>
      <c r="AJ932" s="2" t="s">
        <v>234</v>
      </c>
      <c r="AK932" s="125">
        <v>57974</v>
      </c>
    </row>
    <row r="933" spans="29:37" x14ac:dyDescent="0.3">
      <c r="AC933" s="110">
        <v>666226080</v>
      </c>
      <c r="AD933" s="2" t="s">
        <v>666</v>
      </c>
      <c r="AE933" s="123">
        <v>36982</v>
      </c>
      <c r="AF933" s="124">
        <f t="shared" ca="1" si="15"/>
        <v>19</v>
      </c>
      <c r="AG933" s="124"/>
      <c r="AH933" s="124"/>
      <c r="AI933" s="110">
        <v>924006721</v>
      </c>
      <c r="AJ933" s="2" t="s">
        <v>11</v>
      </c>
      <c r="AK933" s="125">
        <v>123978</v>
      </c>
    </row>
    <row r="934" spans="29:37" x14ac:dyDescent="0.3">
      <c r="AC934" s="110">
        <v>666489323</v>
      </c>
      <c r="AD934" s="2" t="s">
        <v>89</v>
      </c>
      <c r="AE934" s="123">
        <v>39637</v>
      </c>
      <c r="AF934" s="124">
        <f t="shared" ca="1" si="15"/>
        <v>12</v>
      </c>
      <c r="AG934" s="124"/>
      <c r="AH934" s="124"/>
      <c r="AI934" s="110">
        <v>925002071</v>
      </c>
      <c r="AJ934" s="2" t="s">
        <v>234</v>
      </c>
      <c r="AK934" s="125">
        <v>53793</v>
      </c>
    </row>
    <row r="935" spans="29:37" x14ac:dyDescent="0.3">
      <c r="AC935" s="110">
        <v>151500000</v>
      </c>
      <c r="AD935" s="2" t="s">
        <v>3289</v>
      </c>
      <c r="AE935" s="78">
        <v>37329</v>
      </c>
      <c r="AF935" s="124">
        <f t="shared" ca="1" si="15"/>
        <v>18</v>
      </c>
      <c r="AG935" s="124"/>
      <c r="AH935" s="124"/>
      <c r="AI935" s="110">
        <v>927006965</v>
      </c>
      <c r="AJ935" s="2" t="s">
        <v>2298</v>
      </c>
      <c r="AK935" s="125">
        <v>131060</v>
      </c>
    </row>
    <row r="936" spans="29:37" x14ac:dyDescent="0.3">
      <c r="AC936" s="110">
        <v>766220000</v>
      </c>
      <c r="AD936" s="2" t="s">
        <v>3295</v>
      </c>
      <c r="AE936" s="78">
        <v>38282</v>
      </c>
      <c r="AF936" s="124">
        <f t="shared" ca="1" si="15"/>
        <v>16</v>
      </c>
      <c r="AG936" s="124"/>
      <c r="AH936" s="124"/>
      <c r="AI936" s="110">
        <v>931008724</v>
      </c>
      <c r="AJ936" s="2" t="s">
        <v>2294</v>
      </c>
      <c r="AK936" s="125">
        <v>36585</v>
      </c>
    </row>
    <row r="937" spans="29:37" x14ac:dyDescent="0.3">
      <c r="AC937" s="110">
        <v>666704033</v>
      </c>
      <c r="AD937" s="2" t="s">
        <v>345</v>
      </c>
      <c r="AE937" s="123">
        <v>37073</v>
      </c>
      <c r="AF937" s="124">
        <f t="shared" ca="1" si="15"/>
        <v>19</v>
      </c>
      <c r="AG937" s="124"/>
      <c r="AH937" s="124"/>
      <c r="AI937" s="110">
        <v>932760000</v>
      </c>
      <c r="AJ937" s="2" t="s">
        <v>697</v>
      </c>
      <c r="AK937" s="125">
        <v>151492</v>
      </c>
    </row>
    <row r="938" spans="29:37" x14ac:dyDescent="0.3">
      <c r="AC938" s="110">
        <v>257001531</v>
      </c>
      <c r="AD938" s="2" t="s">
        <v>3123</v>
      </c>
      <c r="AE938" s="78">
        <v>42003</v>
      </c>
      <c r="AF938" s="124">
        <f t="shared" ca="1" si="15"/>
        <v>6</v>
      </c>
      <c r="AG938" s="124"/>
      <c r="AH938" s="124"/>
      <c r="AI938" s="110">
        <v>932840000</v>
      </c>
      <c r="AJ938" s="2" t="s">
        <v>2300</v>
      </c>
      <c r="AK938" s="125">
        <v>68039</v>
      </c>
    </row>
    <row r="939" spans="29:37" x14ac:dyDescent="0.3">
      <c r="AC939" s="110">
        <v>596380000</v>
      </c>
      <c r="AD939" s="2" t="s">
        <v>437</v>
      </c>
      <c r="AE939" s="123">
        <v>37388</v>
      </c>
      <c r="AF939" s="124">
        <f t="shared" ca="1" si="15"/>
        <v>18</v>
      </c>
      <c r="AG939" s="124"/>
      <c r="AH939" s="124"/>
      <c r="AI939" s="110">
        <v>933001286</v>
      </c>
      <c r="AJ939" s="2" t="s">
        <v>623</v>
      </c>
      <c r="AK939" s="125">
        <v>81543</v>
      </c>
    </row>
    <row r="940" spans="29:37" x14ac:dyDescent="0.3">
      <c r="AC940" s="110">
        <v>711006010</v>
      </c>
      <c r="AD940" s="2" t="s">
        <v>3222</v>
      </c>
      <c r="AE940" s="78">
        <v>41691</v>
      </c>
      <c r="AF940" s="124">
        <f t="shared" ca="1" si="15"/>
        <v>7</v>
      </c>
      <c r="AG940" s="124"/>
      <c r="AH940" s="124"/>
      <c r="AI940" s="110">
        <v>933004163</v>
      </c>
      <c r="AJ940" s="2" t="s">
        <v>2288</v>
      </c>
      <c r="AK940" s="125">
        <v>135639</v>
      </c>
    </row>
    <row r="941" spans="29:37" x14ac:dyDescent="0.3">
      <c r="AC941" s="110">
        <v>973380000</v>
      </c>
      <c r="AD941" s="2" t="s">
        <v>549</v>
      </c>
      <c r="AE941" s="123">
        <v>40511</v>
      </c>
      <c r="AF941" s="124">
        <f t="shared" ca="1" si="15"/>
        <v>10</v>
      </c>
      <c r="AG941" s="124"/>
      <c r="AH941" s="124"/>
      <c r="AI941" s="110">
        <v>934003805</v>
      </c>
      <c r="AJ941" s="2" t="s">
        <v>2300</v>
      </c>
      <c r="AK941" s="125">
        <v>100302</v>
      </c>
    </row>
    <row r="942" spans="29:37" x14ac:dyDescent="0.3">
      <c r="AC942" s="110">
        <v>540002417</v>
      </c>
      <c r="AD942" s="2" t="s">
        <v>369</v>
      </c>
      <c r="AE942" s="78">
        <v>42819</v>
      </c>
      <c r="AF942" s="124">
        <f t="shared" ca="1" si="15"/>
        <v>3</v>
      </c>
      <c r="AG942" s="124"/>
      <c r="AH942" s="124"/>
      <c r="AI942" s="110">
        <v>934120000</v>
      </c>
      <c r="AJ942" s="2" t="s">
        <v>234</v>
      </c>
      <c r="AK942" s="125">
        <v>144871</v>
      </c>
    </row>
    <row r="943" spans="29:37" x14ac:dyDescent="0.3">
      <c r="AC943" s="110">
        <v>589003643</v>
      </c>
      <c r="AD943" s="2" t="s">
        <v>3057</v>
      </c>
      <c r="AE943" s="78">
        <v>40813</v>
      </c>
      <c r="AF943" s="124">
        <f t="shared" ca="1" si="15"/>
        <v>9</v>
      </c>
      <c r="AG943" s="124"/>
      <c r="AH943" s="124"/>
      <c r="AI943" s="110">
        <v>934340000</v>
      </c>
      <c r="AJ943" s="2" t="s">
        <v>2300</v>
      </c>
      <c r="AK943" s="125">
        <v>58291</v>
      </c>
    </row>
    <row r="944" spans="29:37" x14ac:dyDescent="0.3">
      <c r="AC944" s="110">
        <v>703008574</v>
      </c>
      <c r="AD944" s="2" t="s">
        <v>527</v>
      </c>
      <c r="AE944" s="123">
        <v>38481</v>
      </c>
      <c r="AF944" s="124">
        <f t="shared" ca="1" si="15"/>
        <v>15</v>
      </c>
      <c r="AG944" s="124"/>
      <c r="AH944" s="124"/>
      <c r="AI944" s="110">
        <v>936008657</v>
      </c>
      <c r="AJ944" s="2" t="s">
        <v>2293</v>
      </c>
      <c r="AK944" s="125">
        <v>90352</v>
      </c>
    </row>
    <row r="945" spans="29:37" x14ac:dyDescent="0.3">
      <c r="AC945" s="110">
        <v>524670000</v>
      </c>
      <c r="AD945" s="2" t="s">
        <v>351</v>
      </c>
      <c r="AE945" s="123">
        <v>42958</v>
      </c>
      <c r="AF945" s="124">
        <f t="shared" ca="1" si="15"/>
        <v>3</v>
      </c>
      <c r="AG945" s="124"/>
      <c r="AH945" s="124"/>
      <c r="AI945" s="110">
        <v>939001690</v>
      </c>
      <c r="AJ945" s="2" t="s">
        <v>234</v>
      </c>
      <c r="AK945" s="125">
        <v>41980</v>
      </c>
    </row>
    <row r="946" spans="29:37" x14ac:dyDescent="0.3">
      <c r="AC946" s="110">
        <v>559970000</v>
      </c>
      <c r="AD946" s="2" t="s">
        <v>3224</v>
      </c>
      <c r="AE946" s="78">
        <v>39942</v>
      </c>
      <c r="AF946" s="124">
        <f t="shared" ca="1" si="15"/>
        <v>11</v>
      </c>
      <c r="AG946" s="124"/>
      <c r="AH946" s="124"/>
      <c r="AI946" s="110">
        <v>940790000</v>
      </c>
      <c r="AJ946" s="2" t="s">
        <v>697</v>
      </c>
      <c r="AK946" s="125">
        <v>142298</v>
      </c>
    </row>
    <row r="947" spans="29:37" x14ac:dyDescent="0.3">
      <c r="AC947" s="110">
        <v>881003458</v>
      </c>
      <c r="AD947" s="2" t="s">
        <v>3276</v>
      </c>
      <c r="AE947" s="78">
        <v>37986</v>
      </c>
      <c r="AF947" s="124">
        <f t="shared" ca="1" si="15"/>
        <v>17</v>
      </c>
      <c r="AG947" s="124"/>
      <c r="AH947" s="124"/>
      <c r="AI947" s="110">
        <v>941006234</v>
      </c>
      <c r="AJ947" s="2" t="s">
        <v>2298</v>
      </c>
      <c r="AK947" s="125">
        <v>39816</v>
      </c>
    </row>
    <row r="948" spans="29:37" x14ac:dyDescent="0.3">
      <c r="AC948" s="110">
        <v>903002606</v>
      </c>
      <c r="AD948" s="2" t="s">
        <v>525</v>
      </c>
      <c r="AE948" s="123">
        <v>43981</v>
      </c>
      <c r="AF948" s="124">
        <f t="shared" ca="1" si="15"/>
        <v>0</v>
      </c>
      <c r="AG948" s="124"/>
      <c r="AH948" s="124"/>
      <c r="AI948" s="110">
        <v>942002181</v>
      </c>
      <c r="AJ948" s="2" t="s">
        <v>2283</v>
      </c>
      <c r="AK948" s="125">
        <v>65775</v>
      </c>
    </row>
    <row r="949" spans="29:37" x14ac:dyDescent="0.3">
      <c r="AC949" s="110">
        <v>515007466</v>
      </c>
      <c r="AD949" s="2" t="s">
        <v>23</v>
      </c>
      <c r="AE949" s="123">
        <v>43886</v>
      </c>
      <c r="AF949" s="124">
        <f t="shared" ca="1" si="15"/>
        <v>1</v>
      </c>
      <c r="AG949" s="124"/>
      <c r="AH949" s="124"/>
      <c r="AI949" s="110">
        <v>942003054</v>
      </c>
      <c r="AJ949" s="2" t="s">
        <v>234</v>
      </c>
      <c r="AK949" s="125">
        <v>131279</v>
      </c>
    </row>
    <row r="950" spans="29:37" x14ac:dyDescent="0.3">
      <c r="AC950" s="110">
        <v>772570000</v>
      </c>
      <c r="AD950" s="2" t="s">
        <v>3141</v>
      </c>
      <c r="AE950" s="78">
        <v>42005</v>
      </c>
      <c r="AF950" s="124">
        <f t="shared" ca="1" si="15"/>
        <v>6</v>
      </c>
      <c r="AG950" s="124"/>
      <c r="AH950" s="124"/>
      <c r="AI950" s="110">
        <v>943005206</v>
      </c>
      <c r="AJ950" s="2" t="s">
        <v>697</v>
      </c>
      <c r="AK950" s="125">
        <v>72456</v>
      </c>
    </row>
    <row r="951" spans="29:37" x14ac:dyDescent="0.3">
      <c r="AC951" s="110">
        <v>892001124</v>
      </c>
      <c r="AD951" s="2" t="s">
        <v>790</v>
      </c>
      <c r="AE951" s="123">
        <v>38023</v>
      </c>
      <c r="AF951" s="124">
        <f t="shared" ca="1" si="15"/>
        <v>17</v>
      </c>
      <c r="AG951" s="124"/>
      <c r="AH951" s="124"/>
      <c r="AI951" s="110">
        <v>943640000</v>
      </c>
      <c r="AJ951" s="2" t="s">
        <v>2300</v>
      </c>
      <c r="AK951" s="125">
        <v>41895</v>
      </c>
    </row>
    <row r="952" spans="29:37" x14ac:dyDescent="0.3">
      <c r="AC952" s="110">
        <v>257007039</v>
      </c>
      <c r="AD952" s="2" t="s">
        <v>440</v>
      </c>
      <c r="AE952" s="123">
        <v>40400</v>
      </c>
      <c r="AF952" s="124">
        <f t="shared" ca="1" si="15"/>
        <v>10</v>
      </c>
      <c r="AG952" s="124"/>
      <c r="AH952" s="124"/>
      <c r="AI952" s="110">
        <v>944005964</v>
      </c>
      <c r="AJ952" s="2" t="s">
        <v>234</v>
      </c>
      <c r="AK952" s="125">
        <v>76101</v>
      </c>
    </row>
    <row r="953" spans="29:37" x14ac:dyDescent="0.3">
      <c r="AC953" s="110">
        <v>222007740</v>
      </c>
      <c r="AD953" s="2" t="s">
        <v>96</v>
      </c>
      <c r="AE953" s="123">
        <v>38569</v>
      </c>
      <c r="AF953" s="124">
        <f t="shared" ca="1" si="15"/>
        <v>15</v>
      </c>
      <c r="AG953" s="124"/>
      <c r="AH953" s="124"/>
      <c r="AI953" s="110">
        <v>946003064</v>
      </c>
      <c r="AJ953" s="2" t="s">
        <v>234</v>
      </c>
      <c r="AK953" s="125">
        <v>151171</v>
      </c>
    </row>
    <row r="954" spans="29:37" x14ac:dyDescent="0.3">
      <c r="AC954" s="110">
        <v>924003222</v>
      </c>
      <c r="AD954" s="2" t="s">
        <v>3246</v>
      </c>
      <c r="AE954" s="78">
        <v>39883</v>
      </c>
      <c r="AF954" s="124">
        <f t="shared" ca="1" si="15"/>
        <v>12</v>
      </c>
      <c r="AG954" s="124"/>
      <c r="AH954" s="124"/>
      <c r="AI954" s="110">
        <v>949001639</v>
      </c>
      <c r="AJ954" s="2" t="s">
        <v>697</v>
      </c>
      <c r="AK954" s="125">
        <v>120666</v>
      </c>
    </row>
    <row r="955" spans="29:37" x14ac:dyDescent="0.3">
      <c r="AC955" s="110">
        <v>570570000</v>
      </c>
      <c r="AD955" s="2" t="s">
        <v>722</v>
      </c>
      <c r="AE955" s="78">
        <v>39580</v>
      </c>
      <c r="AF955" s="124">
        <f t="shared" ca="1" si="15"/>
        <v>12</v>
      </c>
      <c r="AG955" s="124"/>
      <c r="AH955" s="124"/>
      <c r="AI955" s="110">
        <v>949480000</v>
      </c>
      <c r="AJ955" s="2" t="s">
        <v>2300</v>
      </c>
      <c r="AK955" s="125">
        <v>110510</v>
      </c>
    </row>
    <row r="956" spans="29:37" x14ac:dyDescent="0.3">
      <c r="AC956" s="110">
        <v>980390000</v>
      </c>
      <c r="AD956" s="2" t="s">
        <v>620</v>
      </c>
      <c r="AE956" s="123">
        <v>39591</v>
      </c>
      <c r="AF956" s="124">
        <f t="shared" ca="1" si="15"/>
        <v>12</v>
      </c>
      <c r="AG956" s="124"/>
      <c r="AH956" s="124"/>
      <c r="AI956" s="110">
        <v>949730000</v>
      </c>
      <c r="AJ956" s="2" t="s">
        <v>623</v>
      </c>
      <c r="AK956" s="125">
        <v>46133</v>
      </c>
    </row>
    <row r="957" spans="29:37" x14ac:dyDescent="0.3">
      <c r="AC957" s="110">
        <v>631002847</v>
      </c>
      <c r="AD957" s="2" t="s">
        <v>3092</v>
      </c>
      <c r="AE957" s="78">
        <v>36830</v>
      </c>
      <c r="AF957" s="124">
        <f t="shared" ca="1" si="15"/>
        <v>20</v>
      </c>
      <c r="AG957" s="124"/>
      <c r="AH957" s="124"/>
      <c r="AI957" s="110">
        <v>952970000</v>
      </c>
      <c r="AJ957" s="2" t="s">
        <v>2298</v>
      </c>
      <c r="AK957" s="125">
        <v>105126</v>
      </c>
    </row>
    <row r="958" spans="29:37" x14ac:dyDescent="0.3">
      <c r="AC958" s="110">
        <v>430230000</v>
      </c>
      <c r="AD958" s="2" t="s">
        <v>3189</v>
      </c>
      <c r="AE958" s="78">
        <v>37756</v>
      </c>
      <c r="AF958" s="124">
        <f t="shared" ca="1" si="15"/>
        <v>17</v>
      </c>
      <c r="AG958" s="124"/>
      <c r="AH958" s="124"/>
      <c r="AI958" s="110">
        <v>953200000</v>
      </c>
      <c r="AJ958" s="2" t="s">
        <v>234</v>
      </c>
      <c r="AK958" s="125">
        <v>113044</v>
      </c>
    </row>
    <row r="959" spans="29:37" x14ac:dyDescent="0.3">
      <c r="AC959" s="110">
        <v>285002080</v>
      </c>
      <c r="AD959" s="2" t="s">
        <v>535</v>
      </c>
      <c r="AE959" s="123">
        <v>40105</v>
      </c>
      <c r="AF959" s="124">
        <f t="shared" ca="1" si="15"/>
        <v>11</v>
      </c>
      <c r="AG959" s="124"/>
      <c r="AH959" s="124"/>
      <c r="AI959" s="110">
        <v>954960000</v>
      </c>
      <c r="AJ959" s="2" t="s">
        <v>623</v>
      </c>
      <c r="AK959" s="125">
        <v>129184</v>
      </c>
    </row>
    <row r="960" spans="29:37" x14ac:dyDescent="0.3">
      <c r="AC960" s="110">
        <v>530004083</v>
      </c>
      <c r="AD960" s="2" t="s">
        <v>3281</v>
      </c>
      <c r="AE960" s="78">
        <v>37834</v>
      </c>
      <c r="AF960" s="124">
        <f t="shared" ca="1" si="15"/>
        <v>17</v>
      </c>
      <c r="AG960" s="124"/>
      <c r="AH960" s="124"/>
      <c r="AI960" s="110">
        <v>957600000</v>
      </c>
      <c r="AJ960" s="2" t="s">
        <v>234</v>
      </c>
      <c r="AK960" s="125">
        <v>132699</v>
      </c>
    </row>
    <row r="961" spans="29:37" x14ac:dyDescent="0.3">
      <c r="AC961" s="110">
        <v>610830000</v>
      </c>
      <c r="AD961" s="2" t="s">
        <v>82</v>
      </c>
      <c r="AE961" s="123">
        <v>40280</v>
      </c>
      <c r="AF961" s="124">
        <f t="shared" ca="1" si="15"/>
        <v>10</v>
      </c>
      <c r="AG961" s="124"/>
      <c r="AH961" s="124"/>
      <c r="AI961" s="110">
        <v>959004384</v>
      </c>
      <c r="AJ961" s="2" t="s">
        <v>2300</v>
      </c>
      <c r="AK961" s="125">
        <v>128173</v>
      </c>
    </row>
    <row r="962" spans="29:37" x14ac:dyDescent="0.3">
      <c r="AC962" s="110">
        <v>588950000</v>
      </c>
      <c r="AD962" s="2" t="s">
        <v>314</v>
      </c>
      <c r="AE962" s="123">
        <v>42232</v>
      </c>
      <c r="AF962" s="124">
        <f t="shared" ref="AF962:AF999" ca="1" si="16">DATEDIF(AE962,TODAY(),"Y")</f>
        <v>5</v>
      </c>
      <c r="AG962" s="124"/>
      <c r="AH962" s="124"/>
      <c r="AI962" s="110">
        <v>959860000</v>
      </c>
      <c r="AJ962" s="2" t="s">
        <v>234</v>
      </c>
      <c r="AK962" s="125">
        <v>116500</v>
      </c>
    </row>
    <row r="963" spans="29:37" x14ac:dyDescent="0.3">
      <c r="AC963" s="110">
        <v>666485754</v>
      </c>
      <c r="AD963" s="2" t="s">
        <v>41</v>
      </c>
      <c r="AE963" s="123">
        <v>39104</v>
      </c>
      <c r="AF963" s="124">
        <f t="shared" ca="1" si="16"/>
        <v>14</v>
      </c>
      <c r="AG963" s="124"/>
      <c r="AH963" s="124"/>
      <c r="AI963" s="110">
        <v>961009409</v>
      </c>
      <c r="AJ963" s="2" t="s">
        <v>623</v>
      </c>
      <c r="AK963" s="125">
        <v>71415</v>
      </c>
    </row>
    <row r="964" spans="29:37" x14ac:dyDescent="0.3">
      <c r="AC964" s="110">
        <v>567003065</v>
      </c>
      <c r="AD964" s="2" t="s">
        <v>3173</v>
      </c>
      <c r="AE964" s="78">
        <v>36750</v>
      </c>
      <c r="AF964" s="124">
        <f t="shared" ca="1" si="16"/>
        <v>20</v>
      </c>
      <c r="AG964" s="124"/>
      <c r="AH964" s="124"/>
      <c r="AI964" s="110">
        <v>961260000</v>
      </c>
      <c r="AJ964" s="2" t="s">
        <v>234</v>
      </c>
      <c r="AK964" s="125">
        <v>75915</v>
      </c>
    </row>
    <row r="965" spans="29:37" x14ac:dyDescent="0.3">
      <c r="AC965" s="110">
        <v>408790000</v>
      </c>
      <c r="AD965" s="2" t="s">
        <v>104</v>
      </c>
      <c r="AE965" s="123">
        <v>43942</v>
      </c>
      <c r="AF965" s="124">
        <f t="shared" ca="1" si="16"/>
        <v>0</v>
      </c>
      <c r="AG965" s="124"/>
      <c r="AH965" s="124"/>
      <c r="AI965" s="110">
        <v>962007287</v>
      </c>
      <c r="AJ965" s="2" t="s">
        <v>234</v>
      </c>
      <c r="AK965" s="125">
        <v>97116</v>
      </c>
    </row>
    <row r="966" spans="29:37" x14ac:dyDescent="0.3">
      <c r="AC966" s="110">
        <v>122850000</v>
      </c>
      <c r="AD966" s="2" t="s">
        <v>29</v>
      </c>
      <c r="AE966" s="123">
        <v>41145</v>
      </c>
      <c r="AF966" s="124">
        <f t="shared" ca="1" si="16"/>
        <v>8</v>
      </c>
      <c r="AG966" s="124"/>
      <c r="AH966" s="124"/>
      <c r="AI966" s="110">
        <v>965005243</v>
      </c>
      <c r="AJ966" s="2" t="s">
        <v>2293</v>
      </c>
      <c r="AK966" s="125">
        <v>49449</v>
      </c>
    </row>
    <row r="967" spans="29:37" x14ac:dyDescent="0.3">
      <c r="AC967" s="110">
        <v>396270000</v>
      </c>
      <c r="AD967" s="2" t="s">
        <v>628</v>
      </c>
      <c r="AE967" s="123">
        <v>37140</v>
      </c>
      <c r="AF967" s="124">
        <f t="shared" ca="1" si="16"/>
        <v>19</v>
      </c>
      <c r="AG967" s="124"/>
      <c r="AH967" s="124"/>
      <c r="AI967" s="110">
        <v>966008542</v>
      </c>
      <c r="AJ967" s="2" t="s">
        <v>2300</v>
      </c>
      <c r="AK967" s="125">
        <v>78872</v>
      </c>
    </row>
    <row r="968" spans="29:37" x14ac:dyDescent="0.3">
      <c r="AC968" s="110">
        <v>824001427</v>
      </c>
      <c r="AD968" s="2" t="s">
        <v>587</v>
      </c>
      <c r="AE968" s="123">
        <v>36810</v>
      </c>
      <c r="AF968" s="124">
        <f t="shared" ca="1" si="16"/>
        <v>20</v>
      </c>
      <c r="AG968" s="124"/>
      <c r="AH968" s="124"/>
      <c r="AI968" s="110">
        <v>968003067</v>
      </c>
      <c r="AJ968" s="2" t="s">
        <v>697</v>
      </c>
      <c r="AK968" s="125">
        <v>73363</v>
      </c>
    </row>
    <row r="969" spans="29:37" x14ac:dyDescent="0.3">
      <c r="AC969" s="110">
        <v>153003328</v>
      </c>
      <c r="AD969" s="2" t="s">
        <v>754</v>
      </c>
      <c r="AE969" s="78">
        <v>41185</v>
      </c>
      <c r="AF969" s="124">
        <f t="shared" ca="1" si="16"/>
        <v>8</v>
      </c>
      <c r="AG969" s="124"/>
      <c r="AH969" s="124"/>
      <c r="AI969" s="110">
        <v>968003341</v>
      </c>
      <c r="AJ969" s="2" t="s">
        <v>2296</v>
      </c>
      <c r="AK969" s="125">
        <v>105942</v>
      </c>
    </row>
    <row r="970" spans="29:37" x14ac:dyDescent="0.3">
      <c r="AC970" s="110">
        <v>552440000</v>
      </c>
      <c r="AD970" s="2" t="s">
        <v>39</v>
      </c>
      <c r="AE970" s="123">
        <v>40327</v>
      </c>
      <c r="AF970" s="124">
        <f t="shared" ca="1" si="16"/>
        <v>10</v>
      </c>
      <c r="AG970" s="124"/>
      <c r="AH970" s="124"/>
      <c r="AI970" s="110">
        <v>969003167</v>
      </c>
      <c r="AJ970" s="2" t="s">
        <v>2294</v>
      </c>
      <c r="AK970" s="125">
        <v>78839</v>
      </c>
    </row>
    <row r="971" spans="29:37" x14ac:dyDescent="0.3">
      <c r="AC971" s="110">
        <v>115500000</v>
      </c>
      <c r="AD971" s="2" t="s">
        <v>329</v>
      </c>
      <c r="AE971" s="123">
        <v>38395</v>
      </c>
      <c r="AF971" s="124">
        <f t="shared" ca="1" si="16"/>
        <v>16</v>
      </c>
      <c r="AG971" s="124"/>
      <c r="AH971" s="124"/>
      <c r="AI971" s="110">
        <v>971001832</v>
      </c>
      <c r="AJ971" s="2" t="s">
        <v>2300</v>
      </c>
      <c r="AK971" s="125">
        <v>121190</v>
      </c>
    </row>
    <row r="972" spans="29:37" x14ac:dyDescent="0.3">
      <c r="AC972" s="110">
        <v>309002309</v>
      </c>
      <c r="AD972" s="2" t="s">
        <v>578</v>
      </c>
      <c r="AE972" s="123">
        <v>36943</v>
      </c>
      <c r="AF972" s="124">
        <f t="shared" ca="1" si="16"/>
        <v>20</v>
      </c>
      <c r="AG972" s="124"/>
      <c r="AH972" s="124"/>
      <c r="AI972" s="110">
        <v>972009906</v>
      </c>
      <c r="AJ972" s="2" t="s">
        <v>2291</v>
      </c>
      <c r="AK972" s="125">
        <v>100268</v>
      </c>
    </row>
    <row r="973" spans="29:37" x14ac:dyDescent="0.3">
      <c r="AC973" s="110">
        <v>382009483</v>
      </c>
      <c r="AD973" s="2" t="s">
        <v>3045</v>
      </c>
      <c r="AE973" s="78">
        <v>38880</v>
      </c>
      <c r="AF973" s="124">
        <f t="shared" ca="1" si="16"/>
        <v>14</v>
      </c>
      <c r="AG973" s="124"/>
      <c r="AH973" s="124"/>
      <c r="AI973" s="110">
        <v>973007944</v>
      </c>
      <c r="AJ973" s="2" t="s">
        <v>792</v>
      </c>
      <c r="AK973" s="125">
        <v>66366</v>
      </c>
    </row>
    <row r="974" spans="29:37" x14ac:dyDescent="0.3">
      <c r="AC974" s="110">
        <v>370006784</v>
      </c>
      <c r="AD974" s="2" t="s">
        <v>519</v>
      </c>
      <c r="AE974" s="123">
        <v>37143</v>
      </c>
      <c r="AF974" s="124">
        <f t="shared" ca="1" si="16"/>
        <v>19</v>
      </c>
      <c r="AG974" s="124"/>
      <c r="AH974" s="124"/>
      <c r="AI974" s="110">
        <v>973380000</v>
      </c>
      <c r="AJ974" s="2" t="s">
        <v>234</v>
      </c>
      <c r="AK974" s="125">
        <v>63605</v>
      </c>
    </row>
    <row r="975" spans="29:37" x14ac:dyDescent="0.3">
      <c r="AC975" s="110">
        <v>974006120</v>
      </c>
      <c r="AD975" s="2" t="s">
        <v>304</v>
      </c>
      <c r="AE975" s="78">
        <v>37881</v>
      </c>
      <c r="AF975" s="124">
        <f t="shared" ca="1" si="16"/>
        <v>17</v>
      </c>
      <c r="AG975" s="124"/>
      <c r="AH975" s="124"/>
      <c r="AI975" s="110">
        <v>973830000</v>
      </c>
      <c r="AJ975" s="2" t="s">
        <v>2300</v>
      </c>
      <c r="AK975" s="125">
        <v>143392</v>
      </c>
    </row>
    <row r="976" spans="29:37" x14ac:dyDescent="0.3">
      <c r="AC976" s="110">
        <v>666003704</v>
      </c>
      <c r="AD976" s="2" t="s">
        <v>3072</v>
      </c>
      <c r="AE976" s="123">
        <v>41065</v>
      </c>
      <c r="AF976" s="124">
        <f t="shared" ca="1" si="16"/>
        <v>8</v>
      </c>
      <c r="AG976" s="124"/>
      <c r="AH976" s="124"/>
      <c r="AI976" s="110">
        <v>973950000</v>
      </c>
      <c r="AJ976" s="2" t="s">
        <v>697</v>
      </c>
      <c r="AK976" s="125">
        <v>126260</v>
      </c>
    </row>
    <row r="977" spans="29:37" x14ac:dyDescent="0.3">
      <c r="AC977" s="110">
        <v>317320000</v>
      </c>
      <c r="AD977" s="2" t="s">
        <v>758</v>
      </c>
      <c r="AE977" s="123">
        <v>41408</v>
      </c>
      <c r="AF977" s="124">
        <f t="shared" ca="1" si="16"/>
        <v>7</v>
      </c>
      <c r="AG977" s="124"/>
      <c r="AH977" s="124"/>
      <c r="AI977" s="110">
        <v>974001136</v>
      </c>
      <c r="AJ977" s="2" t="s">
        <v>2294</v>
      </c>
      <c r="AK977" s="125">
        <v>115427</v>
      </c>
    </row>
    <row r="978" spans="29:37" x14ac:dyDescent="0.3">
      <c r="AC978" s="110">
        <v>666812933</v>
      </c>
      <c r="AD978" s="2" t="s">
        <v>3117</v>
      </c>
      <c r="AE978" s="78">
        <v>41640</v>
      </c>
      <c r="AF978" s="124">
        <f t="shared" ca="1" si="16"/>
        <v>7</v>
      </c>
      <c r="AG978" s="124"/>
      <c r="AH978" s="124"/>
      <c r="AI978" s="110">
        <v>974006120</v>
      </c>
      <c r="AJ978" s="2" t="s">
        <v>623</v>
      </c>
      <c r="AK978" s="125">
        <v>144860</v>
      </c>
    </row>
    <row r="979" spans="29:37" x14ac:dyDescent="0.3">
      <c r="AC979" s="110">
        <v>988007403</v>
      </c>
      <c r="AD979" s="2" t="s">
        <v>3097</v>
      </c>
      <c r="AE979" s="78">
        <v>39256</v>
      </c>
      <c r="AF979" s="124">
        <f t="shared" ca="1" si="16"/>
        <v>13</v>
      </c>
      <c r="AG979" s="124"/>
      <c r="AH979" s="124"/>
      <c r="AI979" s="110">
        <v>975740000</v>
      </c>
      <c r="AJ979" s="2" t="s">
        <v>234</v>
      </c>
      <c r="AK979" s="125">
        <v>112614</v>
      </c>
    </row>
    <row r="980" spans="29:37" x14ac:dyDescent="0.3">
      <c r="AC980" s="110">
        <v>386810000</v>
      </c>
      <c r="AD980" s="2" t="s">
        <v>596</v>
      </c>
      <c r="AE980" s="123">
        <v>36420</v>
      </c>
      <c r="AF980" s="124">
        <f t="shared" ca="1" si="16"/>
        <v>21</v>
      </c>
      <c r="AG980" s="124"/>
      <c r="AH980" s="124"/>
      <c r="AI980" s="110">
        <v>976970000</v>
      </c>
      <c r="AJ980" s="2" t="s">
        <v>2298</v>
      </c>
      <c r="AK980" s="125">
        <v>124131</v>
      </c>
    </row>
    <row r="981" spans="29:37" x14ac:dyDescent="0.3">
      <c r="AC981" s="110">
        <v>891001673</v>
      </c>
      <c r="AD981" s="2" t="s">
        <v>167</v>
      </c>
      <c r="AE981" s="123">
        <v>39158</v>
      </c>
      <c r="AF981" s="124">
        <f t="shared" ca="1" si="16"/>
        <v>13</v>
      </c>
      <c r="AG981" s="124"/>
      <c r="AH981" s="124"/>
      <c r="AI981" s="110">
        <v>977006615</v>
      </c>
      <c r="AJ981" s="2" t="s">
        <v>234</v>
      </c>
      <c r="AK981" s="125">
        <v>54317</v>
      </c>
    </row>
    <row r="982" spans="29:37" x14ac:dyDescent="0.3">
      <c r="AC982" s="110">
        <v>376800000</v>
      </c>
      <c r="AD982" s="2" t="s">
        <v>212</v>
      </c>
      <c r="AE982" s="123">
        <v>37190</v>
      </c>
      <c r="AF982" s="124">
        <f t="shared" ca="1" si="16"/>
        <v>19</v>
      </c>
      <c r="AG982" s="124"/>
      <c r="AH982" s="124"/>
      <c r="AI982" s="110">
        <v>980003045</v>
      </c>
      <c r="AJ982" s="2" t="s">
        <v>623</v>
      </c>
      <c r="AK982" s="125">
        <v>82898</v>
      </c>
    </row>
    <row r="983" spans="29:37" x14ac:dyDescent="0.3">
      <c r="AC983" s="110">
        <v>675005393</v>
      </c>
      <c r="AD983" s="2" t="s">
        <v>52</v>
      </c>
      <c r="AE983" s="123">
        <v>38033</v>
      </c>
      <c r="AF983" s="124">
        <f t="shared" ca="1" si="16"/>
        <v>17</v>
      </c>
      <c r="AG983" s="124"/>
      <c r="AH983" s="124"/>
      <c r="AI983" s="110">
        <v>980390000</v>
      </c>
      <c r="AJ983" s="2" t="s">
        <v>234</v>
      </c>
      <c r="AK983" s="125">
        <v>67201</v>
      </c>
    </row>
    <row r="984" spans="29:37" x14ac:dyDescent="0.3">
      <c r="AC984" s="110">
        <v>999850000</v>
      </c>
      <c r="AD984" s="2" t="s">
        <v>119</v>
      </c>
      <c r="AE984" s="78">
        <v>40798</v>
      </c>
      <c r="AF984" s="124">
        <f t="shared" ca="1" si="16"/>
        <v>9</v>
      </c>
      <c r="AG984" s="124"/>
      <c r="AH984" s="124"/>
      <c r="AI984" s="110">
        <v>981002342</v>
      </c>
      <c r="AJ984" s="2" t="s">
        <v>2294</v>
      </c>
      <c r="AK984" s="125">
        <v>106700</v>
      </c>
    </row>
    <row r="985" spans="29:37" x14ac:dyDescent="0.3">
      <c r="AC985" s="110">
        <v>709002386</v>
      </c>
      <c r="AD985" s="2" t="s">
        <v>513</v>
      </c>
      <c r="AE985" s="123">
        <v>41583</v>
      </c>
      <c r="AF985" s="124">
        <f t="shared" ca="1" si="16"/>
        <v>7</v>
      </c>
      <c r="AG985" s="124"/>
      <c r="AH985" s="124"/>
      <c r="AI985" s="110">
        <v>984007068</v>
      </c>
      <c r="AJ985" s="2" t="s">
        <v>234</v>
      </c>
      <c r="AK985" s="125">
        <v>48469</v>
      </c>
    </row>
    <row r="986" spans="29:37" x14ac:dyDescent="0.3">
      <c r="AC986" s="110">
        <v>242240000</v>
      </c>
      <c r="AD986" s="2" t="s">
        <v>3148</v>
      </c>
      <c r="AE986" s="78">
        <v>39886</v>
      </c>
      <c r="AF986" s="124">
        <f t="shared" ca="1" si="16"/>
        <v>11</v>
      </c>
      <c r="AG986" s="124"/>
      <c r="AH986" s="124"/>
      <c r="AI986" s="110">
        <v>984550000</v>
      </c>
      <c r="AJ986" s="2" t="s">
        <v>2294</v>
      </c>
      <c r="AK986" s="125">
        <v>98510</v>
      </c>
    </row>
    <row r="987" spans="29:37" x14ac:dyDescent="0.3">
      <c r="AC987" s="110">
        <v>666419911</v>
      </c>
      <c r="AD987" s="2" t="s">
        <v>387</v>
      </c>
      <c r="AE987" s="123">
        <v>38878</v>
      </c>
      <c r="AF987" s="124">
        <f t="shared" ca="1" si="16"/>
        <v>14</v>
      </c>
      <c r="AG987" s="124"/>
      <c r="AH987" s="124"/>
      <c r="AI987" s="110">
        <v>986350000</v>
      </c>
      <c r="AJ987" s="2" t="s">
        <v>2294</v>
      </c>
      <c r="AK987" s="125">
        <v>42774</v>
      </c>
    </row>
    <row r="988" spans="29:37" x14ac:dyDescent="0.3">
      <c r="AC988" s="110">
        <v>666909451</v>
      </c>
      <c r="AD988" s="2" t="s">
        <v>614</v>
      </c>
      <c r="AE988" s="123">
        <v>39675</v>
      </c>
      <c r="AF988" s="124">
        <f t="shared" ca="1" si="16"/>
        <v>12</v>
      </c>
      <c r="AG988" s="124"/>
      <c r="AH988" s="124"/>
      <c r="AI988" s="110">
        <v>987005670</v>
      </c>
      <c r="AJ988" s="2" t="s">
        <v>623</v>
      </c>
      <c r="AK988" s="125">
        <v>106098</v>
      </c>
    </row>
    <row r="989" spans="29:37" x14ac:dyDescent="0.3">
      <c r="AC989" s="110">
        <v>734710000</v>
      </c>
      <c r="AD989" s="2" t="s">
        <v>3106</v>
      </c>
      <c r="AE989" s="78">
        <v>39594</v>
      </c>
      <c r="AF989" s="124">
        <f t="shared" ca="1" si="16"/>
        <v>12</v>
      </c>
      <c r="AG989" s="124"/>
      <c r="AH989" s="124"/>
      <c r="AI989" s="110">
        <v>988007403</v>
      </c>
      <c r="AJ989" s="2" t="s">
        <v>2300</v>
      </c>
      <c r="AK989" s="125">
        <v>120849</v>
      </c>
    </row>
    <row r="990" spans="29:37" x14ac:dyDescent="0.3">
      <c r="AC990" s="110">
        <v>515005720</v>
      </c>
      <c r="AD990" s="2" t="s">
        <v>688</v>
      </c>
      <c r="AE990" s="123">
        <v>42451</v>
      </c>
      <c r="AF990" s="124">
        <f t="shared" ca="1" si="16"/>
        <v>4</v>
      </c>
      <c r="AG990" s="124"/>
      <c r="AH990" s="124"/>
      <c r="AI990" s="110">
        <v>989130000</v>
      </c>
      <c r="AJ990" s="2" t="s">
        <v>697</v>
      </c>
      <c r="AK990" s="125">
        <v>106098</v>
      </c>
    </row>
    <row r="991" spans="29:37" x14ac:dyDescent="0.3">
      <c r="AC991" s="110">
        <v>942003054</v>
      </c>
      <c r="AD991" s="2" t="s">
        <v>194</v>
      </c>
      <c r="AE991" s="123">
        <v>39505</v>
      </c>
      <c r="AF991" s="124">
        <f t="shared" ca="1" si="16"/>
        <v>13</v>
      </c>
      <c r="AG991" s="124"/>
      <c r="AH991" s="124"/>
      <c r="AI991" s="110">
        <v>990007201</v>
      </c>
      <c r="AJ991" s="2" t="s">
        <v>697</v>
      </c>
      <c r="AK991" s="125">
        <v>51490</v>
      </c>
    </row>
    <row r="992" spans="29:37" x14ac:dyDescent="0.3">
      <c r="AC992" s="110">
        <v>385880000</v>
      </c>
      <c r="AD992" s="2" t="s">
        <v>283</v>
      </c>
      <c r="AE992" s="123">
        <v>37439</v>
      </c>
      <c r="AF992" s="124">
        <f t="shared" ca="1" si="16"/>
        <v>18</v>
      </c>
      <c r="AG992" s="124"/>
      <c r="AH992" s="124"/>
      <c r="AI992" s="110">
        <v>992680000</v>
      </c>
      <c r="AJ992" s="2" t="s">
        <v>2294</v>
      </c>
      <c r="AK992" s="125">
        <v>53336</v>
      </c>
    </row>
    <row r="993" spans="29:37" x14ac:dyDescent="0.3">
      <c r="AC993" s="110">
        <v>773410000</v>
      </c>
      <c r="AD993" s="2" t="s">
        <v>3067</v>
      </c>
      <c r="AE993" s="78">
        <v>36726</v>
      </c>
      <c r="AF993" s="124">
        <f t="shared" ca="1" si="16"/>
        <v>20</v>
      </c>
      <c r="AG993" s="124"/>
      <c r="AH993" s="124"/>
      <c r="AI993" s="110">
        <v>992820000</v>
      </c>
      <c r="AJ993" s="2" t="s">
        <v>2293</v>
      </c>
      <c r="AK993" s="125">
        <v>134744</v>
      </c>
    </row>
    <row r="994" spans="29:37" x14ac:dyDescent="0.3">
      <c r="AC994" s="110">
        <v>155001296</v>
      </c>
      <c r="AD994" s="2" t="s">
        <v>70</v>
      </c>
      <c r="AE994" s="123">
        <v>40992</v>
      </c>
      <c r="AF994" s="124">
        <f t="shared" ca="1" si="16"/>
        <v>8</v>
      </c>
      <c r="AG994" s="124"/>
      <c r="AH994" s="124"/>
      <c r="AI994" s="110">
        <v>993008640</v>
      </c>
      <c r="AJ994" s="2" t="s">
        <v>234</v>
      </c>
      <c r="AK994" s="125">
        <v>112791</v>
      </c>
    </row>
    <row r="995" spans="29:37" x14ac:dyDescent="0.3">
      <c r="AC995" s="110">
        <v>468950000</v>
      </c>
      <c r="AD995" s="2" t="s">
        <v>511</v>
      </c>
      <c r="AE995" s="123">
        <v>38383</v>
      </c>
      <c r="AF995" s="124">
        <f t="shared" ca="1" si="16"/>
        <v>16</v>
      </c>
      <c r="AG995" s="124"/>
      <c r="AH995" s="124"/>
      <c r="AI995" s="110">
        <v>994310000</v>
      </c>
      <c r="AJ995" s="2" t="s">
        <v>2291</v>
      </c>
      <c r="AK995" s="125">
        <v>125779</v>
      </c>
    </row>
    <row r="996" spans="29:37" x14ac:dyDescent="0.3">
      <c r="AC996" s="110">
        <v>810009611</v>
      </c>
      <c r="AD996" s="2" t="s">
        <v>129</v>
      </c>
      <c r="AE996" s="123">
        <v>38657</v>
      </c>
      <c r="AF996" s="124">
        <f t="shared" ca="1" si="16"/>
        <v>15</v>
      </c>
      <c r="AG996" s="124"/>
      <c r="AH996" s="124"/>
      <c r="AI996" s="110">
        <v>995007955</v>
      </c>
      <c r="AJ996" s="2" t="s">
        <v>623</v>
      </c>
      <c r="AK996" s="125">
        <v>108937</v>
      </c>
    </row>
    <row r="997" spans="29:37" x14ac:dyDescent="0.3">
      <c r="AC997" s="110">
        <v>709410000</v>
      </c>
      <c r="AD997" s="2" t="s">
        <v>190</v>
      </c>
      <c r="AE997" s="123">
        <v>36360</v>
      </c>
      <c r="AF997" s="124">
        <f t="shared" ca="1" si="16"/>
        <v>21</v>
      </c>
      <c r="AG997" s="124"/>
      <c r="AH997" s="124"/>
      <c r="AI997" s="110">
        <v>996003945</v>
      </c>
      <c r="AJ997" s="2" t="s">
        <v>623</v>
      </c>
      <c r="AK997" s="125">
        <v>54592</v>
      </c>
    </row>
    <row r="998" spans="29:37" x14ac:dyDescent="0.3">
      <c r="AC998" s="110">
        <v>666001913</v>
      </c>
      <c r="AD998" s="2" t="s">
        <v>3132</v>
      </c>
      <c r="AE998" s="78">
        <v>42145</v>
      </c>
      <c r="AF998" s="124">
        <f t="shared" ca="1" si="16"/>
        <v>5</v>
      </c>
      <c r="AG998" s="124"/>
      <c r="AH998" s="124"/>
      <c r="AI998" s="110">
        <v>997004186</v>
      </c>
      <c r="AJ998" s="2" t="s">
        <v>2294</v>
      </c>
      <c r="AK998" s="125">
        <v>65910</v>
      </c>
    </row>
    <row r="999" spans="29:37" x14ac:dyDescent="0.3">
      <c r="AC999" s="110">
        <v>666879764</v>
      </c>
      <c r="AD999" s="2" t="s">
        <v>720</v>
      </c>
      <c r="AE999" s="123">
        <v>43428</v>
      </c>
      <c r="AF999" s="124">
        <f t="shared" ca="1" si="16"/>
        <v>2</v>
      </c>
      <c r="AG999" s="124"/>
      <c r="AH999" s="124"/>
      <c r="AI999" s="110">
        <v>997007501</v>
      </c>
      <c r="AJ999" s="2" t="s">
        <v>386</v>
      </c>
      <c r="AK999" s="125">
        <v>78382</v>
      </c>
    </row>
    <row r="1000" spans="29:37" x14ac:dyDescent="0.3">
      <c r="AC1000" s="110">
        <v>666434384</v>
      </c>
      <c r="AI1000" s="110">
        <v>999320000</v>
      </c>
      <c r="AJ1000" s="2" t="s">
        <v>2294</v>
      </c>
      <c r="AK1000" s="125">
        <v>146422</v>
      </c>
    </row>
    <row r="1001" spans="29:37" x14ac:dyDescent="0.3">
      <c r="AC1001" s="110">
        <v>522410000</v>
      </c>
      <c r="AI1001" s="110">
        <v>999850000</v>
      </c>
      <c r="AJ1001" s="2" t="s">
        <v>2300</v>
      </c>
      <c r="AK1001" s="125">
        <v>61692</v>
      </c>
    </row>
  </sheetData>
  <sortState xmlns:xlrd2="http://schemas.microsoft.com/office/spreadsheetml/2017/richdata2" ref="AC2:AF1001">
    <sortCondition ref="AD3"/>
  </sortState>
  <phoneticPr fontId="9" type="noConversion"/>
  <conditionalFormatting sqref="A2:A742">
    <cfRule type="duplicateValues" dxfId="3" priority="5"/>
  </conditionalFormatting>
  <conditionalFormatting sqref="AD2:AD999">
    <cfRule type="duplicateValues" dxfId="2" priority="3"/>
  </conditionalFormatting>
  <conditionalFormatting sqref="AC2:AC1001">
    <cfRule type="duplicateValues" dxfId="1" priority="2"/>
  </conditionalFormatting>
  <conditionalFormatting sqref="AI2:AI1001">
    <cfRule type="duplicateValues" dxfId="0" priority="1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CCFF"/>
    <pageSetUpPr autoPageBreaks="0"/>
  </sheetPr>
  <dimension ref="A1:X741"/>
  <sheetViews>
    <sheetView zoomScale="160" zoomScaleNormal="160" zoomScaleSheetLayoutView="100" zoomScalePageLayoutView="115" workbookViewId="0">
      <selection activeCell="D2" sqref="D2:D741"/>
    </sheetView>
  </sheetViews>
  <sheetFormatPr defaultColWidth="19.77734375" defaultRowHeight="14.4" x14ac:dyDescent="0.3"/>
  <cols>
    <col min="1" max="1" width="17.109375" style="2" customWidth="1"/>
    <col min="2" max="2" width="11.44140625" style="2" customWidth="1"/>
    <col min="3" max="3" width="9.44140625" style="3" customWidth="1"/>
    <col min="4" max="4" width="14.44140625" style="128" customWidth="1"/>
    <col min="5" max="5" width="7.109375" style="2" customWidth="1"/>
    <col min="6" max="6" width="9.77734375" style="2" customWidth="1"/>
    <col min="7" max="7" width="9.109375" style="2" bestFit="1" customWidth="1"/>
    <col min="8" max="8" width="5.109375" style="2" bestFit="1" customWidth="1"/>
    <col min="9" max="9" width="9.109375" style="2" customWidth="1"/>
    <col min="10" max="10" width="2" style="2" bestFit="1" customWidth="1"/>
    <col min="11" max="11" width="7" style="2" bestFit="1" customWidth="1"/>
    <col min="12" max="19" width="8" style="2" bestFit="1" customWidth="1"/>
    <col min="20" max="24" width="9.109375" style="2" bestFit="1" customWidth="1"/>
    <col min="25" max="16384" width="19.77734375" style="2"/>
  </cols>
  <sheetData>
    <row r="1" spans="1:24" x14ac:dyDescent="0.3">
      <c r="A1" s="52" t="s">
        <v>0</v>
      </c>
      <c r="B1" s="51" t="s">
        <v>895</v>
      </c>
      <c r="C1" s="53" t="s">
        <v>5</v>
      </c>
      <c r="D1" s="134" t="s">
        <v>7</v>
      </c>
      <c r="E1" s="64"/>
      <c r="F1" s="64"/>
      <c r="G1" s="55">
        <v>0</v>
      </c>
      <c r="H1" s="56">
        <v>0</v>
      </c>
    </row>
    <row r="2" spans="1:24" x14ac:dyDescent="0.3">
      <c r="A2" s="2" t="s">
        <v>10</v>
      </c>
      <c r="B2" s="60">
        <v>222110000</v>
      </c>
      <c r="C2" s="3">
        <v>63981</v>
      </c>
      <c r="D2" s="135"/>
      <c r="G2" s="57">
        <v>5000</v>
      </c>
      <c r="H2" s="75">
        <v>0.01</v>
      </c>
      <c r="J2" s="55">
        <v>0</v>
      </c>
      <c r="K2" s="57">
        <v>5000</v>
      </c>
      <c r="L2" s="57">
        <v>25000</v>
      </c>
      <c r="M2" s="57">
        <v>35000</v>
      </c>
      <c r="N2" s="57">
        <v>45000</v>
      </c>
      <c r="O2" s="57">
        <v>55000</v>
      </c>
      <c r="P2" s="57">
        <v>65000</v>
      </c>
      <c r="Q2" s="57">
        <v>75000</v>
      </c>
      <c r="R2" s="57">
        <v>85000</v>
      </c>
      <c r="S2" s="57">
        <v>95000</v>
      </c>
      <c r="T2" s="57">
        <v>105000</v>
      </c>
      <c r="U2" s="57">
        <v>115000</v>
      </c>
      <c r="V2" s="57">
        <v>125000</v>
      </c>
      <c r="W2" s="57">
        <v>135000</v>
      </c>
      <c r="X2" s="57">
        <v>145000</v>
      </c>
    </row>
    <row r="3" spans="1:24" x14ac:dyDescent="0.3">
      <c r="A3" s="2" t="s">
        <v>14</v>
      </c>
      <c r="B3" s="60">
        <v>186009837</v>
      </c>
      <c r="C3" s="3">
        <v>60915</v>
      </c>
      <c r="D3" s="135"/>
      <c r="G3" s="57">
        <v>25000</v>
      </c>
      <c r="H3" s="75">
        <v>1.4999999999999999E-2</v>
      </c>
      <c r="J3" s="56">
        <v>0</v>
      </c>
      <c r="K3" s="75">
        <v>0.01</v>
      </c>
      <c r="L3" s="75">
        <v>1.4999999999999999E-2</v>
      </c>
      <c r="M3" s="75">
        <v>0.02</v>
      </c>
      <c r="N3" s="75">
        <v>2.5000000000000001E-2</v>
      </c>
      <c r="O3" s="75">
        <v>0.03</v>
      </c>
      <c r="P3" s="75">
        <v>3.5000000000000003E-2</v>
      </c>
      <c r="Q3" s="75">
        <v>0.04</v>
      </c>
      <c r="R3" s="75">
        <v>4.4999999999999998E-2</v>
      </c>
      <c r="S3" s="75">
        <v>0.05</v>
      </c>
      <c r="T3" s="75">
        <v>5.5E-2</v>
      </c>
      <c r="U3" s="75">
        <v>0.06</v>
      </c>
      <c r="V3" s="75">
        <v>6.5000000000000002E-2</v>
      </c>
      <c r="W3" s="75">
        <v>7.0000000000000007E-2</v>
      </c>
      <c r="X3" s="75">
        <v>7.4999999999999997E-2</v>
      </c>
    </row>
    <row r="4" spans="1:24" x14ac:dyDescent="0.3">
      <c r="A4" s="2" t="s">
        <v>2318</v>
      </c>
      <c r="B4" s="60">
        <v>408200000</v>
      </c>
      <c r="C4" s="3">
        <v>97071</v>
      </c>
      <c r="D4" s="135"/>
      <c r="G4" s="57">
        <v>35000</v>
      </c>
      <c r="H4" s="75">
        <v>0.02</v>
      </c>
    </row>
    <row r="5" spans="1:24" x14ac:dyDescent="0.3">
      <c r="A5" s="2" t="s">
        <v>20</v>
      </c>
      <c r="B5" s="60">
        <v>820140000</v>
      </c>
      <c r="C5" s="3">
        <v>115421</v>
      </c>
      <c r="D5" s="135"/>
      <c r="G5" s="57">
        <v>45000</v>
      </c>
      <c r="H5" s="75">
        <v>2.5000000000000001E-2</v>
      </c>
    </row>
    <row r="6" spans="1:24" x14ac:dyDescent="0.3">
      <c r="A6" s="2" t="s">
        <v>23</v>
      </c>
      <c r="B6" s="60">
        <v>796001676</v>
      </c>
      <c r="C6" s="3">
        <v>115547</v>
      </c>
      <c r="D6" s="135"/>
      <c r="G6" s="57">
        <v>55000</v>
      </c>
      <c r="H6" s="75">
        <v>0.03</v>
      </c>
    </row>
    <row r="7" spans="1:24" x14ac:dyDescent="0.3">
      <c r="A7" s="2" t="s">
        <v>25</v>
      </c>
      <c r="B7" s="60">
        <v>666684808</v>
      </c>
      <c r="C7" s="3">
        <v>69212</v>
      </c>
      <c r="D7" s="135"/>
      <c r="G7" s="57">
        <v>65000</v>
      </c>
      <c r="H7" s="75">
        <v>3.5000000000000003E-2</v>
      </c>
    </row>
    <row r="8" spans="1:24" x14ac:dyDescent="0.3">
      <c r="A8" s="2" t="s">
        <v>803</v>
      </c>
      <c r="B8" s="60">
        <v>543880000</v>
      </c>
      <c r="C8" s="3">
        <v>120198</v>
      </c>
      <c r="D8" s="135"/>
      <c r="G8" s="57">
        <v>75000</v>
      </c>
      <c r="H8" s="75">
        <v>0.04</v>
      </c>
    </row>
    <row r="9" spans="1:24" x14ac:dyDescent="0.3">
      <c r="A9" s="2" t="s">
        <v>28</v>
      </c>
      <c r="B9" s="60">
        <v>503005673</v>
      </c>
      <c r="C9" s="3">
        <v>107635</v>
      </c>
      <c r="D9" s="135"/>
      <c r="G9" s="57">
        <v>85000</v>
      </c>
      <c r="H9" s="75">
        <v>4.4999999999999998E-2</v>
      </c>
    </row>
    <row r="10" spans="1:24" x14ac:dyDescent="0.3">
      <c r="A10" s="2" t="s">
        <v>29</v>
      </c>
      <c r="B10" s="60">
        <v>862007338</v>
      </c>
      <c r="C10" s="3">
        <v>113020</v>
      </c>
      <c r="D10" s="135"/>
      <c r="G10" s="57">
        <v>95000</v>
      </c>
      <c r="H10" s="75">
        <v>0.05</v>
      </c>
    </row>
    <row r="11" spans="1:24" x14ac:dyDescent="0.3">
      <c r="A11" s="2" t="s">
        <v>31</v>
      </c>
      <c r="B11" s="60">
        <v>711006010</v>
      </c>
      <c r="C11" s="3">
        <v>82341</v>
      </c>
      <c r="D11" s="135"/>
      <c r="G11" s="57">
        <v>105000</v>
      </c>
      <c r="H11" s="75">
        <v>5.5E-2</v>
      </c>
    </row>
    <row r="12" spans="1:24" x14ac:dyDescent="0.3">
      <c r="A12" s="2" t="s">
        <v>3304</v>
      </c>
      <c r="B12" s="60">
        <v>250005128</v>
      </c>
      <c r="C12" s="3">
        <v>98598</v>
      </c>
      <c r="D12" s="135"/>
      <c r="G12" s="57">
        <v>115000</v>
      </c>
      <c r="H12" s="75">
        <v>0.06</v>
      </c>
    </row>
    <row r="13" spans="1:24" x14ac:dyDescent="0.3">
      <c r="A13" s="2" t="s">
        <v>35</v>
      </c>
      <c r="B13" s="60">
        <v>986350000</v>
      </c>
      <c r="C13" s="3">
        <v>46350</v>
      </c>
      <c r="D13" s="135"/>
      <c r="G13" s="57">
        <v>125000</v>
      </c>
      <c r="H13" s="75">
        <v>6.5000000000000002E-2</v>
      </c>
    </row>
    <row r="14" spans="1:24" x14ac:dyDescent="0.3">
      <c r="A14" s="2" t="s">
        <v>37</v>
      </c>
      <c r="B14" s="60">
        <v>666667301</v>
      </c>
      <c r="C14" s="3">
        <v>61076</v>
      </c>
      <c r="D14" s="135"/>
      <c r="G14" s="57">
        <v>135000</v>
      </c>
      <c r="H14" s="75">
        <v>7.0000000000000007E-2</v>
      </c>
    </row>
    <row r="15" spans="1:24" x14ac:dyDescent="0.3">
      <c r="A15" s="2" t="s">
        <v>39</v>
      </c>
      <c r="B15" s="60">
        <v>382009483</v>
      </c>
      <c r="C15" s="3">
        <v>107968</v>
      </c>
      <c r="D15" s="135"/>
      <c r="G15" s="57">
        <v>145000</v>
      </c>
      <c r="H15" s="75">
        <v>7.4999999999999997E-2</v>
      </c>
    </row>
    <row r="16" spans="1:24" x14ac:dyDescent="0.3">
      <c r="A16" s="2" t="s">
        <v>41</v>
      </c>
      <c r="B16" s="60">
        <v>160260000</v>
      </c>
      <c r="C16" s="3">
        <v>102146</v>
      </c>
      <c r="D16" s="135"/>
    </row>
    <row r="17" spans="1:4" x14ac:dyDescent="0.3">
      <c r="A17" s="2" t="s">
        <v>43</v>
      </c>
      <c r="B17" s="60">
        <v>666879764</v>
      </c>
      <c r="C17" s="3">
        <v>46009</v>
      </c>
      <c r="D17" s="135"/>
    </row>
    <row r="18" spans="1:4" x14ac:dyDescent="0.3">
      <c r="A18" s="2" t="s">
        <v>44</v>
      </c>
      <c r="B18" s="60">
        <v>631002847</v>
      </c>
      <c r="C18" s="3">
        <v>53399</v>
      </c>
      <c r="D18" s="135"/>
    </row>
    <row r="19" spans="1:4" x14ac:dyDescent="0.3">
      <c r="A19" s="2" t="s">
        <v>46</v>
      </c>
      <c r="B19" s="60">
        <v>436009240</v>
      </c>
      <c r="C19" s="3">
        <v>45419</v>
      </c>
      <c r="D19" s="135"/>
    </row>
    <row r="20" spans="1:4" x14ac:dyDescent="0.3">
      <c r="A20" s="2" t="s">
        <v>48</v>
      </c>
      <c r="B20" s="60">
        <v>949730000</v>
      </c>
      <c r="C20" s="3">
        <v>69038</v>
      </c>
      <c r="D20" s="135"/>
    </row>
    <row r="21" spans="1:4" x14ac:dyDescent="0.3">
      <c r="A21" s="2" t="s">
        <v>3301</v>
      </c>
      <c r="B21" s="60">
        <v>992820000</v>
      </c>
      <c r="C21" s="3">
        <v>46163</v>
      </c>
      <c r="D21" s="135"/>
    </row>
    <row r="22" spans="1:4" x14ac:dyDescent="0.3">
      <c r="A22" s="2" t="s">
        <v>52</v>
      </c>
      <c r="B22" s="60">
        <v>285002080</v>
      </c>
      <c r="C22" s="3">
        <v>70990</v>
      </c>
      <c r="D22" s="135"/>
    </row>
    <row r="23" spans="1:4" x14ac:dyDescent="0.3">
      <c r="A23" s="2" t="s">
        <v>54</v>
      </c>
      <c r="B23" s="60">
        <v>666544197</v>
      </c>
      <c r="C23" s="3">
        <v>45315</v>
      </c>
      <c r="D23" s="135"/>
    </row>
    <row r="24" spans="1:4" x14ac:dyDescent="0.3">
      <c r="A24" s="2" t="s">
        <v>3302</v>
      </c>
      <c r="B24" s="60">
        <v>458009624</v>
      </c>
      <c r="C24" s="3">
        <v>102687</v>
      </c>
      <c r="D24" s="135"/>
    </row>
    <row r="25" spans="1:4" x14ac:dyDescent="0.3">
      <c r="A25" s="2" t="s">
        <v>3303</v>
      </c>
      <c r="B25" s="60">
        <v>372002188</v>
      </c>
      <c r="C25" s="3">
        <v>121213</v>
      </c>
      <c r="D25" s="135"/>
    </row>
    <row r="26" spans="1:4" x14ac:dyDescent="0.3">
      <c r="A26" s="2" t="s">
        <v>60</v>
      </c>
      <c r="B26" s="60">
        <v>260005521</v>
      </c>
      <c r="C26" s="3">
        <v>74666</v>
      </c>
      <c r="D26" s="135"/>
    </row>
    <row r="27" spans="1:4" x14ac:dyDescent="0.3">
      <c r="A27" s="2" t="s">
        <v>61</v>
      </c>
      <c r="B27" s="60">
        <v>410005983</v>
      </c>
      <c r="C27" s="3">
        <v>90032</v>
      </c>
      <c r="D27" s="135"/>
    </row>
    <row r="28" spans="1:4" x14ac:dyDescent="0.3">
      <c r="A28" s="2" t="s">
        <v>63</v>
      </c>
      <c r="B28" s="60">
        <v>430230000</v>
      </c>
      <c r="C28" s="3">
        <v>43469</v>
      </c>
      <c r="D28" s="135"/>
    </row>
    <row r="29" spans="1:4" x14ac:dyDescent="0.3">
      <c r="A29" s="2" t="s">
        <v>65</v>
      </c>
      <c r="B29" s="60">
        <v>124001985</v>
      </c>
      <c r="C29" s="3">
        <v>68870</v>
      </c>
      <c r="D29" s="135"/>
    </row>
    <row r="30" spans="1:4" x14ac:dyDescent="0.3">
      <c r="A30" s="2" t="s">
        <v>66</v>
      </c>
      <c r="B30" s="60">
        <v>752007800</v>
      </c>
      <c r="C30" s="3">
        <v>113141</v>
      </c>
      <c r="D30" s="135"/>
    </row>
    <row r="31" spans="1:4" x14ac:dyDescent="0.3">
      <c r="A31" s="2" t="s">
        <v>68</v>
      </c>
      <c r="B31" s="60">
        <v>889880000</v>
      </c>
      <c r="C31" s="3">
        <v>104719</v>
      </c>
      <c r="D31" s="135"/>
    </row>
    <row r="32" spans="1:4" x14ac:dyDescent="0.3">
      <c r="A32" s="2" t="s">
        <v>70</v>
      </c>
      <c r="B32" s="60">
        <v>442009272</v>
      </c>
      <c r="C32" s="3">
        <v>61443</v>
      </c>
      <c r="D32" s="135"/>
    </row>
    <row r="33" spans="1:4" x14ac:dyDescent="0.3">
      <c r="A33" s="2" t="s">
        <v>71</v>
      </c>
      <c r="B33" s="60">
        <v>666434384</v>
      </c>
      <c r="C33" s="3">
        <v>115351</v>
      </c>
      <c r="D33" s="135"/>
    </row>
    <row r="34" spans="1:4" x14ac:dyDescent="0.3">
      <c r="A34" s="2" t="s">
        <v>73</v>
      </c>
      <c r="B34" s="60">
        <v>666802866</v>
      </c>
      <c r="C34" s="3">
        <v>71321</v>
      </c>
      <c r="D34" s="135"/>
    </row>
    <row r="35" spans="1:4" x14ac:dyDescent="0.3">
      <c r="A35" s="2" t="s">
        <v>75</v>
      </c>
      <c r="B35" s="60">
        <v>934003805</v>
      </c>
      <c r="C35" s="3">
        <v>124798</v>
      </c>
      <c r="D35" s="135"/>
    </row>
    <row r="36" spans="1:4" x14ac:dyDescent="0.3">
      <c r="A36" s="2" t="s">
        <v>77</v>
      </c>
      <c r="B36" s="60">
        <v>917140000</v>
      </c>
      <c r="C36" s="3">
        <v>96545</v>
      </c>
      <c r="D36" s="135"/>
    </row>
    <row r="37" spans="1:4" x14ac:dyDescent="0.3">
      <c r="A37" s="2" t="s">
        <v>79</v>
      </c>
      <c r="B37" s="60">
        <v>715007454</v>
      </c>
      <c r="C37" s="3">
        <v>98833</v>
      </c>
      <c r="D37" s="135"/>
    </row>
    <row r="38" spans="1:4" x14ac:dyDescent="0.3">
      <c r="A38" s="2" t="s">
        <v>80</v>
      </c>
      <c r="B38" s="60">
        <v>681002081</v>
      </c>
      <c r="C38" s="3">
        <v>124698</v>
      </c>
      <c r="D38" s="135"/>
    </row>
    <row r="39" spans="1:4" x14ac:dyDescent="0.3">
      <c r="A39" s="2" t="s">
        <v>82</v>
      </c>
      <c r="B39" s="60">
        <v>377005117</v>
      </c>
      <c r="C39" s="3">
        <v>106453</v>
      </c>
      <c r="D39" s="135"/>
    </row>
    <row r="40" spans="1:4" x14ac:dyDescent="0.3">
      <c r="A40" s="2" t="s">
        <v>83</v>
      </c>
      <c r="B40" s="60">
        <v>793003084</v>
      </c>
      <c r="C40" s="3">
        <v>88169</v>
      </c>
      <c r="D40" s="135"/>
    </row>
    <row r="41" spans="1:4" x14ac:dyDescent="0.3">
      <c r="A41" s="2" t="s">
        <v>84</v>
      </c>
      <c r="B41" s="60">
        <v>680004232</v>
      </c>
      <c r="C41" s="3">
        <v>83157</v>
      </c>
      <c r="D41" s="135"/>
    </row>
    <row r="42" spans="1:4" x14ac:dyDescent="0.3">
      <c r="A42" s="2" t="s">
        <v>85</v>
      </c>
      <c r="B42" s="60">
        <v>294004018</v>
      </c>
      <c r="C42" s="3">
        <v>71963</v>
      </c>
      <c r="D42" s="135"/>
    </row>
    <row r="43" spans="1:4" x14ac:dyDescent="0.3">
      <c r="A43" s="2" t="s">
        <v>86</v>
      </c>
      <c r="B43" s="60">
        <v>366970000</v>
      </c>
      <c r="C43" s="3">
        <v>84121</v>
      </c>
      <c r="D43" s="135"/>
    </row>
    <row r="44" spans="1:4" x14ac:dyDescent="0.3">
      <c r="A44" s="2" t="s">
        <v>87</v>
      </c>
      <c r="B44" s="60">
        <v>222007740</v>
      </c>
      <c r="C44" s="3">
        <v>73059</v>
      </c>
      <c r="D44" s="135"/>
    </row>
    <row r="45" spans="1:4" x14ac:dyDescent="0.3">
      <c r="A45" s="2" t="s">
        <v>88</v>
      </c>
      <c r="B45" s="60">
        <v>576005776</v>
      </c>
      <c r="C45" s="3">
        <v>115255</v>
      </c>
      <c r="D45" s="135"/>
    </row>
    <row r="46" spans="1:4" x14ac:dyDescent="0.3">
      <c r="A46" s="2" t="s">
        <v>89</v>
      </c>
      <c r="B46" s="60">
        <v>176360000</v>
      </c>
      <c r="C46" s="3">
        <v>75259</v>
      </c>
      <c r="D46" s="135"/>
    </row>
    <row r="47" spans="1:4" x14ac:dyDescent="0.3">
      <c r="A47" s="2" t="s">
        <v>90</v>
      </c>
      <c r="B47" s="60">
        <v>233009010</v>
      </c>
      <c r="C47" s="3">
        <v>104597</v>
      </c>
      <c r="D47" s="135"/>
    </row>
    <row r="48" spans="1:4" x14ac:dyDescent="0.3">
      <c r="A48" s="2" t="s">
        <v>91</v>
      </c>
      <c r="B48" s="60">
        <v>505001918</v>
      </c>
      <c r="C48" s="3">
        <v>124141</v>
      </c>
      <c r="D48" s="135"/>
    </row>
    <row r="49" spans="1:4" x14ac:dyDescent="0.3">
      <c r="A49" s="2" t="s">
        <v>92</v>
      </c>
      <c r="B49" s="60">
        <v>123007131</v>
      </c>
      <c r="C49" s="3">
        <v>119465</v>
      </c>
      <c r="D49" s="135"/>
    </row>
    <row r="50" spans="1:4" x14ac:dyDescent="0.3">
      <c r="A50" s="2" t="s">
        <v>93</v>
      </c>
      <c r="B50" s="60">
        <v>588950000</v>
      </c>
      <c r="C50" s="3">
        <v>51489</v>
      </c>
      <c r="D50" s="135"/>
    </row>
    <row r="51" spans="1:4" x14ac:dyDescent="0.3">
      <c r="A51" s="2" t="s">
        <v>94</v>
      </c>
      <c r="B51" s="60">
        <v>218140000</v>
      </c>
      <c r="C51" s="3">
        <v>46075</v>
      </c>
      <c r="D51" s="135"/>
    </row>
    <row r="52" spans="1:4" x14ac:dyDescent="0.3">
      <c r="A52" s="2" t="s">
        <v>95</v>
      </c>
      <c r="B52" s="60">
        <v>418350000</v>
      </c>
      <c r="C52" s="3">
        <v>102833</v>
      </c>
      <c r="D52" s="135"/>
    </row>
    <row r="53" spans="1:4" x14ac:dyDescent="0.3">
      <c r="A53" s="2" t="s">
        <v>96</v>
      </c>
      <c r="B53" s="60">
        <v>597009853</v>
      </c>
      <c r="C53" s="3">
        <v>65490</v>
      </c>
      <c r="D53" s="135"/>
    </row>
    <row r="54" spans="1:4" x14ac:dyDescent="0.3">
      <c r="A54" s="2" t="s">
        <v>97</v>
      </c>
      <c r="B54" s="60">
        <v>443960000</v>
      </c>
      <c r="C54" s="3">
        <v>109822</v>
      </c>
      <c r="D54" s="135"/>
    </row>
    <row r="55" spans="1:4" x14ac:dyDescent="0.3">
      <c r="A55" s="2" t="s">
        <v>98</v>
      </c>
      <c r="B55" s="60">
        <v>350670000</v>
      </c>
      <c r="C55" s="3">
        <v>93149</v>
      </c>
      <c r="D55" s="135"/>
    </row>
    <row r="56" spans="1:4" x14ac:dyDescent="0.3">
      <c r="A56" s="2" t="s">
        <v>99</v>
      </c>
      <c r="B56" s="60">
        <v>534830000</v>
      </c>
      <c r="C56" s="3">
        <v>79729</v>
      </c>
      <c r="D56" s="135"/>
    </row>
    <row r="57" spans="1:4" x14ac:dyDescent="0.3">
      <c r="A57" s="2" t="s">
        <v>100</v>
      </c>
      <c r="B57" s="60">
        <v>626007398</v>
      </c>
      <c r="C57" s="3">
        <v>54814</v>
      </c>
      <c r="D57" s="135"/>
    </row>
    <row r="58" spans="1:4" x14ac:dyDescent="0.3">
      <c r="A58" s="2" t="s">
        <v>101</v>
      </c>
      <c r="B58" s="60">
        <v>180350000</v>
      </c>
      <c r="C58" s="3">
        <v>96191</v>
      </c>
      <c r="D58" s="135"/>
    </row>
    <row r="59" spans="1:4" x14ac:dyDescent="0.3">
      <c r="A59" s="2" t="s">
        <v>102</v>
      </c>
      <c r="B59" s="60">
        <v>264001942</v>
      </c>
      <c r="C59" s="3">
        <v>112396</v>
      </c>
      <c r="D59" s="135"/>
    </row>
    <row r="60" spans="1:4" x14ac:dyDescent="0.3">
      <c r="A60" s="2" t="s">
        <v>103</v>
      </c>
      <c r="B60" s="60">
        <v>206005353</v>
      </c>
      <c r="C60" s="3">
        <v>118240</v>
      </c>
      <c r="D60" s="135"/>
    </row>
    <row r="61" spans="1:4" x14ac:dyDescent="0.3">
      <c r="A61" s="2" t="s">
        <v>104</v>
      </c>
      <c r="B61" s="60">
        <v>612004095</v>
      </c>
      <c r="C61" s="3">
        <v>114408</v>
      </c>
      <c r="D61" s="135"/>
    </row>
    <row r="62" spans="1:4" x14ac:dyDescent="0.3">
      <c r="A62" s="2" t="s">
        <v>105</v>
      </c>
      <c r="B62" s="60">
        <v>434660000</v>
      </c>
      <c r="C62" s="3">
        <v>104133</v>
      </c>
      <c r="D62" s="135"/>
    </row>
    <row r="63" spans="1:4" x14ac:dyDescent="0.3">
      <c r="A63" s="2" t="s">
        <v>106</v>
      </c>
      <c r="B63" s="60">
        <v>795001498</v>
      </c>
      <c r="C63" s="3">
        <v>99457</v>
      </c>
      <c r="D63" s="135"/>
    </row>
    <row r="64" spans="1:4" x14ac:dyDescent="0.3">
      <c r="A64" s="2" t="s">
        <v>107</v>
      </c>
      <c r="B64" s="60">
        <v>317700000</v>
      </c>
      <c r="C64" s="3">
        <v>49254</v>
      </c>
      <c r="D64" s="135"/>
    </row>
    <row r="65" spans="1:4" x14ac:dyDescent="0.3">
      <c r="A65" s="2" t="s">
        <v>108</v>
      </c>
      <c r="B65" s="60">
        <v>576003778</v>
      </c>
      <c r="C65" s="3">
        <v>126756</v>
      </c>
      <c r="D65" s="135"/>
    </row>
    <row r="66" spans="1:4" x14ac:dyDescent="0.3">
      <c r="A66" s="2" t="s">
        <v>109</v>
      </c>
      <c r="B66" s="60">
        <v>666802299</v>
      </c>
      <c r="C66" s="3">
        <v>115133</v>
      </c>
      <c r="D66" s="135"/>
    </row>
    <row r="67" spans="1:4" x14ac:dyDescent="0.3">
      <c r="A67" s="2" t="s">
        <v>110</v>
      </c>
      <c r="B67" s="60">
        <v>707001618</v>
      </c>
      <c r="C67" s="3">
        <v>101108</v>
      </c>
      <c r="D67" s="135"/>
    </row>
    <row r="68" spans="1:4" x14ac:dyDescent="0.3">
      <c r="A68" s="2" t="s">
        <v>111</v>
      </c>
      <c r="B68" s="60">
        <v>942002181</v>
      </c>
      <c r="C68" s="3">
        <v>62211</v>
      </c>
      <c r="D68" s="135"/>
    </row>
    <row r="69" spans="1:4" x14ac:dyDescent="0.3">
      <c r="A69" s="2" t="s">
        <v>112</v>
      </c>
      <c r="B69" s="60">
        <v>475006839</v>
      </c>
      <c r="C69" s="3">
        <v>70796</v>
      </c>
      <c r="D69" s="135"/>
    </row>
    <row r="70" spans="1:4" x14ac:dyDescent="0.3">
      <c r="A70" s="2" t="s">
        <v>113</v>
      </c>
      <c r="B70" s="60">
        <v>456400000</v>
      </c>
      <c r="C70" s="3">
        <v>67727</v>
      </c>
      <c r="D70" s="135"/>
    </row>
    <row r="71" spans="1:4" x14ac:dyDescent="0.3">
      <c r="A71" s="2" t="s">
        <v>114</v>
      </c>
      <c r="B71" s="60">
        <v>669003183</v>
      </c>
      <c r="C71" s="3">
        <v>109199</v>
      </c>
      <c r="D71" s="135"/>
    </row>
    <row r="72" spans="1:4" x14ac:dyDescent="0.3">
      <c r="A72" s="2" t="s">
        <v>115</v>
      </c>
      <c r="B72" s="60">
        <v>666188336</v>
      </c>
      <c r="C72" s="3">
        <v>119300</v>
      </c>
      <c r="D72" s="135"/>
    </row>
    <row r="73" spans="1:4" x14ac:dyDescent="0.3">
      <c r="A73" s="2" t="s">
        <v>116</v>
      </c>
      <c r="B73" s="60">
        <v>424006871</v>
      </c>
      <c r="C73" s="3">
        <v>124619</v>
      </c>
      <c r="D73" s="135"/>
    </row>
    <row r="74" spans="1:4" x14ac:dyDescent="0.3">
      <c r="A74" s="2" t="s">
        <v>117</v>
      </c>
      <c r="B74" s="60">
        <v>116770000</v>
      </c>
      <c r="C74" s="3">
        <v>62470</v>
      </c>
      <c r="D74" s="135"/>
    </row>
    <row r="75" spans="1:4" x14ac:dyDescent="0.3">
      <c r="A75" s="2" t="s">
        <v>118</v>
      </c>
      <c r="B75" s="60">
        <v>144890000</v>
      </c>
      <c r="C75" s="3">
        <v>53191</v>
      </c>
      <c r="D75" s="135"/>
    </row>
    <row r="76" spans="1:4" x14ac:dyDescent="0.3">
      <c r="A76" s="2" t="s">
        <v>119</v>
      </c>
      <c r="B76" s="60">
        <v>368001384</v>
      </c>
      <c r="C76" s="3">
        <v>45299</v>
      </c>
      <c r="D76" s="135"/>
    </row>
    <row r="77" spans="1:4" x14ac:dyDescent="0.3">
      <c r="A77" s="2" t="s">
        <v>120</v>
      </c>
      <c r="B77" s="60">
        <v>666375527</v>
      </c>
      <c r="C77" s="3">
        <v>118113</v>
      </c>
      <c r="D77" s="135"/>
    </row>
    <row r="78" spans="1:4" x14ac:dyDescent="0.3">
      <c r="A78" s="2" t="s">
        <v>121</v>
      </c>
      <c r="B78" s="60">
        <v>772930000</v>
      </c>
      <c r="C78" s="3">
        <v>112624</v>
      </c>
      <c r="D78" s="135"/>
    </row>
    <row r="79" spans="1:4" x14ac:dyDescent="0.3">
      <c r="A79" s="2" t="s">
        <v>122</v>
      </c>
      <c r="B79" s="60">
        <v>340650000</v>
      </c>
      <c r="C79" s="3">
        <v>105125</v>
      </c>
      <c r="D79" s="135"/>
    </row>
    <row r="80" spans="1:4" x14ac:dyDescent="0.3">
      <c r="A80" s="2" t="s">
        <v>123</v>
      </c>
      <c r="B80" s="60">
        <v>611260000</v>
      </c>
      <c r="C80" s="3">
        <v>51385</v>
      </c>
      <c r="D80" s="135"/>
    </row>
    <row r="81" spans="1:4" x14ac:dyDescent="0.3">
      <c r="A81" s="2" t="s">
        <v>124</v>
      </c>
      <c r="B81" s="60">
        <v>748900000</v>
      </c>
      <c r="C81" s="3">
        <v>82217</v>
      </c>
      <c r="D81" s="135"/>
    </row>
    <row r="82" spans="1:4" x14ac:dyDescent="0.3">
      <c r="A82" s="2" t="s">
        <v>125</v>
      </c>
      <c r="B82" s="60">
        <v>725670000</v>
      </c>
      <c r="C82" s="3">
        <v>95620</v>
      </c>
      <c r="D82" s="135"/>
    </row>
    <row r="83" spans="1:4" x14ac:dyDescent="0.3">
      <c r="A83" s="2" t="s">
        <v>126</v>
      </c>
      <c r="B83" s="60">
        <v>659006970</v>
      </c>
      <c r="C83" s="3">
        <v>47514</v>
      </c>
      <c r="D83" s="135"/>
    </row>
    <row r="84" spans="1:4" x14ac:dyDescent="0.3">
      <c r="A84" s="2" t="s">
        <v>127</v>
      </c>
      <c r="B84" s="60">
        <v>744600000</v>
      </c>
      <c r="C84" s="3">
        <v>105647</v>
      </c>
      <c r="D84" s="135"/>
    </row>
    <row r="85" spans="1:4" x14ac:dyDescent="0.3">
      <c r="A85" s="2" t="s">
        <v>128</v>
      </c>
      <c r="B85" s="60">
        <v>186006045</v>
      </c>
      <c r="C85" s="3">
        <v>125512</v>
      </c>
      <c r="D85" s="135"/>
    </row>
    <row r="86" spans="1:4" x14ac:dyDescent="0.3">
      <c r="A86" s="2" t="s">
        <v>129</v>
      </c>
      <c r="B86" s="60">
        <v>666825186</v>
      </c>
      <c r="C86" s="3">
        <v>45315</v>
      </c>
      <c r="D86" s="135"/>
    </row>
    <row r="87" spans="1:4" x14ac:dyDescent="0.3">
      <c r="A87" s="2" t="s">
        <v>130</v>
      </c>
      <c r="B87" s="60">
        <v>290003009</v>
      </c>
      <c r="C87" s="3">
        <v>52224</v>
      </c>
      <c r="D87" s="135"/>
    </row>
    <row r="88" spans="1:4" x14ac:dyDescent="0.3">
      <c r="A88" s="2" t="s">
        <v>131</v>
      </c>
      <c r="B88" s="60">
        <v>666704033</v>
      </c>
      <c r="C88" s="3">
        <v>110399</v>
      </c>
      <c r="D88" s="135"/>
    </row>
    <row r="89" spans="1:4" x14ac:dyDescent="0.3">
      <c r="A89" s="2" t="s">
        <v>132</v>
      </c>
      <c r="B89" s="60">
        <v>824001427</v>
      </c>
      <c r="C89" s="3">
        <v>88499</v>
      </c>
      <c r="D89" s="135"/>
    </row>
    <row r="90" spans="1:4" x14ac:dyDescent="0.3">
      <c r="A90" s="2" t="s">
        <v>133</v>
      </c>
      <c r="B90" s="60">
        <v>666357118</v>
      </c>
      <c r="C90" s="3">
        <v>104499</v>
      </c>
      <c r="D90" s="135"/>
    </row>
    <row r="91" spans="1:4" x14ac:dyDescent="0.3">
      <c r="A91" s="2" t="s">
        <v>134</v>
      </c>
      <c r="B91" s="60">
        <v>666344566</v>
      </c>
      <c r="C91" s="3">
        <v>108152</v>
      </c>
      <c r="D91" s="135"/>
    </row>
    <row r="92" spans="1:4" x14ac:dyDescent="0.3">
      <c r="A92" s="2" t="s">
        <v>135</v>
      </c>
      <c r="B92" s="60">
        <v>980390000</v>
      </c>
      <c r="C92" s="3">
        <v>126555</v>
      </c>
      <c r="D92" s="135"/>
    </row>
    <row r="93" spans="1:4" x14ac:dyDescent="0.3">
      <c r="A93" s="2" t="s">
        <v>136</v>
      </c>
      <c r="B93" s="60">
        <v>668007415</v>
      </c>
      <c r="C93" s="3">
        <v>57059</v>
      </c>
      <c r="D93" s="135"/>
    </row>
    <row r="94" spans="1:4" x14ac:dyDescent="0.3">
      <c r="A94" s="2" t="s">
        <v>137</v>
      </c>
      <c r="B94" s="60">
        <v>761009379</v>
      </c>
      <c r="C94" s="3">
        <v>123803</v>
      </c>
      <c r="D94" s="135"/>
    </row>
    <row r="95" spans="1:4" x14ac:dyDescent="0.3">
      <c r="A95" s="2" t="s">
        <v>138</v>
      </c>
      <c r="B95" s="60">
        <v>406003143</v>
      </c>
      <c r="C95" s="3">
        <v>85917</v>
      </c>
      <c r="D95" s="135"/>
    </row>
    <row r="96" spans="1:4" x14ac:dyDescent="0.3">
      <c r="A96" s="2" t="s">
        <v>139</v>
      </c>
      <c r="B96" s="60">
        <v>782200000</v>
      </c>
      <c r="C96" s="3">
        <v>53330</v>
      </c>
      <c r="D96" s="135"/>
    </row>
    <row r="97" spans="1:4" x14ac:dyDescent="0.3">
      <c r="A97" s="2" t="s">
        <v>140</v>
      </c>
      <c r="B97" s="60">
        <v>891006507</v>
      </c>
      <c r="C97" s="3">
        <v>73102</v>
      </c>
      <c r="D97" s="135"/>
    </row>
    <row r="98" spans="1:4" x14ac:dyDescent="0.3">
      <c r="A98" s="2" t="s">
        <v>142</v>
      </c>
      <c r="B98" s="60">
        <v>724008056</v>
      </c>
      <c r="C98" s="3">
        <v>112538</v>
      </c>
      <c r="D98" s="135"/>
    </row>
    <row r="99" spans="1:4" x14ac:dyDescent="0.3">
      <c r="A99" s="2" t="s">
        <v>143</v>
      </c>
      <c r="B99" s="60">
        <v>311970000</v>
      </c>
      <c r="C99" s="3">
        <v>43819</v>
      </c>
      <c r="D99" s="135"/>
    </row>
    <row r="100" spans="1:4" x14ac:dyDescent="0.3">
      <c r="A100" s="2" t="s">
        <v>144</v>
      </c>
      <c r="B100" s="60">
        <v>996003945</v>
      </c>
      <c r="C100" s="3">
        <v>85139</v>
      </c>
      <c r="D100" s="135"/>
    </row>
    <row r="101" spans="1:4" x14ac:dyDescent="0.3">
      <c r="A101" s="2" t="s">
        <v>145</v>
      </c>
      <c r="B101" s="60">
        <v>533006846</v>
      </c>
      <c r="C101" s="3">
        <v>82680</v>
      </c>
      <c r="D101" s="135"/>
    </row>
    <row r="102" spans="1:4" x14ac:dyDescent="0.3">
      <c r="A102" s="2" t="s">
        <v>146</v>
      </c>
      <c r="B102" s="60">
        <v>451340000</v>
      </c>
      <c r="C102" s="3">
        <v>103259</v>
      </c>
      <c r="D102" s="135"/>
    </row>
    <row r="103" spans="1:4" x14ac:dyDescent="0.3">
      <c r="A103" s="2" t="s">
        <v>147</v>
      </c>
      <c r="B103" s="60">
        <v>335009361</v>
      </c>
      <c r="C103" s="3">
        <v>71073</v>
      </c>
      <c r="D103" s="135"/>
    </row>
    <row r="104" spans="1:4" x14ac:dyDescent="0.3">
      <c r="A104" s="2" t="s">
        <v>148</v>
      </c>
      <c r="B104" s="60">
        <v>424630000</v>
      </c>
      <c r="C104" s="3">
        <v>70153</v>
      </c>
      <c r="D104" s="135"/>
    </row>
    <row r="105" spans="1:4" x14ac:dyDescent="0.3">
      <c r="A105" s="2" t="s">
        <v>149</v>
      </c>
      <c r="B105" s="60">
        <v>949001639</v>
      </c>
      <c r="C105" s="3">
        <v>53099</v>
      </c>
      <c r="D105" s="135"/>
    </row>
    <row r="106" spans="1:4" x14ac:dyDescent="0.3">
      <c r="A106" s="2" t="s">
        <v>151</v>
      </c>
      <c r="B106" s="60">
        <v>666163077</v>
      </c>
      <c r="C106" s="3">
        <v>52560</v>
      </c>
      <c r="D106" s="135"/>
    </row>
    <row r="107" spans="1:4" x14ac:dyDescent="0.3">
      <c r="A107" s="2" t="s">
        <v>152</v>
      </c>
      <c r="B107" s="60">
        <v>143009631</v>
      </c>
      <c r="C107" s="3">
        <v>46834</v>
      </c>
      <c r="D107" s="135"/>
    </row>
    <row r="108" spans="1:4" x14ac:dyDescent="0.3">
      <c r="A108" s="2" t="s">
        <v>153</v>
      </c>
      <c r="B108" s="60">
        <v>518004060</v>
      </c>
      <c r="C108" s="3">
        <v>97652</v>
      </c>
      <c r="D108" s="135"/>
    </row>
    <row r="109" spans="1:4" x14ac:dyDescent="0.3">
      <c r="A109" s="2" t="s">
        <v>154</v>
      </c>
      <c r="B109" s="60">
        <v>122850000</v>
      </c>
      <c r="C109" s="3">
        <v>44377</v>
      </c>
      <c r="D109" s="135"/>
    </row>
    <row r="110" spans="1:4" x14ac:dyDescent="0.3">
      <c r="A110" s="2" t="s">
        <v>155</v>
      </c>
      <c r="B110" s="60">
        <v>686420000</v>
      </c>
      <c r="C110" s="3">
        <v>84107</v>
      </c>
      <c r="D110" s="135"/>
    </row>
    <row r="111" spans="1:4" x14ac:dyDescent="0.3">
      <c r="A111" s="2" t="s">
        <v>156</v>
      </c>
      <c r="B111" s="60">
        <v>540005208</v>
      </c>
      <c r="C111" s="3">
        <v>64749</v>
      </c>
      <c r="D111" s="135"/>
    </row>
    <row r="112" spans="1:4" x14ac:dyDescent="0.3">
      <c r="A112" s="2" t="s">
        <v>157</v>
      </c>
      <c r="B112" s="60">
        <v>140006784</v>
      </c>
      <c r="C112" s="3">
        <v>96101</v>
      </c>
      <c r="D112" s="135"/>
    </row>
    <row r="113" spans="1:4" x14ac:dyDescent="0.3">
      <c r="A113" s="2" t="s">
        <v>158</v>
      </c>
      <c r="B113" s="60">
        <v>666646232</v>
      </c>
      <c r="C113" s="3">
        <v>60275</v>
      </c>
      <c r="D113" s="135"/>
    </row>
    <row r="114" spans="1:4" x14ac:dyDescent="0.3">
      <c r="A114" s="2" t="s">
        <v>159</v>
      </c>
      <c r="B114" s="60">
        <v>243001902</v>
      </c>
      <c r="C114" s="3">
        <v>65190</v>
      </c>
      <c r="D114" s="135"/>
    </row>
    <row r="115" spans="1:4" x14ac:dyDescent="0.3">
      <c r="A115" s="2" t="s">
        <v>161</v>
      </c>
      <c r="B115" s="60">
        <v>866007568</v>
      </c>
      <c r="C115" s="3">
        <v>121677</v>
      </c>
      <c r="D115" s="135"/>
    </row>
    <row r="116" spans="1:4" x14ac:dyDescent="0.3">
      <c r="A116" s="2" t="s">
        <v>162</v>
      </c>
      <c r="B116" s="60">
        <v>608006244</v>
      </c>
      <c r="C116" s="3">
        <v>54749</v>
      </c>
      <c r="D116" s="135"/>
    </row>
    <row r="117" spans="1:4" x14ac:dyDescent="0.3">
      <c r="A117" s="2" t="s">
        <v>163</v>
      </c>
      <c r="B117" s="60">
        <v>490800000</v>
      </c>
      <c r="C117" s="3">
        <v>74258</v>
      </c>
      <c r="D117" s="135"/>
    </row>
    <row r="118" spans="1:4" x14ac:dyDescent="0.3">
      <c r="A118" s="2" t="s">
        <v>164</v>
      </c>
      <c r="B118" s="60">
        <v>796610000</v>
      </c>
      <c r="C118" s="3">
        <v>108255</v>
      </c>
      <c r="D118" s="135"/>
    </row>
    <row r="119" spans="1:4" x14ac:dyDescent="0.3">
      <c r="A119" s="2" t="s">
        <v>165</v>
      </c>
      <c r="B119" s="60">
        <v>472650000</v>
      </c>
      <c r="C119" s="3">
        <v>121550</v>
      </c>
      <c r="D119" s="135"/>
    </row>
    <row r="120" spans="1:4" x14ac:dyDescent="0.3">
      <c r="A120" s="2" t="s">
        <v>166</v>
      </c>
      <c r="B120" s="60">
        <v>562005747</v>
      </c>
      <c r="C120" s="3">
        <v>105911</v>
      </c>
      <c r="D120" s="135"/>
    </row>
    <row r="121" spans="1:4" x14ac:dyDescent="0.3">
      <c r="A121" s="2" t="s">
        <v>167</v>
      </c>
      <c r="B121" s="60">
        <v>666909451</v>
      </c>
      <c r="C121" s="3">
        <v>42552</v>
      </c>
      <c r="D121" s="135"/>
    </row>
    <row r="122" spans="1:4" x14ac:dyDescent="0.3">
      <c r="A122" s="2" t="s">
        <v>168</v>
      </c>
      <c r="B122" s="60">
        <v>666879481</v>
      </c>
      <c r="C122" s="3">
        <v>103026</v>
      </c>
      <c r="D122" s="135"/>
    </row>
    <row r="123" spans="1:4" x14ac:dyDescent="0.3">
      <c r="A123" s="2" t="s">
        <v>169</v>
      </c>
      <c r="B123" s="60">
        <v>209490000</v>
      </c>
      <c r="C123" s="3">
        <v>57534</v>
      </c>
      <c r="D123" s="135"/>
    </row>
    <row r="124" spans="1:4" x14ac:dyDescent="0.3">
      <c r="A124" s="2" t="s">
        <v>170</v>
      </c>
      <c r="B124" s="60">
        <v>788001506</v>
      </c>
      <c r="C124" s="3">
        <v>72104</v>
      </c>
      <c r="D124" s="135"/>
    </row>
    <row r="125" spans="1:4" x14ac:dyDescent="0.3">
      <c r="A125" s="2" t="s">
        <v>171</v>
      </c>
      <c r="B125" s="60">
        <v>988007403</v>
      </c>
      <c r="C125" s="3">
        <v>64206</v>
      </c>
      <c r="D125" s="135"/>
    </row>
    <row r="126" spans="1:4" x14ac:dyDescent="0.3">
      <c r="A126" s="2" t="s">
        <v>172</v>
      </c>
      <c r="B126" s="60">
        <v>703430000</v>
      </c>
      <c r="C126" s="3">
        <v>73650</v>
      </c>
      <c r="D126" s="135"/>
    </row>
    <row r="127" spans="1:4" x14ac:dyDescent="0.3">
      <c r="A127" s="2" t="s">
        <v>173</v>
      </c>
      <c r="B127" s="60">
        <v>772570000</v>
      </c>
      <c r="C127" s="3">
        <v>67318</v>
      </c>
      <c r="D127" s="135"/>
    </row>
    <row r="128" spans="1:4" x14ac:dyDescent="0.3">
      <c r="A128" s="2" t="s">
        <v>174</v>
      </c>
      <c r="B128" s="60">
        <v>917640000</v>
      </c>
      <c r="C128" s="3">
        <v>76680</v>
      </c>
      <c r="D128" s="135"/>
    </row>
    <row r="129" spans="1:4" x14ac:dyDescent="0.3">
      <c r="A129" s="2" t="s">
        <v>175</v>
      </c>
      <c r="B129" s="60">
        <v>871590000</v>
      </c>
      <c r="C129" s="3">
        <v>120696</v>
      </c>
      <c r="D129" s="135"/>
    </row>
    <row r="130" spans="1:4" x14ac:dyDescent="0.3">
      <c r="A130" s="2" t="s">
        <v>176</v>
      </c>
      <c r="B130" s="60">
        <v>968003341</v>
      </c>
      <c r="C130" s="3">
        <v>114645</v>
      </c>
      <c r="D130" s="135"/>
    </row>
    <row r="131" spans="1:4" x14ac:dyDescent="0.3">
      <c r="A131" s="2" t="s">
        <v>177</v>
      </c>
      <c r="B131" s="60">
        <v>375003523</v>
      </c>
      <c r="C131" s="3">
        <v>50730</v>
      </c>
      <c r="D131" s="135"/>
    </row>
    <row r="132" spans="1:4" x14ac:dyDescent="0.3">
      <c r="A132" s="2" t="s">
        <v>178</v>
      </c>
      <c r="B132" s="60">
        <v>573006266</v>
      </c>
      <c r="C132" s="3">
        <v>99842</v>
      </c>
      <c r="D132" s="135"/>
    </row>
    <row r="133" spans="1:4" x14ac:dyDescent="0.3">
      <c r="A133" s="2" t="s">
        <v>179</v>
      </c>
      <c r="B133" s="60">
        <v>954960000</v>
      </c>
      <c r="C133" s="3">
        <v>51343</v>
      </c>
      <c r="D133" s="135"/>
    </row>
    <row r="134" spans="1:4" x14ac:dyDescent="0.3">
      <c r="A134" s="2" t="s">
        <v>181</v>
      </c>
      <c r="B134" s="60">
        <v>666891799</v>
      </c>
      <c r="C134" s="3">
        <v>104771</v>
      </c>
      <c r="D134" s="135"/>
    </row>
    <row r="135" spans="1:4" x14ac:dyDescent="0.3">
      <c r="A135" s="2" t="s">
        <v>182</v>
      </c>
      <c r="B135" s="60">
        <v>514300000</v>
      </c>
      <c r="C135" s="3">
        <v>51746</v>
      </c>
      <c r="D135" s="135"/>
    </row>
    <row r="136" spans="1:4" x14ac:dyDescent="0.3">
      <c r="A136" s="2" t="s">
        <v>183</v>
      </c>
      <c r="B136" s="60">
        <v>674240000</v>
      </c>
      <c r="C136" s="3">
        <v>46397</v>
      </c>
      <c r="D136" s="135"/>
    </row>
    <row r="137" spans="1:4" x14ac:dyDescent="0.3">
      <c r="A137" s="2" t="s">
        <v>184</v>
      </c>
      <c r="B137" s="60">
        <v>845003086</v>
      </c>
      <c r="C137" s="3">
        <v>52674</v>
      </c>
      <c r="D137" s="135"/>
    </row>
    <row r="138" spans="1:4" x14ac:dyDescent="0.3">
      <c r="A138" s="2" t="s">
        <v>185</v>
      </c>
      <c r="B138" s="60">
        <v>820002964</v>
      </c>
      <c r="C138" s="3">
        <v>117958</v>
      </c>
      <c r="D138" s="135"/>
    </row>
    <row r="139" spans="1:4" x14ac:dyDescent="0.3">
      <c r="A139" s="2" t="s">
        <v>187</v>
      </c>
      <c r="B139" s="60">
        <v>905006127</v>
      </c>
      <c r="C139" s="3">
        <v>55593</v>
      </c>
      <c r="D139" s="135"/>
    </row>
    <row r="140" spans="1:4" x14ac:dyDescent="0.3">
      <c r="A140" s="2" t="s">
        <v>188</v>
      </c>
      <c r="B140" s="60">
        <v>241003836</v>
      </c>
      <c r="C140" s="3">
        <v>46993</v>
      </c>
      <c r="D140" s="135"/>
    </row>
    <row r="141" spans="1:4" x14ac:dyDescent="0.3">
      <c r="A141" s="2" t="s">
        <v>189</v>
      </c>
      <c r="B141" s="60">
        <v>327006779</v>
      </c>
      <c r="C141" s="3">
        <v>91950</v>
      </c>
      <c r="D141" s="135"/>
    </row>
    <row r="142" spans="1:4" x14ac:dyDescent="0.3">
      <c r="A142" s="2" t="s">
        <v>190</v>
      </c>
      <c r="B142" s="60">
        <v>247008883</v>
      </c>
      <c r="C142" s="3">
        <v>96410</v>
      </c>
      <c r="D142" s="135"/>
    </row>
    <row r="143" spans="1:4" x14ac:dyDescent="0.3">
      <c r="A143" s="2" t="s">
        <v>191</v>
      </c>
      <c r="B143" s="60">
        <v>910004723</v>
      </c>
      <c r="C143" s="3">
        <v>103347</v>
      </c>
      <c r="D143" s="135"/>
    </row>
    <row r="144" spans="1:4" x14ac:dyDescent="0.3">
      <c r="A144" s="2" t="s">
        <v>192</v>
      </c>
      <c r="B144" s="60">
        <v>136006681</v>
      </c>
      <c r="C144" s="3">
        <v>118046</v>
      </c>
      <c r="D144" s="135"/>
    </row>
    <row r="145" spans="1:8" x14ac:dyDescent="0.3">
      <c r="A145" s="2" t="s">
        <v>193</v>
      </c>
      <c r="B145" s="60">
        <v>288009449</v>
      </c>
      <c r="C145" s="3">
        <v>50029</v>
      </c>
      <c r="D145" s="135"/>
    </row>
    <row r="146" spans="1:8" x14ac:dyDescent="0.3">
      <c r="A146" s="2" t="s">
        <v>194</v>
      </c>
      <c r="B146" s="60">
        <v>652001232</v>
      </c>
      <c r="C146" s="3">
        <v>63297</v>
      </c>
      <c r="D146" s="135"/>
    </row>
    <row r="147" spans="1:8" x14ac:dyDescent="0.3">
      <c r="A147" s="2" t="s">
        <v>195</v>
      </c>
      <c r="B147" s="60">
        <v>593005646</v>
      </c>
      <c r="C147" s="3">
        <v>93380</v>
      </c>
      <c r="D147" s="135"/>
    </row>
    <row r="148" spans="1:8" x14ac:dyDescent="0.3">
      <c r="A148" s="2" t="s">
        <v>196</v>
      </c>
      <c r="B148" s="60">
        <v>894250000</v>
      </c>
      <c r="C148" s="3">
        <v>100478</v>
      </c>
      <c r="D148" s="135"/>
    </row>
    <row r="149" spans="1:8" x14ac:dyDescent="0.3">
      <c r="A149" s="2" t="s">
        <v>197</v>
      </c>
      <c r="B149" s="60">
        <v>903003250</v>
      </c>
      <c r="C149" s="3">
        <v>96780</v>
      </c>
      <c r="D149" s="135"/>
    </row>
    <row r="150" spans="1:8" x14ac:dyDescent="0.3">
      <c r="A150" s="2" t="s">
        <v>198</v>
      </c>
      <c r="B150" s="60">
        <v>378007904</v>
      </c>
      <c r="C150" s="3">
        <v>51487</v>
      </c>
      <c r="D150" s="135"/>
    </row>
    <row r="151" spans="1:8" x14ac:dyDescent="0.3">
      <c r="A151" s="2" t="s">
        <v>199</v>
      </c>
      <c r="B151" s="60">
        <v>800470000</v>
      </c>
      <c r="C151" s="3">
        <v>44692</v>
      </c>
      <c r="D151" s="135"/>
    </row>
    <row r="152" spans="1:8" x14ac:dyDescent="0.3">
      <c r="A152" s="2" t="s">
        <v>200</v>
      </c>
      <c r="B152" s="60">
        <v>280660000</v>
      </c>
      <c r="C152" s="3">
        <v>114029</v>
      </c>
      <c r="D152" s="135"/>
    </row>
    <row r="153" spans="1:8" x14ac:dyDescent="0.3">
      <c r="A153" s="2" t="s">
        <v>201</v>
      </c>
      <c r="B153" s="60">
        <v>939001690</v>
      </c>
      <c r="C153" s="3">
        <v>101481</v>
      </c>
      <c r="D153" s="135"/>
    </row>
    <row r="154" spans="1:8" x14ac:dyDescent="0.3">
      <c r="A154" s="2" t="s">
        <v>202</v>
      </c>
      <c r="B154" s="60">
        <v>468950000</v>
      </c>
      <c r="C154" s="3">
        <v>113877</v>
      </c>
      <c r="D154" s="135"/>
    </row>
    <row r="155" spans="1:8" x14ac:dyDescent="0.3">
      <c r="A155" s="2" t="s">
        <v>203</v>
      </c>
      <c r="B155" s="60">
        <v>962007287</v>
      </c>
      <c r="C155" s="3">
        <v>75226</v>
      </c>
      <c r="D155" s="135"/>
    </row>
    <row r="156" spans="1:8" x14ac:dyDescent="0.3">
      <c r="A156" s="2" t="s">
        <v>204</v>
      </c>
      <c r="B156" s="60">
        <v>633003115</v>
      </c>
      <c r="C156" s="3">
        <v>62791</v>
      </c>
      <c r="D156" s="135"/>
    </row>
    <row r="157" spans="1:8" x14ac:dyDescent="0.3">
      <c r="A157" s="2" t="s">
        <v>205</v>
      </c>
      <c r="B157" s="60">
        <v>666869857</v>
      </c>
      <c r="C157" s="3">
        <v>86093</v>
      </c>
      <c r="D157" s="135"/>
    </row>
    <row r="158" spans="1:8" x14ac:dyDescent="0.3">
      <c r="A158" s="2" t="s">
        <v>206</v>
      </c>
      <c r="B158" s="60">
        <v>321003418</v>
      </c>
      <c r="C158" s="3">
        <v>49871</v>
      </c>
      <c r="D158" s="135"/>
    </row>
    <row r="159" spans="1:8" x14ac:dyDescent="0.3">
      <c r="A159" s="2" t="s">
        <v>207</v>
      </c>
      <c r="B159" s="60">
        <v>838003468</v>
      </c>
      <c r="C159" s="3">
        <v>80928</v>
      </c>
      <c r="D159" s="135"/>
    </row>
    <row r="160" spans="1:8" x14ac:dyDescent="0.3">
      <c r="A160" s="2" t="s">
        <v>208</v>
      </c>
      <c r="B160" s="60">
        <v>739007533</v>
      </c>
      <c r="C160" s="3">
        <v>90371</v>
      </c>
      <c r="D160" s="135"/>
      <c r="G160" s="61"/>
      <c r="H160" s="61"/>
    </row>
    <row r="161" spans="1:4" s="61" customFormat="1" x14ac:dyDescent="0.3">
      <c r="A161" s="2" t="s">
        <v>209</v>
      </c>
      <c r="B161" s="60">
        <v>666378370</v>
      </c>
      <c r="C161" s="3">
        <v>59013</v>
      </c>
      <c r="D161" s="135"/>
    </row>
    <row r="162" spans="1:4" s="61" customFormat="1" x14ac:dyDescent="0.3">
      <c r="A162" s="2" t="s">
        <v>210</v>
      </c>
      <c r="B162" s="60">
        <v>779630000</v>
      </c>
      <c r="C162" s="3">
        <v>76509</v>
      </c>
      <c r="D162" s="135"/>
    </row>
    <row r="163" spans="1:4" s="61" customFormat="1" x14ac:dyDescent="0.3">
      <c r="A163" s="2" t="s">
        <v>211</v>
      </c>
      <c r="B163" s="60">
        <v>666582191</v>
      </c>
      <c r="C163" s="3">
        <v>116386</v>
      </c>
      <c r="D163" s="135"/>
    </row>
    <row r="164" spans="1:4" s="61" customFormat="1" x14ac:dyDescent="0.3">
      <c r="A164" s="2" t="s">
        <v>212</v>
      </c>
      <c r="B164" s="60">
        <v>538730000</v>
      </c>
      <c r="C164" s="3">
        <v>69384</v>
      </c>
      <c r="D164" s="135"/>
    </row>
    <row r="165" spans="1:4" s="61" customFormat="1" x14ac:dyDescent="0.3">
      <c r="A165" s="2" t="s">
        <v>213</v>
      </c>
      <c r="B165" s="60">
        <v>666864722</v>
      </c>
      <c r="C165" s="3">
        <v>123331</v>
      </c>
      <c r="D165" s="135"/>
    </row>
    <row r="166" spans="1:4" s="61" customFormat="1" x14ac:dyDescent="0.3">
      <c r="A166" s="2" t="s">
        <v>214</v>
      </c>
      <c r="B166" s="60">
        <v>676003978</v>
      </c>
      <c r="C166" s="3">
        <v>55705</v>
      </c>
      <c r="D166" s="135"/>
    </row>
    <row r="167" spans="1:4" s="61" customFormat="1" x14ac:dyDescent="0.3">
      <c r="A167" s="2" t="s">
        <v>215</v>
      </c>
      <c r="B167" s="60">
        <v>509002080</v>
      </c>
      <c r="C167" s="3">
        <v>72893</v>
      </c>
      <c r="D167" s="135"/>
    </row>
    <row r="168" spans="1:4" s="61" customFormat="1" x14ac:dyDescent="0.3">
      <c r="A168" s="2" t="s">
        <v>216</v>
      </c>
      <c r="B168" s="60">
        <v>702006287</v>
      </c>
      <c r="C168" s="3">
        <v>63123</v>
      </c>
      <c r="D168" s="135"/>
    </row>
    <row r="169" spans="1:4" s="61" customFormat="1" x14ac:dyDescent="0.3">
      <c r="A169" s="2" t="s">
        <v>217</v>
      </c>
      <c r="B169" s="60">
        <v>426640000</v>
      </c>
      <c r="C169" s="3">
        <v>64193</v>
      </c>
      <c r="D169" s="135"/>
    </row>
    <row r="170" spans="1:4" s="61" customFormat="1" x14ac:dyDescent="0.3">
      <c r="A170" s="2" t="s">
        <v>218</v>
      </c>
      <c r="B170" s="60">
        <v>638001709</v>
      </c>
      <c r="C170" s="3">
        <v>111238</v>
      </c>
      <c r="D170" s="135"/>
    </row>
    <row r="171" spans="1:4" s="61" customFormat="1" x14ac:dyDescent="0.3">
      <c r="A171" s="2" t="s">
        <v>219</v>
      </c>
      <c r="B171" s="60">
        <v>801004917</v>
      </c>
      <c r="C171" s="3">
        <v>62446</v>
      </c>
      <c r="D171" s="135"/>
    </row>
    <row r="172" spans="1:4" s="61" customFormat="1" x14ac:dyDescent="0.3">
      <c r="A172" s="2" t="s">
        <v>220</v>
      </c>
      <c r="B172" s="60">
        <v>756790000</v>
      </c>
      <c r="C172" s="3">
        <v>71086</v>
      </c>
      <c r="D172" s="135"/>
    </row>
    <row r="173" spans="1:4" s="61" customFormat="1" x14ac:dyDescent="0.3">
      <c r="A173" s="2" t="s">
        <v>221</v>
      </c>
      <c r="B173" s="60">
        <v>179130000</v>
      </c>
      <c r="C173" s="3">
        <v>69039</v>
      </c>
      <c r="D173" s="135"/>
    </row>
    <row r="174" spans="1:4" s="61" customFormat="1" x14ac:dyDescent="0.3">
      <c r="A174" s="2" t="s">
        <v>222</v>
      </c>
      <c r="B174" s="60">
        <v>171310000</v>
      </c>
      <c r="C174" s="3">
        <v>79262</v>
      </c>
      <c r="D174" s="135"/>
    </row>
    <row r="175" spans="1:4" s="61" customFormat="1" x14ac:dyDescent="0.3">
      <c r="A175" s="2" t="s">
        <v>223</v>
      </c>
      <c r="B175" s="60">
        <v>426002165</v>
      </c>
      <c r="C175" s="3">
        <v>55686</v>
      </c>
      <c r="D175" s="135"/>
    </row>
    <row r="176" spans="1:4" s="61" customFormat="1" x14ac:dyDescent="0.3">
      <c r="A176" s="2" t="s">
        <v>224</v>
      </c>
      <c r="B176" s="60">
        <v>666317784</v>
      </c>
      <c r="C176" s="3">
        <v>48576</v>
      </c>
      <c r="D176" s="135"/>
    </row>
    <row r="177" spans="1:4" s="61" customFormat="1" x14ac:dyDescent="0.3">
      <c r="A177" s="2" t="s">
        <v>226</v>
      </c>
      <c r="B177" s="60">
        <v>496720000</v>
      </c>
      <c r="C177" s="3">
        <v>56792</v>
      </c>
      <c r="D177" s="135"/>
    </row>
    <row r="178" spans="1:4" s="61" customFormat="1" x14ac:dyDescent="0.3">
      <c r="A178" s="2" t="s">
        <v>227</v>
      </c>
      <c r="B178" s="60">
        <v>354005024</v>
      </c>
      <c r="C178" s="3">
        <v>103041</v>
      </c>
      <c r="D178" s="135"/>
    </row>
    <row r="179" spans="1:4" s="61" customFormat="1" x14ac:dyDescent="0.3">
      <c r="A179" s="2" t="s">
        <v>228</v>
      </c>
      <c r="B179" s="60">
        <v>612002058</v>
      </c>
      <c r="C179" s="3">
        <v>114941</v>
      </c>
      <c r="D179" s="135"/>
    </row>
    <row r="180" spans="1:4" s="61" customFormat="1" x14ac:dyDescent="0.3">
      <c r="A180" s="2" t="s">
        <v>229</v>
      </c>
      <c r="B180" s="60">
        <v>780009259</v>
      </c>
      <c r="C180" s="3">
        <v>47250</v>
      </c>
      <c r="D180" s="135"/>
    </row>
    <row r="181" spans="1:4" s="61" customFormat="1" x14ac:dyDescent="0.3">
      <c r="A181" s="2" t="s">
        <v>230</v>
      </c>
      <c r="B181" s="60">
        <v>862730000</v>
      </c>
      <c r="C181" s="3">
        <v>88967</v>
      </c>
      <c r="D181" s="135"/>
    </row>
    <row r="182" spans="1:4" s="61" customFormat="1" x14ac:dyDescent="0.3">
      <c r="A182" s="2" t="s">
        <v>231</v>
      </c>
      <c r="B182" s="60">
        <v>510009106</v>
      </c>
      <c r="C182" s="3">
        <v>56812</v>
      </c>
      <c r="D182" s="135"/>
    </row>
    <row r="183" spans="1:4" s="61" customFormat="1" x14ac:dyDescent="0.3">
      <c r="A183" s="2" t="s">
        <v>232</v>
      </c>
      <c r="B183" s="60">
        <v>642580000</v>
      </c>
      <c r="C183" s="3">
        <v>79741</v>
      </c>
      <c r="D183" s="135"/>
    </row>
    <row r="184" spans="1:4" s="61" customFormat="1" x14ac:dyDescent="0.3">
      <c r="A184" s="2" t="s">
        <v>233</v>
      </c>
      <c r="B184" s="60">
        <v>924003222</v>
      </c>
      <c r="C184" s="3">
        <v>42649</v>
      </c>
      <c r="D184" s="135"/>
    </row>
    <row r="185" spans="1:4" s="61" customFormat="1" x14ac:dyDescent="0.3">
      <c r="A185" s="2" t="s">
        <v>235</v>
      </c>
      <c r="B185" s="60">
        <v>656008416</v>
      </c>
      <c r="C185" s="3">
        <v>96721</v>
      </c>
      <c r="D185" s="135"/>
    </row>
    <row r="186" spans="1:4" s="61" customFormat="1" x14ac:dyDescent="0.3">
      <c r="A186" s="2" t="s">
        <v>236</v>
      </c>
      <c r="B186" s="60">
        <v>823600000</v>
      </c>
      <c r="C186" s="3">
        <v>92402</v>
      </c>
      <c r="D186" s="135"/>
    </row>
    <row r="187" spans="1:4" s="61" customFormat="1" x14ac:dyDescent="0.3">
      <c r="A187" s="2" t="s">
        <v>237</v>
      </c>
      <c r="B187" s="60">
        <v>239130000</v>
      </c>
      <c r="C187" s="3">
        <v>110812</v>
      </c>
      <c r="D187" s="135"/>
    </row>
    <row r="188" spans="1:4" s="61" customFormat="1" x14ac:dyDescent="0.3">
      <c r="A188" s="2" t="s">
        <v>238</v>
      </c>
      <c r="B188" s="60">
        <v>264001498</v>
      </c>
      <c r="C188" s="3">
        <v>89875</v>
      </c>
      <c r="D188" s="135"/>
    </row>
    <row r="189" spans="1:4" s="61" customFormat="1" x14ac:dyDescent="0.3">
      <c r="A189" s="2" t="s">
        <v>239</v>
      </c>
      <c r="B189" s="60">
        <v>555910000</v>
      </c>
      <c r="C189" s="3">
        <v>81584</v>
      </c>
      <c r="D189" s="135"/>
    </row>
    <row r="190" spans="1:4" s="61" customFormat="1" x14ac:dyDescent="0.3">
      <c r="A190" s="2" t="s">
        <v>240</v>
      </c>
      <c r="B190" s="60">
        <v>375001308</v>
      </c>
      <c r="C190" s="3">
        <v>74768</v>
      </c>
      <c r="D190" s="135"/>
    </row>
    <row r="191" spans="1:4" s="61" customFormat="1" x14ac:dyDescent="0.3">
      <c r="A191" s="2" t="s">
        <v>241</v>
      </c>
      <c r="B191" s="60">
        <v>569008334</v>
      </c>
      <c r="C191" s="3">
        <v>104733</v>
      </c>
      <c r="D191" s="135"/>
    </row>
    <row r="192" spans="1:4" s="61" customFormat="1" x14ac:dyDescent="0.3">
      <c r="A192" s="2" t="s">
        <v>242</v>
      </c>
      <c r="B192" s="60">
        <v>215006916</v>
      </c>
      <c r="C192" s="3">
        <v>80559</v>
      </c>
      <c r="D192" s="135"/>
    </row>
    <row r="193" spans="1:4" s="61" customFormat="1" x14ac:dyDescent="0.3">
      <c r="A193" s="2" t="s">
        <v>243</v>
      </c>
      <c r="B193" s="60">
        <v>559970000</v>
      </c>
      <c r="C193" s="3">
        <v>69372</v>
      </c>
      <c r="D193" s="135"/>
    </row>
    <row r="194" spans="1:4" s="61" customFormat="1" x14ac:dyDescent="0.3">
      <c r="A194" s="2" t="s">
        <v>244</v>
      </c>
      <c r="B194" s="60">
        <v>815710000</v>
      </c>
      <c r="C194" s="3">
        <v>84899</v>
      </c>
      <c r="D194" s="135"/>
    </row>
    <row r="195" spans="1:4" s="61" customFormat="1" x14ac:dyDescent="0.3">
      <c r="A195" s="2" t="s">
        <v>245</v>
      </c>
      <c r="B195" s="60">
        <v>160003553</v>
      </c>
      <c r="C195" s="3">
        <v>71445</v>
      </c>
      <c r="D195" s="135"/>
    </row>
    <row r="196" spans="1:4" s="61" customFormat="1" x14ac:dyDescent="0.3">
      <c r="A196" s="2" t="s">
        <v>246</v>
      </c>
      <c r="B196" s="60">
        <v>723350000</v>
      </c>
      <c r="C196" s="3">
        <v>57624</v>
      </c>
      <c r="D196" s="135"/>
    </row>
    <row r="197" spans="1:4" s="61" customFormat="1" x14ac:dyDescent="0.3">
      <c r="A197" s="2" t="s">
        <v>247</v>
      </c>
      <c r="B197" s="60">
        <v>941006234</v>
      </c>
      <c r="C197" s="3">
        <v>118087</v>
      </c>
      <c r="D197" s="135"/>
    </row>
    <row r="198" spans="1:4" s="61" customFormat="1" x14ac:dyDescent="0.3">
      <c r="A198" s="2" t="s">
        <v>248</v>
      </c>
      <c r="B198" s="60">
        <v>666172102</v>
      </c>
      <c r="C198" s="3">
        <v>46256</v>
      </c>
      <c r="D198" s="135"/>
    </row>
    <row r="199" spans="1:4" s="61" customFormat="1" x14ac:dyDescent="0.3">
      <c r="A199" s="2" t="s">
        <v>249</v>
      </c>
      <c r="B199" s="60">
        <v>641007808</v>
      </c>
      <c r="C199" s="3">
        <v>43152</v>
      </c>
      <c r="D199" s="135"/>
    </row>
    <row r="200" spans="1:4" s="61" customFormat="1" x14ac:dyDescent="0.3">
      <c r="A200" s="2" t="s">
        <v>250</v>
      </c>
      <c r="B200" s="60">
        <v>490490000</v>
      </c>
      <c r="C200" s="3">
        <v>79572</v>
      </c>
      <c r="D200" s="135"/>
    </row>
    <row r="201" spans="1:4" s="61" customFormat="1" x14ac:dyDescent="0.3">
      <c r="A201" s="2" t="s">
        <v>251</v>
      </c>
      <c r="B201" s="60">
        <v>283670000</v>
      </c>
      <c r="C201" s="3">
        <v>119381</v>
      </c>
      <c r="D201" s="135"/>
    </row>
    <row r="202" spans="1:4" s="61" customFormat="1" x14ac:dyDescent="0.3">
      <c r="A202" s="2" t="s">
        <v>252</v>
      </c>
      <c r="B202" s="60">
        <v>216190000</v>
      </c>
      <c r="C202" s="3">
        <v>77764</v>
      </c>
      <c r="D202" s="135"/>
    </row>
    <row r="203" spans="1:4" s="61" customFormat="1" x14ac:dyDescent="0.3">
      <c r="A203" s="2" t="s">
        <v>253</v>
      </c>
      <c r="B203" s="60">
        <v>411005913</v>
      </c>
      <c r="C203" s="3">
        <v>116158</v>
      </c>
      <c r="D203" s="135"/>
    </row>
    <row r="204" spans="1:4" s="61" customFormat="1" x14ac:dyDescent="0.3">
      <c r="A204" s="2" t="s">
        <v>254</v>
      </c>
      <c r="B204" s="60">
        <v>296004327</v>
      </c>
      <c r="C204" s="3">
        <v>85348</v>
      </c>
      <c r="D204" s="135"/>
    </row>
    <row r="205" spans="1:4" s="61" customFormat="1" x14ac:dyDescent="0.3">
      <c r="A205" s="2" t="s">
        <v>255</v>
      </c>
      <c r="B205" s="60">
        <v>793001452</v>
      </c>
      <c r="C205" s="3">
        <v>98150</v>
      </c>
      <c r="D205" s="135"/>
    </row>
    <row r="206" spans="1:4" s="61" customFormat="1" x14ac:dyDescent="0.3">
      <c r="A206" s="2" t="s">
        <v>256</v>
      </c>
      <c r="B206" s="60">
        <v>167670000</v>
      </c>
      <c r="C206" s="3">
        <v>85604</v>
      </c>
      <c r="D206" s="135"/>
    </row>
    <row r="207" spans="1:4" s="61" customFormat="1" x14ac:dyDescent="0.3">
      <c r="A207" s="2" t="s">
        <v>257</v>
      </c>
      <c r="B207" s="60">
        <v>844007920</v>
      </c>
      <c r="C207" s="3">
        <v>44072</v>
      </c>
      <c r="D207" s="135"/>
    </row>
    <row r="208" spans="1:4" s="61" customFormat="1" x14ac:dyDescent="0.3">
      <c r="A208" s="2" t="s">
        <v>258</v>
      </c>
      <c r="B208" s="60">
        <v>718009132</v>
      </c>
      <c r="C208" s="3">
        <v>49935</v>
      </c>
      <c r="D208" s="135"/>
    </row>
    <row r="209" spans="1:4" s="61" customFormat="1" x14ac:dyDescent="0.3">
      <c r="A209" s="2" t="s">
        <v>259</v>
      </c>
      <c r="B209" s="60">
        <v>682900000</v>
      </c>
      <c r="C209" s="3">
        <v>59161</v>
      </c>
      <c r="D209" s="135"/>
    </row>
    <row r="210" spans="1:4" s="61" customFormat="1" x14ac:dyDescent="0.3">
      <c r="A210" s="2" t="s">
        <v>804</v>
      </c>
      <c r="B210" s="60">
        <v>666419911</v>
      </c>
      <c r="C210" s="3">
        <v>49138</v>
      </c>
      <c r="D210" s="135"/>
    </row>
    <row r="211" spans="1:4" s="61" customFormat="1" x14ac:dyDescent="0.3">
      <c r="A211" s="2" t="s">
        <v>261</v>
      </c>
      <c r="B211" s="60">
        <v>600004962</v>
      </c>
      <c r="C211" s="3">
        <v>110203</v>
      </c>
      <c r="D211" s="135"/>
    </row>
    <row r="212" spans="1:4" s="61" customFormat="1" x14ac:dyDescent="0.3">
      <c r="A212" s="2" t="s">
        <v>262</v>
      </c>
      <c r="B212" s="60">
        <v>132550000</v>
      </c>
      <c r="C212" s="3">
        <v>74224</v>
      </c>
      <c r="D212" s="135"/>
    </row>
    <row r="213" spans="1:4" s="61" customFormat="1" x14ac:dyDescent="0.3">
      <c r="A213" s="2" t="s">
        <v>263</v>
      </c>
      <c r="B213" s="60">
        <v>809940000</v>
      </c>
      <c r="C213" s="3">
        <v>91698</v>
      </c>
      <c r="D213" s="135"/>
    </row>
    <row r="214" spans="1:4" s="61" customFormat="1" x14ac:dyDescent="0.3">
      <c r="A214" s="2" t="s">
        <v>264</v>
      </c>
      <c r="B214" s="60">
        <v>603007115</v>
      </c>
      <c r="C214" s="3">
        <v>75799</v>
      </c>
      <c r="D214" s="135"/>
    </row>
    <row r="215" spans="1:4" s="61" customFormat="1" x14ac:dyDescent="0.3">
      <c r="A215" s="2" t="s">
        <v>265</v>
      </c>
      <c r="B215" s="60">
        <v>974006120</v>
      </c>
      <c r="C215" s="3">
        <v>99925</v>
      </c>
      <c r="D215" s="135"/>
    </row>
    <row r="216" spans="1:4" s="61" customFormat="1" x14ac:dyDescent="0.3">
      <c r="A216" s="2" t="s">
        <v>266</v>
      </c>
      <c r="B216" s="60">
        <v>666304889</v>
      </c>
      <c r="C216" s="3">
        <v>108582</v>
      </c>
      <c r="D216" s="135"/>
    </row>
    <row r="217" spans="1:4" s="61" customFormat="1" x14ac:dyDescent="0.3">
      <c r="A217" s="2" t="s">
        <v>267</v>
      </c>
      <c r="B217" s="60">
        <v>687460000</v>
      </c>
      <c r="C217" s="3">
        <v>45498</v>
      </c>
      <c r="D217" s="135"/>
    </row>
    <row r="218" spans="1:4" s="61" customFormat="1" x14ac:dyDescent="0.3">
      <c r="A218" s="2" t="s">
        <v>268</v>
      </c>
      <c r="B218" s="60">
        <v>135001851</v>
      </c>
      <c r="C218" s="3">
        <v>55683</v>
      </c>
      <c r="D218" s="135"/>
    </row>
    <row r="219" spans="1:4" s="61" customFormat="1" x14ac:dyDescent="0.3">
      <c r="A219" s="2" t="s">
        <v>269</v>
      </c>
      <c r="B219" s="60">
        <v>375650000</v>
      </c>
      <c r="C219" s="3">
        <v>63745</v>
      </c>
      <c r="D219" s="135"/>
    </row>
    <row r="220" spans="1:4" s="61" customFormat="1" x14ac:dyDescent="0.3">
      <c r="A220" s="2" t="s">
        <v>270</v>
      </c>
      <c r="B220" s="60">
        <v>666262646</v>
      </c>
      <c r="C220" s="3">
        <v>77739</v>
      </c>
      <c r="D220" s="135"/>
    </row>
    <row r="221" spans="1:4" s="61" customFormat="1" x14ac:dyDescent="0.3">
      <c r="A221" s="2" t="s">
        <v>271</v>
      </c>
      <c r="B221" s="60">
        <v>505002396</v>
      </c>
      <c r="C221" s="3">
        <v>55397</v>
      </c>
      <c r="D221" s="135"/>
    </row>
    <row r="222" spans="1:4" s="61" customFormat="1" x14ac:dyDescent="0.3">
      <c r="A222" s="2" t="s">
        <v>272</v>
      </c>
      <c r="B222" s="60">
        <v>666674995</v>
      </c>
      <c r="C222" s="3">
        <v>43656</v>
      </c>
      <c r="D222" s="135"/>
    </row>
    <row r="223" spans="1:4" s="61" customFormat="1" x14ac:dyDescent="0.3">
      <c r="A223" s="2" t="s">
        <v>273</v>
      </c>
      <c r="B223" s="60">
        <v>600007694</v>
      </c>
      <c r="C223" s="3">
        <v>80066</v>
      </c>
      <c r="D223" s="135"/>
    </row>
    <row r="224" spans="1:4" s="61" customFormat="1" x14ac:dyDescent="0.3">
      <c r="A224" s="2" t="s">
        <v>274</v>
      </c>
      <c r="B224" s="60">
        <v>384410000</v>
      </c>
      <c r="C224" s="3">
        <v>54894</v>
      </c>
      <c r="D224" s="135"/>
    </row>
    <row r="225" spans="1:4" s="61" customFormat="1" x14ac:dyDescent="0.3">
      <c r="A225" s="2" t="s">
        <v>275</v>
      </c>
      <c r="B225" s="60">
        <v>524670000</v>
      </c>
      <c r="C225" s="3">
        <v>80600</v>
      </c>
      <c r="D225" s="135"/>
    </row>
    <row r="226" spans="1:4" s="61" customFormat="1" x14ac:dyDescent="0.3">
      <c r="A226" s="2" t="s">
        <v>276</v>
      </c>
      <c r="B226" s="60">
        <v>679650000</v>
      </c>
      <c r="C226" s="3">
        <v>108167</v>
      </c>
      <c r="D226" s="135"/>
    </row>
    <row r="227" spans="1:4" s="61" customFormat="1" x14ac:dyDescent="0.3">
      <c r="A227" s="2" t="s">
        <v>277</v>
      </c>
      <c r="B227" s="60">
        <v>953200000</v>
      </c>
      <c r="C227" s="3">
        <v>124571</v>
      </c>
      <c r="D227" s="135"/>
    </row>
    <row r="228" spans="1:4" s="61" customFormat="1" x14ac:dyDescent="0.3">
      <c r="A228" s="2" t="s">
        <v>278</v>
      </c>
      <c r="B228" s="60">
        <v>666634704</v>
      </c>
      <c r="C228" s="3">
        <v>60684</v>
      </c>
      <c r="D228" s="135"/>
    </row>
    <row r="229" spans="1:4" s="61" customFormat="1" x14ac:dyDescent="0.3">
      <c r="A229" s="2" t="s">
        <v>279</v>
      </c>
      <c r="B229" s="60">
        <v>391460000</v>
      </c>
      <c r="C229" s="3">
        <v>89796</v>
      </c>
      <c r="D229" s="135"/>
    </row>
    <row r="230" spans="1:4" s="61" customFormat="1" x14ac:dyDescent="0.3">
      <c r="A230" s="2" t="s">
        <v>280</v>
      </c>
      <c r="B230" s="60">
        <v>613820000</v>
      </c>
      <c r="C230" s="3">
        <v>101665</v>
      </c>
      <c r="D230" s="135"/>
    </row>
    <row r="231" spans="1:4" s="61" customFormat="1" x14ac:dyDescent="0.3">
      <c r="A231" s="2" t="s">
        <v>281</v>
      </c>
      <c r="B231" s="60">
        <v>889520000</v>
      </c>
      <c r="C231" s="3">
        <v>103608</v>
      </c>
      <c r="D231" s="135"/>
    </row>
    <row r="232" spans="1:4" s="61" customFormat="1" x14ac:dyDescent="0.3">
      <c r="A232" s="2" t="s">
        <v>282</v>
      </c>
      <c r="B232" s="60">
        <v>662880000</v>
      </c>
      <c r="C232" s="3">
        <v>95553</v>
      </c>
      <c r="D232" s="135"/>
    </row>
    <row r="233" spans="1:4" s="61" customFormat="1" x14ac:dyDescent="0.3">
      <c r="A233" s="2" t="s">
        <v>283</v>
      </c>
      <c r="B233" s="60">
        <v>666441198</v>
      </c>
      <c r="C233" s="3">
        <v>60725</v>
      </c>
      <c r="D233" s="135"/>
    </row>
    <row r="234" spans="1:4" s="61" customFormat="1" x14ac:dyDescent="0.3">
      <c r="A234" s="2" t="s">
        <v>284</v>
      </c>
      <c r="B234" s="60">
        <v>689009586</v>
      </c>
      <c r="C234" s="3">
        <v>95190</v>
      </c>
      <c r="D234" s="135"/>
    </row>
    <row r="235" spans="1:4" s="61" customFormat="1" x14ac:dyDescent="0.3">
      <c r="A235" s="2" t="s">
        <v>285</v>
      </c>
      <c r="B235" s="60">
        <v>125730000</v>
      </c>
      <c r="C235" s="3">
        <v>120516</v>
      </c>
      <c r="D235" s="135"/>
    </row>
    <row r="236" spans="1:4" s="61" customFormat="1" x14ac:dyDescent="0.3">
      <c r="A236" s="2" t="s">
        <v>286</v>
      </c>
      <c r="B236" s="60">
        <v>666756658</v>
      </c>
      <c r="C236" s="3">
        <v>82468</v>
      </c>
      <c r="D236" s="135"/>
    </row>
    <row r="237" spans="1:4" s="61" customFormat="1" x14ac:dyDescent="0.3">
      <c r="A237" s="2" t="s">
        <v>287</v>
      </c>
      <c r="B237" s="60">
        <v>492007002</v>
      </c>
      <c r="C237" s="3">
        <v>47066</v>
      </c>
      <c r="D237" s="135"/>
    </row>
    <row r="238" spans="1:4" s="61" customFormat="1" x14ac:dyDescent="0.3">
      <c r="A238" s="2" t="s">
        <v>288</v>
      </c>
      <c r="B238" s="60">
        <v>368390000</v>
      </c>
      <c r="C238" s="3">
        <v>75425</v>
      </c>
      <c r="D238" s="135"/>
    </row>
    <row r="239" spans="1:4" s="61" customFormat="1" x14ac:dyDescent="0.3">
      <c r="A239" s="2" t="s">
        <v>289</v>
      </c>
      <c r="B239" s="60">
        <v>923009256</v>
      </c>
      <c r="C239" s="3">
        <v>62646</v>
      </c>
      <c r="D239" s="135"/>
    </row>
    <row r="240" spans="1:4" s="61" customFormat="1" x14ac:dyDescent="0.3">
      <c r="A240" s="2" t="s">
        <v>290</v>
      </c>
      <c r="B240" s="60">
        <v>408690000</v>
      </c>
      <c r="C240" s="3">
        <v>102244</v>
      </c>
      <c r="D240" s="135"/>
    </row>
    <row r="241" spans="1:4" s="61" customFormat="1" x14ac:dyDescent="0.3">
      <c r="A241" s="2" t="s">
        <v>291</v>
      </c>
      <c r="B241" s="60">
        <v>831005923</v>
      </c>
      <c r="C241" s="3">
        <v>124999</v>
      </c>
      <c r="D241" s="135"/>
    </row>
    <row r="242" spans="1:4" s="61" customFormat="1" x14ac:dyDescent="0.3">
      <c r="A242" s="2" t="s">
        <v>292</v>
      </c>
      <c r="B242" s="60">
        <v>386810000</v>
      </c>
      <c r="C242" s="3">
        <v>114912</v>
      </c>
      <c r="D242" s="135"/>
    </row>
    <row r="243" spans="1:4" s="61" customFormat="1" x14ac:dyDescent="0.3">
      <c r="A243" s="2" t="s">
        <v>293</v>
      </c>
      <c r="B243" s="60">
        <v>667001630</v>
      </c>
      <c r="C243" s="3">
        <v>51756</v>
      </c>
      <c r="D243" s="135"/>
    </row>
    <row r="244" spans="1:4" s="61" customFormat="1" x14ac:dyDescent="0.3">
      <c r="A244" s="2" t="s">
        <v>294</v>
      </c>
      <c r="B244" s="60">
        <v>720450000</v>
      </c>
      <c r="C244" s="3">
        <v>85667</v>
      </c>
      <c r="D244" s="135"/>
    </row>
    <row r="245" spans="1:4" s="61" customFormat="1" x14ac:dyDescent="0.3">
      <c r="A245" s="2" t="s">
        <v>295</v>
      </c>
      <c r="B245" s="60">
        <v>356001438</v>
      </c>
      <c r="C245" s="3">
        <v>76361</v>
      </c>
      <c r="D245" s="135"/>
    </row>
    <row r="246" spans="1:4" s="61" customFormat="1" x14ac:dyDescent="0.3">
      <c r="A246" s="2" t="s">
        <v>296</v>
      </c>
      <c r="B246" s="60">
        <v>476360000</v>
      </c>
      <c r="C246" s="3">
        <v>42913</v>
      </c>
      <c r="D246" s="135"/>
    </row>
    <row r="247" spans="1:4" s="61" customFormat="1" x14ac:dyDescent="0.3">
      <c r="A247" s="2" t="s">
        <v>297</v>
      </c>
      <c r="B247" s="60">
        <v>666602198</v>
      </c>
      <c r="C247" s="3">
        <v>99718</v>
      </c>
      <c r="D247" s="135"/>
    </row>
    <row r="248" spans="1:4" s="61" customFormat="1" x14ac:dyDescent="0.3">
      <c r="A248" s="2" t="s">
        <v>298</v>
      </c>
      <c r="B248" s="60">
        <v>247008414</v>
      </c>
      <c r="C248" s="3">
        <v>62074</v>
      </c>
      <c r="D248" s="135"/>
    </row>
    <row r="249" spans="1:4" s="61" customFormat="1" x14ac:dyDescent="0.3">
      <c r="A249" s="2" t="s">
        <v>299</v>
      </c>
      <c r="B249" s="60">
        <v>666642974</v>
      </c>
      <c r="C249" s="3">
        <v>97294</v>
      </c>
      <c r="D249" s="135"/>
    </row>
    <row r="250" spans="1:4" s="61" customFormat="1" x14ac:dyDescent="0.3">
      <c r="A250" s="2" t="s">
        <v>300</v>
      </c>
      <c r="B250" s="60">
        <v>666329827</v>
      </c>
      <c r="C250" s="3">
        <v>91384</v>
      </c>
      <c r="D250" s="135"/>
    </row>
    <row r="251" spans="1:4" s="61" customFormat="1" x14ac:dyDescent="0.3">
      <c r="A251" s="2" t="s">
        <v>301</v>
      </c>
      <c r="B251" s="60">
        <v>547220000</v>
      </c>
      <c r="C251" s="3">
        <v>121377</v>
      </c>
      <c r="D251" s="135"/>
    </row>
    <row r="252" spans="1:4" s="61" customFormat="1" x14ac:dyDescent="0.3">
      <c r="A252" s="2" t="s">
        <v>302</v>
      </c>
      <c r="B252" s="60">
        <v>666185581</v>
      </c>
      <c r="C252" s="3">
        <v>117432</v>
      </c>
      <c r="D252" s="135"/>
    </row>
    <row r="253" spans="1:4" s="61" customFormat="1" x14ac:dyDescent="0.3">
      <c r="A253" s="2" t="s">
        <v>303</v>
      </c>
      <c r="B253" s="60">
        <v>797200000</v>
      </c>
      <c r="C253" s="3">
        <v>104621</v>
      </c>
      <c r="D253" s="135"/>
    </row>
    <row r="254" spans="1:4" s="61" customFormat="1" x14ac:dyDescent="0.3">
      <c r="A254" s="2" t="s">
        <v>304</v>
      </c>
      <c r="B254" s="60">
        <v>977006615</v>
      </c>
      <c r="C254" s="3">
        <v>85202</v>
      </c>
      <c r="D254" s="135"/>
    </row>
    <row r="255" spans="1:4" s="61" customFormat="1" x14ac:dyDescent="0.3">
      <c r="A255" s="2" t="s">
        <v>305</v>
      </c>
      <c r="B255" s="60">
        <v>163007043</v>
      </c>
      <c r="C255" s="3">
        <v>42102</v>
      </c>
      <c r="D255" s="135"/>
    </row>
    <row r="256" spans="1:4" s="61" customFormat="1" x14ac:dyDescent="0.3">
      <c r="A256" s="2" t="s">
        <v>306</v>
      </c>
      <c r="B256" s="60">
        <v>217006578</v>
      </c>
      <c r="C256" s="3">
        <v>66624</v>
      </c>
      <c r="D256" s="135"/>
    </row>
    <row r="257" spans="1:8" s="61" customFormat="1" x14ac:dyDescent="0.3">
      <c r="A257" s="2" t="s">
        <v>307</v>
      </c>
      <c r="B257" s="60">
        <v>379003232</v>
      </c>
      <c r="C257" s="3">
        <v>64887</v>
      </c>
      <c r="D257" s="135"/>
    </row>
    <row r="258" spans="1:8" s="61" customFormat="1" x14ac:dyDescent="0.3">
      <c r="A258" s="2" t="s">
        <v>308</v>
      </c>
      <c r="B258" s="60">
        <v>589003643</v>
      </c>
      <c r="C258" s="3">
        <v>44751</v>
      </c>
      <c r="D258" s="135"/>
    </row>
    <row r="259" spans="1:8" s="61" customFormat="1" x14ac:dyDescent="0.3">
      <c r="A259" s="2" t="s">
        <v>309</v>
      </c>
      <c r="B259" s="60">
        <v>587620000</v>
      </c>
      <c r="C259" s="3">
        <v>42470</v>
      </c>
      <c r="D259" s="135"/>
    </row>
    <row r="260" spans="1:8" s="61" customFormat="1" x14ac:dyDescent="0.3">
      <c r="A260" s="2" t="s">
        <v>310</v>
      </c>
      <c r="B260" s="60">
        <v>128290000</v>
      </c>
      <c r="C260" s="3">
        <v>90126</v>
      </c>
      <c r="D260" s="135"/>
    </row>
    <row r="261" spans="1:8" s="61" customFormat="1" x14ac:dyDescent="0.3">
      <c r="A261" s="2" t="s">
        <v>311</v>
      </c>
      <c r="B261" s="60">
        <v>115680000</v>
      </c>
      <c r="C261" s="3">
        <v>47765</v>
      </c>
      <c r="D261" s="135"/>
    </row>
    <row r="262" spans="1:8" s="61" customFormat="1" x14ac:dyDescent="0.3">
      <c r="A262" s="2" t="s">
        <v>312</v>
      </c>
      <c r="B262" s="60">
        <v>666149965</v>
      </c>
      <c r="C262" s="3">
        <v>65500</v>
      </c>
      <c r="D262" s="135"/>
    </row>
    <row r="263" spans="1:8" s="61" customFormat="1" x14ac:dyDescent="0.3">
      <c r="A263" s="2" t="s">
        <v>313</v>
      </c>
      <c r="B263" s="60">
        <v>666385815</v>
      </c>
      <c r="C263" s="3">
        <v>42664</v>
      </c>
      <c r="D263" s="135"/>
    </row>
    <row r="264" spans="1:8" s="61" customFormat="1" x14ac:dyDescent="0.3">
      <c r="A264" s="2" t="s">
        <v>314</v>
      </c>
      <c r="B264" s="60">
        <v>130003777</v>
      </c>
      <c r="C264" s="3">
        <v>97758</v>
      </c>
      <c r="D264" s="135"/>
    </row>
    <row r="265" spans="1:8" s="61" customFormat="1" x14ac:dyDescent="0.3">
      <c r="A265" s="2" t="s">
        <v>315</v>
      </c>
      <c r="B265" s="60">
        <v>666988324</v>
      </c>
      <c r="C265" s="3">
        <v>88858</v>
      </c>
      <c r="D265" s="135"/>
    </row>
    <row r="266" spans="1:8" s="61" customFormat="1" x14ac:dyDescent="0.3">
      <c r="A266" s="2" t="s">
        <v>316</v>
      </c>
      <c r="B266" s="60">
        <v>331810000</v>
      </c>
      <c r="C266" s="3">
        <v>92324</v>
      </c>
      <c r="D266" s="135"/>
    </row>
    <row r="267" spans="1:8" s="61" customFormat="1" x14ac:dyDescent="0.3">
      <c r="A267" s="2" t="s">
        <v>317</v>
      </c>
      <c r="B267" s="60">
        <v>666955144</v>
      </c>
      <c r="C267" s="3">
        <v>102792</v>
      </c>
      <c r="D267" s="135"/>
    </row>
    <row r="268" spans="1:8" s="61" customFormat="1" x14ac:dyDescent="0.3">
      <c r="A268" s="2" t="s">
        <v>318</v>
      </c>
      <c r="B268" s="60">
        <v>942003054</v>
      </c>
      <c r="C268" s="3">
        <v>69142</v>
      </c>
      <c r="D268" s="135"/>
    </row>
    <row r="269" spans="1:8" s="61" customFormat="1" x14ac:dyDescent="0.3">
      <c r="A269" s="2" t="s">
        <v>319</v>
      </c>
      <c r="B269" s="60">
        <v>240007432</v>
      </c>
      <c r="C269" s="3">
        <v>95292</v>
      </c>
      <c r="D269" s="135"/>
    </row>
    <row r="270" spans="1:8" s="61" customFormat="1" x14ac:dyDescent="0.3">
      <c r="A270" s="2" t="s">
        <v>320</v>
      </c>
      <c r="B270" s="60">
        <v>565990000</v>
      </c>
      <c r="C270" s="3">
        <v>65688</v>
      </c>
      <c r="D270" s="135"/>
    </row>
    <row r="271" spans="1:8" s="61" customFormat="1" x14ac:dyDescent="0.3">
      <c r="A271" s="2" t="s">
        <v>321</v>
      </c>
      <c r="B271" s="60">
        <v>777008376</v>
      </c>
      <c r="C271" s="3">
        <v>87125</v>
      </c>
      <c r="D271" s="135"/>
    </row>
    <row r="272" spans="1:8" s="61" customFormat="1" x14ac:dyDescent="0.3">
      <c r="A272" s="2" t="s">
        <v>322</v>
      </c>
      <c r="B272" s="60">
        <v>666783091</v>
      </c>
      <c r="C272" s="3">
        <v>95877</v>
      </c>
      <c r="D272" s="135"/>
      <c r="G272" s="2"/>
      <c r="H272" s="2"/>
    </row>
    <row r="273" spans="1:8" x14ac:dyDescent="0.3">
      <c r="A273" s="2" t="s">
        <v>323</v>
      </c>
      <c r="B273" s="60">
        <v>569004056</v>
      </c>
      <c r="C273" s="3">
        <v>104511</v>
      </c>
      <c r="D273" s="135"/>
    </row>
    <row r="274" spans="1:8" x14ac:dyDescent="0.3">
      <c r="A274" s="2" t="s">
        <v>324</v>
      </c>
      <c r="B274" s="60">
        <v>666812933</v>
      </c>
      <c r="C274" s="3">
        <v>53431</v>
      </c>
      <c r="D274" s="135"/>
    </row>
    <row r="275" spans="1:8" x14ac:dyDescent="0.3">
      <c r="A275" s="2" t="s">
        <v>325</v>
      </c>
      <c r="B275" s="60">
        <v>257001531</v>
      </c>
      <c r="C275" s="3">
        <v>54633</v>
      </c>
      <c r="D275" s="135"/>
    </row>
    <row r="276" spans="1:8" x14ac:dyDescent="0.3">
      <c r="A276" s="2" t="s">
        <v>326</v>
      </c>
      <c r="B276" s="60">
        <v>821007832</v>
      </c>
      <c r="C276" s="3">
        <v>62423</v>
      </c>
      <c r="D276" s="135"/>
    </row>
    <row r="277" spans="1:8" x14ac:dyDescent="0.3">
      <c r="A277" s="2" t="s">
        <v>327</v>
      </c>
      <c r="B277" s="60">
        <v>603005664</v>
      </c>
      <c r="C277" s="3">
        <v>107924</v>
      </c>
      <c r="D277" s="135"/>
    </row>
    <row r="278" spans="1:8" x14ac:dyDescent="0.3">
      <c r="A278" s="2" t="s">
        <v>328</v>
      </c>
      <c r="B278" s="60">
        <v>394009556</v>
      </c>
      <c r="C278" s="3">
        <v>50610</v>
      </c>
      <c r="D278" s="135"/>
    </row>
    <row r="279" spans="1:8" x14ac:dyDescent="0.3">
      <c r="A279" s="2" t="s">
        <v>329</v>
      </c>
      <c r="B279" s="60">
        <v>210007575</v>
      </c>
      <c r="C279" s="3">
        <v>85065</v>
      </c>
      <c r="D279" s="135"/>
    </row>
    <row r="280" spans="1:8" x14ac:dyDescent="0.3">
      <c r="A280" s="2" t="s">
        <v>330</v>
      </c>
      <c r="B280" s="60">
        <v>417003180</v>
      </c>
      <c r="C280" s="3">
        <v>58262</v>
      </c>
      <c r="D280" s="135"/>
    </row>
    <row r="281" spans="1:8" x14ac:dyDescent="0.3">
      <c r="A281" s="2" t="s">
        <v>331</v>
      </c>
      <c r="B281" s="60">
        <v>869008011</v>
      </c>
      <c r="C281" s="3">
        <v>100359</v>
      </c>
      <c r="D281" s="135"/>
    </row>
    <row r="282" spans="1:8" x14ac:dyDescent="0.3">
      <c r="A282" s="2" t="s">
        <v>332</v>
      </c>
      <c r="B282" s="60">
        <v>320940000</v>
      </c>
      <c r="C282" s="3">
        <v>108890</v>
      </c>
      <c r="D282" s="135"/>
    </row>
    <row r="283" spans="1:8" x14ac:dyDescent="0.3">
      <c r="A283" s="2" t="s">
        <v>333</v>
      </c>
      <c r="B283" s="60">
        <v>196840000</v>
      </c>
      <c r="C283" s="3">
        <v>51441</v>
      </c>
      <c r="D283" s="135"/>
    </row>
    <row r="284" spans="1:8" x14ac:dyDescent="0.3">
      <c r="A284" s="2" t="s">
        <v>334</v>
      </c>
      <c r="B284" s="60">
        <v>679002552</v>
      </c>
      <c r="C284" s="3">
        <v>43570</v>
      </c>
      <c r="D284" s="135"/>
    </row>
    <row r="285" spans="1:8" x14ac:dyDescent="0.3">
      <c r="A285" s="2" t="s">
        <v>335</v>
      </c>
      <c r="B285" s="60">
        <v>125004528</v>
      </c>
      <c r="C285" s="3">
        <v>121090</v>
      </c>
      <c r="D285" s="135"/>
    </row>
    <row r="286" spans="1:8" x14ac:dyDescent="0.3">
      <c r="A286" s="2" t="s">
        <v>336</v>
      </c>
      <c r="B286" s="60">
        <v>666994402</v>
      </c>
      <c r="C286" s="3">
        <v>54395</v>
      </c>
      <c r="D286" s="135"/>
    </row>
    <row r="287" spans="1:8" x14ac:dyDescent="0.3">
      <c r="A287" s="2" t="s">
        <v>337</v>
      </c>
      <c r="B287" s="60">
        <v>847670000</v>
      </c>
      <c r="C287" s="3">
        <v>102154</v>
      </c>
      <c r="D287" s="135"/>
    </row>
    <row r="288" spans="1:8" x14ac:dyDescent="0.3">
      <c r="A288" s="2" t="s">
        <v>338</v>
      </c>
      <c r="B288" s="60">
        <v>606900000</v>
      </c>
      <c r="C288" s="3">
        <v>61049</v>
      </c>
      <c r="D288" s="135"/>
      <c r="G288" s="61"/>
      <c r="H288" s="61"/>
    </row>
    <row r="289" spans="1:4" s="61" customFormat="1" x14ac:dyDescent="0.3">
      <c r="A289" s="2" t="s">
        <v>339</v>
      </c>
      <c r="B289" s="60">
        <v>666564381</v>
      </c>
      <c r="C289" s="3">
        <v>72877</v>
      </c>
      <c r="D289" s="135"/>
    </row>
    <row r="290" spans="1:4" s="61" customFormat="1" x14ac:dyDescent="0.3">
      <c r="A290" s="2" t="s">
        <v>340</v>
      </c>
      <c r="B290" s="60">
        <v>437600000</v>
      </c>
      <c r="C290" s="3">
        <v>86051</v>
      </c>
      <c r="D290" s="135"/>
    </row>
    <row r="291" spans="1:4" s="61" customFormat="1" x14ac:dyDescent="0.3">
      <c r="A291" s="2" t="s">
        <v>341</v>
      </c>
      <c r="B291" s="60">
        <v>611910000</v>
      </c>
      <c r="C291" s="3">
        <v>113335</v>
      </c>
      <c r="D291" s="135"/>
    </row>
    <row r="292" spans="1:4" s="61" customFormat="1" x14ac:dyDescent="0.3">
      <c r="A292" s="2" t="s">
        <v>342</v>
      </c>
      <c r="B292" s="60">
        <v>784002004</v>
      </c>
      <c r="C292" s="3">
        <v>55767</v>
      </c>
      <c r="D292" s="135"/>
    </row>
    <row r="293" spans="1:4" s="61" customFormat="1" x14ac:dyDescent="0.3">
      <c r="A293" s="2" t="s">
        <v>343</v>
      </c>
      <c r="B293" s="60">
        <v>581004859</v>
      </c>
      <c r="C293" s="3">
        <v>56149</v>
      </c>
      <c r="D293" s="135"/>
    </row>
    <row r="294" spans="1:4" s="61" customFormat="1" x14ac:dyDescent="0.3">
      <c r="A294" s="2" t="s">
        <v>344</v>
      </c>
      <c r="B294" s="60">
        <v>452640000</v>
      </c>
      <c r="C294" s="3">
        <v>54973</v>
      </c>
      <c r="D294" s="135"/>
    </row>
    <row r="295" spans="1:4" s="61" customFormat="1" x14ac:dyDescent="0.3">
      <c r="A295" s="2" t="s">
        <v>345</v>
      </c>
      <c r="B295" s="60">
        <v>728006349</v>
      </c>
      <c r="C295" s="3">
        <v>119949</v>
      </c>
      <c r="D295" s="135"/>
    </row>
    <row r="296" spans="1:4" s="61" customFormat="1" x14ac:dyDescent="0.3">
      <c r="A296" s="2" t="s">
        <v>346</v>
      </c>
      <c r="B296" s="60">
        <v>411003339</v>
      </c>
      <c r="C296" s="3">
        <v>49488</v>
      </c>
      <c r="D296" s="135"/>
    </row>
    <row r="297" spans="1:4" s="61" customFormat="1" x14ac:dyDescent="0.3">
      <c r="A297" s="2" t="s">
        <v>347</v>
      </c>
      <c r="B297" s="60">
        <v>812008737</v>
      </c>
      <c r="C297" s="3">
        <v>43343</v>
      </c>
      <c r="D297" s="135"/>
    </row>
    <row r="298" spans="1:4" s="61" customFormat="1" x14ac:dyDescent="0.3">
      <c r="A298" s="2" t="s">
        <v>348</v>
      </c>
      <c r="B298" s="60">
        <v>431006408</v>
      </c>
      <c r="C298" s="3">
        <v>58134</v>
      </c>
      <c r="D298" s="135"/>
    </row>
    <row r="299" spans="1:4" s="61" customFormat="1" x14ac:dyDescent="0.3">
      <c r="A299" s="2" t="s">
        <v>349</v>
      </c>
      <c r="B299" s="60">
        <v>666317914</v>
      </c>
      <c r="C299" s="3">
        <v>55295</v>
      </c>
      <c r="D299" s="135"/>
    </row>
    <row r="300" spans="1:4" s="61" customFormat="1" x14ac:dyDescent="0.3">
      <c r="A300" s="2" t="s">
        <v>350</v>
      </c>
      <c r="B300" s="60">
        <v>904620000</v>
      </c>
      <c r="C300" s="3">
        <v>104197</v>
      </c>
      <c r="D300" s="135"/>
    </row>
    <row r="301" spans="1:4" s="61" customFormat="1" x14ac:dyDescent="0.3">
      <c r="A301" s="2" t="s">
        <v>351</v>
      </c>
      <c r="B301" s="60">
        <v>483007128</v>
      </c>
      <c r="C301" s="3">
        <v>46006</v>
      </c>
      <c r="D301" s="135"/>
    </row>
    <row r="302" spans="1:4" s="61" customFormat="1" x14ac:dyDescent="0.3">
      <c r="A302" s="2" t="s">
        <v>352</v>
      </c>
      <c r="B302" s="60">
        <v>666812226</v>
      </c>
      <c r="C302" s="3">
        <v>105667</v>
      </c>
      <c r="D302" s="135"/>
    </row>
    <row r="303" spans="1:4" s="61" customFormat="1" x14ac:dyDescent="0.3">
      <c r="A303" s="2" t="s">
        <v>353</v>
      </c>
      <c r="B303" s="60">
        <v>972009906</v>
      </c>
      <c r="C303" s="3">
        <v>50007</v>
      </c>
      <c r="D303" s="135"/>
    </row>
    <row r="304" spans="1:4" s="61" customFormat="1" x14ac:dyDescent="0.3">
      <c r="A304" s="2" t="s">
        <v>354</v>
      </c>
      <c r="B304" s="60">
        <v>666308884</v>
      </c>
      <c r="C304" s="3">
        <v>77016</v>
      </c>
      <c r="D304" s="135"/>
    </row>
    <row r="305" spans="1:4" s="61" customFormat="1" x14ac:dyDescent="0.3">
      <c r="A305" s="2" t="s">
        <v>355</v>
      </c>
      <c r="B305" s="60">
        <v>323002808</v>
      </c>
      <c r="C305" s="3">
        <v>125134</v>
      </c>
      <c r="D305" s="135"/>
    </row>
    <row r="306" spans="1:4" s="61" customFormat="1" x14ac:dyDescent="0.3">
      <c r="A306" s="2" t="s">
        <v>356</v>
      </c>
      <c r="B306" s="60">
        <v>798004162</v>
      </c>
      <c r="C306" s="3">
        <v>65953</v>
      </c>
      <c r="D306" s="135"/>
    </row>
    <row r="307" spans="1:4" s="61" customFormat="1" x14ac:dyDescent="0.3">
      <c r="A307" s="2" t="s">
        <v>357</v>
      </c>
      <c r="B307" s="60">
        <v>674002618</v>
      </c>
      <c r="C307" s="3">
        <v>84936</v>
      </c>
      <c r="D307" s="135"/>
    </row>
    <row r="308" spans="1:4" s="61" customFormat="1" x14ac:dyDescent="0.3">
      <c r="A308" s="2" t="s">
        <v>358</v>
      </c>
      <c r="B308" s="60">
        <v>221008993</v>
      </c>
      <c r="C308" s="3">
        <v>42514</v>
      </c>
      <c r="D308" s="135"/>
    </row>
    <row r="309" spans="1:4" s="61" customFormat="1" x14ac:dyDescent="0.3">
      <c r="A309" s="2" t="s">
        <v>359</v>
      </c>
      <c r="B309" s="60">
        <v>455120000</v>
      </c>
      <c r="C309" s="3">
        <v>68976</v>
      </c>
      <c r="D309" s="135"/>
    </row>
    <row r="310" spans="1:4" s="61" customFormat="1" x14ac:dyDescent="0.3">
      <c r="A310" s="2" t="s">
        <v>360</v>
      </c>
      <c r="B310" s="60">
        <v>534002609</v>
      </c>
      <c r="C310" s="3">
        <v>100625</v>
      </c>
      <c r="D310" s="135"/>
    </row>
    <row r="311" spans="1:4" s="61" customFormat="1" x14ac:dyDescent="0.3">
      <c r="A311" s="2" t="s">
        <v>361</v>
      </c>
      <c r="B311" s="60">
        <v>625002612</v>
      </c>
      <c r="C311" s="3">
        <v>71207</v>
      </c>
      <c r="D311" s="135"/>
    </row>
    <row r="312" spans="1:4" s="61" customFormat="1" x14ac:dyDescent="0.3">
      <c r="A312" s="2" t="s">
        <v>362</v>
      </c>
      <c r="B312" s="60">
        <v>352330000</v>
      </c>
      <c r="C312" s="3">
        <v>74177</v>
      </c>
      <c r="D312" s="135"/>
    </row>
    <row r="313" spans="1:4" s="61" customFormat="1" x14ac:dyDescent="0.3">
      <c r="A313" s="2" t="s">
        <v>363</v>
      </c>
      <c r="B313" s="60">
        <v>724900000</v>
      </c>
      <c r="C313" s="3">
        <v>110056</v>
      </c>
      <c r="D313" s="135"/>
    </row>
    <row r="314" spans="1:4" s="61" customFormat="1" x14ac:dyDescent="0.3">
      <c r="A314" s="2" t="s">
        <v>364</v>
      </c>
      <c r="B314" s="60">
        <v>766120000</v>
      </c>
      <c r="C314" s="3">
        <v>123134</v>
      </c>
      <c r="D314" s="135"/>
    </row>
    <row r="315" spans="1:4" s="61" customFormat="1" x14ac:dyDescent="0.3">
      <c r="A315" s="2" t="s">
        <v>365</v>
      </c>
      <c r="B315" s="60">
        <v>187005270</v>
      </c>
      <c r="C315" s="3">
        <v>57193</v>
      </c>
      <c r="D315" s="135"/>
    </row>
    <row r="316" spans="1:4" s="61" customFormat="1" x14ac:dyDescent="0.3">
      <c r="A316" s="2" t="s">
        <v>366</v>
      </c>
      <c r="B316" s="60">
        <v>385002272</v>
      </c>
      <c r="C316" s="3">
        <v>48168</v>
      </c>
      <c r="D316" s="135"/>
    </row>
    <row r="317" spans="1:4" s="61" customFormat="1" x14ac:dyDescent="0.3">
      <c r="A317" s="2" t="s">
        <v>367</v>
      </c>
      <c r="B317" s="60">
        <v>645590000</v>
      </c>
      <c r="C317" s="3">
        <v>118550</v>
      </c>
      <c r="D317" s="135"/>
    </row>
    <row r="318" spans="1:4" s="61" customFormat="1" x14ac:dyDescent="0.3">
      <c r="A318" s="2" t="s">
        <v>368</v>
      </c>
      <c r="B318" s="60">
        <v>969003167</v>
      </c>
      <c r="C318" s="3">
        <v>56533</v>
      </c>
      <c r="D318" s="135"/>
    </row>
    <row r="319" spans="1:4" s="61" customFormat="1" x14ac:dyDescent="0.3">
      <c r="A319" s="2" t="s">
        <v>369</v>
      </c>
      <c r="B319" s="60">
        <v>145004338</v>
      </c>
      <c r="C319" s="3">
        <v>113370</v>
      </c>
      <c r="D319" s="135"/>
    </row>
    <row r="320" spans="1:4" s="61" customFormat="1" x14ac:dyDescent="0.3">
      <c r="A320" s="2" t="s">
        <v>370</v>
      </c>
      <c r="B320" s="60">
        <v>181001253</v>
      </c>
      <c r="C320" s="3">
        <v>42407</v>
      </c>
      <c r="D320" s="135"/>
    </row>
    <row r="321" spans="1:4" s="61" customFormat="1" x14ac:dyDescent="0.3">
      <c r="A321" s="2" t="s">
        <v>371</v>
      </c>
      <c r="B321" s="60">
        <v>378003625</v>
      </c>
      <c r="C321" s="3">
        <v>47350</v>
      </c>
      <c r="D321" s="135"/>
    </row>
    <row r="322" spans="1:4" s="61" customFormat="1" x14ac:dyDescent="0.3">
      <c r="A322" s="2" t="s">
        <v>372</v>
      </c>
      <c r="B322" s="60">
        <v>165008904</v>
      </c>
      <c r="C322" s="3">
        <v>43983</v>
      </c>
      <c r="D322" s="135"/>
    </row>
    <row r="323" spans="1:4" s="61" customFormat="1" x14ac:dyDescent="0.3">
      <c r="A323" s="2" t="s">
        <v>373</v>
      </c>
      <c r="B323" s="60">
        <v>666001913</v>
      </c>
      <c r="C323" s="3">
        <v>123099</v>
      </c>
      <c r="D323" s="135"/>
    </row>
    <row r="324" spans="1:4" s="61" customFormat="1" x14ac:dyDescent="0.3">
      <c r="A324" s="2" t="s">
        <v>374</v>
      </c>
      <c r="B324" s="60">
        <v>620001266</v>
      </c>
      <c r="C324" s="3">
        <v>95555</v>
      </c>
      <c r="D324" s="135"/>
    </row>
    <row r="325" spans="1:4" s="61" customFormat="1" x14ac:dyDescent="0.3">
      <c r="A325" s="2" t="s">
        <v>375</v>
      </c>
      <c r="B325" s="60">
        <v>836007976</v>
      </c>
      <c r="C325" s="3">
        <v>69335</v>
      </c>
      <c r="D325" s="135"/>
    </row>
    <row r="326" spans="1:4" s="61" customFormat="1" x14ac:dyDescent="0.3">
      <c r="A326" s="2" t="s">
        <v>376</v>
      </c>
      <c r="B326" s="60">
        <v>559440000</v>
      </c>
      <c r="C326" s="3">
        <v>45405</v>
      </c>
      <c r="D326" s="135"/>
    </row>
    <row r="327" spans="1:4" s="61" customFormat="1" x14ac:dyDescent="0.3">
      <c r="A327" s="2" t="s">
        <v>377</v>
      </c>
      <c r="B327" s="60">
        <v>666384846</v>
      </c>
      <c r="C327" s="3">
        <v>45873</v>
      </c>
      <c r="D327" s="135"/>
    </row>
    <row r="328" spans="1:4" s="61" customFormat="1" x14ac:dyDescent="0.3">
      <c r="A328" s="2" t="s">
        <v>378</v>
      </c>
      <c r="B328" s="60">
        <v>554003879</v>
      </c>
      <c r="C328" s="3">
        <v>117677</v>
      </c>
      <c r="D328" s="135"/>
    </row>
    <row r="329" spans="1:4" s="61" customFormat="1" x14ac:dyDescent="0.3">
      <c r="A329" s="2" t="s">
        <v>379</v>
      </c>
      <c r="B329" s="60">
        <v>507003286</v>
      </c>
      <c r="C329" s="3">
        <v>49740</v>
      </c>
      <c r="D329" s="135"/>
    </row>
    <row r="330" spans="1:4" s="61" customFormat="1" x14ac:dyDescent="0.3">
      <c r="A330" s="2" t="s">
        <v>380</v>
      </c>
      <c r="B330" s="60">
        <v>666866120</v>
      </c>
      <c r="C330" s="3">
        <v>83005</v>
      </c>
      <c r="D330" s="135"/>
    </row>
    <row r="331" spans="1:4" s="61" customFormat="1" x14ac:dyDescent="0.3">
      <c r="A331" s="2" t="s">
        <v>381</v>
      </c>
      <c r="B331" s="60">
        <v>974001136</v>
      </c>
      <c r="C331" s="3">
        <v>59808</v>
      </c>
      <c r="D331" s="135"/>
    </row>
    <row r="332" spans="1:4" s="61" customFormat="1" x14ac:dyDescent="0.3">
      <c r="A332" s="2" t="s">
        <v>382</v>
      </c>
      <c r="B332" s="60">
        <v>789700000</v>
      </c>
      <c r="C332" s="3">
        <v>74514</v>
      </c>
      <c r="D332" s="135"/>
    </row>
    <row r="333" spans="1:4" s="61" customFormat="1" x14ac:dyDescent="0.3">
      <c r="A333" s="2" t="s">
        <v>383</v>
      </c>
      <c r="B333" s="60">
        <v>961009409</v>
      </c>
      <c r="C333" s="3">
        <v>103603</v>
      </c>
      <c r="D333" s="135"/>
    </row>
    <row r="334" spans="1:4" s="61" customFormat="1" x14ac:dyDescent="0.3">
      <c r="A334" s="2" t="s">
        <v>384</v>
      </c>
      <c r="B334" s="60">
        <v>666583401</v>
      </c>
      <c r="C334" s="3">
        <v>126627</v>
      </c>
      <c r="D334" s="135"/>
    </row>
    <row r="335" spans="1:4" s="61" customFormat="1" x14ac:dyDescent="0.3">
      <c r="A335" s="2" t="s">
        <v>385</v>
      </c>
      <c r="B335" s="60">
        <v>666364177</v>
      </c>
      <c r="C335" s="3">
        <v>110756</v>
      </c>
      <c r="D335" s="135"/>
    </row>
    <row r="336" spans="1:4" s="61" customFormat="1" x14ac:dyDescent="0.3">
      <c r="A336" s="2" t="s">
        <v>387</v>
      </c>
      <c r="B336" s="60">
        <v>666641807</v>
      </c>
      <c r="C336" s="3">
        <v>103260</v>
      </c>
      <c r="D336" s="135"/>
    </row>
    <row r="337" spans="1:4" s="61" customFormat="1" x14ac:dyDescent="0.3">
      <c r="A337" s="2" t="s">
        <v>388</v>
      </c>
      <c r="B337" s="60">
        <v>155005129</v>
      </c>
      <c r="C337" s="3">
        <v>61640</v>
      </c>
      <c r="D337" s="135"/>
    </row>
    <row r="338" spans="1:4" s="61" customFormat="1" x14ac:dyDescent="0.3">
      <c r="A338" s="2" t="s">
        <v>389</v>
      </c>
      <c r="B338" s="60">
        <v>610830000</v>
      </c>
      <c r="C338" s="3">
        <v>111408</v>
      </c>
      <c r="D338" s="135"/>
    </row>
    <row r="339" spans="1:4" s="61" customFormat="1" x14ac:dyDescent="0.3">
      <c r="A339" s="2" t="s">
        <v>390</v>
      </c>
      <c r="B339" s="60">
        <v>666546693</v>
      </c>
      <c r="C339" s="3">
        <v>44469</v>
      </c>
      <c r="D339" s="135"/>
    </row>
    <row r="340" spans="1:4" s="61" customFormat="1" x14ac:dyDescent="0.3">
      <c r="A340" s="2" t="s">
        <v>391</v>
      </c>
      <c r="B340" s="60">
        <v>666682188</v>
      </c>
      <c r="C340" s="3">
        <v>115240</v>
      </c>
      <c r="D340" s="135"/>
    </row>
    <row r="341" spans="1:4" s="61" customFormat="1" x14ac:dyDescent="0.3">
      <c r="A341" s="2" t="s">
        <v>392</v>
      </c>
      <c r="B341" s="60">
        <v>705005148</v>
      </c>
      <c r="C341" s="3">
        <v>93239</v>
      </c>
      <c r="D341" s="135"/>
    </row>
    <row r="342" spans="1:4" s="61" customFormat="1" x14ac:dyDescent="0.3">
      <c r="A342" s="2" t="s">
        <v>393</v>
      </c>
      <c r="B342" s="60">
        <v>265900000</v>
      </c>
      <c r="C342" s="3">
        <v>123209</v>
      </c>
      <c r="D342" s="135"/>
    </row>
    <row r="343" spans="1:4" s="61" customFormat="1" x14ac:dyDescent="0.3">
      <c r="A343" s="2" t="s">
        <v>395</v>
      </c>
      <c r="B343" s="60">
        <v>277280000</v>
      </c>
      <c r="C343" s="3">
        <v>105769</v>
      </c>
      <c r="D343" s="135"/>
    </row>
    <row r="344" spans="1:4" s="61" customFormat="1" x14ac:dyDescent="0.3">
      <c r="A344" s="2" t="s">
        <v>396</v>
      </c>
      <c r="B344" s="60">
        <v>187300000</v>
      </c>
      <c r="C344" s="3">
        <v>86681</v>
      </c>
      <c r="D344" s="135"/>
    </row>
    <row r="345" spans="1:4" s="61" customFormat="1" x14ac:dyDescent="0.3">
      <c r="A345" s="2" t="s">
        <v>397</v>
      </c>
      <c r="B345" s="60">
        <v>591110000</v>
      </c>
      <c r="C345" s="3">
        <v>81413</v>
      </c>
      <c r="D345" s="135"/>
    </row>
    <row r="346" spans="1:4" s="61" customFormat="1" x14ac:dyDescent="0.3">
      <c r="A346" s="2" t="s">
        <v>398</v>
      </c>
      <c r="B346" s="60">
        <v>160350000</v>
      </c>
      <c r="C346" s="3">
        <v>78610</v>
      </c>
      <c r="D346" s="135"/>
    </row>
    <row r="347" spans="1:4" s="61" customFormat="1" x14ac:dyDescent="0.3">
      <c r="A347" s="2" t="s">
        <v>399</v>
      </c>
      <c r="B347" s="60">
        <v>313003024</v>
      </c>
      <c r="C347" s="3">
        <v>116319</v>
      </c>
      <c r="D347" s="135"/>
    </row>
    <row r="348" spans="1:4" s="61" customFormat="1" x14ac:dyDescent="0.3">
      <c r="A348" s="2" t="s">
        <v>400</v>
      </c>
      <c r="B348" s="60">
        <v>725002910</v>
      </c>
      <c r="C348" s="3">
        <v>65423</v>
      </c>
      <c r="D348" s="135"/>
    </row>
    <row r="349" spans="1:4" s="61" customFormat="1" x14ac:dyDescent="0.3">
      <c r="A349" s="2" t="s">
        <v>401</v>
      </c>
      <c r="B349" s="60">
        <v>159005308</v>
      </c>
      <c r="C349" s="3">
        <v>54011</v>
      </c>
      <c r="D349" s="135"/>
    </row>
    <row r="350" spans="1:4" s="61" customFormat="1" x14ac:dyDescent="0.3">
      <c r="A350" s="2" t="s">
        <v>402</v>
      </c>
      <c r="B350" s="60">
        <v>461006272</v>
      </c>
      <c r="C350" s="3">
        <v>56645</v>
      </c>
      <c r="D350" s="135"/>
    </row>
    <row r="351" spans="1:4" s="61" customFormat="1" x14ac:dyDescent="0.3">
      <c r="A351" s="2" t="s">
        <v>403</v>
      </c>
      <c r="B351" s="60">
        <v>205002382</v>
      </c>
      <c r="C351" s="3">
        <v>112790</v>
      </c>
      <c r="D351" s="135"/>
    </row>
    <row r="352" spans="1:4" s="61" customFormat="1" x14ac:dyDescent="0.3">
      <c r="A352" s="2" t="s">
        <v>404</v>
      </c>
      <c r="B352" s="60">
        <v>274003803</v>
      </c>
      <c r="C352" s="3">
        <v>125069</v>
      </c>
      <c r="D352" s="135"/>
    </row>
    <row r="353" spans="1:4" s="61" customFormat="1" x14ac:dyDescent="0.3">
      <c r="A353" s="2" t="s">
        <v>405</v>
      </c>
      <c r="B353" s="60">
        <v>774280000</v>
      </c>
      <c r="C353" s="3">
        <v>75401</v>
      </c>
      <c r="D353" s="135"/>
    </row>
    <row r="354" spans="1:4" s="61" customFormat="1" x14ac:dyDescent="0.3">
      <c r="A354" s="2" t="s">
        <v>406</v>
      </c>
      <c r="B354" s="60">
        <v>115410000</v>
      </c>
      <c r="C354" s="3">
        <v>95570</v>
      </c>
      <c r="D354" s="135"/>
    </row>
    <row r="355" spans="1:4" s="61" customFormat="1" x14ac:dyDescent="0.3">
      <c r="A355" s="2" t="s">
        <v>407</v>
      </c>
      <c r="B355" s="60">
        <v>808004324</v>
      </c>
      <c r="C355" s="3">
        <v>83404</v>
      </c>
      <c r="D355" s="135"/>
    </row>
    <row r="356" spans="1:4" s="61" customFormat="1" x14ac:dyDescent="0.3">
      <c r="A356" s="2" t="s">
        <v>408</v>
      </c>
      <c r="B356" s="60">
        <v>666235538</v>
      </c>
      <c r="C356" s="3">
        <v>69800</v>
      </c>
      <c r="D356" s="135"/>
    </row>
    <row r="357" spans="1:4" s="61" customFormat="1" x14ac:dyDescent="0.3">
      <c r="A357" s="2" t="s">
        <v>409</v>
      </c>
      <c r="B357" s="60">
        <v>382220000</v>
      </c>
      <c r="C357" s="3">
        <v>84002</v>
      </c>
      <c r="D357" s="135"/>
    </row>
    <row r="358" spans="1:4" s="61" customFormat="1" x14ac:dyDescent="0.3">
      <c r="A358" s="2" t="s">
        <v>410</v>
      </c>
      <c r="B358" s="60">
        <v>777370000</v>
      </c>
      <c r="C358" s="3">
        <v>123051</v>
      </c>
      <c r="D358" s="135"/>
    </row>
    <row r="359" spans="1:4" s="61" customFormat="1" x14ac:dyDescent="0.3">
      <c r="A359" s="2" t="s">
        <v>411</v>
      </c>
      <c r="B359" s="60">
        <v>300650000</v>
      </c>
      <c r="C359" s="3">
        <v>123234</v>
      </c>
      <c r="D359" s="135"/>
    </row>
    <row r="360" spans="1:4" s="61" customFormat="1" x14ac:dyDescent="0.3">
      <c r="A360" s="2" t="s">
        <v>412</v>
      </c>
      <c r="B360" s="60">
        <v>508008182</v>
      </c>
      <c r="C360" s="3">
        <v>61223</v>
      </c>
      <c r="D360" s="135"/>
    </row>
    <row r="361" spans="1:4" s="61" customFormat="1" x14ac:dyDescent="0.3">
      <c r="A361" s="2" t="s">
        <v>413</v>
      </c>
      <c r="B361" s="60">
        <v>666347937</v>
      </c>
      <c r="C361" s="3">
        <v>119751</v>
      </c>
      <c r="D361" s="135"/>
    </row>
    <row r="362" spans="1:4" s="61" customFormat="1" x14ac:dyDescent="0.3">
      <c r="A362" s="2" t="s">
        <v>414</v>
      </c>
      <c r="B362" s="60">
        <v>666675231</v>
      </c>
      <c r="C362" s="3">
        <v>80640</v>
      </c>
      <c r="D362" s="135"/>
    </row>
    <row r="363" spans="1:4" s="61" customFormat="1" x14ac:dyDescent="0.3">
      <c r="A363" s="2" t="s">
        <v>415</v>
      </c>
      <c r="B363" s="60">
        <v>966008542</v>
      </c>
      <c r="C363" s="3">
        <v>71455</v>
      </c>
      <c r="D363" s="135"/>
    </row>
    <row r="364" spans="1:4" s="61" customFormat="1" x14ac:dyDescent="0.3">
      <c r="A364" s="2" t="s">
        <v>416</v>
      </c>
      <c r="B364" s="60">
        <v>640750000</v>
      </c>
      <c r="C364" s="3">
        <v>74304</v>
      </c>
      <c r="D364" s="135"/>
    </row>
    <row r="365" spans="1:4" s="61" customFormat="1" x14ac:dyDescent="0.3">
      <c r="A365" s="2" t="s">
        <v>417</v>
      </c>
      <c r="B365" s="60">
        <v>666259583</v>
      </c>
      <c r="C365" s="3">
        <v>86111</v>
      </c>
      <c r="D365" s="135"/>
    </row>
    <row r="366" spans="1:4" s="61" customFormat="1" x14ac:dyDescent="0.3">
      <c r="A366" s="2" t="s">
        <v>418</v>
      </c>
      <c r="B366" s="60">
        <v>325005784</v>
      </c>
      <c r="C366" s="3">
        <v>122165</v>
      </c>
      <c r="D366" s="135"/>
    </row>
    <row r="367" spans="1:4" s="61" customFormat="1" x14ac:dyDescent="0.3">
      <c r="A367" s="2" t="s">
        <v>419</v>
      </c>
      <c r="B367" s="60">
        <v>949480000</v>
      </c>
      <c r="C367" s="3">
        <v>104783</v>
      </c>
      <c r="D367" s="135"/>
    </row>
    <row r="368" spans="1:4" s="61" customFormat="1" x14ac:dyDescent="0.3">
      <c r="A368" s="2" t="s">
        <v>420</v>
      </c>
      <c r="B368" s="60">
        <v>611850000</v>
      </c>
      <c r="C368" s="3">
        <v>57724</v>
      </c>
      <c r="D368" s="135"/>
    </row>
    <row r="369" spans="1:8" s="61" customFormat="1" x14ac:dyDescent="0.3">
      <c r="A369" s="2" t="s">
        <v>421</v>
      </c>
      <c r="B369" s="60">
        <v>547006478</v>
      </c>
      <c r="C369" s="3">
        <v>66016</v>
      </c>
      <c r="D369" s="135"/>
    </row>
    <row r="370" spans="1:8" s="61" customFormat="1" x14ac:dyDescent="0.3">
      <c r="A370" s="2" t="s">
        <v>422</v>
      </c>
      <c r="B370" s="60">
        <v>457460000</v>
      </c>
      <c r="C370" s="3">
        <v>88259</v>
      </c>
      <c r="D370" s="135"/>
    </row>
    <row r="371" spans="1:8" s="61" customFormat="1" x14ac:dyDescent="0.3">
      <c r="A371" s="2" t="s">
        <v>423</v>
      </c>
      <c r="B371" s="60">
        <v>631001225</v>
      </c>
      <c r="C371" s="3">
        <v>96619</v>
      </c>
      <c r="D371" s="135"/>
    </row>
    <row r="372" spans="1:8" s="61" customFormat="1" x14ac:dyDescent="0.3">
      <c r="A372" s="2" t="s">
        <v>424</v>
      </c>
      <c r="B372" s="60">
        <v>175006249</v>
      </c>
      <c r="C372" s="3">
        <v>47851</v>
      </c>
      <c r="D372" s="135"/>
    </row>
    <row r="373" spans="1:8" s="61" customFormat="1" x14ac:dyDescent="0.3">
      <c r="A373" s="2" t="s">
        <v>425</v>
      </c>
      <c r="B373" s="60">
        <v>997004186</v>
      </c>
      <c r="C373" s="3">
        <v>55409</v>
      </c>
      <c r="D373" s="135"/>
    </row>
    <row r="374" spans="1:8" s="61" customFormat="1" x14ac:dyDescent="0.3">
      <c r="A374" s="2" t="s">
        <v>426</v>
      </c>
      <c r="B374" s="60">
        <v>307007709</v>
      </c>
      <c r="C374" s="3">
        <v>116169</v>
      </c>
      <c r="D374" s="135"/>
    </row>
    <row r="375" spans="1:8" s="61" customFormat="1" x14ac:dyDescent="0.3">
      <c r="A375" s="2" t="s">
        <v>427</v>
      </c>
      <c r="B375" s="60">
        <v>522003325</v>
      </c>
      <c r="C375" s="3">
        <v>94826</v>
      </c>
      <c r="D375" s="135"/>
    </row>
    <row r="376" spans="1:8" s="61" customFormat="1" x14ac:dyDescent="0.3">
      <c r="A376" s="2" t="s">
        <v>428</v>
      </c>
      <c r="B376" s="60">
        <v>657001686</v>
      </c>
      <c r="C376" s="3">
        <v>96418</v>
      </c>
      <c r="D376" s="135"/>
    </row>
    <row r="377" spans="1:8" s="61" customFormat="1" x14ac:dyDescent="0.3">
      <c r="A377" s="2" t="s">
        <v>429</v>
      </c>
      <c r="B377" s="60">
        <v>984007068</v>
      </c>
      <c r="C377" s="3">
        <v>42446</v>
      </c>
      <c r="D377" s="135"/>
    </row>
    <row r="378" spans="1:8" s="61" customFormat="1" x14ac:dyDescent="0.3">
      <c r="A378" s="2" t="s">
        <v>430</v>
      </c>
      <c r="B378" s="60">
        <v>452008083</v>
      </c>
      <c r="C378" s="3">
        <v>90681</v>
      </c>
      <c r="D378" s="135"/>
    </row>
    <row r="379" spans="1:8" s="61" customFormat="1" x14ac:dyDescent="0.3">
      <c r="A379" s="2" t="s">
        <v>431</v>
      </c>
      <c r="B379" s="60">
        <v>952970000</v>
      </c>
      <c r="C379" s="3">
        <v>58792</v>
      </c>
      <c r="D379" s="135"/>
    </row>
    <row r="380" spans="1:8" s="61" customFormat="1" x14ac:dyDescent="0.3">
      <c r="A380" s="2" t="s">
        <v>432</v>
      </c>
      <c r="B380" s="60">
        <v>906007549</v>
      </c>
      <c r="C380" s="3">
        <v>88669</v>
      </c>
      <c r="D380" s="135"/>
    </row>
    <row r="381" spans="1:8" s="61" customFormat="1" x14ac:dyDescent="0.3">
      <c r="A381" s="2" t="s">
        <v>433</v>
      </c>
      <c r="B381" s="60">
        <v>511009606</v>
      </c>
      <c r="C381" s="3">
        <v>95336</v>
      </c>
      <c r="D381" s="135"/>
    </row>
    <row r="382" spans="1:8" s="61" customFormat="1" x14ac:dyDescent="0.3">
      <c r="A382" s="2" t="s">
        <v>434</v>
      </c>
      <c r="B382" s="60">
        <v>875007511</v>
      </c>
      <c r="C382" s="3">
        <v>57718</v>
      </c>
      <c r="D382" s="135"/>
    </row>
    <row r="383" spans="1:8" s="61" customFormat="1" x14ac:dyDescent="0.3">
      <c r="A383" s="2" t="s">
        <v>435</v>
      </c>
      <c r="B383" s="60">
        <v>813510000</v>
      </c>
      <c r="C383" s="3">
        <v>103657</v>
      </c>
      <c r="D383" s="135"/>
    </row>
    <row r="384" spans="1:8" s="61" customFormat="1" x14ac:dyDescent="0.3">
      <c r="A384" s="2" t="s">
        <v>436</v>
      </c>
      <c r="B384" s="60">
        <v>537005453</v>
      </c>
      <c r="C384" s="3">
        <v>80141</v>
      </c>
      <c r="D384" s="135"/>
      <c r="G384" s="2"/>
      <c r="H384" s="2"/>
    </row>
    <row r="385" spans="1:8" x14ac:dyDescent="0.3">
      <c r="A385" s="2" t="s">
        <v>437</v>
      </c>
      <c r="B385" s="60">
        <v>666883411</v>
      </c>
      <c r="C385" s="3">
        <v>48546</v>
      </c>
      <c r="D385" s="135"/>
    </row>
    <row r="386" spans="1:8" x14ac:dyDescent="0.3">
      <c r="A386" s="2" t="s">
        <v>438</v>
      </c>
      <c r="B386" s="60">
        <v>973007944</v>
      </c>
      <c r="C386" s="3">
        <v>60489</v>
      </c>
      <c r="D386" s="135"/>
    </row>
    <row r="387" spans="1:8" x14ac:dyDescent="0.3">
      <c r="A387" s="2" t="s">
        <v>439</v>
      </c>
      <c r="B387" s="60">
        <v>736008636</v>
      </c>
      <c r="C387" s="3">
        <v>77192</v>
      </c>
      <c r="D387" s="135"/>
    </row>
    <row r="388" spans="1:8" x14ac:dyDescent="0.3">
      <c r="A388" s="2" t="s">
        <v>440</v>
      </c>
      <c r="B388" s="60">
        <v>815670000</v>
      </c>
      <c r="C388" s="3">
        <v>69414</v>
      </c>
      <c r="D388" s="135"/>
    </row>
    <row r="389" spans="1:8" x14ac:dyDescent="0.3">
      <c r="A389" s="2" t="s">
        <v>441</v>
      </c>
      <c r="B389" s="60">
        <v>943005206</v>
      </c>
      <c r="C389" s="3">
        <v>122418</v>
      </c>
      <c r="D389" s="135"/>
    </row>
    <row r="390" spans="1:8" x14ac:dyDescent="0.3">
      <c r="A390" s="2" t="s">
        <v>442</v>
      </c>
      <c r="B390" s="60">
        <v>302790000</v>
      </c>
      <c r="C390" s="3">
        <v>110342</v>
      </c>
      <c r="D390" s="135"/>
    </row>
    <row r="391" spans="1:8" x14ac:dyDescent="0.3">
      <c r="A391" s="2" t="s">
        <v>443</v>
      </c>
      <c r="B391" s="60">
        <v>990007201</v>
      </c>
      <c r="C391" s="3">
        <v>74920</v>
      </c>
      <c r="D391" s="135"/>
    </row>
    <row r="392" spans="1:8" x14ac:dyDescent="0.3">
      <c r="A392" s="2" t="s">
        <v>444</v>
      </c>
      <c r="B392" s="60">
        <v>583003359</v>
      </c>
      <c r="C392" s="3">
        <v>52239</v>
      </c>
      <c r="D392" s="135"/>
    </row>
    <row r="393" spans="1:8" x14ac:dyDescent="0.3">
      <c r="A393" s="2" t="s">
        <v>445</v>
      </c>
      <c r="B393" s="60">
        <v>431004480</v>
      </c>
      <c r="C393" s="3">
        <v>87790</v>
      </c>
      <c r="D393" s="135"/>
    </row>
    <row r="394" spans="1:8" x14ac:dyDescent="0.3">
      <c r="A394" s="2" t="s">
        <v>447</v>
      </c>
      <c r="B394" s="60">
        <v>520700000</v>
      </c>
      <c r="C394" s="3">
        <v>85333</v>
      </c>
      <c r="D394" s="135"/>
    </row>
    <row r="395" spans="1:8" x14ac:dyDescent="0.3">
      <c r="A395" s="2" t="s">
        <v>448</v>
      </c>
      <c r="B395" s="60">
        <v>861810000</v>
      </c>
      <c r="C395" s="3">
        <v>122546</v>
      </c>
      <c r="D395" s="135"/>
    </row>
    <row r="396" spans="1:8" x14ac:dyDescent="0.3">
      <c r="A396" s="2" t="s">
        <v>449</v>
      </c>
      <c r="B396" s="60">
        <v>666237023</v>
      </c>
      <c r="C396" s="3">
        <v>66852</v>
      </c>
      <c r="D396" s="135"/>
    </row>
    <row r="397" spans="1:8" x14ac:dyDescent="0.3">
      <c r="A397" s="2" t="s">
        <v>450</v>
      </c>
      <c r="B397" s="60">
        <v>370550000</v>
      </c>
      <c r="C397" s="3">
        <v>73768</v>
      </c>
      <c r="D397" s="135"/>
    </row>
    <row r="398" spans="1:8" x14ac:dyDescent="0.3">
      <c r="A398" s="2" t="s">
        <v>451</v>
      </c>
      <c r="B398" s="60">
        <v>552440000</v>
      </c>
      <c r="C398" s="3">
        <v>121665</v>
      </c>
      <c r="D398" s="135"/>
    </row>
    <row r="399" spans="1:8" x14ac:dyDescent="0.3">
      <c r="A399" s="2" t="s">
        <v>452</v>
      </c>
      <c r="B399" s="60">
        <v>666142532</v>
      </c>
      <c r="C399" s="3">
        <v>54271</v>
      </c>
      <c r="D399" s="135"/>
    </row>
    <row r="400" spans="1:8" x14ac:dyDescent="0.3">
      <c r="A400" s="2" t="s">
        <v>453</v>
      </c>
      <c r="B400" s="60">
        <v>311009483</v>
      </c>
      <c r="C400" s="3">
        <v>112476</v>
      </c>
      <c r="D400" s="135"/>
      <c r="G400" s="61"/>
      <c r="H400" s="61"/>
    </row>
    <row r="401" spans="1:4" s="61" customFormat="1" x14ac:dyDescent="0.3">
      <c r="A401" s="2" t="s">
        <v>454</v>
      </c>
      <c r="B401" s="60">
        <v>703008574</v>
      </c>
      <c r="C401" s="3">
        <v>110665</v>
      </c>
      <c r="D401" s="135"/>
    </row>
    <row r="402" spans="1:4" s="61" customFormat="1" x14ac:dyDescent="0.3">
      <c r="A402" s="2" t="s">
        <v>455</v>
      </c>
      <c r="B402" s="60">
        <v>743800000</v>
      </c>
      <c r="C402" s="3">
        <v>87268</v>
      </c>
      <c r="D402" s="135"/>
    </row>
    <row r="403" spans="1:4" s="61" customFormat="1" x14ac:dyDescent="0.3">
      <c r="A403" s="2" t="s">
        <v>456</v>
      </c>
      <c r="B403" s="60">
        <v>266710000</v>
      </c>
      <c r="C403" s="3">
        <v>96303</v>
      </c>
      <c r="D403" s="135"/>
    </row>
    <row r="404" spans="1:4" s="61" customFormat="1" x14ac:dyDescent="0.3">
      <c r="A404" s="2" t="s">
        <v>457</v>
      </c>
      <c r="B404" s="60">
        <v>695350000</v>
      </c>
      <c r="C404" s="3">
        <v>75506</v>
      </c>
      <c r="D404" s="135"/>
    </row>
    <row r="405" spans="1:4" s="61" customFormat="1" x14ac:dyDescent="0.3">
      <c r="A405" s="2" t="s">
        <v>458</v>
      </c>
      <c r="B405" s="60">
        <v>506006250</v>
      </c>
      <c r="C405" s="3">
        <v>74973</v>
      </c>
      <c r="D405" s="135"/>
    </row>
    <row r="406" spans="1:4" s="61" customFormat="1" x14ac:dyDescent="0.3">
      <c r="A406" s="2" t="s">
        <v>459</v>
      </c>
      <c r="B406" s="60">
        <v>668230000</v>
      </c>
      <c r="C406" s="3">
        <v>76226</v>
      </c>
      <c r="D406" s="135"/>
    </row>
    <row r="407" spans="1:4" s="61" customFormat="1" x14ac:dyDescent="0.3">
      <c r="A407" s="2" t="s">
        <v>460</v>
      </c>
      <c r="B407" s="60">
        <v>691330000</v>
      </c>
      <c r="C407" s="3">
        <v>82363</v>
      </c>
      <c r="D407" s="135"/>
    </row>
    <row r="408" spans="1:4" s="61" customFormat="1" x14ac:dyDescent="0.3">
      <c r="A408" s="2" t="s">
        <v>461</v>
      </c>
      <c r="B408" s="60">
        <v>666577127</v>
      </c>
      <c r="C408" s="3">
        <v>72407</v>
      </c>
      <c r="D408" s="135"/>
    </row>
    <row r="409" spans="1:4" s="61" customFormat="1" x14ac:dyDescent="0.3">
      <c r="A409" s="2" t="s">
        <v>462</v>
      </c>
      <c r="B409" s="60">
        <v>430005347</v>
      </c>
      <c r="C409" s="3">
        <v>99465</v>
      </c>
      <c r="D409" s="135"/>
    </row>
    <row r="410" spans="1:4" s="61" customFormat="1" x14ac:dyDescent="0.3">
      <c r="A410" s="2" t="s">
        <v>463</v>
      </c>
      <c r="B410" s="60">
        <v>666658214</v>
      </c>
      <c r="C410" s="3">
        <v>114721</v>
      </c>
      <c r="D410" s="135"/>
    </row>
    <row r="411" spans="1:4" s="61" customFormat="1" x14ac:dyDescent="0.3">
      <c r="A411" s="2" t="s">
        <v>464</v>
      </c>
      <c r="B411" s="60">
        <v>508009435</v>
      </c>
      <c r="C411" s="3">
        <v>88353</v>
      </c>
      <c r="D411" s="135"/>
    </row>
    <row r="412" spans="1:4" s="61" customFormat="1" x14ac:dyDescent="0.3">
      <c r="A412" s="2" t="s">
        <v>465</v>
      </c>
      <c r="B412" s="60">
        <v>262410000</v>
      </c>
      <c r="C412" s="3">
        <v>86059</v>
      </c>
      <c r="D412" s="135"/>
    </row>
    <row r="413" spans="1:4" s="61" customFormat="1" x14ac:dyDescent="0.3">
      <c r="A413" s="2" t="s">
        <v>466</v>
      </c>
      <c r="B413" s="60">
        <v>346004408</v>
      </c>
      <c r="C413" s="3">
        <v>64793</v>
      </c>
      <c r="D413" s="135"/>
    </row>
    <row r="414" spans="1:4" s="61" customFormat="1" x14ac:dyDescent="0.3">
      <c r="A414" s="2" t="s">
        <v>467</v>
      </c>
      <c r="B414" s="60">
        <v>836003986</v>
      </c>
      <c r="C414" s="3">
        <v>42001</v>
      </c>
      <c r="D414" s="135"/>
    </row>
    <row r="415" spans="1:4" s="61" customFormat="1" x14ac:dyDescent="0.3">
      <c r="A415" s="2" t="s">
        <v>468</v>
      </c>
      <c r="B415" s="60">
        <v>327007487</v>
      </c>
      <c r="C415" s="3">
        <v>43487</v>
      </c>
      <c r="D415" s="135"/>
    </row>
    <row r="416" spans="1:4" s="61" customFormat="1" x14ac:dyDescent="0.3">
      <c r="A416" s="2" t="s">
        <v>469</v>
      </c>
      <c r="B416" s="60">
        <v>864160000</v>
      </c>
      <c r="C416" s="3">
        <v>102929</v>
      </c>
      <c r="D416" s="135"/>
    </row>
    <row r="417" spans="1:4" s="61" customFormat="1" x14ac:dyDescent="0.3">
      <c r="A417" s="2" t="s">
        <v>470</v>
      </c>
      <c r="B417" s="60">
        <v>666326997</v>
      </c>
      <c r="C417" s="3">
        <v>98838</v>
      </c>
      <c r="D417" s="135"/>
    </row>
    <row r="418" spans="1:4" s="61" customFormat="1" x14ac:dyDescent="0.3">
      <c r="A418" s="2" t="s">
        <v>471</v>
      </c>
      <c r="B418" s="60">
        <v>666809638</v>
      </c>
      <c r="C418" s="3">
        <v>83272</v>
      </c>
      <c r="D418" s="135"/>
    </row>
    <row r="419" spans="1:4" s="61" customFormat="1" x14ac:dyDescent="0.3">
      <c r="A419" s="2" t="s">
        <v>473</v>
      </c>
      <c r="B419" s="60">
        <v>666824323</v>
      </c>
      <c r="C419" s="3">
        <v>62768</v>
      </c>
      <c r="D419" s="135"/>
    </row>
    <row r="420" spans="1:4" s="61" customFormat="1" x14ac:dyDescent="0.3">
      <c r="A420" s="2" t="s">
        <v>474</v>
      </c>
      <c r="B420" s="60">
        <v>183005282</v>
      </c>
      <c r="C420" s="3">
        <v>52114</v>
      </c>
      <c r="D420" s="135"/>
    </row>
    <row r="421" spans="1:4" s="61" customFormat="1" x14ac:dyDescent="0.3">
      <c r="A421" s="2" t="s">
        <v>475</v>
      </c>
      <c r="B421" s="60">
        <v>290820000</v>
      </c>
      <c r="C421" s="3">
        <v>111847</v>
      </c>
      <c r="D421" s="135"/>
    </row>
    <row r="422" spans="1:4" s="61" customFormat="1" x14ac:dyDescent="0.3">
      <c r="A422" s="2" t="s">
        <v>476</v>
      </c>
      <c r="B422" s="60">
        <v>289003678</v>
      </c>
      <c r="C422" s="3">
        <v>115916</v>
      </c>
      <c r="D422" s="135"/>
    </row>
    <row r="423" spans="1:4" s="61" customFormat="1" x14ac:dyDescent="0.3">
      <c r="A423" s="2" t="s">
        <v>477</v>
      </c>
      <c r="B423" s="60">
        <v>666471484</v>
      </c>
      <c r="C423" s="3">
        <v>96237</v>
      </c>
      <c r="D423" s="135"/>
    </row>
    <row r="424" spans="1:4" s="61" customFormat="1" x14ac:dyDescent="0.3">
      <c r="A424" s="2" t="s">
        <v>478</v>
      </c>
      <c r="B424" s="60">
        <v>786008335</v>
      </c>
      <c r="C424" s="3">
        <v>71913</v>
      </c>
      <c r="D424" s="135"/>
    </row>
    <row r="425" spans="1:4" s="61" customFormat="1" x14ac:dyDescent="0.3">
      <c r="A425" s="2" t="s">
        <v>479</v>
      </c>
      <c r="B425" s="60">
        <v>877007207</v>
      </c>
      <c r="C425" s="3">
        <v>70301</v>
      </c>
      <c r="D425" s="135"/>
    </row>
    <row r="426" spans="1:4" s="61" customFormat="1" x14ac:dyDescent="0.3">
      <c r="A426" s="2" t="s">
        <v>480</v>
      </c>
      <c r="B426" s="60">
        <v>239160000</v>
      </c>
      <c r="C426" s="3">
        <v>74004</v>
      </c>
      <c r="D426" s="135"/>
    </row>
    <row r="427" spans="1:4" s="61" customFormat="1" x14ac:dyDescent="0.3">
      <c r="A427" s="2" t="s">
        <v>481</v>
      </c>
      <c r="B427" s="60">
        <v>488007538</v>
      </c>
      <c r="C427" s="3">
        <v>115347</v>
      </c>
      <c r="D427" s="135"/>
    </row>
    <row r="428" spans="1:4" s="61" customFormat="1" x14ac:dyDescent="0.3">
      <c r="A428" s="2" t="s">
        <v>482</v>
      </c>
      <c r="B428" s="60">
        <v>476007863</v>
      </c>
      <c r="C428" s="3">
        <v>51697</v>
      </c>
      <c r="D428" s="135"/>
    </row>
    <row r="429" spans="1:4" s="61" customFormat="1" x14ac:dyDescent="0.3">
      <c r="A429" s="2" t="s">
        <v>483</v>
      </c>
      <c r="B429" s="60">
        <v>637004142</v>
      </c>
      <c r="C429" s="3">
        <v>55969</v>
      </c>
      <c r="D429" s="135"/>
    </row>
    <row r="430" spans="1:4" s="61" customFormat="1" x14ac:dyDescent="0.3">
      <c r="A430" s="2" t="s">
        <v>484</v>
      </c>
      <c r="B430" s="60">
        <v>233003447</v>
      </c>
      <c r="C430" s="3">
        <v>66292</v>
      </c>
      <c r="D430" s="135"/>
    </row>
    <row r="431" spans="1:4" s="61" customFormat="1" x14ac:dyDescent="0.3">
      <c r="A431" s="2" t="s">
        <v>485</v>
      </c>
      <c r="B431" s="60">
        <v>437680000</v>
      </c>
      <c r="C431" s="3">
        <v>102285</v>
      </c>
      <c r="D431" s="135"/>
    </row>
    <row r="432" spans="1:4" s="61" customFormat="1" x14ac:dyDescent="0.3">
      <c r="A432" s="2" t="s">
        <v>486</v>
      </c>
      <c r="B432" s="60">
        <v>852760000</v>
      </c>
      <c r="C432" s="3">
        <v>48437</v>
      </c>
      <c r="D432" s="135"/>
    </row>
    <row r="433" spans="1:4" s="61" customFormat="1" x14ac:dyDescent="0.3">
      <c r="A433" s="2" t="s">
        <v>487</v>
      </c>
      <c r="B433" s="60">
        <v>975740000</v>
      </c>
      <c r="C433" s="3">
        <v>114318</v>
      </c>
      <c r="D433" s="135"/>
    </row>
    <row r="434" spans="1:4" s="61" customFormat="1" x14ac:dyDescent="0.3">
      <c r="A434" s="2" t="s">
        <v>488</v>
      </c>
      <c r="B434" s="60">
        <v>869004965</v>
      </c>
      <c r="C434" s="3">
        <v>100125</v>
      </c>
      <c r="D434" s="135"/>
    </row>
    <row r="435" spans="1:4" s="61" customFormat="1" x14ac:dyDescent="0.3">
      <c r="A435" s="2" t="s">
        <v>489</v>
      </c>
      <c r="B435" s="60">
        <v>666477797</v>
      </c>
      <c r="C435" s="3">
        <v>52926</v>
      </c>
      <c r="D435" s="135"/>
    </row>
    <row r="436" spans="1:4" s="61" customFormat="1" x14ac:dyDescent="0.3">
      <c r="A436" s="2" t="s">
        <v>490</v>
      </c>
      <c r="B436" s="60">
        <v>329240000</v>
      </c>
      <c r="C436" s="3">
        <v>90081</v>
      </c>
      <c r="D436" s="135"/>
    </row>
    <row r="437" spans="1:4" s="61" customFormat="1" x14ac:dyDescent="0.3">
      <c r="A437" s="2" t="s">
        <v>491</v>
      </c>
      <c r="B437" s="60">
        <v>666003704</v>
      </c>
      <c r="C437" s="3">
        <v>61736</v>
      </c>
      <c r="D437" s="135"/>
    </row>
    <row r="438" spans="1:4" s="61" customFormat="1" x14ac:dyDescent="0.3">
      <c r="A438" s="2" t="s">
        <v>492</v>
      </c>
      <c r="B438" s="60">
        <v>772009912</v>
      </c>
      <c r="C438" s="3">
        <v>72484</v>
      </c>
      <c r="D438" s="135"/>
    </row>
    <row r="439" spans="1:4" s="61" customFormat="1" x14ac:dyDescent="0.3">
      <c r="A439" s="2" t="s">
        <v>493</v>
      </c>
      <c r="B439" s="60">
        <v>625004337</v>
      </c>
      <c r="C439" s="3">
        <v>54040</v>
      </c>
      <c r="D439" s="135"/>
    </row>
    <row r="440" spans="1:4" s="61" customFormat="1" x14ac:dyDescent="0.3">
      <c r="A440" s="2" t="s">
        <v>494</v>
      </c>
      <c r="B440" s="60">
        <v>546009694</v>
      </c>
      <c r="C440" s="3">
        <v>119430</v>
      </c>
      <c r="D440" s="135"/>
    </row>
    <row r="441" spans="1:4" s="61" customFormat="1" x14ac:dyDescent="0.3">
      <c r="A441" s="2" t="s">
        <v>495</v>
      </c>
      <c r="B441" s="60">
        <v>666764373</v>
      </c>
      <c r="C441" s="3">
        <v>81269</v>
      </c>
      <c r="D441" s="135"/>
    </row>
    <row r="442" spans="1:4" s="61" customFormat="1" x14ac:dyDescent="0.3">
      <c r="A442" s="2" t="s">
        <v>496</v>
      </c>
      <c r="B442" s="60">
        <v>241006891</v>
      </c>
      <c r="C442" s="3">
        <v>88867</v>
      </c>
      <c r="D442" s="135"/>
    </row>
    <row r="443" spans="1:4" s="61" customFormat="1" x14ac:dyDescent="0.3">
      <c r="A443" s="2" t="s">
        <v>497</v>
      </c>
      <c r="B443" s="60">
        <v>231001151</v>
      </c>
      <c r="C443" s="3">
        <v>122122</v>
      </c>
      <c r="D443" s="135"/>
    </row>
    <row r="444" spans="1:4" s="61" customFormat="1" x14ac:dyDescent="0.3">
      <c r="A444" s="2" t="s">
        <v>498</v>
      </c>
      <c r="B444" s="60">
        <v>533007417</v>
      </c>
      <c r="C444" s="3">
        <v>121549</v>
      </c>
      <c r="D444" s="135"/>
    </row>
    <row r="445" spans="1:4" s="61" customFormat="1" x14ac:dyDescent="0.3">
      <c r="A445" s="2" t="s">
        <v>499</v>
      </c>
      <c r="B445" s="60">
        <v>559270000</v>
      </c>
      <c r="C445" s="3">
        <v>119928</v>
      </c>
      <c r="D445" s="135"/>
    </row>
    <row r="446" spans="1:4" s="61" customFormat="1" x14ac:dyDescent="0.3">
      <c r="A446" s="2" t="s">
        <v>500</v>
      </c>
      <c r="B446" s="60">
        <v>298480000</v>
      </c>
      <c r="C446" s="3">
        <v>79427</v>
      </c>
      <c r="D446" s="135"/>
    </row>
    <row r="447" spans="1:4" s="61" customFormat="1" x14ac:dyDescent="0.3">
      <c r="A447" s="2" t="s">
        <v>501</v>
      </c>
      <c r="B447" s="60">
        <v>999850000</v>
      </c>
      <c r="C447" s="3">
        <v>117406</v>
      </c>
      <c r="D447" s="135"/>
    </row>
    <row r="448" spans="1:4" s="61" customFormat="1" x14ac:dyDescent="0.3">
      <c r="A448" s="2" t="s">
        <v>502</v>
      </c>
      <c r="B448" s="60">
        <v>629007276</v>
      </c>
      <c r="C448" s="3">
        <v>72549</v>
      </c>
      <c r="D448" s="135"/>
    </row>
    <row r="449" spans="1:4" s="61" customFormat="1" x14ac:dyDescent="0.3">
      <c r="A449" s="2" t="s">
        <v>503</v>
      </c>
      <c r="B449" s="60">
        <v>850380000</v>
      </c>
      <c r="C449" s="3">
        <v>86617</v>
      </c>
      <c r="D449" s="135"/>
    </row>
    <row r="450" spans="1:4" s="61" customFormat="1" x14ac:dyDescent="0.3">
      <c r="A450" s="2" t="s">
        <v>504</v>
      </c>
      <c r="B450" s="60">
        <v>670007186</v>
      </c>
      <c r="C450" s="3">
        <v>69672</v>
      </c>
      <c r="D450" s="135"/>
    </row>
    <row r="451" spans="1:4" s="61" customFormat="1" x14ac:dyDescent="0.3">
      <c r="A451" s="2" t="s">
        <v>505</v>
      </c>
      <c r="B451" s="60">
        <v>872570000</v>
      </c>
      <c r="C451" s="3">
        <v>56971</v>
      </c>
      <c r="D451" s="135"/>
    </row>
    <row r="452" spans="1:4" s="61" customFormat="1" x14ac:dyDescent="0.3">
      <c r="A452" s="2" t="s">
        <v>506</v>
      </c>
      <c r="B452" s="60">
        <v>642006678</v>
      </c>
      <c r="C452" s="3">
        <v>122589</v>
      </c>
      <c r="D452" s="135"/>
    </row>
    <row r="453" spans="1:4" s="61" customFormat="1" x14ac:dyDescent="0.3">
      <c r="A453" s="2" t="s">
        <v>507</v>
      </c>
      <c r="B453" s="60">
        <v>666974933</v>
      </c>
      <c r="C453" s="3">
        <v>81656</v>
      </c>
      <c r="D453" s="135"/>
    </row>
    <row r="454" spans="1:4" s="61" customFormat="1" x14ac:dyDescent="0.3">
      <c r="A454" s="2" t="s">
        <v>508</v>
      </c>
      <c r="B454" s="60">
        <v>210800000</v>
      </c>
      <c r="C454" s="3">
        <v>93784</v>
      </c>
      <c r="D454" s="135"/>
    </row>
    <row r="455" spans="1:4" s="61" customFormat="1" x14ac:dyDescent="0.3">
      <c r="A455" s="2" t="s">
        <v>509</v>
      </c>
      <c r="B455" s="60">
        <v>344007179</v>
      </c>
      <c r="C455" s="3">
        <v>57743</v>
      </c>
      <c r="D455" s="135"/>
    </row>
    <row r="456" spans="1:4" s="61" customFormat="1" x14ac:dyDescent="0.3">
      <c r="A456" s="2" t="s">
        <v>510</v>
      </c>
      <c r="B456" s="60">
        <v>746580000</v>
      </c>
      <c r="C456" s="3">
        <v>119082</v>
      </c>
      <c r="D456" s="135"/>
    </row>
    <row r="457" spans="1:4" s="61" customFormat="1" x14ac:dyDescent="0.3">
      <c r="A457" s="2" t="s">
        <v>511</v>
      </c>
      <c r="B457" s="60">
        <v>758004678</v>
      </c>
      <c r="C457" s="3">
        <v>74560</v>
      </c>
      <c r="D457" s="135"/>
    </row>
    <row r="458" spans="1:4" s="61" customFormat="1" x14ac:dyDescent="0.3">
      <c r="A458" s="2" t="s">
        <v>512</v>
      </c>
      <c r="B458" s="60">
        <v>379650000</v>
      </c>
      <c r="C458" s="3">
        <v>112299</v>
      </c>
      <c r="D458" s="135"/>
    </row>
    <row r="459" spans="1:4" s="61" customFormat="1" x14ac:dyDescent="0.3">
      <c r="A459" s="2" t="s">
        <v>513</v>
      </c>
      <c r="B459" s="60">
        <v>411950000</v>
      </c>
      <c r="C459" s="3">
        <v>125668</v>
      </c>
      <c r="D459" s="135"/>
    </row>
    <row r="460" spans="1:4" s="61" customFormat="1" x14ac:dyDescent="0.3">
      <c r="A460" s="2" t="s">
        <v>514</v>
      </c>
      <c r="B460" s="60">
        <v>453004297</v>
      </c>
      <c r="C460" s="3">
        <v>118895</v>
      </c>
      <c r="D460" s="135"/>
    </row>
    <row r="461" spans="1:4" s="61" customFormat="1" x14ac:dyDescent="0.3">
      <c r="A461" s="2" t="s">
        <v>515</v>
      </c>
      <c r="B461" s="60">
        <v>445003049</v>
      </c>
      <c r="C461" s="3">
        <v>51784</v>
      </c>
      <c r="D461" s="135"/>
    </row>
    <row r="462" spans="1:4" s="61" customFormat="1" x14ac:dyDescent="0.3">
      <c r="A462" s="2" t="s">
        <v>516</v>
      </c>
      <c r="B462" s="60">
        <v>624008324</v>
      </c>
      <c r="C462" s="3">
        <v>88343</v>
      </c>
      <c r="D462" s="135"/>
    </row>
    <row r="463" spans="1:4" s="61" customFormat="1" x14ac:dyDescent="0.3">
      <c r="A463" s="2" t="s">
        <v>518</v>
      </c>
      <c r="B463" s="60">
        <v>997007501</v>
      </c>
      <c r="C463" s="3">
        <v>124288</v>
      </c>
      <c r="D463" s="135"/>
    </row>
    <row r="464" spans="1:4" s="61" customFormat="1" x14ac:dyDescent="0.3">
      <c r="A464" s="2" t="s">
        <v>519</v>
      </c>
      <c r="B464" s="60">
        <v>225005715</v>
      </c>
      <c r="C464" s="3">
        <v>126925</v>
      </c>
      <c r="D464" s="135"/>
    </row>
    <row r="465" spans="1:8" s="61" customFormat="1" x14ac:dyDescent="0.3">
      <c r="A465" s="2" t="s">
        <v>520</v>
      </c>
      <c r="B465" s="60">
        <v>381002143</v>
      </c>
      <c r="C465" s="3">
        <v>82275</v>
      </c>
      <c r="D465" s="135"/>
    </row>
    <row r="466" spans="1:8" s="61" customFormat="1" x14ac:dyDescent="0.3">
      <c r="A466" s="2" t="s">
        <v>521</v>
      </c>
      <c r="B466" s="60">
        <v>666742829</v>
      </c>
      <c r="C466" s="3">
        <v>52543</v>
      </c>
      <c r="D466" s="135"/>
    </row>
    <row r="467" spans="1:8" s="61" customFormat="1" x14ac:dyDescent="0.3">
      <c r="A467" s="2" t="s">
        <v>522</v>
      </c>
      <c r="B467" s="60">
        <v>657290000</v>
      </c>
      <c r="C467" s="3">
        <v>117715</v>
      </c>
      <c r="D467" s="135"/>
    </row>
    <row r="468" spans="1:8" s="61" customFormat="1" x14ac:dyDescent="0.3">
      <c r="A468" s="2" t="s">
        <v>523</v>
      </c>
      <c r="B468" s="60">
        <v>693820000</v>
      </c>
      <c r="C468" s="3">
        <v>74910</v>
      </c>
      <c r="D468" s="135"/>
    </row>
    <row r="469" spans="1:8" s="61" customFormat="1" x14ac:dyDescent="0.3">
      <c r="A469" s="2" t="s">
        <v>524</v>
      </c>
      <c r="B469" s="60">
        <v>149110000</v>
      </c>
      <c r="C469" s="3">
        <v>57703</v>
      </c>
      <c r="D469" s="135"/>
    </row>
    <row r="470" spans="1:8" s="61" customFormat="1" x14ac:dyDescent="0.3">
      <c r="A470" s="2" t="s">
        <v>525</v>
      </c>
      <c r="B470" s="60">
        <v>612830000</v>
      </c>
      <c r="C470" s="3">
        <v>83926</v>
      </c>
      <c r="D470" s="135"/>
    </row>
    <row r="471" spans="1:8" s="61" customFormat="1" x14ac:dyDescent="0.3">
      <c r="A471" s="2" t="s">
        <v>526</v>
      </c>
      <c r="B471" s="60">
        <v>328720000</v>
      </c>
      <c r="C471" s="3">
        <v>76064</v>
      </c>
      <c r="D471" s="135"/>
    </row>
    <row r="472" spans="1:8" s="61" customFormat="1" x14ac:dyDescent="0.3">
      <c r="A472" s="2" t="s">
        <v>527</v>
      </c>
      <c r="B472" s="60">
        <v>559002633</v>
      </c>
      <c r="C472" s="3">
        <v>73842</v>
      </c>
      <c r="D472" s="135"/>
    </row>
    <row r="473" spans="1:8" s="61" customFormat="1" x14ac:dyDescent="0.3">
      <c r="A473" s="2" t="s">
        <v>528</v>
      </c>
      <c r="B473" s="60">
        <v>316007805</v>
      </c>
      <c r="C473" s="3">
        <v>78867</v>
      </c>
      <c r="D473" s="135"/>
    </row>
    <row r="474" spans="1:8" s="61" customFormat="1" x14ac:dyDescent="0.3">
      <c r="A474" s="2" t="s">
        <v>529</v>
      </c>
      <c r="B474" s="60">
        <v>513550000</v>
      </c>
      <c r="C474" s="3">
        <v>91587</v>
      </c>
      <c r="D474" s="135"/>
    </row>
    <row r="475" spans="1:8" s="61" customFormat="1" x14ac:dyDescent="0.3">
      <c r="A475" s="2" t="s">
        <v>530</v>
      </c>
      <c r="B475" s="60">
        <v>242009808</v>
      </c>
      <c r="C475" s="3">
        <v>124722</v>
      </c>
      <c r="D475" s="135"/>
    </row>
    <row r="476" spans="1:8" s="61" customFormat="1" x14ac:dyDescent="0.3">
      <c r="A476" s="2" t="s">
        <v>531</v>
      </c>
      <c r="B476" s="60">
        <v>535790000</v>
      </c>
      <c r="C476" s="3">
        <v>78409</v>
      </c>
      <c r="D476" s="135"/>
    </row>
    <row r="477" spans="1:8" s="61" customFormat="1" x14ac:dyDescent="0.3">
      <c r="A477" s="2" t="s">
        <v>532</v>
      </c>
      <c r="B477" s="60">
        <v>799670000</v>
      </c>
      <c r="C477" s="3">
        <v>61718</v>
      </c>
      <c r="D477" s="135"/>
    </row>
    <row r="478" spans="1:8" s="61" customFormat="1" x14ac:dyDescent="0.3">
      <c r="A478" s="2" t="s">
        <v>533</v>
      </c>
      <c r="B478" s="60">
        <v>172007980</v>
      </c>
      <c r="C478" s="3">
        <v>123468</v>
      </c>
      <c r="D478" s="135"/>
    </row>
    <row r="479" spans="1:8" s="61" customFormat="1" x14ac:dyDescent="0.3">
      <c r="A479" s="2" t="s">
        <v>535</v>
      </c>
      <c r="B479" s="60">
        <v>338009875</v>
      </c>
      <c r="C479" s="3">
        <v>46368</v>
      </c>
      <c r="D479" s="135"/>
    </row>
    <row r="480" spans="1:8" s="61" customFormat="1" x14ac:dyDescent="0.3">
      <c r="A480" s="2" t="s">
        <v>536</v>
      </c>
      <c r="B480" s="60">
        <v>722004880</v>
      </c>
      <c r="C480" s="3">
        <v>59814</v>
      </c>
      <c r="D480" s="135"/>
      <c r="G480" s="2"/>
      <c r="H480" s="2"/>
    </row>
    <row r="481" spans="1:4" x14ac:dyDescent="0.3">
      <c r="A481" s="2" t="s">
        <v>537</v>
      </c>
      <c r="B481" s="60">
        <v>731140000</v>
      </c>
      <c r="C481" s="3">
        <v>80732</v>
      </c>
      <c r="D481" s="135"/>
    </row>
    <row r="482" spans="1:4" x14ac:dyDescent="0.3">
      <c r="A482" s="2" t="s">
        <v>538</v>
      </c>
      <c r="B482" s="60">
        <v>279005520</v>
      </c>
      <c r="C482" s="3">
        <v>60408</v>
      </c>
      <c r="D482" s="135"/>
    </row>
    <row r="483" spans="1:4" x14ac:dyDescent="0.3">
      <c r="A483" s="2" t="s">
        <v>539</v>
      </c>
      <c r="B483" s="60">
        <v>760003261</v>
      </c>
      <c r="C483" s="3">
        <v>120404</v>
      </c>
      <c r="D483" s="135"/>
    </row>
    <row r="484" spans="1:4" x14ac:dyDescent="0.3">
      <c r="A484" s="2" t="s">
        <v>540</v>
      </c>
      <c r="B484" s="60">
        <v>656970000</v>
      </c>
      <c r="C484" s="3">
        <v>104897</v>
      </c>
      <c r="D484" s="135"/>
    </row>
    <row r="485" spans="1:4" x14ac:dyDescent="0.3">
      <c r="A485" s="2" t="s">
        <v>541</v>
      </c>
      <c r="B485" s="60">
        <v>514170000</v>
      </c>
      <c r="C485" s="3">
        <v>45464</v>
      </c>
      <c r="D485" s="135"/>
    </row>
    <row r="486" spans="1:4" x14ac:dyDescent="0.3">
      <c r="A486" s="2" t="s">
        <v>542</v>
      </c>
      <c r="B486" s="60">
        <v>666328696</v>
      </c>
      <c r="C486" s="3">
        <v>93778</v>
      </c>
      <c r="D486" s="135"/>
    </row>
    <row r="487" spans="1:4" x14ac:dyDescent="0.3">
      <c r="A487" s="2" t="s">
        <v>543</v>
      </c>
      <c r="B487" s="60">
        <v>178003349</v>
      </c>
      <c r="C487" s="3">
        <v>54091</v>
      </c>
      <c r="D487" s="135"/>
    </row>
    <row r="488" spans="1:4" x14ac:dyDescent="0.3">
      <c r="A488" s="2" t="s">
        <v>544</v>
      </c>
      <c r="B488" s="60">
        <v>614009657</v>
      </c>
      <c r="C488" s="3">
        <v>72894</v>
      </c>
      <c r="D488" s="135"/>
    </row>
    <row r="489" spans="1:4" x14ac:dyDescent="0.3">
      <c r="A489" s="2" t="s">
        <v>545</v>
      </c>
      <c r="B489" s="60">
        <v>390009046</v>
      </c>
      <c r="C489" s="3">
        <v>104893</v>
      </c>
      <c r="D489" s="135"/>
    </row>
    <row r="490" spans="1:4" x14ac:dyDescent="0.3">
      <c r="A490" s="2" t="s">
        <v>546</v>
      </c>
      <c r="B490" s="60">
        <v>796002295</v>
      </c>
      <c r="C490" s="3">
        <v>79289</v>
      </c>
      <c r="D490" s="135"/>
    </row>
    <row r="491" spans="1:4" x14ac:dyDescent="0.3">
      <c r="A491" s="2" t="s">
        <v>547</v>
      </c>
      <c r="B491" s="60">
        <v>175005093</v>
      </c>
      <c r="C491" s="3">
        <v>81594</v>
      </c>
      <c r="D491" s="135"/>
    </row>
    <row r="492" spans="1:4" x14ac:dyDescent="0.3">
      <c r="A492" s="2" t="s">
        <v>548</v>
      </c>
      <c r="B492" s="60">
        <v>506008361</v>
      </c>
      <c r="C492" s="3">
        <v>46876</v>
      </c>
      <c r="D492" s="135"/>
    </row>
    <row r="493" spans="1:4" x14ac:dyDescent="0.3">
      <c r="A493" s="2" t="s">
        <v>549</v>
      </c>
      <c r="B493" s="60">
        <v>725009844</v>
      </c>
      <c r="C493" s="3">
        <v>89002</v>
      </c>
      <c r="D493" s="135"/>
    </row>
    <row r="494" spans="1:4" x14ac:dyDescent="0.3">
      <c r="A494" s="2" t="s">
        <v>550</v>
      </c>
      <c r="B494" s="60">
        <v>116009565</v>
      </c>
      <c r="C494" s="3">
        <v>60097</v>
      </c>
      <c r="D494" s="135"/>
    </row>
    <row r="495" spans="1:4" x14ac:dyDescent="0.3">
      <c r="A495" s="2" t="s">
        <v>551</v>
      </c>
      <c r="B495" s="60">
        <v>293320000</v>
      </c>
      <c r="C495" s="3">
        <v>101346</v>
      </c>
      <c r="D495" s="135"/>
    </row>
    <row r="496" spans="1:4" x14ac:dyDescent="0.3">
      <c r="A496" s="2" t="s">
        <v>552</v>
      </c>
      <c r="B496" s="60">
        <v>422004173</v>
      </c>
      <c r="C496" s="3">
        <v>110700</v>
      </c>
      <c r="D496" s="135"/>
    </row>
    <row r="497" spans="1:8" x14ac:dyDescent="0.3">
      <c r="A497" s="2" t="s">
        <v>553</v>
      </c>
      <c r="B497" s="60">
        <v>590009253</v>
      </c>
      <c r="C497" s="3">
        <v>118902</v>
      </c>
      <c r="D497" s="135"/>
    </row>
    <row r="498" spans="1:8" x14ac:dyDescent="0.3">
      <c r="A498" s="2" t="s">
        <v>554</v>
      </c>
      <c r="B498" s="60">
        <v>857008262</v>
      </c>
      <c r="C498" s="3">
        <v>75430</v>
      </c>
      <c r="D498" s="135"/>
    </row>
    <row r="499" spans="1:8" x14ac:dyDescent="0.3">
      <c r="A499" s="2" t="s">
        <v>555</v>
      </c>
      <c r="B499" s="60">
        <v>757940000</v>
      </c>
      <c r="C499" s="3">
        <v>103697</v>
      </c>
      <c r="D499" s="135"/>
    </row>
    <row r="500" spans="1:8" x14ac:dyDescent="0.3">
      <c r="A500" s="2" t="s">
        <v>556</v>
      </c>
      <c r="B500" s="60">
        <v>408790000</v>
      </c>
      <c r="C500" s="3">
        <v>66777</v>
      </c>
      <c r="D500" s="135"/>
    </row>
    <row r="501" spans="1:8" x14ac:dyDescent="0.3">
      <c r="A501" s="2" t="s">
        <v>557</v>
      </c>
      <c r="B501" s="60">
        <v>666195060</v>
      </c>
      <c r="C501" s="3">
        <v>72944</v>
      </c>
      <c r="D501" s="135"/>
    </row>
    <row r="502" spans="1:8" x14ac:dyDescent="0.3">
      <c r="A502" s="2" t="s">
        <v>558</v>
      </c>
      <c r="B502" s="60">
        <v>614002974</v>
      </c>
      <c r="C502" s="3">
        <v>48460</v>
      </c>
      <c r="D502" s="135"/>
    </row>
    <row r="503" spans="1:8" x14ac:dyDescent="0.3">
      <c r="A503" s="2" t="s">
        <v>559</v>
      </c>
      <c r="B503" s="60">
        <v>645003465</v>
      </c>
      <c r="C503" s="3">
        <v>72942</v>
      </c>
      <c r="D503" s="135"/>
    </row>
    <row r="504" spans="1:8" x14ac:dyDescent="0.3">
      <c r="A504" s="2" t="s">
        <v>560</v>
      </c>
      <c r="B504" s="60">
        <v>892001124</v>
      </c>
      <c r="C504" s="3">
        <v>83936</v>
      </c>
      <c r="D504" s="135"/>
    </row>
    <row r="505" spans="1:8" x14ac:dyDescent="0.3">
      <c r="A505" s="2" t="s">
        <v>561</v>
      </c>
      <c r="B505" s="60">
        <v>638009614</v>
      </c>
      <c r="C505" s="3">
        <v>74513</v>
      </c>
      <c r="D505" s="135"/>
    </row>
    <row r="506" spans="1:8" x14ac:dyDescent="0.3">
      <c r="A506" s="2" t="s">
        <v>562</v>
      </c>
      <c r="B506" s="60">
        <v>194004183</v>
      </c>
      <c r="C506" s="3">
        <v>52562</v>
      </c>
      <c r="D506" s="135"/>
    </row>
    <row r="507" spans="1:8" x14ac:dyDescent="0.3">
      <c r="A507" s="2" t="s">
        <v>563</v>
      </c>
      <c r="B507" s="60">
        <v>923510000</v>
      </c>
      <c r="C507" s="3">
        <v>77681</v>
      </c>
      <c r="D507" s="135"/>
    </row>
    <row r="508" spans="1:8" x14ac:dyDescent="0.3">
      <c r="A508" s="2" t="s">
        <v>564</v>
      </c>
      <c r="B508" s="60">
        <v>516003454</v>
      </c>
      <c r="C508" s="3">
        <v>87321</v>
      </c>
      <c r="D508" s="135"/>
    </row>
    <row r="509" spans="1:8" x14ac:dyDescent="0.3">
      <c r="A509" s="2" t="s">
        <v>565</v>
      </c>
      <c r="B509" s="60">
        <v>229340000</v>
      </c>
      <c r="C509" s="3">
        <v>89725</v>
      </c>
      <c r="D509" s="135"/>
    </row>
    <row r="510" spans="1:8" x14ac:dyDescent="0.3">
      <c r="A510" s="2" t="s">
        <v>566</v>
      </c>
      <c r="B510" s="60">
        <v>838005630</v>
      </c>
      <c r="C510" s="3">
        <v>66140</v>
      </c>
      <c r="D510" s="135"/>
    </row>
    <row r="511" spans="1:8" x14ac:dyDescent="0.3">
      <c r="A511" s="2" t="s">
        <v>567</v>
      </c>
      <c r="B511" s="60">
        <v>130005123</v>
      </c>
      <c r="C511" s="3">
        <v>66579</v>
      </c>
      <c r="D511" s="135"/>
    </row>
    <row r="512" spans="1:8" x14ac:dyDescent="0.3">
      <c r="A512" s="2" t="s">
        <v>568</v>
      </c>
      <c r="B512" s="60">
        <v>136003102</v>
      </c>
      <c r="C512" s="3">
        <v>79152</v>
      </c>
      <c r="D512" s="135"/>
      <c r="G512" s="61"/>
      <c r="H512" s="61"/>
    </row>
    <row r="513" spans="1:4" s="61" customFormat="1" x14ac:dyDescent="0.3">
      <c r="A513" s="2" t="s">
        <v>569</v>
      </c>
      <c r="B513" s="60">
        <v>708006968</v>
      </c>
      <c r="C513" s="3">
        <v>50979</v>
      </c>
      <c r="D513" s="135"/>
    </row>
    <row r="514" spans="1:4" s="61" customFormat="1" x14ac:dyDescent="0.3">
      <c r="A514" s="2" t="s">
        <v>570</v>
      </c>
      <c r="B514" s="60">
        <v>143009969</v>
      </c>
      <c r="C514" s="3">
        <v>101055</v>
      </c>
      <c r="D514" s="135"/>
    </row>
    <row r="515" spans="1:4" s="61" customFormat="1" x14ac:dyDescent="0.3">
      <c r="A515" s="2" t="s">
        <v>571</v>
      </c>
      <c r="B515" s="60">
        <v>666238210</v>
      </c>
      <c r="C515" s="3">
        <v>68213</v>
      </c>
      <c r="D515" s="135"/>
    </row>
    <row r="516" spans="1:4" s="61" customFormat="1" x14ac:dyDescent="0.3">
      <c r="A516" s="2" t="s">
        <v>572</v>
      </c>
      <c r="B516" s="60">
        <v>444006022</v>
      </c>
      <c r="C516" s="3">
        <v>99512</v>
      </c>
      <c r="D516" s="135"/>
    </row>
    <row r="517" spans="1:4" s="61" customFormat="1" x14ac:dyDescent="0.3">
      <c r="A517" s="2" t="s">
        <v>573</v>
      </c>
      <c r="B517" s="60">
        <v>932840000</v>
      </c>
      <c r="C517" s="3">
        <v>108185</v>
      </c>
      <c r="D517" s="135"/>
    </row>
    <row r="518" spans="1:4" s="61" customFormat="1" x14ac:dyDescent="0.3">
      <c r="A518" s="2" t="s">
        <v>574</v>
      </c>
      <c r="B518" s="60">
        <v>205890000</v>
      </c>
      <c r="C518" s="3">
        <v>124966</v>
      </c>
      <c r="D518" s="135"/>
    </row>
    <row r="519" spans="1:4" s="61" customFormat="1" x14ac:dyDescent="0.3">
      <c r="A519" s="2" t="s">
        <v>575</v>
      </c>
      <c r="B519" s="60">
        <v>609003680</v>
      </c>
      <c r="C519" s="3">
        <v>108629</v>
      </c>
      <c r="D519" s="135"/>
    </row>
    <row r="520" spans="1:4" s="61" customFormat="1" x14ac:dyDescent="0.3">
      <c r="A520" s="2" t="s">
        <v>576</v>
      </c>
      <c r="B520" s="60">
        <v>914390000</v>
      </c>
      <c r="C520" s="3">
        <v>48249</v>
      </c>
      <c r="D520" s="135"/>
    </row>
    <row r="521" spans="1:4" s="61" customFormat="1" x14ac:dyDescent="0.3">
      <c r="A521" s="2" t="s">
        <v>577</v>
      </c>
      <c r="B521" s="60">
        <v>709410000</v>
      </c>
      <c r="C521" s="3">
        <v>46370</v>
      </c>
      <c r="D521" s="135"/>
    </row>
    <row r="522" spans="1:4" s="61" customFormat="1" x14ac:dyDescent="0.3">
      <c r="A522" s="2" t="s">
        <v>578</v>
      </c>
      <c r="B522" s="60">
        <v>127009935</v>
      </c>
      <c r="C522" s="3">
        <v>117457</v>
      </c>
      <c r="D522" s="135"/>
    </row>
    <row r="523" spans="1:4" s="61" customFormat="1" x14ac:dyDescent="0.3">
      <c r="A523" s="2" t="s">
        <v>579</v>
      </c>
      <c r="B523" s="60">
        <v>666853155</v>
      </c>
      <c r="C523" s="3">
        <v>117663</v>
      </c>
      <c r="D523" s="135"/>
    </row>
    <row r="524" spans="1:4" s="61" customFormat="1" x14ac:dyDescent="0.3">
      <c r="A524" s="2" t="s">
        <v>580</v>
      </c>
      <c r="B524" s="60">
        <v>922009929</v>
      </c>
      <c r="C524" s="3">
        <v>92231</v>
      </c>
      <c r="D524" s="135"/>
    </row>
    <row r="525" spans="1:4" s="61" customFormat="1" x14ac:dyDescent="0.3">
      <c r="A525" s="2" t="s">
        <v>581</v>
      </c>
      <c r="B525" s="60">
        <v>889870000</v>
      </c>
      <c r="C525" s="3">
        <v>68715</v>
      </c>
      <c r="D525" s="135"/>
    </row>
    <row r="526" spans="1:4" s="61" customFormat="1" x14ac:dyDescent="0.3">
      <c r="A526" s="2" t="s">
        <v>582</v>
      </c>
      <c r="B526" s="60">
        <v>927006965</v>
      </c>
      <c r="C526" s="3">
        <v>101020</v>
      </c>
      <c r="D526" s="135"/>
    </row>
    <row r="527" spans="1:4" s="61" customFormat="1" x14ac:dyDescent="0.3">
      <c r="A527" s="2" t="s">
        <v>583</v>
      </c>
      <c r="B527" s="60">
        <v>925002071</v>
      </c>
      <c r="C527" s="3">
        <v>71460</v>
      </c>
      <c r="D527" s="135"/>
    </row>
    <row r="528" spans="1:4" s="61" customFormat="1" x14ac:dyDescent="0.3">
      <c r="A528" s="2" t="s">
        <v>584</v>
      </c>
      <c r="B528" s="60">
        <v>666997321</v>
      </c>
      <c r="C528" s="3">
        <v>81833</v>
      </c>
      <c r="D528" s="135"/>
    </row>
    <row r="529" spans="1:8" s="61" customFormat="1" x14ac:dyDescent="0.3">
      <c r="A529" s="2" t="s">
        <v>585</v>
      </c>
      <c r="B529" s="60">
        <v>666957987</v>
      </c>
      <c r="C529" s="3">
        <v>95313</v>
      </c>
      <c r="D529" s="135"/>
    </row>
    <row r="530" spans="1:8" s="61" customFormat="1" x14ac:dyDescent="0.3">
      <c r="A530" s="2" t="s">
        <v>586</v>
      </c>
      <c r="B530" s="60">
        <v>800110000</v>
      </c>
      <c r="C530" s="3">
        <v>100295</v>
      </c>
      <c r="D530" s="135"/>
    </row>
    <row r="531" spans="1:8" s="61" customFormat="1" x14ac:dyDescent="0.3">
      <c r="A531" s="2" t="s">
        <v>587</v>
      </c>
      <c r="B531" s="60">
        <v>989130000</v>
      </c>
      <c r="C531" s="3">
        <v>108616</v>
      </c>
      <c r="D531" s="135"/>
    </row>
    <row r="532" spans="1:8" s="61" customFormat="1" x14ac:dyDescent="0.3">
      <c r="A532" s="2" t="s">
        <v>588</v>
      </c>
      <c r="B532" s="60">
        <v>763750000</v>
      </c>
      <c r="C532" s="3">
        <v>83517</v>
      </c>
      <c r="D532" s="135"/>
    </row>
    <row r="533" spans="1:8" s="61" customFormat="1" x14ac:dyDescent="0.3">
      <c r="A533" s="2" t="s">
        <v>589</v>
      </c>
      <c r="B533" s="60">
        <v>371009726</v>
      </c>
      <c r="C533" s="3">
        <v>52388</v>
      </c>
      <c r="D533" s="135"/>
    </row>
    <row r="534" spans="1:8" s="61" customFormat="1" x14ac:dyDescent="0.3">
      <c r="A534" s="2" t="s">
        <v>590</v>
      </c>
      <c r="B534" s="60">
        <v>587650000</v>
      </c>
      <c r="C534" s="3">
        <v>119001</v>
      </c>
      <c r="D534" s="135"/>
    </row>
    <row r="535" spans="1:8" s="61" customFormat="1" x14ac:dyDescent="0.3">
      <c r="A535" s="2" t="s">
        <v>591</v>
      </c>
      <c r="B535" s="60">
        <v>642310000</v>
      </c>
      <c r="C535" s="3">
        <v>124817</v>
      </c>
      <c r="D535" s="135"/>
    </row>
    <row r="536" spans="1:8" s="61" customFormat="1" x14ac:dyDescent="0.3">
      <c r="A536" s="2" t="s">
        <v>592</v>
      </c>
      <c r="B536" s="60">
        <v>908930000</v>
      </c>
      <c r="C536" s="3">
        <v>60907</v>
      </c>
      <c r="D536" s="135"/>
    </row>
    <row r="537" spans="1:8" s="61" customFormat="1" x14ac:dyDescent="0.3">
      <c r="A537" s="2" t="s">
        <v>593</v>
      </c>
      <c r="B537" s="60">
        <v>666275897</v>
      </c>
      <c r="C537" s="3">
        <v>50760</v>
      </c>
      <c r="D537" s="135"/>
    </row>
    <row r="538" spans="1:8" s="61" customFormat="1" x14ac:dyDescent="0.3">
      <c r="A538" s="2" t="s">
        <v>594</v>
      </c>
      <c r="B538" s="60">
        <v>903002606</v>
      </c>
      <c r="C538" s="3">
        <v>84598</v>
      </c>
      <c r="D538" s="135"/>
    </row>
    <row r="539" spans="1:8" s="61" customFormat="1" x14ac:dyDescent="0.3">
      <c r="A539" s="2" t="s">
        <v>595</v>
      </c>
      <c r="B539" s="60">
        <v>871007139</v>
      </c>
      <c r="C539" s="3">
        <v>42273</v>
      </c>
      <c r="D539" s="135"/>
    </row>
    <row r="540" spans="1:8" s="61" customFormat="1" x14ac:dyDescent="0.3">
      <c r="A540" s="2" t="s">
        <v>596</v>
      </c>
      <c r="B540" s="60">
        <v>335002545</v>
      </c>
      <c r="C540" s="3">
        <v>44273</v>
      </c>
      <c r="D540" s="135"/>
    </row>
    <row r="541" spans="1:8" s="61" customFormat="1" x14ac:dyDescent="0.3">
      <c r="A541" s="2" t="s">
        <v>597</v>
      </c>
      <c r="B541" s="60">
        <v>394004238</v>
      </c>
      <c r="C541" s="3">
        <v>97694</v>
      </c>
      <c r="D541" s="135"/>
    </row>
    <row r="542" spans="1:8" s="61" customFormat="1" x14ac:dyDescent="0.3">
      <c r="A542" s="2" t="s">
        <v>598</v>
      </c>
      <c r="B542" s="60">
        <v>396007116</v>
      </c>
      <c r="C542" s="3">
        <v>79158</v>
      </c>
      <c r="D542" s="135"/>
    </row>
    <row r="543" spans="1:8" s="61" customFormat="1" x14ac:dyDescent="0.3">
      <c r="A543" s="2" t="s">
        <v>599</v>
      </c>
      <c r="B543" s="60">
        <v>666533441</v>
      </c>
      <c r="C543" s="3">
        <v>111638</v>
      </c>
      <c r="D543" s="135"/>
    </row>
    <row r="544" spans="1:8" s="61" customFormat="1" x14ac:dyDescent="0.3">
      <c r="A544" s="2" t="s">
        <v>600</v>
      </c>
      <c r="B544" s="60">
        <v>718003887</v>
      </c>
      <c r="C544" s="3">
        <v>57070</v>
      </c>
      <c r="D544" s="135"/>
      <c r="G544" s="2"/>
      <c r="H544" s="2"/>
    </row>
    <row r="545" spans="1:4" x14ac:dyDescent="0.3">
      <c r="A545" s="2" t="s">
        <v>601</v>
      </c>
      <c r="B545" s="60">
        <v>891001673</v>
      </c>
      <c r="C545" s="3">
        <v>111762</v>
      </c>
      <c r="D545" s="135"/>
    </row>
    <row r="546" spans="1:4" x14ac:dyDescent="0.3">
      <c r="A546" s="2" t="s">
        <v>602</v>
      </c>
      <c r="B546" s="60">
        <v>630002592</v>
      </c>
      <c r="C546" s="3">
        <v>74933</v>
      </c>
      <c r="D546" s="135"/>
    </row>
    <row r="547" spans="1:4" x14ac:dyDescent="0.3">
      <c r="A547" s="2" t="s">
        <v>603</v>
      </c>
      <c r="B547" s="60">
        <v>666762271</v>
      </c>
      <c r="C547" s="3">
        <v>80700</v>
      </c>
      <c r="D547" s="135"/>
    </row>
    <row r="548" spans="1:4" x14ac:dyDescent="0.3">
      <c r="A548" s="2" t="s">
        <v>604</v>
      </c>
      <c r="B548" s="60">
        <v>968003067</v>
      </c>
      <c r="C548" s="3">
        <v>46130</v>
      </c>
      <c r="D548" s="135"/>
    </row>
    <row r="549" spans="1:4" x14ac:dyDescent="0.3">
      <c r="A549" s="2" t="s">
        <v>605</v>
      </c>
      <c r="B549" s="60">
        <v>269001274</v>
      </c>
      <c r="C549" s="3">
        <v>43474</v>
      </c>
      <c r="D549" s="135"/>
    </row>
    <row r="550" spans="1:4" x14ac:dyDescent="0.3">
      <c r="A550" s="2" t="s">
        <v>606</v>
      </c>
      <c r="B550" s="60">
        <v>265005557</v>
      </c>
      <c r="C550" s="3">
        <v>97420</v>
      </c>
      <c r="D550" s="135"/>
    </row>
    <row r="551" spans="1:4" x14ac:dyDescent="0.3">
      <c r="A551" s="2" t="s">
        <v>607</v>
      </c>
      <c r="B551" s="60">
        <v>318140000</v>
      </c>
      <c r="C551" s="3">
        <v>105708</v>
      </c>
      <c r="D551" s="135"/>
    </row>
    <row r="552" spans="1:4" x14ac:dyDescent="0.3">
      <c r="A552" s="2" t="s">
        <v>608</v>
      </c>
      <c r="B552" s="60">
        <v>666638855</v>
      </c>
      <c r="C552" s="3">
        <v>55792</v>
      </c>
      <c r="D552" s="135"/>
    </row>
    <row r="553" spans="1:4" x14ac:dyDescent="0.3">
      <c r="A553" s="2" t="s">
        <v>609</v>
      </c>
      <c r="B553" s="60">
        <v>453005962</v>
      </c>
      <c r="C553" s="3">
        <v>115076</v>
      </c>
      <c r="D553" s="135"/>
    </row>
    <row r="554" spans="1:4" x14ac:dyDescent="0.3">
      <c r="A554" s="2" t="s">
        <v>610</v>
      </c>
      <c r="B554" s="60">
        <v>865007844</v>
      </c>
      <c r="C554" s="3">
        <v>83609</v>
      </c>
      <c r="D554" s="135"/>
    </row>
    <row r="555" spans="1:4" x14ac:dyDescent="0.3">
      <c r="A555" s="2" t="s">
        <v>611</v>
      </c>
      <c r="B555" s="60">
        <v>504430000</v>
      </c>
      <c r="C555" s="3">
        <v>46313</v>
      </c>
      <c r="D555" s="135"/>
    </row>
    <row r="556" spans="1:4" x14ac:dyDescent="0.3">
      <c r="A556" s="2" t="s">
        <v>612</v>
      </c>
      <c r="B556" s="60">
        <v>777280000</v>
      </c>
      <c r="C556" s="3">
        <v>108854</v>
      </c>
      <c r="D556" s="135"/>
    </row>
    <row r="557" spans="1:4" x14ac:dyDescent="0.3">
      <c r="A557" s="2" t="s">
        <v>613</v>
      </c>
      <c r="B557" s="60">
        <v>268009799</v>
      </c>
      <c r="C557" s="3">
        <v>94318</v>
      </c>
      <c r="D557" s="135"/>
    </row>
    <row r="558" spans="1:4" x14ac:dyDescent="0.3">
      <c r="A558" s="2" t="s">
        <v>614</v>
      </c>
      <c r="B558" s="60">
        <v>132001469</v>
      </c>
      <c r="C558" s="3">
        <v>78034</v>
      </c>
      <c r="D558" s="135"/>
    </row>
    <row r="559" spans="1:4" x14ac:dyDescent="0.3">
      <c r="A559" s="2" t="s">
        <v>615</v>
      </c>
      <c r="B559" s="60">
        <v>208540000</v>
      </c>
      <c r="C559" s="3">
        <v>121631</v>
      </c>
      <c r="D559" s="135"/>
    </row>
    <row r="560" spans="1:4" x14ac:dyDescent="0.3">
      <c r="A560" s="2" t="s">
        <v>616</v>
      </c>
      <c r="B560" s="60">
        <v>283820000</v>
      </c>
      <c r="C560" s="3">
        <v>53834</v>
      </c>
      <c r="D560" s="135"/>
    </row>
    <row r="561" spans="1:8" x14ac:dyDescent="0.3">
      <c r="A561" s="2" t="s">
        <v>617</v>
      </c>
      <c r="B561" s="60">
        <v>659002772</v>
      </c>
      <c r="C561" s="3">
        <v>119223</v>
      </c>
      <c r="D561" s="135"/>
    </row>
    <row r="562" spans="1:8" x14ac:dyDescent="0.3">
      <c r="A562" s="2" t="s">
        <v>618</v>
      </c>
      <c r="B562" s="60">
        <v>896002369</v>
      </c>
      <c r="C562" s="3">
        <v>86756</v>
      </c>
      <c r="D562" s="135"/>
    </row>
    <row r="563" spans="1:8" x14ac:dyDescent="0.3">
      <c r="A563" s="2" t="s">
        <v>619</v>
      </c>
      <c r="B563" s="60">
        <v>788001544</v>
      </c>
      <c r="C563" s="3">
        <v>74412</v>
      </c>
      <c r="D563" s="135"/>
    </row>
    <row r="564" spans="1:8" x14ac:dyDescent="0.3">
      <c r="A564" s="2" t="s">
        <v>620</v>
      </c>
      <c r="B564" s="60">
        <v>231300000</v>
      </c>
      <c r="C564" s="3">
        <v>79867</v>
      </c>
      <c r="D564" s="135"/>
    </row>
    <row r="565" spans="1:8" x14ac:dyDescent="0.3">
      <c r="A565" s="2" t="s">
        <v>621</v>
      </c>
      <c r="B565" s="60">
        <v>151500000</v>
      </c>
      <c r="C565" s="3">
        <v>84524</v>
      </c>
      <c r="D565" s="135"/>
    </row>
    <row r="566" spans="1:8" x14ac:dyDescent="0.3">
      <c r="A566" s="2" t="s">
        <v>622</v>
      </c>
      <c r="B566" s="60">
        <v>468008483</v>
      </c>
      <c r="C566" s="3">
        <v>107090</v>
      </c>
      <c r="D566" s="135"/>
    </row>
    <row r="567" spans="1:8" x14ac:dyDescent="0.3">
      <c r="A567" s="2" t="s">
        <v>624</v>
      </c>
      <c r="B567" s="60">
        <v>270770000</v>
      </c>
      <c r="C567" s="3">
        <v>61979</v>
      </c>
      <c r="D567" s="135"/>
    </row>
    <row r="568" spans="1:8" x14ac:dyDescent="0.3">
      <c r="A568" s="2" t="s">
        <v>625</v>
      </c>
      <c r="B568" s="60">
        <v>740770000</v>
      </c>
      <c r="C568" s="3">
        <v>110448</v>
      </c>
      <c r="D568" s="135"/>
    </row>
    <row r="569" spans="1:8" x14ac:dyDescent="0.3">
      <c r="A569" s="2" t="s">
        <v>626</v>
      </c>
      <c r="B569" s="60">
        <v>379003424</v>
      </c>
      <c r="C569" s="3">
        <v>101758</v>
      </c>
      <c r="D569" s="135"/>
    </row>
    <row r="570" spans="1:8" x14ac:dyDescent="0.3">
      <c r="A570" s="2" t="s">
        <v>627</v>
      </c>
      <c r="B570" s="60">
        <v>342006006</v>
      </c>
      <c r="C570" s="3">
        <v>98770</v>
      </c>
      <c r="D570" s="135"/>
    </row>
    <row r="571" spans="1:8" x14ac:dyDescent="0.3">
      <c r="A571" s="2" t="s">
        <v>628</v>
      </c>
      <c r="B571" s="60">
        <v>776007225</v>
      </c>
      <c r="C571" s="3">
        <v>100248</v>
      </c>
      <c r="D571" s="135"/>
    </row>
    <row r="572" spans="1:8" x14ac:dyDescent="0.3">
      <c r="A572" s="2" t="s">
        <v>629</v>
      </c>
      <c r="B572" s="60">
        <v>666386517</v>
      </c>
      <c r="C572" s="3">
        <v>68370</v>
      </c>
      <c r="D572" s="135"/>
    </row>
    <row r="573" spans="1:8" x14ac:dyDescent="0.3">
      <c r="A573" s="2" t="s">
        <v>630</v>
      </c>
      <c r="B573" s="60">
        <v>567003065</v>
      </c>
      <c r="C573" s="3">
        <v>52504</v>
      </c>
      <c r="D573" s="135"/>
    </row>
    <row r="574" spans="1:8" x14ac:dyDescent="0.3">
      <c r="A574" s="2" t="s">
        <v>631</v>
      </c>
      <c r="B574" s="60">
        <v>666146419</v>
      </c>
      <c r="C574" s="3">
        <v>47140</v>
      </c>
      <c r="D574" s="135"/>
    </row>
    <row r="575" spans="1:8" x14ac:dyDescent="0.3">
      <c r="A575" s="2" t="s">
        <v>632</v>
      </c>
      <c r="B575" s="60">
        <v>666236256</v>
      </c>
      <c r="C575" s="3">
        <v>100874</v>
      </c>
      <c r="D575" s="135"/>
    </row>
    <row r="576" spans="1:8" x14ac:dyDescent="0.3">
      <c r="A576" s="2" t="s">
        <v>633</v>
      </c>
      <c r="B576" s="60">
        <v>959004384</v>
      </c>
      <c r="C576" s="3">
        <v>59380</v>
      </c>
      <c r="D576" s="135"/>
      <c r="G576" s="61"/>
      <c r="H576" s="61"/>
    </row>
    <row r="577" spans="1:4" s="61" customFormat="1" x14ac:dyDescent="0.3">
      <c r="A577" s="2" t="s">
        <v>634</v>
      </c>
      <c r="B577" s="60">
        <v>702320000</v>
      </c>
      <c r="C577" s="3">
        <v>59840</v>
      </c>
      <c r="D577" s="135"/>
    </row>
    <row r="578" spans="1:4" s="61" customFormat="1" x14ac:dyDescent="0.3">
      <c r="A578" s="2" t="s">
        <v>635</v>
      </c>
      <c r="B578" s="60">
        <v>675005393</v>
      </c>
      <c r="C578" s="3">
        <v>73326</v>
      </c>
      <c r="D578" s="135"/>
    </row>
    <row r="579" spans="1:4" s="61" customFormat="1" x14ac:dyDescent="0.3">
      <c r="A579" s="2" t="s">
        <v>636</v>
      </c>
      <c r="B579" s="60">
        <v>167002281</v>
      </c>
      <c r="C579" s="3">
        <v>111686</v>
      </c>
      <c r="D579" s="135"/>
    </row>
    <row r="580" spans="1:4" s="61" customFormat="1" x14ac:dyDescent="0.3">
      <c r="A580" s="2" t="s">
        <v>637</v>
      </c>
      <c r="B580" s="60">
        <v>348800000</v>
      </c>
      <c r="C580" s="3">
        <v>118791</v>
      </c>
      <c r="D580" s="135"/>
    </row>
    <row r="581" spans="1:4" s="61" customFormat="1" x14ac:dyDescent="0.3">
      <c r="A581" s="2" t="s">
        <v>638</v>
      </c>
      <c r="B581" s="60">
        <v>905990000</v>
      </c>
      <c r="C581" s="3">
        <v>55164</v>
      </c>
      <c r="D581" s="135"/>
    </row>
    <row r="582" spans="1:4" s="61" customFormat="1" x14ac:dyDescent="0.3">
      <c r="A582" s="2" t="s">
        <v>639</v>
      </c>
      <c r="B582" s="60">
        <v>574009427</v>
      </c>
      <c r="C582" s="3">
        <v>51435</v>
      </c>
      <c r="D582" s="135"/>
    </row>
    <row r="583" spans="1:4" s="61" customFormat="1" x14ac:dyDescent="0.3">
      <c r="A583" s="2" t="s">
        <v>640</v>
      </c>
      <c r="B583" s="60">
        <v>229007566</v>
      </c>
      <c r="C583" s="3">
        <v>97490</v>
      </c>
      <c r="D583" s="135"/>
    </row>
    <row r="584" spans="1:4" s="61" customFormat="1" x14ac:dyDescent="0.3">
      <c r="A584" s="2" t="s">
        <v>641</v>
      </c>
      <c r="B584" s="60">
        <v>812007731</v>
      </c>
      <c r="C584" s="3">
        <v>107099</v>
      </c>
      <c r="D584" s="135"/>
    </row>
    <row r="585" spans="1:4" s="61" customFormat="1" x14ac:dyDescent="0.3">
      <c r="A585" s="2" t="s">
        <v>642</v>
      </c>
      <c r="B585" s="60">
        <v>315001263</v>
      </c>
      <c r="C585" s="3">
        <v>69464</v>
      </c>
      <c r="D585" s="135"/>
    </row>
    <row r="586" spans="1:4" s="61" customFormat="1" x14ac:dyDescent="0.3">
      <c r="A586" s="2" t="s">
        <v>643</v>
      </c>
      <c r="B586" s="60">
        <v>487005627</v>
      </c>
      <c r="C586" s="3">
        <v>84796</v>
      </c>
      <c r="D586" s="135"/>
    </row>
    <row r="587" spans="1:4" s="61" customFormat="1" x14ac:dyDescent="0.3">
      <c r="A587" s="2" t="s">
        <v>644</v>
      </c>
      <c r="B587" s="60">
        <v>702350000</v>
      </c>
      <c r="C587" s="3">
        <v>111472</v>
      </c>
      <c r="D587" s="135"/>
    </row>
    <row r="588" spans="1:4" s="61" customFormat="1" x14ac:dyDescent="0.3">
      <c r="A588" s="2" t="s">
        <v>645</v>
      </c>
      <c r="B588" s="60">
        <v>666604470</v>
      </c>
      <c r="C588" s="3">
        <v>43558</v>
      </c>
      <c r="D588" s="135"/>
    </row>
    <row r="589" spans="1:4" s="61" customFormat="1" x14ac:dyDescent="0.3">
      <c r="A589" s="2" t="s">
        <v>646</v>
      </c>
      <c r="B589" s="60">
        <v>538001779</v>
      </c>
      <c r="C589" s="3">
        <v>122616</v>
      </c>
      <c r="D589" s="135"/>
    </row>
    <row r="590" spans="1:4" s="61" customFormat="1" x14ac:dyDescent="0.3">
      <c r="A590" s="2" t="s">
        <v>647</v>
      </c>
      <c r="B590" s="60">
        <v>666152337</v>
      </c>
      <c r="C590" s="3">
        <v>72880</v>
      </c>
      <c r="D590" s="135"/>
    </row>
    <row r="591" spans="1:4" s="61" customFormat="1" x14ac:dyDescent="0.3">
      <c r="A591" s="2" t="s">
        <v>648</v>
      </c>
      <c r="B591" s="60">
        <v>940790000</v>
      </c>
      <c r="C591" s="3">
        <v>44395</v>
      </c>
      <c r="D591" s="135"/>
    </row>
    <row r="592" spans="1:4" s="61" customFormat="1" x14ac:dyDescent="0.3">
      <c r="A592" s="2" t="s">
        <v>649</v>
      </c>
      <c r="B592" s="60">
        <v>373800000</v>
      </c>
      <c r="C592" s="3">
        <v>46803</v>
      </c>
      <c r="D592" s="135"/>
    </row>
    <row r="593" spans="1:4" s="61" customFormat="1" x14ac:dyDescent="0.3">
      <c r="A593" s="2" t="s">
        <v>650</v>
      </c>
      <c r="B593" s="60">
        <v>987005670</v>
      </c>
      <c r="C593" s="3">
        <v>110697</v>
      </c>
      <c r="D593" s="135"/>
    </row>
    <row r="594" spans="1:4" s="61" customFormat="1" x14ac:dyDescent="0.3">
      <c r="A594" s="2" t="s">
        <v>651</v>
      </c>
      <c r="B594" s="60">
        <v>666167020</v>
      </c>
      <c r="C594" s="3">
        <v>71466</v>
      </c>
      <c r="D594" s="135"/>
    </row>
    <row r="595" spans="1:4" s="61" customFormat="1" x14ac:dyDescent="0.3">
      <c r="A595" s="2" t="s">
        <v>652</v>
      </c>
      <c r="B595" s="60">
        <v>245610000</v>
      </c>
      <c r="C595" s="3">
        <v>51250</v>
      </c>
      <c r="D595" s="135"/>
    </row>
    <row r="596" spans="1:4" s="61" customFormat="1" x14ac:dyDescent="0.3">
      <c r="A596" s="2" t="s">
        <v>653</v>
      </c>
      <c r="B596" s="60">
        <v>887007988</v>
      </c>
      <c r="C596" s="3">
        <v>76713</v>
      </c>
      <c r="D596" s="135"/>
    </row>
    <row r="597" spans="1:4" s="61" customFormat="1" x14ac:dyDescent="0.3">
      <c r="A597" s="2" t="s">
        <v>654</v>
      </c>
      <c r="B597" s="60">
        <v>821003656</v>
      </c>
      <c r="C597" s="3">
        <v>70171</v>
      </c>
      <c r="D597" s="135"/>
    </row>
    <row r="598" spans="1:4" s="61" customFormat="1" x14ac:dyDescent="0.3">
      <c r="A598" s="2" t="s">
        <v>655</v>
      </c>
      <c r="B598" s="60">
        <v>837001186</v>
      </c>
      <c r="C598" s="3">
        <v>97105</v>
      </c>
      <c r="D598" s="135"/>
    </row>
    <row r="599" spans="1:4" s="61" customFormat="1" x14ac:dyDescent="0.3">
      <c r="A599" s="2" t="s">
        <v>656</v>
      </c>
      <c r="B599" s="60">
        <v>779005158</v>
      </c>
      <c r="C599" s="3">
        <v>79550</v>
      </c>
      <c r="D599" s="135"/>
    </row>
    <row r="600" spans="1:4" s="61" customFormat="1" x14ac:dyDescent="0.3">
      <c r="A600" s="2" t="s">
        <v>657</v>
      </c>
      <c r="B600" s="60">
        <v>976970000</v>
      </c>
      <c r="C600" s="3">
        <v>85241</v>
      </c>
      <c r="D600" s="135"/>
    </row>
    <row r="601" spans="1:4" s="61" customFormat="1" x14ac:dyDescent="0.3">
      <c r="A601" s="2" t="s">
        <v>658</v>
      </c>
      <c r="B601" s="60">
        <v>959860000</v>
      </c>
      <c r="C601" s="3">
        <v>102721</v>
      </c>
      <c r="D601" s="135"/>
    </row>
    <row r="602" spans="1:4" s="61" customFormat="1" x14ac:dyDescent="0.3">
      <c r="A602" s="2" t="s">
        <v>659</v>
      </c>
      <c r="B602" s="60">
        <v>666271340</v>
      </c>
      <c r="C602" s="3">
        <v>60764</v>
      </c>
      <c r="D602" s="135"/>
    </row>
    <row r="603" spans="1:4" s="61" customFormat="1" x14ac:dyDescent="0.3">
      <c r="A603" s="2" t="s">
        <v>660</v>
      </c>
      <c r="B603" s="60">
        <v>666978325</v>
      </c>
      <c r="C603" s="3">
        <v>110815</v>
      </c>
      <c r="D603" s="135"/>
    </row>
    <row r="604" spans="1:4" s="61" customFormat="1" x14ac:dyDescent="0.3">
      <c r="A604" s="2" t="s">
        <v>661</v>
      </c>
      <c r="B604" s="60">
        <v>992680000</v>
      </c>
      <c r="C604" s="3">
        <v>100072</v>
      </c>
      <c r="D604" s="135"/>
    </row>
    <row r="605" spans="1:4" s="61" customFormat="1" x14ac:dyDescent="0.3">
      <c r="A605" s="2" t="s">
        <v>662</v>
      </c>
      <c r="B605" s="60">
        <v>696006349</v>
      </c>
      <c r="C605" s="3">
        <v>54619</v>
      </c>
      <c r="D605" s="135"/>
    </row>
    <row r="606" spans="1:4" s="61" customFormat="1" x14ac:dyDescent="0.3">
      <c r="A606" s="2" t="s">
        <v>663</v>
      </c>
      <c r="B606" s="60">
        <v>666619642</v>
      </c>
      <c r="C606" s="3">
        <v>65878</v>
      </c>
      <c r="D606" s="135"/>
    </row>
    <row r="607" spans="1:4" s="61" customFormat="1" x14ac:dyDescent="0.3">
      <c r="A607" s="2" t="s">
        <v>664</v>
      </c>
      <c r="B607" s="60">
        <v>189005902</v>
      </c>
      <c r="C607" s="3">
        <v>79913</v>
      </c>
      <c r="D607" s="135"/>
    </row>
    <row r="608" spans="1:4" s="61" customFormat="1" x14ac:dyDescent="0.3">
      <c r="A608" s="2" t="s">
        <v>665</v>
      </c>
      <c r="B608" s="60">
        <v>417008684</v>
      </c>
      <c r="C608" s="3">
        <v>54791</v>
      </c>
      <c r="D608" s="135"/>
    </row>
    <row r="609" spans="1:4" s="61" customFormat="1" x14ac:dyDescent="0.3">
      <c r="A609" s="2" t="s">
        <v>666</v>
      </c>
      <c r="B609" s="60">
        <v>666254879</v>
      </c>
      <c r="C609" s="3">
        <v>78162</v>
      </c>
      <c r="D609" s="135"/>
    </row>
    <row r="610" spans="1:4" s="61" customFormat="1" x14ac:dyDescent="0.3">
      <c r="A610" s="2" t="s">
        <v>667</v>
      </c>
      <c r="B610" s="60">
        <v>666598939</v>
      </c>
      <c r="C610" s="3">
        <v>43461</v>
      </c>
      <c r="D610" s="135"/>
    </row>
    <row r="611" spans="1:4" s="61" customFormat="1" x14ac:dyDescent="0.3">
      <c r="A611" s="2" t="s">
        <v>668</v>
      </c>
      <c r="B611" s="60">
        <v>924001772</v>
      </c>
      <c r="C611" s="3">
        <v>65258</v>
      </c>
      <c r="D611" s="135"/>
    </row>
    <row r="612" spans="1:4" s="61" customFormat="1" x14ac:dyDescent="0.3">
      <c r="A612" s="2" t="s">
        <v>669</v>
      </c>
      <c r="B612" s="60">
        <v>148003955</v>
      </c>
      <c r="C612" s="3">
        <v>78245</v>
      </c>
      <c r="D612" s="135"/>
    </row>
    <row r="613" spans="1:4" s="61" customFormat="1" x14ac:dyDescent="0.3">
      <c r="A613" s="2" t="s">
        <v>670</v>
      </c>
      <c r="B613" s="60">
        <v>380002825</v>
      </c>
      <c r="C613" s="3">
        <v>77028</v>
      </c>
      <c r="D613" s="135"/>
    </row>
    <row r="614" spans="1:4" s="61" customFormat="1" x14ac:dyDescent="0.3">
      <c r="A614" s="2" t="s">
        <v>671</v>
      </c>
      <c r="B614" s="60">
        <v>513003303</v>
      </c>
      <c r="C614" s="3">
        <v>66268</v>
      </c>
      <c r="D614" s="135"/>
    </row>
    <row r="615" spans="1:4" s="61" customFormat="1" x14ac:dyDescent="0.3">
      <c r="A615" s="2" t="s">
        <v>672</v>
      </c>
      <c r="B615" s="60">
        <v>666962626</v>
      </c>
      <c r="C615" s="3">
        <v>122400</v>
      </c>
      <c r="D615" s="135"/>
    </row>
    <row r="616" spans="1:4" s="61" customFormat="1" x14ac:dyDescent="0.3">
      <c r="A616" s="2" t="s">
        <v>673</v>
      </c>
      <c r="B616" s="60">
        <v>286006251</v>
      </c>
      <c r="C616" s="3">
        <v>64141</v>
      </c>
      <c r="D616" s="135"/>
    </row>
    <row r="617" spans="1:4" s="61" customFormat="1" x14ac:dyDescent="0.3">
      <c r="A617" s="2" t="s">
        <v>674</v>
      </c>
      <c r="B617" s="60">
        <v>183840000</v>
      </c>
      <c r="C617" s="3">
        <v>101365</v>
      </c>
      <c r="D617" s="135"/>
    </row>
    <row r="618" spans="1:4" s="61" customFormat="1" x14ac:dyDescent="0.3">
      <c r="A618" s="2" t="s">
        <v>675</v>
      </c>
      <c r="B618" s="60">
        <v>725960000</v>
      </c>
      <c r="C618" s="3">
        <v>81635</v>
      </c>
      <c r="D618" s="135"/>
    </row>
    <row r="619" spans="1:4" s="61" customFormat="1" x14ac:dyDescent="0.3">
      <c r="A619" s="2" t="s">
        <v>676</v>
      </c>
      <c r="B619" s="60">
        <v>709990000</v>
      </c>
      <c r="C619" s="3">
        <v>116549</v>
      </c>
      <c r="D619" s="135"/>
    </row>
    <row r="620" spans="1:4" s="61" customFormat="1" x14ac:dyDescent="0.3">
      <c r="A620" s="2" t="s">
        <v>677</v>
      </c>
      <c r="B620" s="60">
        <v>432800000</v>
      </c>
      <c r="C620" s="3">
        <v>97544</v>
      </c>
      <c r="D620" s="135"/>
    </row>
    <row r="621" spans="1:4" s="61" customFormat="1" x14ac:dyDescent="0.3">
      <c r="A621" s="2" t="s">
        <v>678</v>
      </c>
      <c r="B621" s="60">
        <v>357670000</v>
      </c>
      <c r="C621" s="3">
        <v>103256</v>
      </c>
      <c r="D621" s="135"/>
    </row>
    <row r="622" spans="1:4" s="61" customFormat="1" x14ac:dyDescent="0.3">
      <c r="A622" s="2" t="s">
        <v>679</v>
      </c>
      <c r="B622" s="60">
        <v>707680000</v>
      </c>
      <c r="C622" s="3">
        <v>57101</v>
      </c>
      <c r="D622" s="135"/>
    </row>
    <row r="623" spans="1:4" s="61" customFormat="1" x14ac:dyDescent="0.3">
      <c r="A623" s="2" t="s">
        <v>680</v>
      </c>
      <c r="B623" s="60">
        <v>734510000</v>
      </c>
      <c r="C623" s="3">
        <v>62673</v>
      </c>
      <c r="D623" s="135"/>
    </row>
    <row r="624" spans="1:4" s="61" customFormat="1" x14ac:dyDescent="0.3">
      <c r="A624" s="2" t="s">
        <v>681</v>
      </c>
      <c r="B624" s="60">
        <v>981002342</v>
      </c>
      <c r="C624" s="3">
        <v>76284</v>
      </c>
      <c r="D624" s="135"/>
    </row>
    <row r="625" spans="1:4" s="61" customFormat="1" x14ac:dyDescent="0.3">
      <c r="A625" s="2" t="s">
        <v>682</v>
      </c>
      <c r="B625" s="60">
        <v>848002864</v>
      </c>
      <c r="C625" s="3">
        <v>59899</v>
      </c>
      <c r="D625" s="135"/>
    </row>
    <row r="626" spans="1:4" s="61" customFormat="1" x14ac:dyDescent="0.3">
      <c r="A626" s="2" t="s">
        <v>683</v>
      </c>
      <c r="B626" s="60">
        <v>314001332</v>
      </c>
      <c r="C626" s="3">
        <v>83558</v>
      </c>
      <c r="D626" s="135"/>
    </row>
    <row r="627" spans="1:4" s="61" customFormat="1" x14ac:dyDescent="0.3">
      <c r="A627" s="2" t="s">
        <v>684</v>
      </c>
      <c r="B627" s="60">
        <v>515007466</v>
      </c>
      <c r="C627" s="3">
        <v>112322</v>
      </c>
      <c r="D627" s="135"/>
    </row>
    <row r="628" spans="1:4" s="61" customFormat="1" x14ac:dyDescent="0.3">
      <c r="A628" s="2" t="s">
        <v>685</v>
      </c>
      <c r="B628" s="60">
        <v>217002804</v>
      </c>
      <c r="C628" s="3">
        <v>96603</v>
      </c>
      <c r="D628" s="135"/>
    </row>
    <row r="629" spans="1:4" s="61" customFormat="1" x14ac:dyDescent="0.3">
      <c r="A629" s="2" t="s">
        <v>686</v>
      </c>
      <c r="B629" s="60">
        <v>906850000</v>
      </c>
      <c r="C629" s="3">
        <v>92784</v>
      </c>
      <c r="D629" s="135"/>
    </row>
    <row r="630" spans="1:4" s="61" customFormat="1" x14ac:dyDescent="0.3">
      <c r="A630" s="2" t="s">
        <v>688</v>
      </c>
      <c r="B630" s="60">
        <v>894005254</v>
      </c>
      <c r="C630" s="3">
        <v>109943</v>
      </c>
      <c r="D630" s="135"/>
    </row>
    <row r="631" spans="1:4" s="61" customFormat="1" x14ac:dyDescent="0.3">
      <c r="A631" s="2" t="s">
        <v>689</v>
      </c>
      <c r="B631" s="60">
        <v>227950000</v>
      </c>
      <c r="C631" s="3">
        <v>52306</v>
      </c>
      <c r="D631" s="135"/>
    </row>
    <row r="632" spans="1:4" s="61" customFormat="1" x14ac:dyDescent="0.3">
      <c r="A632" s="2" t="s">
        <v>690</v>
      </c>
      <c r="B632" s="60">
        <v>887860000</v>
      </c>
      <c r="C632" s="3">
        <v>67772</v>
      </c>
      <c r="D632" s="135"/>
    </row>
    <row r="633" spans="1:4" s="61" customFormat="1" x14ac:dyDescent="0.3">
      <c r="A633" s="2" t="s">
        <v>691</v>
      </c>
      <c r="B633" s="60">
        <v>666352621</v>
      </c>
      <c r="C633" s="3">
        <v>111454</v>
      </c>
      <c r="D633" s="135"/>
    </row>
    <row r="634" spans="1:4" s="61" customFormat="1" x14ac:dyDescent="0.3">
      <c r="A634" s="2" t="s">
        <v>692</v>
      </c>
      <c r="B634" s="60">
        <v>214001227</v>
      </c>
      <c r="C634" s="3">
        <v>102322</v>
      </c>
      <c r="D634" s="135"/>
    </row>
    <row r="635" spans="1:4" s="61" customFormat="1" x14ac:dyDescent="0.3">
      <c r="A635" s="2" t="s">
        <v>693</v>
      </c>
      <c r="B635" s="60">
        <v>171340000</v>
      </c>
      <c r="C635" s="3">
        <v>55997</v>
      </c>
      <c r="D635" s="135"/>
    </row>
    <row r="636" spans="1:4" s="61" customFormat="1" x14ac:dyDescent="0.3">
      <c r="A636" s="2" t="s">
        <v>694</v>
      </c>
      <c r="B636" s="60">
        <v>666195135</v>
      </c>
      <c r="C636" s="3">
        <v>97922</v>
      </c>
      <c r="D636" s="135"/>
    </row>
    <row r="637" spans="1:4" s="61" customFormat="1" x14ac:dyDescent="0.3">
      <c r="A637" s="2" t="s">
        <v>695</v>
      </c>
      <c r="B637" s="60">
        <v>243008840</v>
      </c>
      <c r="C637" s="3">
        <v>51208</v>
      </c>
      <c r="D637" s="135"/>
    </row>
    <row r="638" spans="1:4" s="61" customFormat="1" x14ac:dyDescent="0.3">
      <c r="A638" s="2" t="s">
        <v>696</v>
      </c>
      <c r="B638" s="60">
        <v>501005369</v>
      </c>
      <c r="C638" s="3">
        <v>111834</v>
      </c>
      <c r="D638" s="135"/>
    </row>
    <row r="639" spans="1:4" s="61" customFormat="1" x14ac:dyDescent="0.3">
      <c r="A639" s="2" t="s">
        <v>698</v>
      </c>
      <c r="B639" s="60">
        <v>440006611</v>
      </c>
      <c r="C639" s="3">
        <v>97801</v>
      </c>
      <c r="D639" s="135"/>
    </row>
    <row r="640" spans="1:4" s="61" customFormat="1" x14ac:dyDescent="0.3">
      <c r="A640" s="2" t="s">
        <v>699</v>
      </c>
      <c r="B640" s="60">
        <v>524004916</v>
      </c>
      <c r="C640" s="3">
        <v>57318</v>
      </c>
      <c r="D640" s="135"/>
    </row>
    <row r="641" spans="1:4" s="61" customFormat="1" x14ac:dyDescent="0.3">
      <c r="A641" s="2" t="s">
        <v>700</v>
      </c>
      <c r="B641" s="60">
        <v>840008657</v>
      </c>
      <c r="C641" s="3">
        <v>75536</v>
      </c>
      <c r="D641" s="135"/>
    </row>
    <row r="642" spans="1:4" s="61" customFormat="1" x14ac:dyDescent="0.3">
      <c r="A642" s="2" t="s">
        <v>701</v>
      </c>
      <c r="B642" s="60">
        <v>504008248</v>
      </c>
      <c r="C642" s="3">
        <v>95461</v>
      </c>
      <c r="D642" s="135"/>
    </row>
    <row r="643" spans="1:4" s="61" customFormat="1" x14ac:dyDescent="0.3">
      <c r="A643" s="2" t="s">
        <v>702</v>
      </c>
      <c r="B643" s="60">
        <v>680004453</v>
      </c>
      <c r="C643" s="3">
        <v>45843</v>
      </c>
      <c r="D643" s="135"/>
    </row>
    <row r="644" spans="1:4" s="61" customFormat="1" x14ac:dyDescent="0.3">
      <c r="A644" s="2" t="s">
        <v>703</v>
      </c>
      <c r="B644" s="60">
        <v>579680000</v>
      </c>
      <c r="C644" s="3">
        <v>73248</v>
      </c>
      <c r="D644" s="135"/>
    </row>
    <row r="645" spans="1:4" s="61" customFormat="1" x14ac:dyDescent="0.3">
      <c r="A645" s="2" t="s">
        <v>704</v>
      </c>
      <c r="B645" s="60">
        <v>704810000</v>
      </c>
      <c r="C645" s="3">
        <v>76163</v>
      </c>
      <c r="D645" s="135"/>
    </row>
    <row r="646" spans="1:4" s="61" customFormat="1" x14ac:dyDescent="0.3">
      <c r="A646" s="2" t="s">
        <v>705</v>
      </c>
      <c r="B646" s="60">
        <v>593920000</v>
      </c>
      <c r="C646" s="3">
        <v>62335</v>
      </c>
      <c r="D646" s="135"/>
    </row>
    <row r="647" spans="1:4" s="61" customFormat="1" x14ac:dyDescent="0.3">
      <c r="A647" s="2" t="s">
        <v>706</v>
      </c>
      <c r="B647" s="60">
        <v>666925947</v>
      </c>
      <c r="C647" s="3">
        <v>77015</v>
      </c>
      <c r="D647" s="135"/>
    </row>
    <row r="648" spans="1:4" s="61" customFormat="1" x14ac:dyDescent="0.3">
      <c r="A648" s="2" t="s">
        <v>707</v>
      </c>
      <c r="B648" s="60">
        <v>222820000</v>
      </c>
      <c r="C648" s="3">
        <v>120355</v>
      </c>
      <c r="D648" s="135"/>
    </row>
    <row r="649" spans="1:4" s="61" customFormat="1" x14ac:dyDescent="0.3">
      <c r="A649" s="2" t="s">
        <v>708</v>
      </c>
      <c r="B649" s="60">
        <v>615004218</v>
      </c>
      <c r="C649" s="3">
        <v>102208</v>
      </c>
      <c r="D649" s="135"/>
    </row>
    <row r="650" spans="1:4" s="61" customFormat="1" x14ac:dyDescent="0.3">
      <c r="A650" s="2" t="s">
        <v>709</v>
      </c>
      <c r="B650" s="60">
        <v>994310000</v>
      </c>
      <c r="C650" s="3">
        <v>66474</v>
      </c>
      <c r="D650" s="135"/>
    </row>
    <row r="651" spans="1:4" s="61" customFormat="1" x14ac:dyDescent="0.3">
      <c r="A651" s="2" t="s">
        <v>710</v>
      </c>
      <c r="B651" s="60">
        <v>877002518</v>
      </c>
      <c r="C651" s="3">
        <v>59082</v>
      </c>
      <c r="D651" s="135"/>
    </row>
    <row r="652" spans="1:4" s="61" customFormat="1" x14ac:dyDescent="0.3">
      <c r="A652" s="2" t="s">
        <v>711</v>
      </c>
      <c r="B652" s="60">
        <v>380790000</v>
      </c>
      <c r="C652" s="3">
        <v>63884</v>
      </c>
      <c r="D652" s="135"/>
    </row>
    <row r="653" spans="1:4" s="61" customFormat="1" x14ac:dyDescent="0.3">
      <c r="A653" s="2" t="s">
        <v>712</v>
      </c>
      <c r="B653" s="60">
        <v>973830000</v>
      </c>
      <c r="C653" s="3">
        <v>89510</v>
      </c>
      <c r="D653" s="135"/>
    </row>
    <row r="654" spans="1:4" s="61" customFormat="1" x14ac:dyDescent="0.3">
      <c r="A654" s="2" t="s">
        <v>713</v>
      </c>
      <c r="B654" s="60">
        <v>263006143</v>
      </c>
      <c r="C654" s="3">
        <v>47567</v>
      </c>
      <c r="D654" s="135"/>
    </row>
    <row r="655" spans="1:4" s="61" customFormat="1" x14ac:dyDescent="0.3">
      <c r="A655" s="2" t="s">
        <v>714</v>
      </c>
      <c r="B655" s="60">
        <v>999320000</v>
      </c>
      <c r="C655" s="3">
        <v>115607</v>
      </c>
      <c r="D655" s="135"/>
    </row>
    <row r="656" spans="1:4" s="61" customFormat="1" x14ac:dyDescent="0.3">
      <c r="A656" s="2" t="s">
        <v>715</v>
      </c>
      <c r="B656" s="60">
        <v>501001971</v>
      </c>
      <c r="C656" s="3">
        <v>47052</v>
      </c>
      <c r="D656" s="135"/>
    </row>
    <row r="657" spans="1:4" s="61" customFormat="1" x14ac:dyDescent="0.3">
      <c r="A657" s="2" t="s">
        <v>716</v>
      </c>
      <c r="B657" s="60">
        <v>980003045</v>
      </c>
      <c r="C657" s="3">
        <v>69179</v>
      </c>
      <c r="D657" s="135"/>
    </row>
    <row r="658" spans="1:4" s="61" customFormat="1" x14ac:dyDescent="0.3">
      <c r="A658" s="2" t="s">
        <v>717</v>
      </c>
      <c r="B658" s="60">
        <v>877006753</v>
      </c>
      <c r="C658" s="3">
        <v>88143</v>
      </c>
      <c r="D658" s="135"/>
    </row>
    <row r="659" spans="1:4" s="61" customFormat="1" x14ac:dyDescent="0.3">
      <c r="A659" s="2" t="s">
        <v>718</v>
      </c>
      <c r="B659" s="60">
        <v>666674737</v>
      </c>
      <c r="C659" s="3">
        <v>53353</v>
      </c>
      <c r="D659" s="135"/>
    </row>
    <row r="660" spans="1:4" s="61" customFormat="1" x14ac:dyDescent="0.3">
      <c r="A660" s="2" t="s">
        <v>719</v>
      </c>
      <c r="B660" s="60">
        <v>932760000</v>
      </c>
      <c r="C660" s="3">
        <v>106727</v>
      </c>
      <c r="D660" s="135"/>
    </row>
    <row r="661" spans="1:4" s="61" customFormat="1" x14ac:dyDescent="0.3">
      <c r="A661" s="2" t="s">
        <v>720</v>
      </c>
      <c r="B661" s="60">
        <v>396270000</v>
      </c>
      <c r="C661" s="3">
        <v>112486</v>
      </c>
      <c r="D661" s="135"/>
    </row>
    <row r="662" spans="1:4" s="61" customFormat="1" x14ac:dyDescent="0.3">
      <c r="A662" s="2" t="s">
        <v>721</v>
      </c>
      <c r="B662" s="60">
        <v>383920000</v>
      </c>
      <c r="C662" s="3">
        <v>43940</v>
      </c>
      <c r="D662" s="135"/>
    </row>
    <row r="663" spans="1:4" s="61" customFormat="1" x14ac:dyDescent="0.3">
      <c r="A663" s="2" t="s">
        <v>722</v>
      </c>
      <c r="B663" s="60">
        <v>372001860</v>
      </c>
      <c r="C663" s="3">
        <v>92962</v>
      </c>
      <c r="D663" s="135"/>
    </row>
    <row r="664" spans="1:4" s="61" customFormat="1" x14ac:dyDescent="0.3">
      <c r="A664" s="2" t="s">
        <v>723</v>
      </c>
      <c r="B664" s="60">
        <v>838004006</v>
      </c>
      <c r="C664" s="3">
        <v>45981</v>
      </c>
      <c r="D664" s="135"/>
    </row>
    <row r="665" spans="1:4" s="61" customFormat="1" x14ac:dyDescent="0.3">
      <c r="A665" s="2" t="s">
        <v>724</v>
      </c>
      <c r="B665" s="60">
        <v>649002600</v>
      </c>
      <c r="C665" s="3">
        <v>52842</v>
      </c>
      <c r="D665" s="135"/>
    </row>
    <row r="666" spans="1:4" s="61" customFormat="1" x14ac:dyDescent="0.3">
      <c r="A666" s="2" t="s">
        <v>725</v>
      </c>
      <c r="B666" s="60">
        <v>160003384</v>
      </c>
      <c r="C666" s="3">
        <v>125788</v>
      </c>
      <c r="D666" s="135"/>
    </row>
    <row r="667" spans="1:4" s="61" customFormat="1" x14ac:dyDescent="0.3">
      <c r="A667" s="2" t="s">
        <v>726</v>
      </c>
      <c r="B667" s="60">
        <v>157001631</v>
      </c>
      <c r="C667" s="3">
        <v>125339</v>
      </c>
      <c r="D667" s="135"/>
    </row>
    <row r="668" spans="1:4" s="61" customFormat="1" x14ac:dyDescent="0.3">
      <c r="A668" s="2" t="s">
        <v>727</v>
      </c>
      <c r="B668" s="60">
        <v>117004851</v>
      </c>
      <c r="C668" s="3">
        <v>46564</v>
      </c>
      <c r="D668" s="135"/>
    </row>
    <row r="669" spans="1:4" s="61" customFormat="1" x14ac:dyDescent="0.3">
      <c r="A669" s="2" t="s">
        <v>728</v>
      </c>
      <c r="B669" s="60">
        <v>833002443</v>
      </c>
      <c r="C669" s="3">
        <v>59750</v>
      </c>
      <c r="D669" s="135"/>
    </row>
    <row r="670" spans="1:4" s="61" customFormat="1" x14ac:dyDescent="0.3">
      <c r="A670" s="2" t="s">
        <v>729</v>
      </c>
      <c r="B670" s="60">
        <v>699340000</v>
      </c>
      <c r="C670" s="3">
        <v>48436</v>
      </c>
      <c r="D670" s="135"/>
    </row>
    <row r="671" spans="1:4" s="61" customFormat="1" x14ac:dyDescent="0.3">
      <c r="A671" s="2" t="s">
        <v>730</v>
      </c>
      <c r="B671" s="60">
        <v>549590000</v>
      </c>
      <c r="C671" s="3">
        <v>90823</v>
      </c>
      <c r="D671" s="135"/>
    </row>
    <row r="672" spans="1:4" s="61" customFormat="1" x14ac:dyDescent="0.3">
      <c r="A672" s="2" t="s">
        <v>731</v>
      </c>
      <c r="B672" s="60">
        <v>666735986</v>
      </c>
      <c r="C672" s="3">
        <v>111002</v>
      </c>
      <c r="D672" s="135"/>
    </row>
    <row r="673" spans="1:4" s="61" customFormat="1" x14ac:dyDescent="0.3">
      <c r="A673" s="2" t="s">
        <v>732</v>
      </c>
      <c r="B673" s="60">
        <v>666295167</v>
      </c>
      <c r="C673" s="3">
        <v>86169</v>
      </c>
      <c r="D673" s="135"/>
    </row>
    <row r="674" spans="1:4" s="61" customFormat="1" x14ac:dyDescent="0.3">
      <c r="A674" s="2" t="s">
        <v>733</v>
      </c>
      <c r="B674" s="60">
        <v>223110000</v>
      </c>
      <c r="C674" s="3">
        <v>55058</v>
      </c>
      <c r="D674" s="135"/>
    </row>
    <row r="675" spans="1:4" s="61" customFormat="1" x14ac:dyDescent="0.3">
      <c r="A675" s="2" t="s">
        <v>734</v>
      </c>
      <c r="B675" s="60">
        <v>871002339</v>
      </c>
      <c r="C675" s="3">
        <v>59922</v>
      </c>
      <c r="D675" s="135"/>
    </row>
    <row r="676" spans="1:4" s="61" customFormat="1" x14ac:dyDescent="0.3">
      <c r="A676" s="2" t="s">
        <v>735</v>
      </c>
      <c r="B676" s="60">
        <v>153008559</v>
      </c>
      <c r="C676" s="3">
        <v>80964</v>
      </c>
      <c r="D676" s="135"/>
    </row>
    <row r="677" spans="1:4" s="61" customFormat="1" x14ac:dyDescent="0.3">
      <c r="A677" s="2" t="s">
        <v>736</v>
      </c>
      <c r="B677" s="60">
        <v>406360000</v>
      </c>
      <c r="C677" s="3">
        <v>68347</v>
      </c>
      <c r="D677" s="135"/>
    </row>
    <row r="678" spans="1:4" s="61" customFormat="1" x14ac:dyDescent="0.3">
      <c r="A678" s="2" t="s">
        <v>737</v>
      </c>
      <c r="B678" s="60">
        <v>560740000</v>
      </c>
      <c r="C678" s="3">
        <v>90273</v>
      </c>
      <c r="D678" s="135"/>
    </row>
    <row r="679" spans="1:4" s="61" customFormat="1" x14ac:dyDescent="0.3">
      <c r="A679" s="2" t="s">
        <v>738</v>
      </c>
      <c r="B679" s="60">
        <v>120004902</v>
      </c>
      <c r="C679" s="3">
        <v>79612</v>
      </c>
      <c r="D679" s="135"/>
    </row>
    <row r="680" spans="1:4" s="61" customFormat="1" x14ac:dyDescent="0.3">
      <c r="A680" s="2" t="s">
        <v>739</v>
      </c>
      <c r="B680" s="60">
        <v>568008365</v>
      </c>
      <c r="C680" s="3">
        <v>101128</v>
      </c>
      <c r="D680" s="135"/>
    </row>
    <row r="681" spans="1:4" s="61" customFormat="1" x14ac:dyDescent="0.3">
      <c r="A681" s="2" t="s">
        <v>740</v>
      </c>
      <c r="B681" s="60">
        <v>185130000</v>
      </c>
      <c r="C681" s="3">
        <v>117261</v>
      </c>
      <c r="D681" s="135"/>
    </row>
    <row r="682" spans="1:4" s="61" customFormat="1" x14ac:dyDescent="0.3">
      <c r="A682" s="2" t="s">
        <v>741</v>
      </c>
      <c r="B682" s="60">
        <v>461410000</v>
      </c>
      <c r="C682" s="3">
        <v>69745</v>
      </c>
      <c r="D682" s="135"/>
    </row>
    <row r="683" spans="1:4" s="61" customFormat="1" x14ac:dyDescent="0.3">
      <c r="A683" s="2" t="s">
        <v>742</v>
      </c>
      <c r="B683" s="60">
        <v>773001878</v>
      </c>
      <c r="C683" s="3">
        <v>84580</v>
      </c>
      <c r="D683" s="135"/>
    </row>
    <row r="684" spans="1:4" s="61" customFormat="1" x14ac:dyDescent="0.3">
      <c r="A684" s="2" t="s">
        <v>743</v>
      </c>
      <c r="B684" s="60">
        <v>423006299</v>
      </c>
      <c r="C684" s="3">
        <v>125113</v>
      </c>
      <c r="D684" s="135"/>
    </row>
    <row r="685" spans="1:4" s="61" customFormat="1" x14ac:dyDescent="0.3">
      <c r="A685" s="2" t="s">
        <v>744</v>
      </c>
      <c r="B685" s="60">
        <v>874390000</v>
      </c>
      <c r="C685" s="3">
        <v>70130</v>
      </c>
      <c r="D685" s="135"/>
    </row>
    <row r="686" spans="1:4" s="61" customFormat="1" x14ac:dyDescent="0.3">
      <c r="A686" s="2" t="s">
        <v>745</v>
      </c>
      <c r="B686" s="60">
        <v>666485754</v>
      </c>
      <c r="C686" s="3">
        <v>66946</v>
      </c>
      <c r="D686" s="135"/>
    </row>
    <row r="687" spans="1:4" s="61" customFormat="1" x14ac:dyDescent="0.3">
      <c r="A687" s="2" t="s">
        <v>746</v>
      </c>
      <c r="B687" s="60">
        <v>577800000</v>
      </c>
      <c r="C687" s="3">
        <v>52272</v>
      </c>
      <c r="D687" s="135"/>
    </row>
    <row r="688" spans="1:4" s="61" customFormat="1" x14ac:dyDescent="0.3">
      <c r="A688" s="2" t="s">
        <v>747</v>
      </c>
      <c r="B688" s="60">
        <v>666723183</v>
      </c>
      <c r="C688" s="3">
        <v>107695</v>
      </c>
      <c r="D688" s="135"/>
    </row>
    <row r="689" spans="1:4" s="61" customFormat="1" x14ac:dyDescent="0.3">
      <c r="A689" s="2" t="s">
        <v>748</v>
      </c>
      <c r="B689" s="60">
        <v>448009514</v>
      </c>
      <c r="C689" s="3">
        <v>60730</v>
      </c>
      <c r="D689" s="135"/>
    </row>
    <row r="690" spans="1:4" s="61" customFormat="1" x14ac:dyDescent="0.3">
      <c r="A690" s="2" t="s">
        <v>749</v>
      </c>
      <c r="B690" s="60">
        <v>656004520</v>
      </c>
      <c r="C690" s="3">
        <v>65753</v>
      </c>
      <c r="D690" s="135"/>
    </row>
    <row r="691" spans="1:4" s="61" customFormat="1" x14ac:dyDescent="0.3">
      <c r="A691" s="2" t="s">
        <v>750</v>
      </c>
      <c r="B691" s="60">
        <v>630005439</v>
      </c>
      <c r="C691" s="3">
        <v>92000</v>
      </c>
      <c r="D691" s="135"/>
    </row>
    <row r="692" spans="1:4" s="61" customFormat="1" x14ac:dyDescent="0.3">
      <c r="A692" s="2" t="s">
        <v>751</v>
      </c>
      <c r="B692" s="60">
        <v>899700000</v>
      </c>
      <c r="C692" s="3">
        <v>120325</v>
      </c>
      <c r="D692" s="135"/>
    </row>
    <row r="693" spans="1:4" s="61" customFormat="1" x14ac:dyDescent="0.3">
      <c r="A693" s="2" t="s">
        <v>752</v>
      </c>
      <c r="B693" s="60">
        <v>155001296</v>
      </c>
      <c r="C693" s="3">
        <v>109251</v>
      </c>
      <c r="D693" s="135"/>
    </row>
    <row r="694" spans="1:4" s="61" customFormat="1" x14ac:dyDescent="0.3">
      <c r="A694" s="2" t="s">
        <v>753</v>
      </c>
      <c r="B694" s="60">
        <v>740005990</v>
      </c>
      <c r="C694" s="3">
        <v>98485</v>
      </c>
      <c r="D694" s="135"/>
    </row>
    <row r="695" spans="1:4" s="61" customFormat="1" x14ac:dyDescent="0.3">
      <c r="A695" s="2" t="s">
        <v>754</v>
      </c>
      <c r="B695" s="60">
        <v>971001832</v>
      </c>
      <c r="C695" s="3">
        <v>121824</v>
      </c>
      <c r="D695" s="135"/>
    </row>
    <row r="696" spans="1:4" s="61" customFormat="1" x14ac:dyDescent="0.3">
      <c r="A696" s="2" t="s">
        <v>755</v>
      </c>
      <c r="B696" s="60">
        <v>177008193</v>
      </c>
      <c r="C696" s="3">
        <v>87932</v>
      </c>
      <c r="D696" s="135"/>
    </row>
    <row r="697" spans="1:4" s="61" customFormat="1" x14ac:dyDescent="0.3">
      <c r="A697" s="2" t="s">
        <v>756</v>
      </c>
      <c r="B697" s="60">
        <v>485450000</v>
      </c>
      <c r="C697" s="3">
        <v>78997</v>
      </c>
      <c r="D697" s="135"/>
    </row>
    <row r="698" spans="1:4" s="61" customFormat="1" x14ac:dyDescent="0.3">
      <c r="A698" s="2" t="s">
        <v>757</v>
      </c>
      <c r="B698" s="60">
        <v>332780000</v>
      </c>
      <c r="C698" s="3">
        <v>45391</v>
      </c>
      <c r="D698" s="135"/>
    </row>
    <row r="699" spans="1:4" s="61" customFormat="1" x14ac:dyDescent="0.3">
      <c r="A699" s="2" t="s">
        <v>758</v>
      </c>
      <c r="B699" s="60">
        <v>242240000</v>
      </c>
      <c r="C699" s="3">
        <v>43394</v>
      </c>
      <c r="D699" s="135"/>
    </row>
    <row r="700" spans="1:4" s="61" customFormat="1" x14ac:dyDescent="0.3">
      <c r="A700" s="2" t="s">
        <v>759</v>
      </c>
      <c r="B700" s="60">
        <v>406430000</v>
      </c>
      <c r="C700" s="3">
        <v>107900</v>
      </c>
      <c r="D700" s="135"/>
    </row>
    <row r="701" spans="1:4" s="61" customFormat="1" x14ac:dyDescent="0.3">
      <c r="A701" s="2" t="s">
        <v>760</v>
      </c>
      <c r="B701" s="60">
        <v>841710000</v>
      </c>
      <c r="C701" s="3">
        <v>61685</v>
      </c>
      <c r="D701" s="135"/>
    </row>
    <row r="702" spans="1:4" s="61" customFormat="1" x14ac:dyDescent="0.3">
      <c r="A702" s="2" t="s">
        <v>761</v>
      </c>
      <c r="B702" s="60">
        <v>372005232</v>
      </c>
      <c r="C702" s="3">
        <v>89144</v>
      </c>
      <c r="D702" s="135"/>
    </row>
    <row r="703" spans="1:4" s="61" customFormat="1" x14ac:dyDescent="0.3">
      <c r="A703" s="2" t="s">
        <v>762</v>
      </c>
      <c r="B703" s="60">
        <v>870006602</v>
      </c>
      <c r="C703" s="3">
        <v>113344</v>
      </c>
      <c r="D703" s="135"/>
    </row>
    <row r="704" spans="1:4" s="61" customFormat="1" x14ac:dyDescent="0.3">
      <c r="A704" s="2" t="s">
        <v>763</v>
      </c>
      <c r="B704" s="60">
        <v>666307222</v>
      </c>
      <c r="C704" s="3">
        <v>81059</v>
      </c>
      <c r="D704" s="135"/>
    </row>
    <row r="705" spans="1:4" s="61" customFormat="1" x14ac:dyDescent="0.3">
      <c r="A705" s="2" t="s">
        <v>764</v>
      </c>
      <c r="B705" s="60">
        <v>142002426</v>
      </c>
      <c r="C705" s="3">
        <v>85067</v>
      </c>
      <c r="D705" s="135"/>
    </row>
    <row r="706" spans="1:4" s="61" customFormat="1" x14ac:dyDescent="0.3">
      <c r="A706" s="2" t="s">
        <v>765</v>
      </c>
      <c r="B706" s="60">
        <v>548006413</v>
      </c>
      <c r="C706" s="3">
        <v>107127</v>
      </c>
      <c r="D706" s="135"/>
    </row>
    <row r="707" spans="1:4" s="61" customFormat="1" x14ac:dyDescent="0.3">
      <c r="A707" s="2" t="s">
        <v>766</v>
      </c>
      <c r="B707" s="60">
        <v>389009544</v>
      </c>
      <c r="C707" s="3">
        <v>99340</v>
      </c>
      <c r="D707" s="135"/>
    </row>
    <row r="708" spans="1:4" s="61" customFormat="1" x14ac:dyDescent="0.3">
      <c r="A708" s="2" t="s">
        <v>767</v>
      </c>
      <c r="B708" s="60">
        <v>238410000</v>
      </c>
      <c r="C708" s="3">
        <v>49683</v>
      </c>
      <c r="D708" s="135"/>
    </row>
    <row r="709" spans="1:4" s="61" customFormat="1" x14ac:dyDescent="0.3">
      <c r="A709" s="2" t="s">
        <v>768</v>
      </c>
      <c r="B709" s="60">
        <v>666273059</v>
      </c>
      <c r="C709" s="3">
        <v>71758</v>
      </c>
      <c r="D709" s="135"/>
    </row>
    <row r="710" spans="1:4" s="61" customFormat="1" x14ac:dyDescent="0.3">
      <c r="A710" s="2" t="s">
        <v>769</v>
      </c>
      <c r="B710" s="60">
        <v>194420000</v>
      </c>
      <c r="C710" s="3">
        <v>94817</v>
      </c>
      <c r="D710" s="135"/>
    </row>
    <row r="711" spans="1:4" s="61" customFormat="1" x14ac:dyDescent="0.3">
      <c r="A711" s="2" t="s">
        <v>770</v>
      </c>
      <c r="B711" s="60">
        <v>673280000</v>
      </c>
      <c r="C711" s="3">
        <v>95259</v>
      </c>
      <c r="D711" s="135"/>
    </row>
    <row r="712" spans="1:4" s="61" customFormat="1" x14ac:dyDescent="0.3">
      <c r="A712" s="2" t="s">
        <v>771</v>
      </c>
      <c r="B712" s="60">
        <v>271003019</v>
      </c>
      <c r="C712" s="3">
        <v>122620</v>
      </c>
      <c r="D712" s="135"/>
    </row>
    <row r="713" spans="1:4" s="61" customFormat="1" x14ac:dyDescent="0.3">
      <c r="A713" s="2" t="s">
        <v>772</v>
      </c>
      <c r="B713" s="60">
        <v>383640000</v>
      </c>
      <c r="C713" s="3">
        <v>84005</v>
      </c>
      <c r="D713" s="135"/>
    </row>
    <row r="714" spans="1:4" s="61" customFormat="1" x14ac:dyDescent="0.3">
      <c r="A714" s="2" t="s">
        <v>773</v>
      </c>
      <c r="B714" s="60">
        <v>832750000</v>
      </c>
      <c r="C714" s="3">
        <v>88801</v>
      </c>
      <c r="D714" s="135"/>
    </row>
    <row r="715" spans="1:4" s="61" customFormat="1" x14ac:dyDescent="0.3">
      <c r="A715" s="2" t="s">
        <v>774</v>
      </c>
      <c r="B715" s="60">
        <v>398009975</v>
      </c>
      <c r="C715" s="3">
        <v>74122</v>
      </c>
      <c r="D715" s="135"/>
    </row>
    <row r="716" spans="1:4" s="61" customFormat="1" x14ac:dyDescent="0.3">
      <c r="A716" s="2" t="s">
        <v>775</v>
      </c>
      <c r="B716" s="60">
        <v>261006511</v>
      </c>
      <c r="C716" s="3">
        <v>70695</v>
      </c>
      <c r="D716" s="135"/>
    </row>
    <row r="717" spans="1:4" s="61" customFormat="1" x14ac:dyDescent="0.3">
      <c r="A717" s="2" t="s">
        <v>776</v>
      </c>
      <c r="B717" s="60">
        <v>638008002</v>
      </c>
      <c r="C717" s="3">
        <v>68996</v>
      </c>
      <c r="D717" s="135"/>
    </row>
    <row r="718" spans="1:4" s="61" customFormat="1" x14ac:dyDescent="0.3">
      <c r="A718" s="2" t="s">
        <v>777</v>
      </c>
      <c r="B718" s="60">
        <v>666945320</v>
      </c>
      <c r="C718" s="3">
        <v>60068</v>
      </c>
      <c r="D718" s="135"/>
    </row>
    <row r="719" spans="1:4" s="61" customFormat="1" x14ac:dyDescent="0.3">
      <c r="A719" s="2" t="s">
        <v>778</v>
      </c>
      <c r="B719" s="60">
        <v>540002417</v>
      </c>
      <c r="C719" s="3">
        <v>107735</v>
      </c>
      <c r="D719" s="135"/>
    </row>
    <row r="720" spans="1:4" s="61" customFormat="1" x14ac:dyDescent="0.3">
      <c r="A720" s="2" t="s">
        <v>779</v>
      </c>
      <c r="B720" s="60">
        <v>313420000</v>
      </c>
      <c r="C720" s="3">
        <v>58374</v>
      </c>
      <c r="D720" s="135"/>
    </row>
    <row r="721" spans="1:8" s="61" customFormat="1" x14ac:dyDescent="0.3">
      <c r="A721" s="2" t="s">
        <v>780</v>
      </c>
      <c r="B721" s="60">
        <v>821940000</v>
      </c>
      <c r="C721" s="3">
        <v>46272</v>
      </c>
      <c r="D721" s="135"/>
    </row>
    <row r="722" spans="1:8" s="61" customFormat="1" x14ac:dyDescent="0.3">
      <c r="A722" s="2" t="s">
        <v>781</v>
      </c>
      <c r="B722" s="60">
        <v>321007544</v>
      </c>
      <c r="C722" s="3">
        <v>121308</v>
      </c>
      <c r="D722" s="135"/>
    </row>
    <row r="723" spans="1:8" s="61" customFormat="1" x14ac:dyDescent="0.3">
      <c r="A723" s="2" t="s">
        <v>782</v>
      </c>
      <c r="B723" s="60">
        <v>414620000</v>
      </c>
      <c r="C723" s="3">
        <v>94823</v>
      </c>
      <c r="D723" s="135"/>
    </row>
    <row r="724" spans="1:8" s="61" customFormat="1" x14ac:dyDescent="0.3">
      <c r="A724" s="2" t="s">
        <v>783</v>
      </c>
      <c r="B724" s="60">
        <v>184450000</v>
      </c>
      <c r="C724" s="3">
        <v>66256</v>
      </c>
      <c r="D724" s="135"/>
    </row>
    <row r="725" spans="1:8" s="61" customFormat="1" x14ac:dyDescent="0.3">
      <c r="A725" s="2" t="s">
        <v>784</v>
      </c>
      <c r="B725" s="60">
        <v>666339975</v>
      </c>
      <c r="C725" s="3">
        <v>124666</v>
      </c>
      <c r="D725" s="135"/>
    </row>
    <row r="726" spans="1:8" s="61" customFormat="1" x14ac:dyDescent="0.3">
      <c r="A726" s="2" t="s">
        <v>785</v>
      </c>
      <c r="B726" s="60">
        <v>691001960</v>
      </c>
      <c r="C726" s="3">
        <v>66573</v>
      </c>
      <c r="D726" s="135"/>
    </row>
    <row r="727" spans="1:8" s="61" customFormat="1" x14ac:dyDescent="0.3">
      <c r="A727" s="2" t="s">
        <v>786</v>
      </c>
      <c r="B727" s="60">
        <v>493008818</v>
      </c>
      <c r="C727" s="3">
        <v>100635</v>
      </c>
      <c r="D727" s="135"/>
    </row>
    <row r="728" spans="1:8" s="61" customFormat="1" x14ac:dyDescent="0.3">
      <c r="A728" s="2" t="s">
        <v>787</v>
      </c>
      <c r="B728" s="60">
        <v>640005085</v>
      </c>
      <c r="C728" s="3">
        <v>124180</v>
      </c>
      <c r="D728" s="135"/>
    </row>
    <row r="729" spans="1:8" s="61" customFormat="1" x14ac:dyDescent="0.3">
      <c r="A729" s="2" t="s">
        <v>788</v>
      </c>
      <c r="B729" s="60">
        <v>662390000</v>
      </c>
      <c r="C729" s="3">
        <v>79440</v>
      </c>
      <c r="D729" s="135"/>
    </row>
    <row r="730" spans="1:8" s="61" customFormat="1" x14ac:dyDescent="0.3">
      <c r="A730" s="2" t="s">
        <v>789</v>
      </c>
      <c r="B730" s="60">
        <v>666211664</v>
      </c>
      <c r="C730" s="3">
        <v>125922</v>
      </c>
      <c r="D730" s="135"/>
    </row>
    <row r="731" spans="1:8" s="61" customFormat="1" x14ac:dyDescent="0.3">
      <c r="A731" s="2" t="s">
        <v>790</v>
      </c>
      <c r="B731" s="60">
        <v>666514885</v>
      </c>
      <c r="C731" s="3">
        <v>86894</v>
      </c>
      <c r="D731" s="135"/>
    </row>
    <row r="732" spans="1:8" s="61" customFormat="1" x14ac:dyDescent="0.3">
      <c r="A732" s="2" t="s">
        <v>791</v>
      </c>
      <c r="B732" s="60">
        <v>642007241</v>
      </c>
      <c r="C732" s="3">
        <v>104593</v>
      </c>
      <c r="D732" s="135"/>
    </row>
    <row r="733" spans="1:8" s="61" customFormat="1" x14ac:dyDescent="0.3">
      <c r="A733" s="2" t="s">
        <v>793</v>
      </c>
      <c r="B733" s="60">
        <v>798810000</v>
      </c>
      <c r="C733" s="3">
        <v>88072</v>
      </c>
      <c r="D733" s="135"/>
    </row>
    <row r="734" spans="1:8" s="61" customFormat="1" x14ac:dyDescent="0.3">
      <c r="A734" s="2" t="s">
        <v>794</v>
      </c>
      <c r="B734" s="60">
        <v>286310000</v>
      </c>
      <c r="C734" s="3">
        <v>66922</v>
      </c>
      <c r="D734" s="135"/>
    </row>
    <row r="735" spans="1:8" s="61" customFormat="1" x14ac:dyDescent="0.3">
      <c r="A735" s="2" t="s">
        <v>795</v>
      </c>
      <c r="B735" s="60">
        <v>527001261</v>
      </c>
      <c r="C735" s="3">
        <v>119199</v>
      </c>
      <c r="D735" s="135"/>
    </row>
    <row r="736" spans="1:8" s="61" customFormat="1" x14ac:dyDescent="0.3">
      <c r="A736" s="2" t="s">
        <v>796</v>
      </c>
      <c r="B736" s="60">
        <v>479006982</v>
      </c>
      <c r="C736" s="3">
        <v>61387</v>
      </c>
      <c r="D736" s="135"/>
      <c r="G736" s="2"/>
      <c r="H736" s="2"/>
    </row>
    <row r="737" spans="1:4" x14ac:dyDescent="0.3">
      <c r="A737" s="2" t="s">
        <v>797</v>
      </c>
      <c r="B737" s="60">
        <v>894002076</v>
      </c>
      <c r="C737" s="3">
        <v>126954</v>
      </c>
      <c r="D737" s="135"/>
    </row>
    <row r="738" spans="1:4" x14ac:dyDescent="0.3">
      <c r="A738" s="2" t="s">
        <v>799</v>
      </c>
      <c r="B738" s="60">
        <v>692009819</v>
      </c>
      <c r="C738" s="3">
        <v>54080</v>
      </c>
      <c r="D738" s="135"/>
    </row>
    <row r="739" spans="1:4" x14ac:dyDescent="0.3">
      <c r="A739" s="2" t="s">
        <v>800</v>
      </c>
      <c r="B739" s="60">
        <v>543120000</v>
      </c>
      <c r="C739" s="3">
        <v>122888</v>
      </c>
      <c r="D739" s="135"/>
    </row>
    <row r="740" spans="1:4" x14ac:dyDescent="0.3">
      <c r="A740" s="2" t="s">
        <v>801</v>
      </c>
      <c r="B740" s="60">
        <v>666457685</v>
      </c>
      <c r="C740" s="3">
        <v>110404</v>
      </c>
      <c r="D740" s="135"/>
    </row>
    <row r="741" spans="1:4" x14ac:dyDescent="0.3">
      <c r="A741" s="2" t="s">
        <v>802</v>
      </c>
      <c r="B741" s="60">
        <v>753009035</v>
      </c>
      <c r="C741" s="3">
        <v>90253</v>
      </c>
      <c r="D741" s="135"/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P47"/>
  <sheetViews>
    <sheetView zoomScale="175" zoomScaleNormal="175" zoomScalePageLayoutView="145" workbookViewId="0">
      <selection activeCell="F2" sqref="F2:F47"/>
    </sheetView>
  </sheetViews>
  <sheetFormatPr defaultColWidth="9.109375" defaultRowHeight="14.4" x14ac:dyDescent="0.3"/>
  <cols>
    <col min="1" max="1" width="10.44140625" style="2" bestFit="1" customWidth="1"/>
    <col min="2" max="2" width="3" style="2" bestFit="1" customWidth="1"/>
    <col min="3" max="3" width="3.109375" style="2" customWidth="1"/>
    <col min="4" max="4" width="18.6640625" style="2" bestFit="1" customWidth="1"/>
    <col min="5" max="5" width="11.109375" style="2" bestFit="1" customWidth="1"/>
    <col min="6" max="6" width="15.44140625" style="2" bestFit="1" customWidth="1"/>
    <col min="7" max="9" width="9.109375" style="2"/>
    <col min="10" max="10" width="9.109375" style="2" customWidth="1"/>
    <col min="11" max="11" width="10.33203125" style="2" bestFit="1" customWidth="1"/>
    <col min="12" max="12" width="5.6640625" style="2" bestFit="1" customWidth="1"/>
    <col min="13" max="13" width="11.33203125" style="2" bestFit="1" customWidth="1"/>
    <col min="14" max="14" width="4.33203125" style="2" bestFit="1" customWidth="1"/>
    <col min="15" max="15" width="5.109375" style="2" bestFit="1" customWidth="1"/>
    <col min="16" max="16" width="4.109375" style="2" bestFit="1" customWidth="1"/>
    <col min="17" max="16384" width="9.109375" style="2"/>
  </cols>
  <sheetData>
    <row r="1" spans="1:16" x14ac:dyDescent="0.3">
      <c r="A1" s="163" t="s">
        <v>806</v>
      </c>
      <c r="B1" s="164"/>
      <c r="C1" s="16"/>
      <c r="D1" s="76" t="s">
        <v>8</v>
      </c>
      <c r="E1" s="76" t="s">
        <v>807</v>
      </c>
      <c r="F1" s="76" t="s">
        <v>808</v>
      </c>
      <c r="J1" s="133" t="s">
        <v>809</v>
      </c>
      <c r="K1" s="133" t="s">
        <v>812</v>
      </c>
      <c r="L1" s="133" t="s">
        <v>815</v>
      </c>
      <c r="M1" s="133" t="s">
        <v>814</v>
      </c>
      <c r="N1" s="133" t="s">
        <v>811</v>
      </c>
      <c r="O1" s="133" t="s">
        <v>819</v>
      </c>
      <c r="P1" s="133" t="s">
        <v>821</v>
      </c>
    </row>
    <row r="2" spans="1:16" x14ac:dyDescent="0.3">
      <c r="A2" s="26" t="s">
        <v>809</v>
      </c>
      <c r="B2" s="27">
        <v>99</v>
      </c>
      <c r="D2" s="28" t="s">
        <v>810</v>
      </c>
      <c r="E2" s="2" t="s">
        <v>811</v>
      </c>
      <c r="J2" s="2">
        <v>99</v>
      </c>
      <c r="K2" s="2">
        <v>92</v>
      </c>
      <c r="L2" s="2">
        <v>85</v>
      </c>
      <c r="M2" s="2">
        <v>78</v>
      </c>
      <c r="N2" s="2">
        <v>71</v>
      </c>
      <c r="O2" s="2">
        <v>65</v>
      </c>
      <c r="P2" s="2">
        <v>50</v>
      </c>
    </row>
    <row r="3" spans="1:16" x14ac:dyDescent="0.3">
      <c r="A3" s="26" t="s">
        <v>812</v>
      </c>
      <c r="B3" s="27">
        <v>92</v>
      </c>
      <c r="D3" s="28" t="s">
        <v>813</v>
      </c>
      <c r="E3" s="2" t="s">
        <v>814</v>
      </c>
    </row>
    <row r="4" spans="1:16" x14ac:dyDescent="0.3">
      <c r="A4" s="26" t="s">
        <v>815</v>
      </c>
      <c r="B4" s="27">
        <v>85</v>
      </c>
      <c r="D4" s="28" t="s">
        <v>816</v>
      </c>
      <c r="E4" s="2" t="s">
        <v>814</v>
      </c>
    </row>
    <row r="5" spans="1:16" x14ac:dyDescent="0.3">
      <c r="A5" s="26" t="s">
        <v>814</v>
      </c>
      <c r="B5" s="27">
        <v>78</v>
      </c>
      <c r="D5" s="28" t="s">
        <v>817</v>
      </c>
      <c r="E5" s="2" t="s">
        <v>815</v>
      </c>
    </row>
    <row r="6" spans="1:16" x14ac:dyDescent="0.3">
      <c r="A6" s="26" t="s">
        <v>811</v>
      </c>
      <c r="B6" s="27">
        <v>71</v>
      </c>
      <c r="D6" s="28" t="s">
        <v>818</v>
      </c>
      <c r="E6" s="2" t="s">
        <v>819</v>
      </c>
    </row>
    <row r="7" spans="1:16" x14ac:dyDescent="0.3">
      <c r="A7" s="26" t="s">
        <v>819</v>
      </c>
      <c r="B7" s="27">
        <v>65</v>
      </c>
      <c r="D7" s="28" t="s">
        <v>820</v>
      </c>
      <c r="E7" s="2" t="s">
        <v>814</v>
      </c>
    </row>
    <row r="8" spans="1:16" ht="15" thickBot="1" x14ac:dyDescent="0.35">
      <c r="A8" s="29" t="s">
        <v>821</v>
      </c>
      <c r="B8" s="30">
        <v>50</v>
      </c>
      <c r="D8" s="28" t="s">
        <v>822</v>
      </c>
      <c r="E8" s="2" t="s">
        <v>812</v>
      </c>
    </row>
    <row r="9" spans="1:16" x14ac:dyDescent="0.3">
      <c r="D9" s="28" t="s">
        <v>1039</v>
      </c>
      <c r="E9" s="2" t="s">
        <v>819</v>
      </c>
    </row>
    <row r="10" spans="1:16" x14ac:dyDescent="0.3">
      <c r="D10" s="28" t="s">
        <v>823</v>
      </c>
      <c r="E10" s="2" t="s">
        <v>812</v>
      </c>
    </row>
    <row r="11" spans="1:16" x14ac:dyDescent="0.3">
      <c r="D11" s="28" t="s">
        <v>824</v>
      </c>
      <c r="E11" s="2" t="s">
        <v>812</v>
      </c>
    </row>
    <row r="12" spans="1:16" x14ac:dyDescent="0.3">
      <c r="D12" s="28" t="s">
        <v>825</v>
      </c>
      <c r="E12" s="2" t="s">
        <v>809</v>
      </c>
    </row>
    <row r="13" spans="1:16" x14ac:dyDescent="0.3">
      <c r="D13" s="28" t="s">
        <v>826</v>
      </c>
      <c r="E13" s="2" t="s">
        <v>819</v>
      </c>
    </row>
    <row r="14" spans="1:16" x14ac:dyDescent="0.3">
      <c r="D14" s="2" t="s">
        <v>203</v>
      </c>
      <c r="E14" s="2" t="s">
        <v>814</v>
      </c>
    </row>
    <row r="15" spans="1:16" x14ac:dyDescent="0.3">
      <c r="D15" s="2" t="s">
        <v>204</v>
      </c>
      <c r="E15" s="2" t="s">
        <v>815</v>
      </c>
    </row>
    <row r="16" spans="1:16" x14ac:dyDescent="0.3">
      <c r="D16" s="2" t="s">
        <v>1040</v>
      </c>
      <c r="E16" s="2" t="s">
        <v>811</v>
      </c>
    </row>
    <row r="17" spans="4:5" x14ac:dyDescent="0.3">
      <c r="D17" s="2" t="s">
        <v>206</v>
      </c>
      <c r="E17" s="2" t="s">
        <v>809</v>
      </c>
    </row>
    <row r="18" spans="4:5" x14ac:dyDescent="0.3">
      <c r="D18" s="2" t="s">
        <v>207</v>
      </c>
      <c r="E18" s="2" t="s">
        <v>821</v>
      </c>
    </row>
    <row r="19" spans="4:5" x14ac:dyDescent="0.3">
      <c r="D19" s="2" t="s">
        <v>208</v>
      </c>
      <c r="E19" s="2" t="s">
        <v>815</v>
      </c>
    </row>
    <row r="20" spans="4:5" x14ac:dyDescent="0.3">
      <c r="D20" s="2" t="s">
        <v>209</v>
      </c>
      <c r="E20" s="2" t="s">
        <v>809</v>
      </c>
    </row>
    <row r="21" spans="4:5" x14ac:dyDescent="0.3">
      <c r="D21" s="2" t="s">
        <v>210</v>
      </c>
      <c r="E21" s="2" t="s">
        <v>811</v>
      </c>
    </row>
    <row r="22" spans="4:5" x14ac:dyDescent="0.3">
      <c r="D22" s="2" t="s">
        <v>211</v>
      </c>
      <c r="E22" s="2" t="s">
        <v>819</v>
      </c>
    </row>
    <row r="23" spans="4:5" x14ac:dyDescent="0.3">
      <c r="D23" s="2" t="s">
        <v>212</v>
      </c>
      <c r="E23" s="2" t="s">
        <v>821</v>
      </c>
    </row>
    <row r="24" spans="4:5" x14ac:dyDescent="0.3">
      <c r="D24" s="2" t="s">
        <v>213</v>
      </c>
      <c r="E24" s="2" t="s">
        <v>815</v>
      </c>
    </row>
    <row r="25" spans="4:5" x14ac:dyDescent="0.3">
      <c r="D25" s="2" t="s">
        <v>214</v>
      </c>
      <c r="E25" s="2" t="s">
        <v>812</v>
      </c>
    </row>
    <row r="26" spans="4:5" x14ac:dyDescent="0.3">
      <c r="D26" s="2" t="s">
        <v>215</v>
      </c>
      <c r="E26" s="2" t="s">
        <v>814</v>
      </c>
    </row>
    <row r="27" spans="4:5" x14ac:dyDescent="0.3">
      <c r="D27" s="2" t="s">
        <v>216</v>
      </c>
      <c r="E27" s="2" t="s">
        <v>814</v>
      </c>
    </row>
    <row r="28" spans="4:5" x14ac:dyDescent="0.3">
      <c r="D28" s="2" t="s">
        <v>217</v>
      </c>
      <c r="E28" s="2" t="s">
        <v>811</v>
      </c>
    </row>
    <row r="29" spans="4:5" x14ac:dyDescent="0.3">
      <c r="D29" s="2" t="s">
        <v>218</v>
      </c>
      <c r="E29" s="2" t="s">
        <v>821</v>
      </c>
    </row>
    <row r="30" spans="4:5" x14ac:dyDescent="0.3">
      <c r="D30" s="2" t="s">
        <v>219</v>
      </c>
      <c r="E30" s="2" t="s">
        <v>821</v>
      </c>
    </row>
    <row r="31" spans="4:5" x14ac:dyDescent="0.3">
      <c r="D31" s="2" t="s">
        <v>220</v>
      </c>
      <c r="E31" s="2" t="s">
        <v>814</v>
      </c>
    </row>
    <row r="32" spans="4:5" x14ac:dyDescent="0.3">
      <c r="D32" s="2" t="s">
        <v>221</v>
      </c>
      <c r="E32" s="2" t="s">
        <v>812</v>
      </c>
    </row>
    <row r="33" spans="4:5" x14ac:dyDescent="0.3">
      <c r="D33" s="2" t="s">
        <v>222</v>
      </c>
      <c r="E33" s="2" t="s">
        <v>809</v>
      </c>
    </row>
    <row r="34" spans="4:5" x14ac:dyDescent="0.3">
      <c r="D34" s="2" t="s">
        <v>223</v>
      </c>
      <c r="E34" s="2" t="s">
        <v>812</v>
      </c>
    </row>
    <row r="35" spans="4:5" x14ac:dyDescent="0.3">
      <c r="D35" s="2" t="s">
        <v>224</v>
      </c>
      <c r="E35" s="2" t="s">
        <v>812</v>
      </c>
    </row>
    <row r="36" spans="4:5" x14ac:dyDescent="0.3">
      <c r="D36" s="2" t="s">
        <v>226</v>
      </c>
      <c r="E36" s="2" t="s">
        <v>815</v>
      </c>
    </row>
    <row r="37" spans="4:5" x14ac:dyDescent="0.3">
      <c r="D37" s="2" t="s">
        <v>227</v>
      </c>
      <c r="E37" s="2" t="s">
        <v>815</v>
      </c>
    </row>
    <row r="38" spans="4:5" x14ac:dyDescent="0.3">
      <c r="D38" s="2" t="s">
        <v>228</v>
      </c>
      <c r="E38" s="2" t="s">
        <v>811</v>
      </c>
    </row>
    <row r="39" spans="4:5" x14ac:dyDescent="0.3">
      <c r="D39" s="2" t="s">
        <v>229</v>
      </c>
      <c r="E39" s="2" t="s">
        <v>811</v>
      </c>
    </row>
    <row r="40" spans="4:5" x14ac:dyDescent="0.3">
      <c r="D40" s="2" t="s">
        <v>230</v>
      </c>
      <c r="E40" s="2" t="s">
        <v>815</v>
      </c>
    </row>
    <row r="41" spans="4:5" x14ac:dyDescent="0.3">
      <c r="D41" s="2" t="s">
        <v>231</v>
      </c>
      <c r="E41" s="2" t="s">
        <v>814</v>
      </c>
    </row>
    <row r="42" spans="4:5" x14ac:dyDescent="0.3">
      <c r="D42" s="2" t="s">
        <v>232</v>
      </c>
      <c r="E42" s="2" t="s">
        <v>821</v>
      </c>
    </row>
    <row r="43" spans="4:5" x14ac:dyDescent="0.3">
      <c r="D43" s="2" t="s">
        <v>233</v>
      </c>
      <c r="E43" s="2" t="s">
        <v>821</v>
      </c>
    </row>
    <row r="44" spans="4:5" x14ac:dyDescent="0.3">
      <c r="D44" s="2" t="s">
        <v>235</v>
      </c>
      <c r="E44" s="2" t="s">
        <v>812</v>
      </c>
    </row>
    <row r="45" spans="4:5" x14ac:dyDescent="0.3">
      <c r="D45" s="2" t="s">
        <v>236</v>
      </c>
      <c r="E45" s="2" t="s">
        <v>819</v>
      </c>
    </row>
    <row r="46" spans="4:5" x14ac:dyDescent="0.3">
      <c r="D46" s="2" t="s">
        <v>238</v>
      </c>
      <c r="E46" s="2" t="s">
        <v>814</v>
      </c>
    </row>
    <row r="47" spans="4:5" x14ac:dyDescent="0.3">
      <c r="D47" s="2" t="s">
        <v>239</v>
      </c>
      <c r="E47" s="2" t="s">
        <v>809</v>
      </c>
    </row>
  </sheetData>
  <mergeCells count="1">
    <mergeCell ref="A1:B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defaultColWidth="9.109375" defaultRowHeight="14.4" x14ac:dyDescent="0.3"/>
  <cols>
    <col min="1" max="1" width="7.44140625" style="2" bestFit="1" customWidth="1"/>
    <col min="2" max="2" width="5.77734375" style="2" bestFit="1" customWidth="1"/>
    <col min="3" max="3" width="10.77734375" style="2" customWidth="1"/>
    <col min="4" max="4" width="9.44140625" style="19" bestFit="1" customWidth="1"/>
    <col min="5" max="5" width="4.109375" style="9" bestFit="1" customWidth="1"/>
    <col min="6" max="6" width="12.77734375" style="2" customWidth="1"/>
    <col min="7" max="7" width="39.44140625" style="38" customWidth="1"/>
    <col min="8" max="9" width="2.109375" style="2" customWidth="1"/>
    <col min="10" max="10" width="12" style="2" customWidth="1"/>
    <col min="11" max="11" width="6.44140625" style="2" bestFit="1" customWidth="1"/>
    <col min="12" max="12" width="1.109375" style="2" customWidth="1"/>
    <col min="13" max="13" width="6.44140625" style="2" bestFit="1" customWidth="1"/>
    <col min="14" max="15" width="5.109375" style="2" bestFit="1" customWidth="1"/>
    <col min="16" max="21" width="4.77734375" style="2" bestFit="1" customWidth="1"/>
    <col min="22" max="16384" width="9.109375" style="2"/>
  </cols>
  <sheetData>
    <row r="1" spans="1:21" ht="15.75" customHeight="1" x14ac:dyDescent="0.3">
      <c r="A1" s="42" t="s">
        <v>827</v>
      </c>
      <c r="B1" s="42" t="s">
        <v>828</v>
      </c>
      <c r="C1" s="42" t="s">
        <v>829</v>
      </c>
      <c r="D1" s="43" t="s">
        <v>830</v>
      </c>
      <c r="E1" s="44" t="s">
        <v>9</v>
      </c>
      <c r="F1" s="45" t="s">
        <v>831</v>
      </c>
      <c r="G1" s="46" t="s">
        <v>832</v>
      </c>
      <c r="H1" s="47"/>
      <c r="I1" s="47"/>
      <c r="J1" s="36" t="s">
        <v>831</v>
      </c>
      <c r="K1" s="48" t="s">
        <v>833</v>
      </c>
      <c r="N1" s="165" t="s">
        <v>834</v>
      </c>
      <c r="O1" s="166"/>
      <c r="P1" s="166"/>
      <c r="Q1" s="166"/>
      <c r="R1" s="166"/>
      <c r="S1" s="166"/>
      <c r="T1" s="166"/>
      <c r="U1" s="167"/>
    </row>
    <row r="2" spans="1:21" x14ac:dyDescent="0.3">
      <c r="A2" s="2" t="s">
        <v>926</v>
      </c>
      <c r="B2" s="2">
        <v>30</v>
      </c>
      <c r="C2" s="19">
        <v>21.01</v>
      </c>
      <c r="D2" s="19">
        <f>C2*80</f>
        <v>1680.8000000000002</v>
      </c>
      <c r="E2" s="24">
        <v>3</v>
      </c>
      <c r="F2" s="2" t="s">
        <v>835</v>
      </c>
      <c r="G2" s="38" cm="1">
        <f t="array" ref="G2">VLOOKUP(VLOOKUP(F2,J:K,2,0),$M$2:$U$9,E2+2,0)</f>
        <v>5.0000000000000001E-3</v>
      </c>
      <c r="H2" s="5"/>
      <c r="I2" s="5"/>
      <c r="J2" s="37" t="s">
        <v>836</v>
      </c>
      <c r="K2" s="37" t="s">
        <v>837</v>
      </c>
      <c r="M2" s="33" t="s">
        <v>833</v>
      </c>
      <c r="N2" s="34">
        <v>0</v>
      </c>
      <c r="O2" s="34">
        <v>1</v>
      </c>
      <c r="P2" s="34">
        <v>2</v>
      </c>
      <c r="Q2" s="34">
        <v>3</v>
      </c>
      <c r="R2" s="34">
        <v>4</v>
      </c>
      <c r="S2" s="34">
        <v>5</v>
      </c>
      <c r="T2" s="34">
        <v>6</v>
      </c>
      <c r="U2" s="34">
        <v>7</v>
      </c>
    </row>
    <row r="3" spans="1:21" x14ac:dyDescent="0.3">
      <c r="A3" s="2" t="s">
        <v>931</v>
      </c>
      <c r="B3" s="2">
        <v>44</v>
      </c>
      <c r="C3" s="19">
        <v>34.32</v>
      </c>
      <c r="D3" s="19">
        <f t="shared" ref="D3:D66" si="0">C3*80</f>
        <v>2745.6</v>
      </c>
      <c r="E3" s="24">
        <v>4</v>
      </c>
      <c r="F3" s="2" t="s">
        <v>838</v>
      </c>
      <c r="G3" s="38" cm="1">
        <f t="array" ref="G3">VLOOKUP(VLOOKUP(F3,J:K,2,0),$M$2:$U$9,E3+2,0)</f>
        <v>6.0000000000000001E-3</v>
      </c>
      <c r="H3" s="5"/>
      <c r="I3" s="5"/>
      <c r="J3" s="37" t="s">
        <v>839</v>
      </c>
      <c r="K3" s="37" t="s">
        <v>840</v>
      </c>
      <c r="M3" s="34" t="s">
        <v>837</v>
      </c>
      <c r="N3" s="35">
        <v>9.75E-3</v>
      </c>
      <c r="O3" s="35">
        <v>8.0000000000000002E-3</v>
      </c>
      <c r="P3" s="35">
        <v>6.0000000000000001E-3</v>
      </c>
      <c r="Q3" s="35">
        <v>5.0000000000000001E-3</v>
      </c>
      <c r="R3" s="35">
        <v>4.0000000000000001E-3</v>
      </c>
      <c r="S3" s="35">
        <v>3.0000000000000001E-3</v>
      </c>
      <c r="T3" s="35">
        <v>2E-3</v>
      </c>
      <c r="U3" s="35">
        <v>2E-3</v>
      </c>
    </row>
    <row r="4" spans="1:21" x14ac:dyDescent="0.3">
      <c r="A4" s="2" t="s">
        <v>978</v>
      </c>
      <c r="B4" s="2">
        <v>34</v>
      </c>
      <c r="C4" s="19">
        <v>22.81</v>
      </c>
      <c r="D4" s="19">
        <f>C4*80</f>
        <v>1824.8</v>
      </c>
      <c r="E4" s="24">
        <v>4</v>
      </c>
      <c r="F4" s="2" t="s">
        <v>859</v>
      </c>
      <c r="G4" s="38" cm="1">
        <f t="array" ref="G4">VLOOKUP(VLOOKUP(F4,J:K,2,0),$M$2:$U$9,E4+2,0)</f>
        <v>6.0000000000000001E-3</v>
      </c>
      <c r="H4" s="5"/>
      <c r="I4" s="5"/>
      <c r="J4" s="37" t="s">
        <v>842</v>
      </c>
      <c r="K4" s="37" t="s">
        <v>843</v>
      </c>
      <c r="M4" s="34" t="s">
        <v>840</v>
      </c>
      <c r="N4" s="35">
        <v>1.3500000000000002E-2</v>
      </c>
      <c r="O4" s="35">
        <v>1.0999999999999999E-2</v>
      </c>
      <c r="P4" s="35">
        <v>9.0000000000000011E-3</v>
      </c>
      <c r="Q4" s="35">
        <v>7.0000000000000001E-3</v>
      </c>
      <c r="R4" s="35">
        <v>6.0000000000000001E-3</v>
      </c>
      <c r="S4" s="35">
        <v>5.0000000000000001E-3</v>
      </c>
      <c r="T4" s="35">
        <v>4.0000000000000001E-3</v>
      </c>
      <c r="U4" s="35">
        <v>3.0000000000000001E-3</v>
      </c>
    </row>
    <row r="5" spans="1:21" x14ac:dyDescent="0.3">
      <c r="A5" s="2" t="s">
        <v>938</v>
      </c>
      <c r="B5" s="2">
        <v>31</v>
      </c>
      <c r="C5" s="19">
        <v>39.04</v>
      </c>
      <c r="D5" s="19">
        <f t="shared" si="0"/>
        <v>3123.2</v>
      </c>
      <c r="E5" s="24">
        <v>0</v>
      </c>
      <c r="F5" s="2" t="s">
        <v>841</v>
      </c>
      <c r="G5" s="38" cm="1">
        <f t="array" ref="G5">VLOOKUP(VLOOKUP(F5,J:K,2,0),$M$2:$U$9,E5+2,0)</f>
        <v>1.0800000000000001E-2</v>
      </c>
      <c r="H5" s="5"/>
      <c r="I5" s="5"/>
      <c r="J5" s="37" t="s">
        <v>845</v>
      </c>
      <c r="K5" s="37" t="s">
        <v>837</v>
      </c>
      <c r="M5" s="34" t="s">
        <v>843</v>
      </c>
      <c r="N5" s="35">
        <v>1.0499999999999999E-2</v>
      </c>
      <c r="O5" s="35">
        <v>8.0000000000000002E-3</v>
      </c>
      <c r="P5" s="35">
        <v>6.0000000000000001E-3</v>
      </c>
      <c r="Q5" s="35">
        <v>5.0000000000000001E-3</v>
      </c>
      <c r="R5" s="35">
        <v>4.0000000000000001E-3</v>
      </c>
      <c r="S5" s="35">
        <v>3.0000000000000001E-3</v>
      </c>
      <c r="T5" s="35">
        <v>2E-3</v>
      </c>
      <c r="U5" s="35">
        <v>2E-3</v>
      </c>
    </row>
    <row r="6" spans="1:21" x14ac:dyDescent="0.3">
      <c r="A6" s="2" t="s">
        <v>943</v>
      </c>
      <c r="B6" s="2">
        <v>35</v>
      </c>
      <c r="C6" s="19">
        <v>18.89</v>
      </c>
      <c r="D6" s="19">
        <f t="shared" si="0"/>
        <v>1511.2</v>
      </c>
      <c r="E6" s="24">
        <v>4</v>
      </c>
      <c r="F6" s="2" t="s">
        <v>844</v>
      </c>
      <c r="G6" s="38" cm="1">
        <f t="array" ref="G6">VLOOKUP(VLOOKUP(F6,J:K,2,0),$M$2:$U$9,E6+2,0)</f>
        <v>6.0000000000000001E-3</v>
      </c>
      <c r="H6" s="5"/>
      <c r="I6" s="5"/>
      <c r="J6" s="37" t="s">
        <v>847</v>
      </c>
      <c r="K6" s="37" t="s">
        <v>840</v>
      </c>
      <c r="M6" s="34" t="s">
        <v>848</v>
      </c>
      <c r="N6" s="35">
        <v>9.0000000000000011E-3</v>
      </c>
      <c r="O6" s="35">
        <v>7.0000000000000001E-3</v>
      </c>
      <c r="P6" s="35">
        <v>6.0000000000000001E-3</v>
      </c>
      <c r="Q6" s="35">
        <v>5.0000000000000001E-3</v>
      </c>
      <c r="R6" s="35">
        <v>4.0000000000000001E-3</v>
      </c>
      <c r="S6" s="35">
        <v>3.0000000000000001E-3</v>
      </c>
      <c r="T6" s="35">
        <v>2E-3</v>
      </c>
      <c r="U6" s="35">
        <v>2E-3</v>
      </c>
    </row>
    <row r="7" spans="1:21" x14ac:dyDescent="0.3">
      <c r="A7" s="2" t="s">
        <v>948</v>
      </c>
      <c r="B7" s="2">
        <v>39</v>
      </c>
      <c r="C7" s="19">
        <v>26.01</v>
      </c>
      <c r="D7" s="19">
        <f t="shared" si="0"/>
        <v>2080.8000000000002</v>
      </c>
      <c r="E7" s="24">
        <v>4</v>
      </c>
      <c r="F7" s="2" t="s">
        <v>846</v>
      </c>
      <c r="G7" s="38" cm="1">
        <f t="array" ref="G7">VLOOKUP(VLOOKUP(F7,J:K,2,0),$M$2:$U$9,E7+2,0)</f>
        <v>4.0000000000000001E-3</v>
      </c>
      <c r="H7" s="5"/>
      <c r="I7" s="5"/>
      <c r="J7" s="37" t="s">
        <v>850</v>
      </c>
      <c r="K7" s="37" t="s">
        <v>848</v>
      </c>
      <c r="M7" s="34" t="s">
        <v>851</v>
      </c>
      <c r="N7" s="35">
        <v>1.4249999999999999E-2</v>
      </c>
      <c r="O7" s="35">
        <v>1.0999999999999999E-2</v>
      </c>
      <c r="P7" s="35">
        <v>9.0000000000000011E-3</v>
      </c>
      <c r="Q7" s="35">
        <v>7.0000000000000001E-3</v>
      </c>
      <c r="R7" s="35">
        <v>6.0000000000000001E-3</v>
      </c>
      <c r="S7" s="35">
        <v>5.0000000000000001E-3</v>
      </c>
      <c r="T7" s="35">
        <v>4.0000000000000001E-3</v>
      </c>
      <c r="U7" s="35">
        <v>3.0000000000000001E-3</v>
      </c>
    </row>
    <row r="8" spans="1:21" x14ac:dyDescent="0.3">
      <c r="A8" s="2" t="s">
        <v>955</v>
      </c>
      <c r="B8" s="2">
        <v>46</v>
      </c>
      <c r="C8" s="19">
        <v>23.91</v>
      </c>
      <c r="D8" s="19">
        <f t="shared" si="0"/>
        <v>1912.8</v>
      </c>
      <c r="E8" s="24">
        <v>0</v>
      </c>
      <c r="F8" s="2" t="s">
        <v>849</v>
      </c>
      <c r="G8" s="38" cm="1">
        <f t="array" ref="G8">VLOOKUP(VLOOKUP(F8,J:K,2,0),$M$2:$U$9,E8+2,0)</f>
        <v>1.0499999999999999E-2</v>
      </c>
      <c r="H8" s="5"/>
      <c r="I8" s="5"/>
      <c r="J8" s="37" t="s">
        <v>853</v>
      </c>
      <c r="K8" s="37" t="s">
        <v>854</v>
      </c>
      <c r="M8" s="34" t="s">
        <v>855</v>
      </c>
      <c r="N8" s="35">
        <v>1.0800000000000001E-2</v>
      </c>
      <c r="O8" s="35">
        <v>9.0000000000000011E-3</v>
      </c>
      <c r="P8" s="35">
        <v>7.0000000000000001E-3</v>
      </c>
      <c r="Q8" s="35">
        <v>6.0000000000000001E-3</v>
      </c>
      <c r="R8" s="35">
        <v>5.0000000000000001E-3</v>
      </c>
      <c r="S8" s="35">
        <v>4.0000000000000001E-3</v>
      </c>
      <c r="T8" s="35">
        <v>3.0000000000000001E-3</v>
      </c>
      <c r="U8" s="35">
        <v>2E-3</v>
      </c>
    </row>
    <row r="9" spans="1:21" x14ac:dyDescent="0.3">
      <c r="A9" s="2" t="s">
        <v>960</v>
      </c>
      <c r="B9" s="2">
        <v>41</v>
      </c>
      <c r="C9" s="19">
        <v>27.2</v>
      </c>
      <c r="D9" s="19">
        <f t="shared" si="0"/>
        <v>2176</v>
      </c>
      <c r="E9" s="24">
        <v>7</v>
      </c>
      <c r="F9" s="2" t="s">
        <v>852</v>
      </c>
      <c r="G9" s="38" cm="1">
        <f t="array" ref="G9">VLOOKUP(VLOOKUP(F9,J:K,2,0),$M$2:$U$9,E9+2,0)</f>
        <v>2E-3</v>
      </c>
      <c r="H9" s="5"/>
      <c r="I9" s="5"/>
      <c r="J9" s="37" t="s">
        <v>857</v>
      </c>
      <c r="K9" s="37" t="s">
        <v>851</v>
      </c>
      <c r="M9" s="34" t="s">
        <v>854</v>
      </c>
      <c r="N9" s="35">
        <v>1.2E-2</v>
      </c>
      <c r="O9" s="35">
        <v>0.01</v>
      </c>
      <c r="P9" s="35">
        <v>8.0000000000000002E-3</v>
      </c>
      <c r="Q9" s="35">
        <v>6.0000000000000001E-3</v>
      </c>
      <c r="R9" s="35">
        <v>5.0000000000000001E-3</v>
      </c>
      <c r="S9" s="35">
        <v>4.0000000000000001E-3</v>
      </c>
      <c r="T9" s="35">
        <v>3.0000000000000001E-3</v>
      </c>
      <c r="U9" s="35">
        <v>2E-3</v>
      </c>
    </row>
    <row r="10" spans="1:21" x14ac:dyDescent="0.3">
      <c r="A10" s="2" t="s">
        <v>966</v>
      </c>
      <c r="B10" s="2">
        <v>37</v>
      </c>
      <c r="C10" s="19">
        <v>27</v>
      </c>
      <c r="D10" s="19">
        <f t="shared" si="0"/>
        <v>2160</v>
      </c>
      <c r="E10" s="24">
        <v>4</v>
      </c>
      <c r="F10" s="2" t="s">
        <v>856</v>
      </c>
      <c r="G10" s="38" cm="1">
        <f t="array" ref="G10">VLOOKUP(VLOOKUP(F10,J:K,2,0),$M$2:$U$9,E10+2,0)</f>
        <v>6.0000000000000001E-3</v>
      </c>
      <c r="H10" s="5"/>
      <c r="I10" s="5"/>
      <c r="J10" s="37" t="s">
        <v>838</v>
      </c>
      <c r="K10" s="37" t="s">
        <v>851</v>
      </c>
    </row>
    <row r="11" spans="1:21" x14ac:dyDescent="0.3">
      <c r="A11" s="2" t="s">
        <v>971</v>
      </c>
      <c r="B11" s="2">
        <v>39</v>
      </c>
      <c r="C11" s="19">
        <v>19.46</v>
      </c>
      <c r="D11" s="19">
        <f t="shared" si="0"/>
        <v>1556.8000000000002</v>
      </c>
      <c r="E11" s="24">
        <v>4</v>
      </c>
      <c r="F11" s="2" t="s">
        <v>858</v>
      </c>
      <c r="G11" s="38" cm="1">
        <f t="array" ref="G11">VLOOKUP(VLOOKUP(F11,J:K,2,0),$M$2:$U$9,E11+2,0)</f>
        <v>4.0000000000000001E-3</v>
      </c>
      <c r="H11" s="5"/>
      <c r="I11" s="5"/>
      <c r="J11" s="37" t="s">
        <v>835</v>
      </c>
      <c r="K11" s="37" t="s">
        <v>837</v>
      </c>
    </row>
    <row r="12" spans="1:21" x14ac:dyDescent="0.3">
      <c r="A12" s="2" t="s">
        <v>983</v>
      </c>
      <c r="B12" s="2">
        <v>30</v>
      </c>
      <c r="C12" s="19">
        <v>30.5</v>
      </c>
      <c r="D12" s="19">
        <f t="shared" si="0"/>
        <v>2440</v>
      </c>
      <c r="E12" s="24">
        <v>5</v>
      </c>
      <c r="F12" s="2" t="s">
        <v>860</v>
      </c>
      <c r="G12" s="38" cm="1">
        <f t="array" ref="G12">VLOOKUP(VLOOKUP(F12,J:K,2,0),$M$2:$U$9,E12+2,0)</f>
        <v>4.0000000000000001E-3</v>
      </c>
      <c r="H12" s="5"/>
      <c r="I12" s="5"/>
      <c r="J12" s="37" t="s">
        <v>861</v>
      </c>
      <c r="K12" s="37" t="s">
        <v>837</v>
      </c>
    </row>
    <row r="13" spans="1:21" x14ac:dyDescent="0.3">
      <c r="A13" s="2" t="s">
        <v>988</v>
      </c>
      <c r="B13" s="2">
        <v>43</v>
      </c>
      <c r="C13" s="19">
        <v>19.88</v>
      </c>
      <c r="D13" s="19">
        <f t="shared" si="0"/>
        <v>1590.3999999999999</v>
      </c>
      <c r="E13" s="24">
        <v>3</v>
      </c>
      <c r="F13" s="2" t="s">
        <v>862</v>
      </c>
      <c r="G13" s="38" cm="1">
        <f t="array" ref="G13">VLOOKUP(VLOOKUP(F13,J:K,2,0),$M$2:$U$9,E13+2,0)</f>
        <v>5.0000000000000001E-3</v>
      </c>
      <c r="H13" s="5"/>
      <c r="I13" s="5"/>
      <c r="J13" s="37" t="s">
        <v>859</v>
      </c>
      <c r="K13" s="37" t="s">
        <v>840</v>
      </c>
    </row>
    <row r="14" spans="1:21" x14ac:dyDescent="0.3">
      <c r="A14" s="2" t="s">
        <v>995</v>
      </c>
      <c r="B14" s="2">
        <v>31</v>
      </c>
      <c r="C14" s="19">
        <v>33.479999999999997</v>
      </c>
      <c r="D14" s="19">
        <f t="shared" si="0"/>
        <v>2678.3999999999996</v>
      </c>
      <c r="E14" s="24">
        <v>5</v>
      </c>
      <c r="F14" s="2" t="s">
        <v>863</v>
      </c>
      <c r="G14" s="38" cm="1">
        <f t="array" ref="G14">VLOOKUP(VLOOKUP(F14,J:K,2,0),$M$2:$U$9,E14+2,0)</f>
        <v>3.0000000000000001E-3</v>
      </c>
      <c r="H14" s="5"/>
      <c r="I14" s="5"/>
      <c r="J14" s="37" t="s">
        <v>858</v>
      </c>
      <c r="K14" s="37" t="s">
        <v>848</v>
      </c>
    </row>
    <row r="15" spans="1:21" x14ac:dyDescent="0.3">
      <c r="A15" s="2" t="s">
        <v>1000</v>
      </c>
      <c r="B15" s="2">
        <v>37</v>
      </c>
      <c r="C15" s="19">
        <v>20.7</v>
      </c>
      <c r="D15" s="19">
        <f t="shared" si="0"/>
        <v>1656</v>
      </c>
      <c r="E15" s="24">
        <v>7</v>
      </c>
      <c r="F15" s="2" t="s">
        <v>864</v>
      </c>
      <c r="G15" s="38" cm="1">
        <f t="array" ref="G15">VLOOKUP(VLOOKUP(F15,J:K,2,0),$M$2:$U$9,E15+2,0)</f>
        <v>2E-3</v>
      </c>
      <c r="H15" s="5"/>
      <c r="I15" s="5"/>
      <c r="J15" s="37" t="s">
        <v>865</v>
      </c>
      <c r="K15" s="37" t="s">
        <v>855</v>
      </c>
    </row>
    <row r="16" spans="1:21" x14ac:dyDescent="0.3">
      <c r="A16" s="2" t="s">
        <v>1003</v>
      </c>
      <c r="B16" s="2">
        <v>48</v>
      </c>
      <c r="C16" s="19">
        <v>28.18</v>
      </c>
      <c r="D16" s="19">
        <f t="shared" si="0"/>
        <v>2254.4</v>
      </c>
      <c r="E16" s="24">
        <v>6</v>
      </c>
      <c r="F16" s="2" t="s">
        <v>836</v>
      </c>
      <c r="G16" s="38" cm="1">
        <f t="array" ref="G16">VLOOKUP(VLOOKUP(F16,J:K,2,0),$M$2:$U$9,E16+2,0)</f>
        <v>2E-3</v>
      </c>
      <c r="H16" s="5"/>
      <c r="I16" s="5"/>
      <c r="J16" s="37" t="s">
        <v>841</v>
      </c>
      <c r="K16" s="37" t="s">
        <v>855</v>
      </c>
    </row>
    <row r="17" spans="1:11" x14ac:dyDescent="0.3">
      <c r="A17" s="2" t="s">
        <v>1008</v>
      </c>
      <c r="B17" s="2">
        <v>41</v>
      </c>
      <c r="C17" s="19">
        <v>30.44</v>
      </c>
      <c r="D17" s="19">
        <f t="shared" si="0"/>
        <v>2435.2000000000003</v>
      </c>
      <c r="E17" s="24">
        <v>3</v>
      </c>
      <c r="F17" s="2" t="s">
        <v>864</v>
      </c>
      <c r="G17" s="38" cm="1">
        <f t="array" ref="G17">VLOOKUP(VLOOKUP(F17,J:K,2,0),$M$2:$U$9,E17+2,0)</f>
        <v>5.0000000000000001E-3</v>
      </c>
      <c r="H17" s="5"/>
      <c r="I17" s="5"/>
      <c r="J17" s="37" t="s">
        <v>866</v>
      </c>
      <c r="K17" s="37" t="s">
        <v>855</v>
      </c>
    </row>
    <row r="18" spans="1:11" x14ac:dyDescent="0.3">
      <c r="A18" s="2" t="s">
        <v>1015</v>
      </c>
      <c r="B18" s="2">
        <v>36</v>
      </c>
      <c r="C18" s="19">
        <v>26.08</v>
      </c>
      <c r="D18" s="19">
        <f t="shared" si="0"/>
        <v>2086.3999999999996</v>
      </c>
      <c r="E18" s="24">
        <v>4</v>
      </c>
      <c r="F18" s="2" t="s">
        <v>867</v>
      </c>
      <c r="G18" s="38" cm="1">
        <f t="array" ref="G18">VLOOKUP(VLOOKUP(F18,J:K,2,0),$M$2:$U$9,E18+2,0)</f>
        <v>5.0000000000000001E-3</v>
      </c>
      <c r="H18" s="5"/>
      <c r="I18" s="5"/>
      <c r="J18" s="37" t="s">
        <v>867</v>
      </c>
      <c r="K18" s="37" t="s">
        <v>855</v>
      </c>
    </row>
    <row r="19" spans="1:11" x14ac:dyDescent="0.3">
      <c r="A19" s="2" t="s">
        <v>1020</v>
      </c>
      <c r="B19" s="2">
        <v>48</v>
      </c>
      <c r="C19" s="19">
        <v>25.3</v>
      </c>
      <c r="D19" s="19">
        <f t="shared" si="0"/>
        <v>2024</v>
      </c>
      <c r="E19" s="24">
        <v>0</v>
      </c>
      <c r="F19" s="2" t="s">
        <v>868</v>
      </c>
      <c r="G19" s="38" cm="1">
        <f t="array" ref="G19">VLOOKUP(VLOOKUP(F19,J:K,2,0),$M$2:$U$9,E19+2,0)</f>
        <v>1.4249999999999999E-2</v>
      </c>
      <c r="H19" s="5"/>
      <c r="I19" s="5"/>
      <c r="J19" s="37" t="s">
        <v>869</v>
      </c>
      <c r="K19" s="37" t="s">
        <v>837</v>
      </c>
    </row>
    <row r="20" spans="1:11" x14ac:dyDescent="0.3">
      <c r="A20" s="2" t="s">
        <v>1023</v>
      </c>
      <c r="B20" s="2">
        <v>31</v>
      </c>
      <c r="C20" s="19">
        <v>18.64</v>
      </c>
      <c r="D20" s="19">
        <f t="shared" si="0"/>
        <v>1491.2</v>
      </c>
      <c r="E20" s="24">
        <v>7</v>
      </c>
      <c r="F20" s="2" t="s">
        <v>870</v>
      </c>
      <c r="G20" s="38" cm="1">
        <f t="array" ref="G20">VLOOKUP(VLOOKUP(F20,J:K,2,0),$M$2:$U$9,E20+2,0)</f>
        <v>2E-3</v>
      </c>
      <c r="H20" s="5"/>
      <c r="I20" s="5"/>
      <c r="J20" s="37" t="s">
        <v>871</v>
      </c>
      <c r="K20" s="37" t="s">
        <v>837</v>
      </c>
    </row>
    <row r="21" spans="1:11" x14ac:dyDescent="0.3">
      <c r="A21" s="2" t="s">
        <v>1028</v>
      </c>
      <c r="B21" s="2">
        <v>38</v>
      </c>
      <c r="C21" s="19">
        <v>28.85</v>
      </c>
      <c r="D21" s="19">
        <f t="shared" si="0"/>
        <v>2308</v>
      </c>
      <c r="E21" s="24">
        <v>4</v>
      </c>
      <c r="F21" s="2" t="s">
        <v>869</v>
      </c>
      <c r="G21" s="38" cm="1">
        <f t="array" ref="G21">VLOOKUP(VLOOKUP(F21,J:K,2,0),$M$2:$U$9,E21+2,0)</f>
        <v>4.0000000000000001E-3</v>
      </c>
      <c r="H21" s="5"/>
      <c r="I21" s="5"/>
      <c r="J21" s="37" t="s">
        <v>872</v>
      </c>
      <c r="K21" s="37" t="s">
        <v>854</v>
      </c>
    </row>
    <row r="22" spans="1:11" x14ac:dyDescent="0.3">
      <c r="A22" s="2" t="s">
        <v>923</v>
      </c>
      <c r="B22" s="2">
        <v>41</v>
      </c>
      <c r="C22" s="19">
        <v>30.06</v>
      </c>
      <c r="D22" s="19">
        <f t="shared" si="0"/>
        <v>2404.7999999999997</v>
      </c>
      <c r="E22" s="24">
        <v>4</v>
      </c>
      <c r="F22" s="2" t="s">
        <v>873</v>
      </c>
      <c r="G22" s="38" cm="1">
        <f t="array" ref="G22">VLOOKUP(VLOOKUP(F22,J:K,2,0),$M$2:$U$9,E22+2,0)</f>
        <v>6.0000000000000001E-3</v>
      </c>
      <c r="H22" s="5"/>
      <c r="I22" s="5"/>
      <c r="J22" s="37" t="s">
        <v>874</v>
      </c>
      <c r="K22" s="37" t="s">
        <v>851</v>
      </c>
    </row>
    <row r="23" spans="1:11" x14ac:dyDescent="0.3">
      <c r="A23" s="2" t="s">
        <v>928</v>
      </c>
      <c r="B23" s="2">
        <v>34</v>
      </c>
      <c r="C23" s="19">
        <v>31.6</v>
      </c>
      <c r="D23" s="19">
        <f t="shared" si="0"/>
        <v>2528</v>
      </c>
      <c r="E23" s="24">
        <v>5</v>
      </c>
      <c r="F23" s="2" t="s">
        <v>875</v>
      </c>
      <c r="G23" s="38" cm="1">
        <f t="array" ref="G23">VLOOKUP(VLOOKUP(F23,J:K,2,0),$M$2:$U$9,E23+2,0)</f>
        <v>4.0000000000000001E-3</v>
      </c>
      <c r="H23" s="5"/>
      <c r="I23" s="5"/>
      <c r="J23" s="37" t="s">
        <v>875</v>
      </c>
      <c r="K23" s="37" t="s">
        <v>854</v>
      </c>
    </row>
    <row r="24" spans="1:11" x14ac:dyDescent="0.3">
      <c r="A24" s="2" t="s">
        <v>934</v>
      </c>
      <c r="B24" s="2">
        <v>34</v>
      </c>
      <c r="C24" s="19">
        <v>20.89</v>
      </c>
      <c r="D24" s="19">
        <f t="shared" si="0"/>
        <v>1671.2</v>
      </c>
      <c r="E24" s="24">
        <v>5</v>
      </c>
      <c r="F24" s="2" t="s">
        <v>876</v>
      </c>
      <c r="G24" s="38" cm="1">
        <f t="array" ref="G24">VLOOKUP(VLOOKUP(F24,J:K,2,0),$M$2:$U$9,E24+2,0)</f>
        <v>4.0000000000000001E-3</v>
      </c>
      <c r="H24" s="5"/>
      <c r="I24" s="5"/>
      <c r="J24" s="37" t="s">
        <v>877</v>
      </c>
      <c r="K24" s="37" t="s">
        <v>855</v>
      </c>
    </row>
    <row r="25" spans="1:11" x14ac:dyDescent="0.3">
      <c r="A25" s="2" t="s">
        <v>935</v>
      </c>
      <c r="B25" s="2">
        <v>30</v>
      </c>
      <c r="C25" s="19">
        <v>24.44</v>
      </c>
      <c r="D25" s="19">
        <f t="shared" si="0"/>
        <v>1955.2</v>
      </c>
      <c r="E25" s="24">
        <v>0</v>
      </c>
      <c r="F25" s="2" t="s">
        <v>868</v>
      </c>
      <c r="G25" s="38" cm="1">
        <f t="array" ref="G25">VLOOKUP(VLOOKUP(F25,J:K,2,0),$M$2:$U$9,E25+2,0)</f>
        <v>1.4249999999999999E-2</v>
      </c>
      <c r="H25" s="5"/>
      <c r="I25" s="5"/>
      <c r="J25" s="37" t="s">
        <v>878</v>
      </c>
      <c r="K25" s="37" t="s">
        <v>855</v>
      </c>
    </row>
    <row r="26" spans="1:11" x14ac:dyDescent="0.3">
      <c r="A26" s="2" t="s">
        <v>940</v>
      </c>
      <c r="B26" s="2">
        <v>40</v>
      </c>
      <c r="C26" s="19">
        <v>30.68</v>
      </c>
      <c r="D26" s="19">
        <f t="shared" si="0"/>
        <v>2454.4</v>
      </c>
      <c r="E26" s="24">
        <v>5</v>
      </c>
      <c r="F26" s="2" t="s">
        <v>877</v>
      </c>
      <c r="G26" s="38" cm="1">
        <f t="array" ref="G26">VLOOKUP(VLOOKUP(F26,J:K,2,0),$M$2:$U$9,E26+2,0)</f>
        <v>4.0000000000000001E-3</v>
      </c>
      <c r="H26" s="5"/>
      <c r="I26" s="5"/>
      <c r="J26" s="37" t="s">
        <v>879</v>
      </c>
      <c r="K26" s="37" t="s">
        <v>837</v>
      </c>
    </row>
    <row r="27" spans="1:11" x14ac:dyDescent="0.3">
      <c r="A27" s="2" t="s">
        <v>945</v>
      </c>
      <c r="B27" s="2">
        <v>37</v>
      </c>
      <c r="C27" s="19">
        <v>34.31</v>
      </c>
      <c r="D27" s="19">
        <f t="shared" si="0"/>
        <v>2744.8</v>
      </c>
      <c r="E27" s="24">
        <v>6</v>
      </c>
      <c r="F27" s="2" t="s">
        <v>880</v>
      </c>
      <c r="G27" s="38" cm="1">
        <f t="array" ref="G27">VLOOKUP(VLOOKUP(F27,J:K,2,0),$M$2:$U$9,E27+2,0)</f>
        <v>3.0000000000000001E-3</v>
      </c>
      <c r="H27" s="5"/>
      <c r="I27" s="5"/>
      <c r="J27" s="37" t="s">
        <v>880</v>
      </c>
      <c r="K27" s="37" t="s">
        <v>855</v>
      </c>
    </row>
    <row r="28" spans="1:11" x14ac:dyDescent="0.3">
      <c r="A28" s="2" t="s">
        <v>951</v>
      </c>
      <c r="B28" s="2">
        <v>37</v>
      </c>
      <c r="C28" s="19">
        <v>33.5</v>
      </c>
      <c r="D28" s="19">
        <f t="shared" si="0"/>
        <v>2680</v>
      </c>
      <c r="E28" s="24">
        <v>5</v>
      </c>
      <c r="F28" s="2" t="s">
        <v>881</v>
      </c>
      <c r="G28" s="38" cm="1">
        <f t="array" ref="G28">VLOOKUP(VLOOKUP(F28,J:K,2,0),$M$2:$U$9,E28+2,0)</f>
        <v>4.0000000000000001E-3</v>
      </c>
      <c r="H28" s="5"/>
      <c r="I28" s="5"/>
      <c r="J28" s="37" t="s">
        <v>846</v>
      </c>
      <c r="K28" s="37" t="s">
        <v>848</v>
      </c>
    </row>
    <row r="29" spans="1:11" x14ac:dyDescent="0.3">
      <c r="A29" s="2" t="s">
        <v>952</v>
      </c>
      <c r="B29" s="2">
        <v>33</v>
      </c>
      <c r="C29" s="19">
        <v>19.39</v>
      </c>
      <c r="D29" s="19">
        <f t="shared" si="0"/>
        <v>1551.2</v>
      </c>
      <c r="E29" s="24">
        <v>7</v>
      </c>
      <c r="F29" s="2" t="s">
        <v>882</v>
      </c>
      <c r="G29" s="38" cm="1">
        <f t="array" ref="G29">VLOOKUP(VLOOKUP(F29,J:K,2,0),$M$2:$U$9,E29+2,0)</f>
        <v>2E-3</v>
      </c>
      <c r="H29" s="5"/>
      <c r="I29" s="5"/>
      <c r="J29" s="37" t="s">
        <v>883</v>
      </c>
      <c r="K29" s="37" t="s">
        <v>855</v>
      </c>
    </row>
    <row r="30" spans="1:11" x14ac:dyDescent="0.3">
      <c r="A30" s="2" t="s">
        <v>957</v>
      </c>
      <c r="B30" s="2">
        <v>43</v>
      </c>
      <c r="C30" s="19">
        <v>20.37</v>
      </c>
      <c r="D30" s="19">
        <f t="shared" si="0"/>
        <v>1629.6000000000001</v>
      </c>
      <c r="E30" s="24">
        <v>1</v>
      </c>
      <c r="F30" s="2" t="s">
        <v>884</v>
      </c>
      <c r="G30" s="38" cm="1">
        <f t="array" ref="G30">VLOOKUP(VLOOKUP(F30,J:K,2,0),$M$2:$U$9,E30+2,0)</f>
        <v>1.0999999999999999E-2</v>
      </c>
      <c r="H30" s="5"/>
      <c r="I30" s="5"/>
      <c r="J30" s="37" t="s">
        <v>862</v>
      </c>
      <c r="K30" s="37" t="s">
        <v>848</v>
      </c>
    </row>
    <row r="31" spans="1:11" x14ac:dyDescent="0.3">
      <c r="A31" s="2" t="s">
        <v>963</v>
      </c>
      <c r="B31" s="2">
        <v>35</v>
      </c>
      <c r="C31" s="19">
        <v>23.38</v>
      </c>
      <c r="D31" s="19">
        <f t="shared" si="0"/>
        <v>1870.3999999999999</v>
      </c>
      <c r="E31" s="24">
        <v>3</v>
      </c>
      <c r="F31" s="2" t="s">
        <v>857</v>
      </c>
      <c r="G31" s="38" cm="1">
        <f t="array" ref="G31">VLOOKUP(VLOOKUP(F31,J:K,2,0),$M$2:$U$9,E31+2,0)</f>
        <v>7.0000000000000001E-3</v>
      </c>
      <c r="H31" s="5"/>
      <c r="I31" s="5"/>
      <c r="J31" s="37" t="s">
        <v>885</v>
      </c>
      <c r="K31" s="37" t="s">
        <v>854</v>
      </c>
    </row>
    <row r="32" spans="1:11" x14ac:dyDescent="0.3">
      <c r="A32" s="2" t="s">
        <v>968</v>
      </c>
      <c r="B32" s="2">
        <v>44</v>
      </c>
      <c r="C32" s="19">
        <v>36.79</v>
      </c>
      <c r="D32" s="19">
        <f t="shared" si="0"/>
        <v>2943.2</v>
      </c>
      <c r="E32" s="24">
        <v>5</v>
      </c>
      <c r="F32" s="2" t="s">
        <v>873</v>
      </c>
      <c r="G32" s="38" cm="1">
        <f t="array" ref="G32">VLOOKUP(VLOOKUP(F32,J:K,2,0),$M$2:$U$9,E32+2,0)</f>
        <v>5.0000000000000001E-3</v>
      </c>
      <c r="H32" s="5"/>
      <c r="I32" s="5"/>
      <c r="J32" s="37" t="s">
        <v>886</v>
      </c>
      <c r="K32" s="37" t="s">
        <v>851</v>
      </c>
    </row>
    <row r="33" spans="1:11" x14ac:dyDescent="0.3">
      <c r="A33" s="2" t="s">
        <v>974</v>
      </c>
      <c r="B33" s="2">
        <v>30</v>
      </c>
      <c r="C33" s="19">
        <v>21.62</v>
      </c>
      <c r="D33" s="19">
        <f t="shared" si="0"/>
        <v>1729.6000000000001</v>
      </c>
      <c r="E33" s="24">
        <v>0</v>
      </c>
      <c r="F33" s="2" t="s">
        <v>869</v>
      </c>
      <c r="G33" s="38" cm="1">
        <f t="array" ref="G33">VLOOKUP(VLOOKUP(F33,J:K,2,0),$M$2:$U$9,E33+2,0)</f>
        <v>9.75E-3</v>
      </c>
      <c r="H33" s="5"/>
      <c r="I33" s="5"/>
      <c r="J33" s="37" t="s">
        <v>870</v>
      </c>
      <c r="K33" s="37" t="s">
        <v>843</v>
      </c>
    </row>
    <row r="34" spans="1:11" x14ac:dyDescent="0.3">
      <c r="A34" s="2" t="s">
        <v>975</v>
      </c>
      <c r="B34" s="2">
        <v>32</v>
      </c>
      <c r="C34" s="19">
        <v>19.61</v>
      </c>
      <c r="D34" s="19">
        <f t="shared" si="0"/>
        <v>1568.8</v>
      </c>
      <c r="E34" s="24">
        <v>7</v>
      </c>
      <c r="F34" s="2" t="s">
        <v>887</v>
      </c>
      <c r="G34" s="38" cm="1">
        <f t="array" ref="G34">VLOOKUP(VLOOKUP(F34,J:K,2,0),$M$2:$U$9,E34+2,0)</f>
        <v>2E-3</v>
      </c>
      <c r="H34" s="5"/>
      <c r="I34" s="5"/>
      <c r="J34" s="37" t="s">
        <v>888</v>
      </c>
      <c r="K34" s="37" t="s">
        <v>851</v>
      </c>
    </row>
    <row r="35" spans="1:11" x14ac:dyDescent="0.3">
      <c r="A35" s="2" t="s">
        <v>980</v>
      </c>
      <c r="B35" s="2">
        <v>40</v>
      </c>
      <c r="C35" s="19">
        <v>37.619999999999997</v>
      </c>
      <c r="D35" s="19">
        <f t="shared" si="0"/>
        <v>3009.6</v>
      </c>
      <c r="E35" s="24">
        <v>7</v>
      </c>
      <c r="F35" s="2" t="s">
        <v>865</v>
      </c>
      <c r="G35" s="38" cm="1">
        <f t="array" ref="G35">VLOOKUP(VLOOKUP(F35,J:K,2,0),$M$2:$U$9,E35+2,0)</f>
        <v>2E-3</v>
      </c>
      <c r="H35" s="5"/>
      <c r="I35" s="5"/>
      <c r="J35" s="37" t="s">
        <v>863</v>
      </c>
      <c r="K35" s="37" t="s">
        <v>837</v>
      </c>
    </row>
    <row r="36" spans="1:11" x14ac:dyDescent="0.3">
      <c r="A36" s="2" t="s">
        <v>985</v>
      </c>
      <c r="B36" s="2">
        <v>36</v>
      </c>
      <c r="C36" s="19">
        <v>28.75</v>
      </c>
      <c r="D36" s="19">
        <f t="shared" si="0"/>
        <v>2300</v>
      </c>
      <c r="E36" s="24">
        <v>5</v>
      </c>
      <c r="F36" s="2" t="s">
        <v>847</v>
      </c>
      <c r="G36" s="38" cm="1">
        <f t="array" ref="G36">VLOOKUP(VLOOKUP(F36,J:K,2,0),$M$2:$U$9,E36+2,0)</f>
        <v>5.0000000000000001E-3</v>
      </c>
      <c r="H36" s="5"/>
      <c r="I36" s="5"/>
      <c r="J36" s="37" t="s">
        <v>876</v>
      </c>
      <c r="K36" s="37" t="s">
        <v>855</v>
      </c>
    </row>
    <row r="37" spans="1:11" x14ac:dyDescent="0.3">
      <c r="A37" s="2" t="s">
        <v>991</v>
      </c>
      <c r="B37" s="2">
        <v>34</v>
      </c>
      <c r="C37" s="19">
        <v>31.5</v>
      </c>
      <c r="D37" s="19">
        <f t="shared" si="0"/>
        <v>2520</v>
      </c>
      <c r="E37" s="24">
        <v>2</v>
      </c>
      <c r="F37" s="2" t="s">
        <v>888</v>
      </c>
      <c r="G37" s="38" cm="1">
        <f t="array" ref="G37">VLOOKUP(VLOOKUP(F37,J:K,2,0),$M$2:$U$9,E37+2,0)</f>
        <v>9.0000000000000011E-3</v>
      </c>
      <c r="H37" s="5"/>
      <c r="I37" s="5"/>
      <c r="J37" s="37" t="s">
        <v>889</v>
      </c>
      <c r="K37" s="37" t="s">
        <v>855</v>
      </c>
    </row>
    <row r="38" spans="1:11" x14ac:dyDescent="0.3">
      <c r="A38" s="2" t="s">
        <v>992</v>
      </c>
      <c r="B38" s="2">
        <v>33</v>
      </c>
      <c r="C38" s="19">
        <v>30.24</v>
      </c>
      <c r="D38" s="19">
        <f t="shared" si="0"/>
        <v>2419.1999999999998</v>
      </c>
      <c r="E38" s="24">
        <v>0</v>
      </c>
      <c r="F38" s="2" t="s">
        <v>838</v>
      </c>
      <c r="G38" s="38" cm="1">
        <f t="array" ref="G38">VLOOKUP(VLOOKUP(F38,J:K,2,0),$M$2:$U$9,E38+2,0)</f>
        <v>1.4249999999999999E-2</v>
      </c>
      <c r="H38" s="5"/>
      <c r="I38" s="5"/>
      <c r="J38" s="37" t="s">
        <v>849</v>
      </c>
      <c r="K38" s="37" t="s">
        <v>843</v>
      </c>
    </row>
    <row r="39" spans="1:11" x14ac:dyDescent="0.3">
      <c r="A39" s="2" t="s">
        <v>997</v>
      </c>
      <c r="B39" s="2">
        <v>31</v>
      </c>
      <c r="C39" s="19">
        <v>35.799999999999997</v>
      </c>
      <c r="D39" s="19">
        <f t="shared" si="0"/>
        <v>2864</v>
      </c>
      <c r="E39" s="24">
        <v>3</v>
      </c>
      <c r="F39" s="2" t="s">
        <v>880</v>
      </c>
      <c r="G39" s="38" cm="1">
        <f t="array" ref="G39">VLOOKUP(VLOOKUP(F39,J:K,2,0),$M$2:$U$9,E39+2,0)</f>
        <v>6.0000000000000001E-3</v>
      </c>
      <c r="H39" s="5"/>
      <c r="I39" s="5"/>
      <c r="J39" s="37" t="s">
        <v>873</v>
      </c>
      <c r="K39" s="37" t="s">
        <v>840</v>
      </c>
    </row>
    <row r="40" spans="1:11" x14ac:dyDescent="0.3">
      <c r="A40" s="2" t="s">
        <v>1005</v>
      </c>
      <c r="B40" s="2">
        <v>33</v>
      </c>
      <c r="C40" s="19">
        <v>27.99</v>
      </c>
      <c r="D40" s="19">
        <f t="shared" si="0"/>
        <v>2239.1999999999998</v>
      </c>
      <c r="E40" s="24">
        <v>2</v>
      </c>
      <c r="F40" s="2" t="s">
        <v>866</v>
      </c>
      <c r="G40" s="38" cm="1">
        <f t="array" ref="G40">VLOOKUP(VLOOKUP(F40,J:K,2,0),$M$2:$U$9,E40+2,0)</f>
        <v>7.0000000000000001E-3</v>
      </c>
      <c r="H40" s="5"/>
      <c r="I40" s="5"/>
      <c r="J40" s="37" t="s">
        <v>884</v>
      </c>
      <c r="K40" s="37" t="s">
        <v>851</v>
      </c>
    </row>
    <row r="41" spans="1:11" x14ac:dyDescent="0.3">
      <c r="A41" s="2" t="s">
        <v>1011</v>
      </c>
      <c r="B41" s="2">
        <v>42</v>
      </c>
      <c r="C41" s="19">
        <v>29.66</v>
      </c>
      <c r="D41" s="19">
        <f t="shared" si="0"/>
        <v>2372.8000000000002</v>
      </c>
      <c r="E41" s="24">
        <v>4</v>
      </c>
      <c r="F41" s="2" t="s">
        <v>886</v>
      </c>
      <c r="G41" s="38" cm="1">
        <f t="array" ref="G41">VLOOKUP(VLOOKUP(F41,J:K,2,0),$M$2:$U$9,E41+2,0)</f>
        <v>6.0000000000000001E-3</v>
      </c>
      <c r="H41" s="5"/>
      <c r="I41" s="5"/>
      <c r="J41" s="37" t="s">
        <v>860</v>
      </c>
      <c r="K41" s="37" t="s">
        <v>854</v>
      </c>
    </row>
    <row r="42" spans="1:11" x14ac:dyDescent="0.3">
      <c r="A42" s="2" t="s">
        <v>1012</v>
      </c>
      <c r="B42" s="2">
        <v>39</v>
      </c>
      <c r="C42" s="19">
        <v>30.81</v>
      </c>
      <c r="D42" s="19">
        <f t="shared" si="0"/>
        <v>2464.7999999999997</v>
      </c>
      <c r="E42" s="24">
        <v>5</v>
      </c>
      <c r="F42" s="2" t="s">
        <v>860</v>
      </c>
      <c r="G42" s="38" cm="1">
        <f t="array" ref="G42">VLOOKUP(VLOOKUP(F42,J:K,2,0),$M$2:$U$9,E42+2,0)</f>
        <v>4.0000000000000001E-3</v>
      </c>
      <c r="H42" s="5"/>
      <c r="I42" s="5"/>
      <c r="J42" s="37" t="s">
        <v>882</v>
      </c>
      <c r="K42" s="37" t="s">
        <v>837</v>
      </c>
    </row>
    <row r="43" spans="1:11" x14ac:dyDescent="0.3">
      <c r="A43" s="2" t="s">
        <v>1017</v>
      </c>
      <c r="B43" s="2">
        <v>41</v>
      </c>
      <c r="C43" s="19">
        <v>19.3</v>
      </c>
      <c r="D43" s="19">
        <f t="shared" si="0"/>
        <v>1544</v>
      </c>
      <c r="E43" s="24">
        <v>3</v>
      </c>
      <c r="F43" s="2" t="s">
        <v>850</v>
      </c>
      <c r="G43" s="38" cm="1">
        <f t="array" ref="G43">VLOOKUP(VLOOKUP(F43,J:K,2,0),$M$2:$U$9,E43+2,0)</f>
        <v>5.0000000000000001E-3</v>
      </c>
      <c r="H43" s="5"/>
      <c r="I43" s="5"/>
      <c r="J43" s="37" t="s">
        <v>890</v>
      </c>
      <c r="K43" s="37" t="s">
        <v>855</v>
      </c>
    </row>
    <row r="44" spans="1:11" x14ac:dyDescent="0.3">
      <c r="A44" s="2" t="s">
        <v>1025</v>
      </c>
      <c r="B44" s="2">
        <v>43</v>
      </c>
      <c r="C44" s="19">
        <v>19.09</v>
      </c>
      <c r="D44" s="19">
        <f t="shared" si="0"/>
        <v>1527.2</v>
      </c>
      <c r="E44" s="24">
        <v>0</v>
      </c>
      <c r="F44" s="2" t="s">
        <v>886</v>
      </c>
      <c r="G44" s="38" cm="1">
        <f t="array" ref="G44">VLOOKUP(VLOOKUP(F44,J:K,2,0),$M$2:$U$9,E44+2,0)</f>
        <v>1.4249999999999999E-2</v>
      </c>
      <c r="H44" s="5"/>
      <c r="I44" s="5"/>
      <c r="J44" s="37" t="s">
        <v>852</v>
      </c>
      <c r="K44" s="37" t="s">
        <v>837</v>
      </c>
    </row>
    <row r="45" spans="1:11" x14ac:dyDescent="0.3">
      <c r="A45" s="2" t="s">
        <v>924</v>
      </c>
      <c r="B45" s="2">
        <v>41</v>
      </c>
      <c r="C45" s="19">
        <v>25</v>
      </c>
      <c r="D45" s="19">
        <f t="shared" si="0"/>
        <v>2000</v>
      </c>
      <c r="E45" s="24">
        <v>5</v>
      </c>
      <c r="F45" s="2" t="s">
        <v>857</v>
      </c>
      <c r="G45" s="38" cm="1">
        <f t="array" ref="G45">VLOOKUP(VLOOKUP(F45,J:K,2,0),$M$2:$U$9,E45+2,0)</f>
        <v>5.0000000000000001E-3</v>
      </c>
      <c r="H45" s="5"/>
      <c r="I45" s="5"/>
      <c r="J45" s="37" t="s">
        <v>887</v>
      </c>
      <c r="K45" s="37" t="s">
        <v>843</v>
      </c>
    </row>
    <row r="46" spans="1:11" x14ac:dyDescent="0.3">
      <c r="A46" s="2" t="s">
        <v>925</v>
      </c>
      <c r="B46" s="2">
        <v>42</v>
      </c>
      <c r="C46" s="19">
        <v>33.119999999999997</v>
      </c>
      <c r="D46" s="19">
        <f t="shared" si="0"/>
        <v>2649.6</v>
      </c>
      <c r="E46" s="24">
        <v>0</v>
      </c>
      <c r="F46" s="2" t="s">
        <v>841</v>
      </c>
      <c r="G46" s="38" cm="1">
        <f t="array" ref="G46">VLOOKUP(VLOOKUP(F46,J:K,2,0),$M$2:$U$9,E46+2,0)</f>
        <v>1.0800000000000001E-2</v>
      </c>
      <c r="H46" s="5"/>
      <c r="I46" s="5"/>
      <c r="J46" s="37" t="s">
        <v>864</v>
      </c>
      <c r="K46" s="37" t="s">
        <v>848</v>
      </c>
    </row>
    <row r="47" spans="1:11" x14ac:dyDescent="0.3">
      <c r="A47" s="2" t="s">
        <v>929</v>
      </c>
      <c r="B47" s="2">
        <v>34</v>
      </c>
      <c r="C47" s="19">
        <v>30.62</v>
      </c>
      <c r="D47" s="19">
        <f t="shared" si="0"/>
        <v>2449.6</v>
      </c>
      <c r="E47" s="24">
        <v>0</v>
      </c>
      <c r="F47" s="2" t="s">
        <v>884</v>
      </c>
      <c r="G47" s="38" cm="1">
        <f t="array" ref="G47">VLOOKUP(VLOOKUP(F47,J:K,2,0),$M$2:$U$9,E47+2,0)</f>
        <v>1.4249999999999999E-2</v>
      </c>
      <c r="H47" s="5"/>
      <c r="I47" s="5"/>
      <c r="J47" s="37" t="s">
        <v>881</v>
      </c>
      <c r="K47" s="37" t="s">
        <v>854</v>
      </c>
    </row>
    <row r="48" spans="1:11" x14ac:dyDescent="0.3">
      <c r="A48" s="2" t="s">
        <v>933</v>
      </c>
      <c r="B48" s="2">
        <v>42</v>
      </c>
      <c r="C48" s="19">
        <v>37.79</v>
      </c>
      <c r="D48" s="19">
        <f t="shared" si="0"/>
        <v>3023.2</v>
      </c>
      <c r="E48" s="24">
        <v>0</v>
      </c>
      <c r="F48" s="2" t="s">
        <v>835</v>
      </c>
      <c r="G48" s="38" cm="1">
        <f t="array" ref="G48">VLOOKUP(VLOOKUP(F48,J:K,2,0),$M$2:$U$9,E48+2,0)</f>
        <v>9.75E-3</v>
      </c>
      <c r="H48" s="5"/>
      <c r="I48" s="5"/>
      <c r="J48" s="37" t="s">
        <v>868</v>
      </c>
      <c r="K48" s="37" t="s">
        <v>851</v>
      </c>
    </row>
    <row r="49" spans="1:11" x14ac:dyDescent="0.3">
      <c r="A49" s="2" t="s">
        <v>936</v>
      </c>
      <c r="B49" s="2">
        <v>35</v>
      </c>
      <c r="C49" s="19">
        <v>28.42</v>
      </c>
      <c r="D49" s="19">
        <f t="shared" si="0"/>
        <v>2273.6000000000004</v>
      </c>
      <c r="E49" s="24">
        <v>6</v>
      </c>
      <c r="F49" s="2" t="s">
        <v>849</v>
      </c>
      <c r="G49" s="38" cm="1">
        <f t="array" ref="G49">VLOOKUP(VLOOKUP(F49,J:K,2,0),$M$2:$U$9,E49+2,0)</f>
        <v>2E-3</v>
      </c>
      <c r="H49" s="5"/>
      <c r="I49" s="5"/>
      <c r="J49" s="37" t="s">
        <v>844</v>
      </c>
      <c r="K49" s="37" t="s">
        <v>840</v>
      </c>
    </row>
    <row r="50" spans="1:11" x14ac:dyDescent="0.3">
      <c r="A50" s="2" t="s">
        <v>937</v>
      </c>
      <c r="B50" s="2">
        <v>36</v>
      </c>
      <c r="C50" s="19">
        <v>24.44</v>
      </c>
      <c r="D50" s="19">
        <f t="shared" si="0"/>
        <v>1955.2</v>
      </c>
      <c r="E50" s="24">
        <v>7</v>
      </c>
      <c r="F50" s="2" t="s">
        <v>845</v>
      </c>
      <c r="G50" s="38" cm="1">
        <f t="array" ref="G50">VLOOKUP(VLOOKUP(F50,J:K,2,0),$M$2:$U$9,E50+2,0)</f>
        <v>2E-3</v>
      </c>
      <c r="H50" s="5"/>
      <c r="I50" s="5"/>
      <c r="J50" s="37" t="s">
        <v>856</v>
      </c>
      <c r="K50" s="37" t="s">
        <v>851</v>
      </c>
    </row>
    <row r="51" spans="1:11" x14ac:dyDescent="0.3">
      <c r="A51" s="2" t="s">
        <v>941</v>
      </c>
      <c r="B51" s="2">
        <v>48</v>
      </c>
      <c r="C51" s="19">
        <v>27.03</v>
      </c>
      <c r="D51" s="19">
        <f t="shared" si="0"/>
        <v>2162.4</v>
      </c>
      <c r="E51" s="24">
        <v>2</v>
      </c>
      <c r="F51" s="2" t="s">
        <v>863</v>
      </c>
      <c r="G51" s="38" cm="1">
        <f t="array" ref="G51">VLOOKUP(VLOOKUP(F51,J:K,2,0),$M$2:$U$9,E51+2,0)</f>
        <v>6.0000000000000001E-3</v>
      </c>
      <c r="H51" s="5"/>
      <c r="I51" s="5"/>
      <c r="J51" s="37" t="s">
        <v>891</v>
      </c>
      <c r="K51" s="37" t="s">
        <v>855</v>
      </c>
    </row>
    <row r="52" spans="1:11" x14ac:dyDescent="0.3">
      <c r="A52" s="2" t="s">
        <v>942</v>
      </c>
      <c r="B52" s="2">
        <v>30</v>
      </c>
      <c r="C52" s="19">
        <v>32.46</v>
      </c>
      <c r="D52" s="19">
        <f t="shared" si="0"/>
        <v>2596.8000000000002</v>
      </c>
      <c r="E52" s="24">
        <v>2</v>
      </c>
      <c r="F52" s="2" t="s">
        <v>874</v>
      </c>
      <c r="G52" s="38" cm="1">
        <f t="array" ref="G52">VLOOKUP(VLOOKUP(F52,J:K,2,0),$M$2:$U$9,E52+2,0)</f>
        <v>9.0000000000000011E-3</v>
      </c>
      <c r="H52" s="5"/>
      <c r="I52" s="5"/>
      <c r="J52" s="37" t="s">
        <v>892</v>
      </c>
      <c r="K52" s="37" t="s">
        <v>848</v>
      </c>
    </row>
    <row r="53" spans="1:11" x14ac:dyDescent="0.3">
      <c r="A53" s="2" t="s">
        <v>946</v>
      </c>
      <c r="B53" s="2">
        <v>38</v>
      </c>
      <c r="C53" s="19">
        <v>33.33</v>
      </c>
      <c r="D53" s="19">
        <f t="shared" si="0"/>
        <v>2666.3999999999996</v>
      </c>
      <c r="E53" s="24">
        <v>6</v>
      </c>
      <c r="F53" s="2" t="s">
        <v>847</v>
      </c>
      <c r="G53" s="38" cm="1">
        <f t="array" ref="G53">VLOOKUP(VLOOKUP(F53,J:K,2,0),$M$2:$U$9,E53+2,0)</f>
        <v>4.0000000000000001E-3</v>
      </c>
      <c r="H53" s="5"/>
      <c r="I53" s="5"/>
    </row>
    <row r="54" spans="1:11" x14ac:dyDescent="0.3">
      <c r="A54" s="2" t="s">
        <v>950</v>
      </c>
      <c r="B54" s="2">
        <v>37</v>
      </c>
      <c r="C54" s="19">
        <v>30.84</v>
      </c>
      <c r="D54" s="19">
        <f t="shared" si="0"/>
        <v>2467.1999999999998</v>
      </c>
      <c r="E54" s="24">
        <v>7</v>
      </c>
      <c r="F54" s="2" t="s">
        <v>889</v>
      </c>
      <c r="G54" s="38" cm="1">
        <f t="array" ref="G54">VLOOKUP(VLOOKUP(F54,J:K,2,0),$M$2:$U$9,E54+2,0)</f>
        <v>2E-3</v>
      </c>
      <c r="H54" s="5"/>
      <c r="I54" s="5"/>
    </row>
    <row r="55" spans="1:11" x14ac:dyDescent="0.3">
      <c r="A55" s="2" t="s">
        <v>953</v>
      </c>
      <c r="B55" s="2">
        <v>38</v>
      </c>
      <c r="C55" s="19">
        <v>22.55</v>
      </c>
      <c r="D55" s="19">
        <f t="shared" si="0"/>
        <v>1804</v>
      </c>
      <c r="E55" s="24">
        <v>6</v>
      </c>
      <c r="F55" s="2" t="s">
        <v>865</v>
      </c>
      <c r="G55" s="38" cm="1">
        <f t="array" ref="G55">VLOOKUP(VLOOKUP(F55,J:K,2,0),$M$2:$U$9,E55+2,0)</f>
        <v>3.0000000000000001E-3</v>
      </c>
      <c r="H55" s="5"/>
      <c r="I55" s="5"/>
    </row>
    <row r="56" spans="1:11" x14ac:dyDescent="0.3">
      <c r="A56" s="2" t="s">
        <v>954</v>
      </c>
      <c r="B56" s="2">
        <v>30</v>
      </c>
      <c r="C56" s="19">
        <v>21.88</v>
      </c>
      <c r="D56" s="19">
        <f t="shared" si="0"/>
        <v>1750.3999999999999</v>
      </c>
      <c r="E56" s="24">
        <v>5</v>
      </c>
      <c r="F56" s="2" t="s">
        <v>866</v>
      </c>
      <c r="G56" s="38" cm="1">
        <f t="array" ref="G56">VLOOKUP(VLOOKUP(F56,J:K,2,0),$M$2:$U$9,E56+2,0)</f>
        <v>4.0000000000000001E-3</v>
      </c>
      <c r="H56" s="5"/>
      <c r="I56" s="5"/>
    </row>
    <row r="57" spans="1:11" x14ac:dyDescent="0.3">
      <c r="A57" s="2" t="s">
        <v>958</v>
      </c>
      <c r="B57" s="2">
        <v>31</v>
      </c>
      <c r="C57" s="19">
        <v>23.54</v>
      </c>
      <c r="D57" s="19">
        <f t="shared" si="0"/>
        <v>1883.1999999999998</v>
      </c>
      <c r="E57" s="24">
        <v>5</v>
      </c>
      <c r="F57" s="2" t="s">
        <v>872</v>
      </c>
      <c r="G57" s="38" cm="1">
        <f t="array" ref="G57">VLOOKUP(VLOOKUP(F57,J:K,2,0),$M$2:$U$9,E57+2,0)</f>
        <v>4.0000000000000001E-3</v>
      </c>
      <c r="H57" s="5"/>
      <c r="I57" s="5"/>
    </row>
    <row r="58" spans="1:11" x14ac:dyDescent="0.3">
      <c r="A58" s="2" t="s">
        <v>962</v>
      </c>
      <c r="B58" s="2">
        <v>36</v>
      </c>
      <c r="C58" s="19">
        <v>20.07</v>
      </c>
      <c r="D58" s="19">
        <f t="shared" si="0"/>
        <v>1605.6</v>
      </c>
      <c r="E58" s="24">
        <v>6</v>
      </c>
      <c r="F58" s="2" t="s">
        <v>883</v>
      </c>
      <c r="G58" s="38" cm="1">
        <f t="array" ref="G58">VLOOKUP(VLOOKUP(F58,J:K,2,0),$M$2:$U$9,E58+2,0)</f>
        <v>3.0000000000000001E-3</v>
      </c>
      <c r="H58" s="5"/>
      <c r="I58" s="5"/>
    </row>
    <row r="59" spans="1:11" x14ac:dyDescent="0.3">
      <c r="A59" s="2" t="s">
        <v>964</v>
      </c>
      <c r="B59" s="2">
        <v>43</v>
      </c>
      <c r="C59" s="19">
        <v>21.19</v>
      </c>
      <c r="D59" s="19">
        <f t="shared" si="0"/>
        <v>1695.2</v>
      </c>
      <c r="E59" s="24">
        <v>1</v>
      </c>
      <c r="F59" s="2" t="s">
        <v>835</v>
      </c>
      <c r="G59" s="38" cm="1">
        <f t="array" ref="G59">VLOOKUP(VLOOKUP(F59,J:K,2,0),$M$2:$U$9,E59+2,0)</f>
        <v>8.0000000000000002E-3</v>
      </c>
      <c r="H59" s="5"/>
      <c r="I59" s="5"/>
    </row>
    <row r="60" spans="1:11" x14ac:dyDescent="0.3">
      <c r="A60" s="2" t="s">
        <v>965</v>
      </c>
      <c r="B60" s="2">
        <v>36</v>
      </c>
      <c r="C60" s="19">
        <v>30.06</v>
      </c>
      <c r="D60" s="19">
        <f t="shared" si="0"/>
        <v>2404.7999999999997</v>
      </c>
      <c r="E60" s="24">
        <v>6</v>
      </c>
      <c r="F60" s="2" t="s">
        <v>883</v>
      </c>
      <c r="G60" s="38" cm="1">
        <f t="array" ref="G60">VLOOKUP(VLOOKUP(F60,J:K,2,0),$M$2:$U$9,E60+2,0)</f>
        <v>3.0000000000000001E-3</v>
      </c>
      <c r="H60" s="5"/>
      <c r="I60" s="5"/>
    </row>
    <row r="61" spans="1:11" x14ac:dyDescent="0.3">
      <c r="A61" s="2" t="s">
        <v>969</v>
      </c>
      <c r="B61" s="2">
        <v>44</v>
      </c>
      <c r="C61" s="19">
        <v>23.33</v>
      </c>
      <c r="D61" s="19">
        <f t="shared" si="0"/>
        <v>1866.3999999999999</v>
      </c>
      <c r="E61" s="24">
        <v>2</v>
      </c>
      <c r="F61" s="2" t="s">
        <v>862</v>
      </c>
      <c r="G61" s="38" cm="1">
        <f t="array" ref="G61">VLOOKUP(VLOOKUP(F61,J:K,2,0),$M$2:$U$9,E61+2,0)</f>
        <v>6.0000000000000001E-3</v>
      </c>
      <c r="H61" s="5"/>
      <c r="I61" s="5"/>
    </row>
    <row r="62" spans="1:11" x14ac:dyDescent="0.3">
      <c r="A62" s="2" t="s">
        <v>973</v>
      </c>
      <c r="B62" s="2">
        <v>40</v>
      </c>
      <c r="C62" s="19">
        <v>31</v>
      </c>
      <c r="D62" s="19">
        <f t="shared" si="0"/>
        <v>2480</v>
      </c>
      <c r="E62" s="24">
        <v>2</v>
      </c>
      <c r="F62" s="2" t="s">
        <v>858</v>
      </c>
      <c r="G62" s="38" cm="1">
        <f t="array" ref="G62">VLOOKUP(VLOOKUP(F62,J:K,2,0),$M$2:$U$9,E62+2,0)</f>
        <v>6.0000000000000001E-3</v>
      </c>
      <c r="H62" s="5"/>
      <c r="I62" s="5"/>
    </row>
    <row r="63" spans="1:11" x14ac:dyDescent="0.3">
      <c r="A63" s="2" t="s">
        <v>976</v>
      </c>
      <c r="B63" s="2">
        <v>38</v>
      </c>
      <c r="C63" s="19">
        <v>34.840000000000003</v>
      </c>
      <c r="D63" s="19">
        <f t="shared" si="0"/>
        <v>2787.2000000000003</v>
      </c>
      <c r="E63" s="24">
        <v>4</v>
      </c>
      <c r="F63" s="2" t="s">
        <v>887</v>
      </c>
      <c r="G63" s="38" cm="1">
        <f t="array" ref="G63">VLOOKUP(VLOOKUP(F63,J:K,2,0),$M$2:$U$9,E63+2,0)</f>
        <v>4.0000000000000001E-3</v>
      </c>
      <c r="H63" s="5"/>
      <c r="I63" s="5"/>
    </row>
    <row r="64" spans="1:11" x14ac:dyDescent="0.3">
      <c r="A64" s="2" t="s">
        <v>977</v>
      </c>
      <c r="B64" s="2">
        <v>35</v>
      </c>
      <c r="C64" s="19">
        <v>27.36</v>
      </c>
      <c r="D64" s="19">
        <f t="shared" si="0"/>
        <v>2188.8000000000002</v>
      </c>
      <c r="E64" s="24">
        <v>4</v>
      </c>
      <c r="F64" s="2" t="s">
        <v>876</v>
      </c>
      <c r="G64" s="38" cm="1">
        <f t="array" ref="G64">VLOOKUP(VLOOKUP(F64,J:K,2,0),$M$2:$U$9,E64+2,0)</f>
        <v>5.0000000000000001E-3</v>
      </c>
      <c r="H64" s="5"/>
      <c r="I64" s="5"/>
    </row>
    <row r="65" spans="1:9" x14ac:dyDescent="0.3">
      <c r="A65" s="2" t="s">
        <v>981</v>
      </c>
      <c r="B65" s="2">
        <v>33</v>
      </c>
      <c r="C65" s="19">
        <v>24.09</v>
      </c>
      <c r="D65" s="19">
        <f t="shared" si="0"/>
        <v>1927.2</v>
      </c>
      <c r="E65" s="24">
        <v>6</v>
      </c>
      <c r="F65" s="2" t="s">
        <v>859</v>
      </c>
      <c r="G65" s="38" cm="1">
        <f t="array" ref="G65">VLOOKUP(VLOOKUP(F65,J:K,2,0),$M$2:$U$9,E65+2,0)</f>
        <v>4.0000000000000001E-3</v>
      </c>
      <c r="H65" s="5"/>
      <c r="I65" s="5"/>
    </row>
    <row r="66" spans="1:9" x14ac:dyDescent="0.3">
      <c r="A66" s="2" t="s">
        <v>982</v>
      </c>
      <c r="B66" s="2">
        <v>38</v>
      </c>
      <c r="C66" s="19">
        <v>32.1</v>
      </c>
      <c r="D66" s="19">
        <f t="shared" si="0"/>
        <v>2568</v>
      </c>
      <c r="E66" s="24">
        <v>5</v>
      </c>
      <c r="F66" s="2" t="s">
        <v>879</v>
      </c>
      <c r="G66" s="38" cm="1">
        <f t="array" ref="G66">VLOOKUP(VLOOKUP(F66,J:K,2,0),$M$2:$U$9,E66+2,0)</f>
        <v>3.0000000000000001E-3</v>
      </c>
      <c r="H66" s="5"/>
      <c r="I66" s="5"/>
    </row>
    <row r="67" spans="1:9" x14ac:dyDescent="0.3">
      <c r="A67" s="2" t="s">
        <v>986</v>
      </c>
      <c r="B67" s="2">
        <v>33</v>
      </c>
      <c r="C67" s="19">
        <v>27.31</v>
      </c>
      <c r="D67" s="19">
        <f t="shared" ref="D67:D109" si="1">C67*80</f>
        <v>2184.7999999999997</v>
      </c>
      <c r="E67" s="24">
        <v>6</v>
      </c>
      <c r="F67" s="2" t="s">
        <v>889</v>
      </c>
      <c r="G67" s="38" cm="1">
        <f t="array" ref="G67">VLOOKUP(VLOOKUP(F67,J:K,2,0),$M$2:$U$9,E67+2,0)</f>
        <v>3.0000000000000001E-3</v>
      </c>
      <c r="H67" s="5"/>
      <c r="I67" s="5"/>
    </row>
    <row r="68" spans="1:9" x14ac:dyDescent="0.3">
      <c r="A68" s="2" t="s">
        <v>990</v>
      </c>
      <c r="B68" s="2">
        <v>39</v>
      </c>
      <c r="C68" s="19">
        <v>28.67</v>
      </c>
      <c r="D68" s="19">
        <f t="shared" si="1"/>
        <v>2293.6000000000004</v>
      </c>
      <c r="E68" s="24">
        <v>0</v>
      </c>
      <c r="F68" s="2" t="s">
        <v>845</v>
      </c>
      <c r="G68" s="38" cm="1">
        <f t="array" ref="G68">VLOOKUP(VLOOKUP(F68,J:K,2,0),$M$2:$U$9,E68+2,0)</f>
        <v>9.75E-3</v>
      </c>
      <c r="H68" s="5"/>
      <c r="I68" s="5"/>
    </row>
    <row r="69" spans="1:9" x14ac:dyDescent="0.3">
      <c r="A69" s="2" t="s">
        <v>993</v>
      </c>
      <c r="B69" s="2">
        <v>39</v>
      </c>
      <c r="C69" s="19">
        <v>33.07</v>
      </c>
      <c r="D69" s="19">
        <f t="shared" si="1"/>
        <v>2645.6</v>
      </c>
      <c r="E69" s="24">
        <v>6</v>
      </c>
      <c r="F69" s="2" t="s">
        <v>836</v>
      </c>
      <c r="G69" s="38" cm="1">
        <f t="array" ref="G69">VLOOKUP(VLOOKUP(F69,J:K,2,0),$M$2:$U$9,E69+2,0)</f>
        <v>2E-3</v>
      </c>
      <c r="H69" s="5"/>
      <c r="I69" s="5"/>
    </row>
    <row r="70" spans="1:9" x14ac:dyDescent="0.3">
      <c r="A70" s="2" t="s">
        <v>994</v>
      </c>
      <c r="B70" s="2">
        <v>40</v>
      </c>
      <c r="C70" s="19">
        <v>20.47</v>
      </c>
      <c r="D70" s="19">
        <f t="shared" si="1"/>
        <v>1637.6</v>
      </c>
      <c r="E70" s="24">
        <v>4</v>
      </c>
      <c r="F70" s="2" t="s">
        <v>850</v>
      </c>
      <c r="G70" s="38" cm="1">
        <f t="array" ref="G70">VLOOKUP(VLOOKUP(F70,J:K,2,0),$M$2:$U$9,E70+2,0)</f>
        <v>4.0000000000000001E-3</v>
      </c>
      <c r="H70" s="5"/>
      <c r="I70" s="5"/>
    </row>
    <row r="71" spans="1:9" x14ac:dyDescent="0.3">
      <c r="A71" s="2" t="s">
        <v>998</v>
      </c>
      <c r="B71" s="2">
        <v>37</v>
      </c>
      <c r="C71" s="19">
        <v>18.3</v>
      </c>
      <c r="D71" s="19">
        <f t="shared" si="1"/>
        <v>1464</v>
      </c>
      <c r="E71" s="24">
        <v>1</v>
      </c>
      <c r="F71" s="2" t="s">
        <v>838</v>
      </c>
      <c r="G71" s="38" cm="1">
        <f t="array" ref="G71">VLOOKUP(VLOOKUP(F71,J:K,2,0),$M$2:$U$9,E71+2,0)</f>
        <v>1.0999999999999999E-2</v>
      </c>
      <c r="H71" s="5"/>
      <c r="I71" s="5"/>
    </row>
    <row r="72" spans="1:9" x14ac:dyDescent="0.3">
      <c r="A72" s="2" t="s">
        <v>1002</v>
      </c>
      <c r="B72" s="2">
        <v>41</v>
      </c>
      <c r="C72" s="19">
        <v>24.93</v>
      </c>
      <c r="D72" s="19">
        <f t="shared" si="1"/>
        <v>1994.4</v>
      </c>
      <c r="E72" s="24">
        <v>2</v>
      </c>
      <c r="F72" s="2" t="s">
        <v>836</v>
      </c>
      <c r="G72" s="38" cm="1">
        <f t="array" ref="G72">VLOOKUP(VLOOKUP(F72,J:K,2,0),$M$2:$U$9,E72+2,0)</f>
        <v>6.0000000000000001E-3</v>
      </c>
      <c r="H72" s="5"/>
      <c r="I72" s="5"/>
    </row>
    <row r="73" spans="1:9" x14ac:dyDescent="0.3">
      <c r="A73" s="2" t="s">
        <v>1006</v>
      </c>
      <c r="B73" s="2">
        <v>43</v>
      </c>
      <c r="C73" s="19">
        <v>31.98</v>
      </c>
      <c r="D73" s="19">
        <f t="shared" si="1"/>
        <v>2558.4</v>
      </c>
      <c r="E73" s="24">
        <v>2</v>
      </c>
      <c r="F73" s="2" t="s">
        <v>878</v>
      </c>
      <c r="G73" s="38" cm="1">
        <f t="array" ref="G73">VLOOKUP(VLOOKUP(F73,J:K,2,0),$M$2:$U$9,E73+2,0)</f>
        <v>7.0000000000000001E-3</v>
      </c>
      <c r="H73" s="5"/>
      <c r="I73" s="5"/>
    </row>
    <row r="74" spans="1:9" x14ac:dyDescent="0.3">
      <c r="A74" s="2" t="s">
        <v>1010</v>
      </c>
      <c r="B74" s="2">
        <v>45</v>
      </c>
      <c r="C74" s="19">
        <v>32.56</v>
      </c>
      <c r="D74" s="19">
        <f t="shared" si="1"/>
        <v>2604.8000000000002</v>
      </c>
      <c r="E74" s="24">
        <v>4</v>
      </c>
      <c r="F74" s="2" t="s">
        <v>885</v>
      </c>
      <c r="G74" s="38" cm="1">
        <f t="array" ref="G74">VLOOKUP(VLOOKUP(F74,J:K,2,0),$M$2:$U$9,E74+2,0)</f>
        <v>5.0000000000000001E-3</v>
      </c>
      <c r="H74" s="5"/>
      <c r="I74" s="5"/>
    </row>
    <row r="75" spans="1:9" x14ac:dyDescent="0.3">
      <c r="A75" s="2" t="s">
        <v>1013</v>
      </c>
      <c r="B75" s="2">
        <v>41</v>
      </c>
      <c r="C75" s="19">
        <v>21.73</v>
      </c>
      <c r="D75" s="19">
        <f t="shared" si="1"/>
        <v>1738.4</v>
      </c>
      <c r="E75" s="24">
        <v>7</v>
      </c>
      <c r="F75" s="2" t="s">
        <v>841</v>
      </c>
      <c r="G75" s="38" cm="1">
        <f t="array" ref="G75">VLOOKUP(VLOOKUP(F75,J:K,2,0),$M$2:$U$9,E75+2,0)</f>
        <v>2E-3</v>
      </c>
      <c r="H75" s="5"/>
      <c r="I75" s="5"/>
    </row>
    <row r="76" spans="1:9" x14ac:dyDescent="0.3">
      <c r="A76" s="2" t="s">
        <v>1014</v>
      </c>
      <c r="B76" s="2">
        <v>48</v>
      </c>
      <c r="C76" s="19">
        <v>19.18</v>
      </c>
      <c r="D76" s="19">
        <f t="shared" si="1"/>
        <v>1534.4</v>
      </c>
      <c r="E76" s="24">
        <v>5</v>
      </c>
      <c r="F76" s="2" t="s">
        <v>852</v>
      </c>
      <c r="G76" s="38" cm="1">
        <f t="array" ref="G76">VLOOKUP(VLOOKUP(F76,J:K,2,0),$M$2:$U$9,E76+2,0)</f>
        <v>3.0000000000000001E-3</v>
      </c>
      <c r="H76" s="5"/>
      <c r="I76" s="5"/>
    </row>
    <row r="77" spans="1:9" x14ac:dyDescent="0.3">
      <c r="A77" s="2" t="s">
        <v>1018</v>
      </c>
      <c r="B77" s="2">
        <v>42</v>
      </c>
      <c r="C77" s="19">
        <v>28.8</v>
      </c>
      <c r="D77" s="19">
        <f t="shared" si="1"/>
        <v>2304</v>
      </c>
      <c r="E77" s="24">
        <v>5</v>
      </c>
      <c r="F77" s="2" t="s">
        <v>878</v>
      </c>
      <c r="G77" s="38" cm="1">
        <f t="array" ref="G77">VLOOKUP(VLOOKUP(F77,J:K,2,0),$M$2:$U$9,E77+2,0)</f>
        <v>4.0000000000000001E-3</v>
      </c>
      <c r="H77" s="5"/>
      <c r="I77" s="5"/>
    </row>
    <row r="78" spans="1:9" x14ac:dyDescent="0.3">
      <c r="A78" s="2" t="s">
        <v>1022</v>
      </c>
      <c r="B78" s="2">
        <v>41</v>
      </c>
      <c r="C78" s="19">
        <v>21.51</v>
      </c>
      <c r="D78" s="19">
        <f t="shared" si="1"/>
        <v>1720.8000000000002</v>
      </c>
      <c r="E78" s="24">
        <v>5</v>
      </c>
      <c r="F78" s="2" t="s">
        <v>877</v>
      </c>
      <c r="G78" s="38" cm="1">
        <f t="array" ref="G78">VLOOKUP(VLOOKUP(F78,J:K,2,0),$M$2:$U$9,E78+2,0)</f>
        <v>4.0000000000000001E-3</v>
      </c>
      <c r="H78" s="5"/>
      <c r="I78" s="5"/>
    </row>
    <row r="79" spans="1:9" x14ac:dyDescent="0.3">
      <c r="A79" s="2" t="s">
        <v>1026</v>
      </c>
      <c r="B79" s="2">
        <v>47</v>
      </c>
      <c r="C79" s="19">
        <v>32.979999999999997</v>
      </c>
      <c r="D79" s="19">
        <f t="shared" si="1"/>
        <v>2638.3999999999996</v>
      </c>
      <c r="E79" s="24">
        <v>1</v>
      </c>
      <c r="F79" s="2" t="s">
        <v>856</v>
      </c>
      <c r="G79" s="38" cm="1">
        <f t="array" ref="G79">VLOOKUP(VLOOKUP(F79,J:K,2,0),$M$2:$U$9,E79+2,0)</f>
        <v>1.0999999999999999E-2</v>
      </c>
      <c r="H79" s="5"/>
      <c r="I79" s="5"/>
    </row>
    <row r="80" spans="1:9" x14ac:dyDescent="0.3">
      <c r="A80" s="2" t="s">
        <v>1030</v>
      </c>
      <c r="B80" s="2">
        <v>45</v>
      </c>
      <c r="C80" s="19">
        <v>20.21</v>
      </c>
      <c r="D80" s="19">
        <f t="shared" si="1"/>
        <v>1616.8000000000002</v>
      </c>
      <c r="E80" s="24">
        <v>3</v>
      </c>
      <c r="F80" s="2" t="s">
        <v>861</v>
      </c>
      <c r="G80" s="38" cm="1">
        <f t="array" ref="G80">VLOOKUP(VLOOKUP(F80,J:K,2,0),$M$2:$U$9,E80+2,0)</f>
        <v>5.0000000000000001E-3</v>
      </c>
      <c r="H80" s="5"/>
      <c r="I80" s="5"/>
    </row>
    <row r="81" spans="1:9" x14ac:dyDescent="0.3">
      <c r="A81" s="2" t="s">
        <v>927</v>
      </c>
      <c r="B81" s="2">
        <v>34</v>
      </c>
      <c r="C81" s="19">
        <v>25.88</v>
      </c>
      <c r="D81" s="19">
        <f t="shared" si="1"/>
        <v>2070.4</v>
      </c>
      <c r="E81" s="24">
        <v>0</v>
      </c>
      <c r="F81" s="2" t="s">
        <v>842</v>
      </c>
      <c r="G81" s="38" cm="1">
        <f t="array" ref="G81">VLOOKUP(VLOOKUP(F81,J:K,2,0),$M$2:$U$9,E81+2,0)</f>
        <v>1.0499999999999999E-2</v>
      </c>
      <c r="H81" s="5"/>
      <c r="I81" s="5"/>
    </row>
    <row r="82" spans="1:9" x14ac:dyDescent="0.3">
      <c r="A82" s="2" t="s">
        <v>930</v>
      </c>
      <c r="B82" s="2">
        <v>44</v>
      </c>
      <c r="C82" s="19">
        <v>35.520000000000003</v>
      </c>
      <c r="D82" s="19">
        <f t="shared" si="1"/>
        <v>2841.6000000000004</v>
      </c>
      <c r="E82" s="24">
        <v>5</v>
      </c>
      <c r="F82" s="2" t="s">
        <v>842</v>
      </c>
      <c r="G82" s="38" cm="1">
        <f t="array" ref="G82">VLOOKUP(VLOOKUP(F82,J:K,2,0),$M$2:$U$9,E82+2,0)</f>
        <v>3.0000000000000001E-3</v>
      </c>
      <c r="H82" s="5"/>
      <c r="I82" s="5"/>
    </row>
    <row r="83" spans="1:9" x14ac:dyDescent="0.3">
      <c r="A83" s="2" t="s">
        <v>932</v>
      </c>
      <c r="B83" s="2">
        <v>48</v>
      </c>
      <c r="C83" s="19">
        <v>20.350000000000001</v>
      </c>
      <c r="D83" s="19">
        <f t="shared" si="1"/>
        <v>1628</v>
      </c>
      <c r="E83" s="24">
        <v>7</v>
      </c>
      <c r="F83" s="2" t="s">
        <v>885</v>
      </c>
      <c r="G83" s="38" cm="1">
        <f t="array" ref="G83">VLOOKUP(VLOOKUP(F83,J:K,2,0),$M$2:$U$9,E83+2,0)</f>
        <v>2E-3</v>
      </c>
      <c r="H83" s="5"/>
      <c r="I83" s="5"/>
    </row>
    <row r="84" spans="1:9" x14ac:dyDescent="0.3">
      <c r="A84" s="2" t="s">
        <v>939</v>
      </c>
      <c r="B84" s="2">
        <v>48</v>
      </c>
      <c r="C84" s="19">
        <v>21.54</v>
      </c>
      <c r="D84" s="19">
        <f t="shared" si="1"/>
        <v>1723.1999999999998</v>
      </c>
      <c r="E84" s="24">
        <v>3</v>
      </c>
      <c r="F84" s="2" t="s">
        <v>888</v>
      </c>
      <c r="G84" s="38" cm="1">
        <f t="array" ref="G84">VLOOKUP(VLOOKUP(F84,J:K,2,0),$M$2:$U$9,E84+2,0)</f>
        <v>7.0000000000000001E-3</v>
      </c>
      <c r="H84" s="5"/>
      <c r="I84" s="5"/>
    </row>
    <row r="85" spans="1:9" x14ac:dyDescent="0.3">
      <c r="A85" s="2" t="s">
        <v>944</v>
      </c>
      <c r="B85" s="2">
        <v>31</v>
      </c>
      <c r="C85" s="19">
        <v>25.2</v>
      </c>
      <c r="D85" s="19">
        <f t="shared" si="1"/>
        <v>2016</v>
      </c>
      <c r="E85" s="24">
        <v>7</v>
      </c>
      <c r="F85" s="2" t="s">
        <v>892</v>
      </c>
      <c r="G85" s="38" cm="1">
        <f t="array" ref="G85">VLOOKUP(VLOOKUP(F85,J:K,2,0),$M$2:$U$9,E85+2,0)</f>
        <v>2E-3</v>
      </c>
      <c r="H85" s="5"/>
      <c r="I85" s="5"/>
    </row>
    <row r="86" spans="1:9" x14ac:dyDescent="0.3">
      <c r="A86" s="2" t="s">
        <v>947</v>
      </c>
      <c r="B86" s="2">
        <v>47</v>
      </c>
      <c r="C86" s="19">
        <v>20.72</v>
      </c>
      <c r="D86" s="19">
        <f t="shared" si="1"/>
        <v>1657.6</v>
      </c>
      <c r="E86" s="24">
        <v>0</v>
      </c>
      <c r="F86" s="2" t="s">
        <v>890</v>
      </c>
      <c r="G86" s="38" cm="1">
        <f t="array" ref="G86">VLOOKUP(VLOOKUP(F86,J:K,2,0),$M$2:$U$9,E86+2,0)</f>
        <v>1.0800000000000001E-2</v>
      </c>
      <c r="H86" s="5"/>
      <c r="I86" s="5"/>
    </row>
    <row r="87" spans="1:9" x14ac:dyDescent="0.3">
      <c r="A87" s="2" t="s">
        <v>949</v>
      </c>
      <c r="B87" s="2">
        <v>38</v>
      </c>
      <c r="C87" s="19">
        <v>36.56</v>
      </c>
      <c r="D87" s="19">
        <f t="shared" si="1"/>
        <v>2924.8</v>
      </c>
      <c r="E87" s="24">
        <v>4</v>
      </c>
      <c r="F87" s="2" t="s">
        <v>879</v>
      </c>
      <c r="G87" s="38" cm="1">
        <f t="array" ref="G87">VLOOKUP(VLOOKUP(F87,J:K,2,0),$M$2:$U$9,E87+2,0)</f>
        <v>4.0000000000000001E-3</v>
      </c>
      <c r="H87" s="5"/>
      <c r="I87" s="5"/>
    </row>
    <row r="88" spans="1:9" x14ac:dyDescent="0.3">
      <c r="A88" s="2" t="s">
        <v>956</v>
      </c>
      <c r="B88" s="2">
        <v>37</v>
      </c>
      <c r="C88" s="19">
        <v>23.93</v>
      </c>
      <c r="D88" s="19">
        <f t="shared" si="1"/>
        <v>1914.4</v>
      </c>
      <c r="E88" s="24">
        <v>1</v>
      </c>
      <c r="F88" s="2" t="s">
        <v>847</v>
      </c>
      <c r="G88" s="38" cm="1">
        <f t="array" ref="G88">VLOOKUP(VLOOKUP(F88,J:K,2,0),$M$2:$U$9,E88+2,0)</f>
        <v>1.0999999999999999E-2</v>
      </c>
      <c r="H88" s="5"/>
      <c r="I88" s="5"/>
    </row>
    <row r="89" spans="1:9" x14ac:dyDescent="0.3">
      <c r="A89" s="2" t="s">
        <v>959</v>
      </c>
      <c r="B89" s="2">
        <v>46</v>
      </c>
      <c r="C89" s="19">
        <v>20.54</v>
      </c>
      <c r="D89" s="19">
        <f t="shared" si="1"/>
        <v>1643.1999999999998</v>
      </c>
      <c r="E89" s="24">
        <v>7</v>
      </c>
      <c r="F89" s="2" t="s">
        <v>853</v>
      </c>
      <c r="G89" s="38" cm="1">
        <f t="array" ref="G89">VLOOKUP(VLOOKUP(F89,J:K,2,0),$M$2:$U$9,E89+2,0)</f>
        <v>2E-3</v>
      </c>
      <c r="H89" s="5"/>
      <c r="I89" s="5"/>
    </row>
    <row r="90" spans="1:9" x14ac:dyDescent="0.3">
      <c r="A90" s="2" t="s">
        <v>961</v>
      </c>
      <c r="B90" s="2">
        <v>30</v>
      </c>
      <c r="C90" s="19">
        <v>23.4</v>
      </c>
      <c r="D90" s="19">
        <f t="shared" si="1"/>
        <v>1872</v>
      </c>
      <c r="E90" s="24">
        <v>7</v>
      </c>
      <c r="F90" s="2" t="s">
        <v>850</v>
      </c>
      <c r="G90" s="38" cm="1">
        <f t="array" ref="G90">VLOOKUP(VLOOKUP(F90,J:K,2,0),$M$2:$U$9,E90+2,0)</f>
        <v>2E-3</v>
      </c>
      <c r="H90" s="5"/>
      <c r="I90" s="5"/>
    </row>
    <row r="91" spans="1:9" x14ac:dyDescent="0.3">
      <c r="A91" s="2" t="s">
        <v>967</v>
      </c>
      <c r="B91" s="2">
        <v>40</v>
      </c>
      <c r="C91" s="19">
        <v>34.72</v>
      </c>
      <c r="D91" s="19">
        <f t="shared" si="1"/>
        <v>2777.6</v>
      </c>
      <c r="E91" s="24">
        <v>3</v>
      </c>
      <c r="F91" s="2" t="s">
        <v>891</v>
      </c>
      <c r="G91" s="38" cm="1">
        <f t="array" ref="G91">VLOOKUP(VLOOKUP(F91,J:K,2,0),$M$2:$U$9,E91+2,0)</f>
        <v>6.0000000000000001E-3</v>
      </c>
      <c r="H91" s="5"/>
      <c r="I91" s="5"/>
    </row>
    <row r="92" spans="1:9" x14ac:dyDescent="0.3">
      <c r="A92" s="2" t="s">
        <v>970</v>
      </c>
      <c r="B92" s="2">
        <v>37</v>
      </c>
      <c r="C92" s="19">
        <v>19.53</v>
      </c>
      <c r="D92" s="19">
        <f t="shared" si="1"/>
        <v>1562.4</v>
      </c>
      <c r="E92" s="24">
        <v>1</v>
      </c>
      <c r="F92" s="2" t="s">
        <v>881</v>
      </c>
      <c r="G92" s="38" cm="1">
        <f t="array" ref="G92">VLOOKUP(VLOOKUP(F92,J:K,2,0),$M$2:$U$9,E92+2,0)</f>
        <v>0.01</v>
      </c>
      <c r="H92" s="5"/>
      <c r="I92" s="5"/>
    </row>
    <row r="93" spans="1:9" x14ac:dyDescent="0.3">
      <c r="A93" s="2" t="s">
        <v>972</v>
      </c>
      <c r="B93" s="2">
        <v>36</v>
      </c>
      <c r="C93" s="19">
        <v>19.97</v>
      </c>
      <c r="D93" s="19">
        <f t="shared" si="1"/>
        <v>1597.6</v>
      </c>
      <c r="E93" s="24">
        <v>1</v>
      </c>
      <c r="F93" s="2" t="s">
        <v>839</v>
      </c>
      <c r="G93" s="38" cm="1">
        <f t="array" ref="G93">VLOOKUP(VLOOKUP(F93,J:K,2,0),$M$2:$U$9,E93+2,0)</f>
        <v>1.0999999999999999E-2</v>
      </c>
      <c r="H93" s="5"/>
      <c r="I93" s="5"/>
    </row>
    <row r="94" spans="1:9" x14ac:dyDescent="0.3">
      <c r="A94" s="2" t="s">
        <v>979</v>
      </c>
      <c r="B94" s="2">
        <v>48</v>
      </c>
      <c r="C94" s="19">
        <v>35.17</v>
      </c>
      <c r="D94" s="19">
        <f t="shared" si="1"/>
        <v>2813.6000000000004</v>
      </c>
      <c r="E94" s="24">
        <v>1</v>
      </c>
      <c r="F94" s="2" t="s">
        <v>874</v>
      </c>
      <c r="G94" s="38" cm="1">
        <f t="array" ref="G94">VLOOKUP(VLOOKUP(F94,J:K,2,0),$M$2:$U$9,E94+2,0)</f>
        <v>1.0999999999999999E-2</v>
      </c>
      <c r="H94" s="5"/>
      <c r="I94" s="5"/>
    </row>
    <row r="95" spans="1:9" x14ac:dyDescent="0.3">
      <c r="A95" s="2" t="s">
        <v>984</v>
      </c>
      <c r="B95" s="2">
        <v>37</v>
      </c>
      <c r="C95" s="19">
        <v>34.64</v>
      </c>
      <c r="D95" s="19">
        <f t="shared" si="1"/>
        <v>2771.2</v>
      </c>
      <c r="E95" s="24">
        <v>4</v>
      </c>
      <c r="F95" s="2" t="s">
        <v>839</v>
      </c>
      <c r="G95" s="38" cm="1">
        <f t="array" ref="G95">VLOOKUP(VLOOKUP(F95,J:K,2,0),$M$2:$U$9,E95+2,0)</f>
        <v>6.0000000000000001E-3</v>
      </c>
      <c r="H95" s="5"/>
      <c r="I95" s="5"/>
    </row>
    <row r="96" spans="1:9" x14ac:dyDescent="0.3">
      <c r="A96" s="2" t="s">
        <v>987</v>
      </c>
      <c r="B96" s="2">
        <v>33</v>
      </c>
      <c r="C96" s="19">
        <v>34.69</v>
      </c>
      <c r="D96" s="19">
        <f t="shared" si="1"/>
        <v>2775.2</v>
      </c>
      <c r="E96" s="24">
        <v>3</v>
      </c>
      <c r="F96" s="2" t="s">
        <v>871</v>
      </c>
      <c r="G96" s="38" cm="1">
        <f t="array" ref="G96">VLOOKUP(VLOOKUP(F96,J:K,2,0),$M$2:$U$9,E96+2,0)</f>
        <v>5.0000000000000001E-3</v>
      </c>
      <c r="H96" s="5"/>
      <c r="I96" s="5"/>
    </row>
    <row r="97" spans="1:9" x14ac:dyDescent="0.3">
      <c r="A97" s="2" t="s">
        <v>989</v>
      </c>
      <c r="B97" s="2">
        <v>33</v>
      </c>
      <c r="C97" s="19">
        <v>36.369999999999997</v>
      </c>
      <c r="D97" s="19">
        <f t="shared" si="1"/>
        <v>2909.6</v>
      </c>
      <c r="E97" s="24">
        <v>7</v>
      </c>
      <c r="F97" s="2" t="s">
        <v>892</v>
      </c>
      <c r="G97" s="38" cm="1">
        <f t="array" ref="G97">VLOOKUP(VLOOKUP(F97,J:K,2,0),$M$2:$U$9,E97+2,0)</f>
        <v>2E-3</v>
      </c>
      <c r="H97" s="5"/>
      <c r="I97" s="5"/>
    </row>
    <row r="98" spans="1:9" x14ac:dyDescent="0.3">
      <c r="A98" s="2" t="s">
        <v>996</v>
      </c>
      <c r="B98" s="2">
        <v>45</v>
      </c>
      <c r="C98" s="19">
        <v>20.239999999999998</v>
      </c>
      <c r="D98" s="19">
        <f t="shared" si="1"/>
        <v>1619.1999999999998</v>
      </c>
      <c r="E98" s="24">
        <v>1</v>
      </c>
      <c r="F98" s="2" t="s">
        <v>871</v>
      </c>
      <c r="G98" s="38" cm="1">
        <f t="array" ref="G98">VLOOKUP(VLOOKUP(F98,J:K,2,0),$M$2:$U$9,E98+2,0)</f>
        <v>8.0000000000000002E-3</v>
      </c>
      <c r="H98" s="5"/>
      <c r="I98" s="5"/>
    </row>
    <row r="99" spans="1:9" x14ac:dyDescent="0.3">
      <c r="A99" s="2" t="s">
        <v>999</v>
      </c>
      <c r="B99" s="2">
        <v>45</v>
      </c>
      <c r="C99" s="19">
        <v>28.59</v>
      </c>
      <c r="D99" s="19">
        <f t="shared" si="1"/>
        <v>2287.1999999999998</v>
      </c>
      <c r="E99" s="24">
        <v>4</v>
      </c>
      <c r="F99" s="2" t="s">
        <v>891</v>
      </c>
      <c r="G99" s="38" cm="1">
        <f t="array" ref="G99">VLOOKUP(VLOOKUP(F99,J:K,2,0),$M$2:$U$9,E99+2,0)</f>
        <v>5.0000000000000001E-3</v>
      </c>
      <c r="H99" s="5"/>
      <c r="I99" s="5"/>
    </row>
    <row r="100" spans="1:9" x14ac:dyDescent="0.3">
      <c r="A100" s="2" t="s">
        <v>1001</v>
      </c>
      <c r="B100" s="2">
        <v>34</v>
      </c>
      <c r="C100" s="19">
        <v>19.760000000000002</v>
      </c>
      <c r="D100" s="19">
        <f t="shared" si="1"/>
        <v>1580.8000000000002</v>
      </c>
      <c r="E100" s="24">
        <v>6</v>
      </c>
      <c r="F100" s="2" t="s">
        <v>878</v>
      </c>
      <c r="G100" s="38" cm="1">
        <f t="array" ref="G100">VLOOKUP(VLOOKUP(F100,J:K,2,0),$M$2:$U$9,E100+2,0)</f>
        <v>3.0000000000000001E-3</v>
      </c>
      <c r="H100" s="5"/>
      <c r="I100" s="5"/>
    </row>
    <row r="101" spans="1:9" x14ac:dyDescent="0.3">
      <c r="A101" s="2" t="s">
        <v>1004</v>
      </c>
      <c r="B101" s="2">
        <v>45</v>
      </c>
      <c r="C101" s="19">
        <v>27.34</v>
      </c>
      <c r="D101" s="19">
        <f t="shared" si="1"/>
        <v>2187.1999999999998</v>
      </c>
      <c r="E101" s="24">
        <v>6</v>
      </c>
      <c r="F101" s="2" t="s">
        <v>846</v>
      </c>
      <c r="G101" s="38" cm="1">
        <f t="array" ref="G101">VLOOKUP(VLOOKUP(F101,J:K,2,0),$M$2:$U$9,E101+2,0)</f>
        <v>2E-3</v>
      </c>
      <c r="H101" s="5"/>
      <c r="I101" s="5"/>
    </row>
    <row r="102" spans="1:9" x14ac:dyDescent="0.3">
      <c r="A102" s="2" t="s">
        <v>1007</v>
      </c>
      <c r="B102" s="2">
        <v>30</v>
      </c>
      <c r="C102" s="19">
        <v>25.3</v>
      </c>
      <c r="D102" s="19">
        <f t="shared" si="1"/>
        <v>2024</v>
      </c>
      <c r="E102" s="24">
        <v>2</v>
      </c>
      <c r="F102" s="2" t="s">
        <v>861</v>
      </c>
      <c r="G102" s="38" cm="1">
        <f t="array" ref="G102">VLOOKUP(VLOOKUP(F102,J:K,2,0),$M$2:$U$9,E102+2,0)</f>
        <v>6.0000000000000001E-3</v>
      </c>
      <c r="H102" s="5"/>
      <c r="I102" s="5"/>
    </row>
    <row r="103" spans="1:9" x14ac:dyDescent="0.3">
      <c r="A103" s="2" t="s">
        <v>1009</v>
      </c>
      <c r="B103" s="2">
        <v>33</v>
      </c>
      <c r="C103" s="19">
        <v>37.659999999999997</v>
      </c>
      <c r="D103" s="19">
        <f t="shared" si="1"/>
        <v>3012.7999999999997</v>
      </c>
      <c r="E103" s="24">
        <v>3</v>
      </c>
      <c r="F103" s="2" t="s">
        <v>872</v>
      </c>
      <c r="G103" s="38" cm="1">
        <f t="array" ref="G103">VLOOKUP(VLOOKUP(F103,J:K,2,0),$M$2:$U$9,E103+2,0)</f>
        <v>6.0000000000000001E-3</v>
      </c>
      <c r="H103" s="5"/>
      <c r="I103" s="5"/>
    </row>
    <row r="104" spans="1:9" x14ac:dyDescent="0.3">
      <c r="A104" s="2" t="s">
        <v>1016</v>
      </c>
      <c r="B104" s="2">
        <v>46</v>
      </c>
      <c r="C104" s="19">
        <v>23.99</v>
      </c>
      <c r="D104" s="19">
        <f t="shared" si="1"/>
        <v>1919.1999999999998</v>
      </c>
      <c r="E104" s="24">
        <v>3</v>
      </c>
      <c r="F104" s="2" t="s">
        <v>874</v>
      </c>
      <c r="G104" s="38" cm="1">
        <f t="array" ref="G104">VLOOKUP(VLOOKUP(F104,J:K,2,0),$M$2:$U$9,E104+2,0)</f>
        <v>7.0000000000000001E-3</v>
      </c>
      <c r="H104" s="5"/>
      <c r="I104" s="5"/>
    </row>
    <row r="105" spans="1:9" x14ac:dyDescent="0.3">
      <c r="A105" s="2" t="s">
        <v>1019</v>
      </c>
      <c r="B105" s="2">
        <v>35</v>
      </c>
      <c r="C105" s="19">
        <v>29.37</v>
      </c>
      <c r="D105" s="19">
        <f t="shared" si="1"/>
        <v>2349.6</v>
      </c>
      <c r="E105" s="24">
        <v>1</v>
      </c>
      <c r="F105" s="2" t="s">
        <v>847</v>
      </c>
      <c r="G105" s="38" cm="1">
        <f t="array" ref="G105">VLOOKUP(VLOOKUP(F105,J:K,2,0),$M$2:$U$9,E105+2,0)</f>
        <v>1.0999999999999999E-2</v>
      </c>
      <c r="H105" s="5"/>
      <c r="I105" s="5"/>
    </row>
    <row r="106" spans="1:9" x14ac:dyDescent="0.3">
      <c r="A106" s="2" t="s">
        <v>1021</v>
      </c>
      <c r="B106" s="2">
        <v>47</v>
      </c>
      <c r="C106" s="19">
        <v>28.75</v>
      </c>
      <c r="D106" s="19">
        <f t="shared" si="1"/>
        <v>2300</v>
      </c>
      <c r="E106" s="24">
        <v>5</v>
      </c>
      <c r="F106" s="2" t="s">
        <v>875</v>
      </c>
      <c r="G106" s="38" cm="1">
        <f t="array" ref="G106">VLOOKUP(VLOOKUP(F106,J:K,2,0),$M$2:$U$9,E106+2,0)</f>
        <v>4.0000000000000001E-3</v>
      </c>
      <c r="H106" s="5"/>
      <c r="I106" s="5"/>
    </row>
    <row r="107" spans="1:9" x14ac:dyDescent="0.3">
      <c r="A107" s="2" t="s">
        <v>1024</v>
      </c>
      <c r="B107" s="2">
        <v>32</v>
      </c>
      <c r="C107" s="19">
        <v>28.36</v>
      </c>
      <c r="D107" s="19">
        <f t="shared" si="1"/>
        <v>2268.8000000000002</v>
      </c>
      <c r="E107" s="24">
        <v>4</v>
      </c>
      <c r="F107" s="2" t="s">
        <v>890</v>
      </c>
      <c r="G107" s="38" cm="1">
        <f t="array" ref="G107">VLOOKUP(VLOOKUP(F107,J:K,2,0),$M$2:$U$9,E107+2,0)</f>
        <v>5.0000000000000001E-3</v>
      </c>
      <c r="H107" s="5"/>
      <c r="I107" s="5"/>
    </row>
    <row r="108" spans="1:9" x14ac:dyDescent="0.3">
      <c r="A108" s="2" t="s">
        <v>1027</v>
      </c>
      <c r="B108" s="2">
        <v>30</v>
      </c>
      <c r="C108" s="19">
        <v>33.159999999999997</v>
      </c>
      <c r="D108" s="19">
        <f t="shared" si="1"/>
        <v>2652.7999999999997</v>
      </c>
      <c r="E108" s="24">
        <v>0</v>
      </c>
      <c r="F108" s="2" t="s">
        <v>844</v>
      </c>
      <c r="G108" s="38" cm="1">
        <f t="array" ref="G108">VLOOKUP(VLOOKUP(F108,J:K,2,0),$M$2:$U$9,E108+2,0)</f>
        <v>1.3500000000000002E-2</v>
      </c>
      <c r="H108" s="5"/>
      <c r="I108" s="5"/>
    </row>
    <row r="109" spans="1:9" x14ac:dyDescent="0.3">
      <c r="A109" s="2" t="s">
        <v>1029</v>
      </c>
      <c r="B109" s="2">
        <v>45</v>
      </c>
      <c r="C109" s="19">
        <v>37.659999999999997</v>
      </c>
      <c r="D109" s="19">
        <f t="shared" si="1"/>
        <v>3012.7999999999997</v>
      </c>
      <c r="E109" s="24">
        <v>6</v>
      </c>
      <c r="F109" s="2" t="s">
        <v>870</v>
      </c>
      <c r="G109" s="38" cm="1">
        <f t="array" ref="G109">VLOOKUP(VLOOKUP(F109,J:K,2,0),$M$2:$U$9,E109+2,0)</f>
        <v>2E-3</v>
      </c>
      <c r="H109" s="5"/>
      <c r="I109" s="5"/>
    </row>
    <row r="110" spans="1:9" x14ac:dyDescent="0.3">
      <c r="E110" s="25"/>
    </row>
    <row r="111" spans="1:9" x14ac:dyDescent="0.3">
      <c r="E111" s="25"/>
    </row>
    <row r="112" spans="1:9" x14ac:dyDescent="0.3">
      <c r="E112" s="25"/>
    </row>
    <row r="113" spans="5:5" x14ac:dyDescent="0.3">
      <c r="E113" s="25"/>
    </row>
    <row r="114" spans="5:5" x14ac:dyDescent="0.3">
      <c r="E114" s="25"/>
    </row>
    <row r="115" spans="5:5" x14ac:dyDescent="0.3">
      <c r="E115" s="25"/>
    </row>
    <row r="116" spans="5:5" x14ac:dyDescent="0.3">
      <c r="E116" s="25"/>
    </row>
    <row r="117" spans="5:5" x14ac:dyDescent="0.3">
      <c r="E117" s="25"/>
    </row>
    <row r="118" spans="5:5" x14ac:dyDescent="0.3">
      <c r="E118" s="25"/>
    </row>
    <row r="119" spans="5:5" x14ac:dyDescent="0.3">
      <c r="E119" s="25"/>
    </row>
    <row r="120" spans="5:5" x14ac:dyDescent="0.3">
      <c r="E120" s="25"/>
    </row>
    <row r="121" spans="5:5" x14ac:dyDescent="0.3">
      <c r="E121" s="25"/>
    </row>
    <row r="122" spans="5:5" x14ac:dyDescent="0.3">
      <c r="E122" s="25"/>
    </row>
    <row r="123" spans="5:5" x14ac:dyDescent="0.3">
      <c r="E123" s="25"/>
    </row>
    <row r="124" spans="5:5" x14ac:dyDescent="0.3">
      <c r="E124" s="25"/>
    </row>
    <row r="125" spans="5:5" x14ac:dyDescent="0.3">
      <c r="E125" s="25"/>
    </row>
    <row r="126" spans="5:5" x14ac:dyDescent="0.3">
      <c r="E126" s="25"/>
    </row>
    <row r="127" spans="5:5" x14ac:dyDescent="0.3">
      <c r="E127" s="25"/>
    </row>
    <row r="128" spans="5:5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5:5" x14ac:dyDescent="0.3">
      <c r="E145" s="25"/>
    </row>
    <row r="146" spans="5:5" x14ac:dyDescent="0.3">
      <c r="E146" s="25"/>
    </row>
    <row r="147" spans="5:5" x14ac:dyDescent="0.3">
      <c r="E147" s="25"/>
    </row>
    <row r="148" spans="5:5" x14ac:dyDescent="0.3">
      <c r="E148" s="25"/>
    </row>
    <row r="149" spans="5:5" x14ac:dyDescent="0.3">
      <c r="E149" s="25"/>
    </row>
    <row r="150" spans="5:5" x14ac:dyDescent="0.3">
      <c r="E150" s="25"/>
    </row>
    <row r="151" spans="5:5" x14ac:dyDescent="0.3">
      <c r="E151" s="25"/>
    </row>
    <row r="152" spans="5:5" x14ac:dyDescent="0.3">
      <c r="E152" s="25"/>
    </row>
    <row r="153" spans="5:5" x14ac:dyDescent="0.3">
      <c r="E153" s="25"/>
    </row>
    <row r="154" spans="5:5" x14ac:dyDescent="0.3">
      <c r="E154" s="25"/>
    </row>
    <row r="155" spans="5:5" x14ac:dyDescent="0.3">
      <c r="E155" s="25"/>
    </row>
    <row r="156" spans="5:5" x14ac:dyDescent="0.3">
      <c r="E156" s="25"/>
    </row>
    <row r="157" spans="5:5" x14ac:dyDescent="0.3">
      <c r="E157" s="25"/>
    </row>
    <row r="158" spans="5:5" x14ac:dyDescent="0.3">
      <c r="E158" s="25"/>
    </row>
    <row r="159" spans="5:5" x14ac:dyDescent="0.3">
      <c r="E159" s="25"/>
    </row>
    <row r="160" spans="5:5" x14ac:dyDescent="0.3">
      <c r="E160" s="25"/>
    </row>
    <row r="161" spans="5:5" x14ac:dyDescent="0.3">
      <c r="E161" s="25"/>
    </row>
    <row r="162" spans="5:5" x14ac:dyDescent="0.3">
      <c r="E162" s="25"/>
    </row>
    <row r="163" spans="5:5" x14ac:dyDescent="0.3">
      <c r="E163" s="25"/>
    </row>
    <row r="164" spans="5:5" x14ac:dyDescent="0.3">
      <c r="E164" s="25"/>
    </row>
    <row r="165" spans="5:5" x14ac:dyDescent="0.3">
      <c r="E165" s="25"/>
    </row>
    <row r="166" spans="5:5" x14ac:dyDescent="0.3">
      <c r="E166" s="25"/>
    </row>
    <row r="167" spans="5:5" x14ac:dyDescent="0.3">
      <c r="E167" s="25"/>
    </row>
    <row r="168" spans="5:5" x14ac:dyDescent="0.3">
      <c r="E168" s="25"/>
    </row>
    <row r="169" spans="5:5" x14ac:dyDescent="0.3">
      <c r="E169" s="25"/>
    </row>
    <row r="170" spans="5:5" x14ac:dyDescent="0.3">
      <c r="E170" s="25"/>
    </row>
    <row r="171" spans="5:5" x14ac:dyDescent="0.3">
      <c r="E171" s="25"/>
    </row>
    <row r="172" spans="5:5" x14ac:dyDescent="0.3">
      <c r="E172" s="25"/>
    </row>
    <row r="173" spans="5:5" x14ac:dyDescent="0.3">
      <c r="E173" s="25"/>
    </row>
    <row r="174" spans="5:5" x14ac:dyDescent="0.3">
      <c r="E174" s="25"/>
    </row>
    <row r="175" spans="5:5" x14ac:dyDescent="0.3">
      <c r="E175" s="25"/>
    </row>
    <row r="176" spans="5:5" x14ac:dyDescent="0.3">
      <c r="E176" s="25"/>
    </row>
    <row r="177" spans="5:5" x14ac:dyDescent="0.3">
      <c r="E177" s="25"/>
    </row>
    <row r="178" spans="5:5" x14ac:dyDescent="0.3">
      <c r="E178" s="25"/>
    </row>
    <row r="179" spans="5:5" x14ac:dyDescent="0.3">
      <c r="E179" s="25"/>
    </row>
    <row r="180" spans="5:5" x14ac:dyDescent="0.3">
      <c r="E180" s="25"/>
    </row>
    <row r="181" spans="5:5" x14ac:dyDescent="0.3">
      <c r="E181" s="25"/>
    </row>
    <row r="182" spans="5:5" x14ac:dyDescent="0.3">
      <c r="E182" s="25"/>
    </row>
    <row r="183" spans="5:5" x14ac:dyDescent="0.3">
      <c r="E183" s="25"/>
    </row>
    <row r="184" spans="5:5" x14ac:dyDescent="0.3">
      <c r="E184" s="25"/>
    </row>
    <row r="185" spans="5:5" x14ac:dyDescent="0.3">
      <c r="E185" s="25"/>
    </row>
    <row r="186" spans="5:5" x14ac:dyDescent="0.3">
      <c r="E186" s="25"/>
    </row>
    <row r="187" spans="5:5" x14ac:dyDescent="0.3">
      <c r="E187" s="25"/>
    </row>
    <row r="188" spans="5:5" x14ac:dyDescent="0.3">
      <c r="E188" s="25"/>
    </row>
    <row r="189" spans="5:5" x14ac:dyDescent="0.3">
      <c r="E189" s="25"/>
    </row>
    <row r="190" spans="5:5" x14ac:dyDescent="0.3">
      <c r="E190" s="25"/>
    </row>
    <row r="191" spans="5:5" x14ac:dyDescent="0.3">
      <c r="E191" s="25"/>
    </row>
    <row r="192" spans="5:5" x14ac:dyDescent="0.3">
      <c r="E192" s="25"/>
    </row>
    <row r="193" spans="5:5" x14ac:dyDescent="0.3">
      <c r="E193" s="25"/>
    </row>
    <row r="194" spans="5:5" x14ac:dyDescent="0.3">
      <c r="E194" s="25"/>
    </row>
    <row r="195" spans="5:5" x14ac:dyDescent="0.3">
      <c r="E195" s="25"/>
    </row>
    <row r="196" spans="5:5" x14ac:dyDescent="0.3">
      <c r="E196" s="25"/>
    </row>
    <row r="197" spans="5:5" x14ac:dyDescent="0.3">
      <c r="E197" s="25"/>
    </row>
    <row r="198" spans="5:5" x14ac:dyDescent="0.3">
      <c r="E198" s="25"/>
    </row>
    <row r="199" spans="5:5" x14ac:dyDescent="0.3">
      <c r="E199" s="25"/>
    </row>
    <row r="200" spans="5:5" x14ac:dyDescent="0.3">
      <c r="E200" s="25"/>
    </row>
    <row r="201" spans="5:5" x14ac:dyDescent="0.3">
      <c r="E201" s="25"/>
    </row>
    <row r="202" spans="5:5" x14ac:dyDescent="0.3">
      <c r="E202" s="25"/>
    </row>
    <row r="203" spans="5:5" x14ac:dyDescent="0.3">
      <c r="E203" s="25"/>
    </row>
    <row r="204" spans="5:5" x14ac:dyDescent="0.3">
      <c r="E204" s="25"/>
    </row>
    <row r="205" spans="5:5" x14ac:dyDescent="0.3">
      <c r="E205" s="25"/>
    </row>
    <row r="206" spans="5:5" x14ac:dyDescent="0.3">
      <c r="E206" s="25"/>
    </row>
    <row r="207" spans="5:5" x14ac:dyDescent="0.3">
      <c r="E207" s="25"/>
    </row>
    <row r="208" spans="5:5" x14ac:dyDescent="0.3">
      <c r="E208" s="25"/>
    </row>
    <row r="209" spans="5:5" x14ac:dyDescent="0.3">
      <c r="E209" s="25"/>
    </row>
    <row r="210" spans="5:5" x14ac:dyDescent="0.3">
      <c r="E210" s="25"/>
    </row>
    <row r="211" spans="5:5" x14ac:dyDescent="0.3">
      <c r="E211" s="25"/>
    </row>
    <row r="212" spans="5:5" x14ac:dyDescent="0.3">
      <c r="E212" s="25"/>
    </row>
    <row r="213" spans="5:5" x14ac:dyDescent="0.3">
      <c r="E213" s="25"/>
    </row>
    <row r="214" spans="5:5" x14ac:dyDescent="0.3">
      <c r="E214" s="25"/>
    </row>
    <row r="215" spans="5:5" x14ac:dyDescent="0.3">
      <c r="E215" s="25"/>
    </row>
    <row r="216" spans="5:5" x14ac:dyDescent="0.3">
      <c r="E216" s="25"/>
    </row>
    <row r="217" spans="5:5" x14ac:dyDescent="0.3">
      <c r="E217" s="25"/>
    </row>
    <row r="218" spans="5:5" x14ac:dyDescent="0.3">
      <c r="E218" s="25"/>
    </row>
    <row r="219" spans="5:5" x14ac:dyDescent="0.3">
      <c r="E219" s="25"/>
    </row>
    <row r="220" spans="5:5" x14ac:dyDescent="0.3">
      <c r="E220" s="25"/>
    </row>
    <row r="221" spans="5:5" x14ac:dyDescent="0.3">
      <c r="E221" s="25"/>
    </row>
    <row r="222" spans="5:5" x14ac:dyDescent="0.3">
      <c r="E222" s="25"/>
    </row>
    <row r="223" spans="5:5" x14ac:dyDescent="0.3">
      <c r="E223" s="25"/>
    </row>
    <row r="224" spans="5:5" x14ac:dyDescent="0.3">
      <c r="E224" s="25"/>
    </row>
    <row r="225" spans="5:5" x14ac:dyDescent="0.3">
      <c r="E225" s="25"/>
    </row>
    <row r="226" spans="5:5" x14ac:dyDescent="0.3">
      <c r="E226" s="25"/>
    </row>
    <row r="227" spans="5:5" x14ac:dyDescent="0.3">
      <c r="E227" s="25"/>
    </row>
    <row r="228" spans="5:5" x14ac:dyDescent="0.3">
      <c r="E228" s="25"/>
    </row>
    <row r="229" spans="5:5" x14ac:dyDescent="0.3">
      <c r="E229" s="25"/>
    </row>
    <row r="230" spans="5:5" x14ac:dyDescent="0.3">
      <c r="E230" s="25"/>
    </row>
    <row r="231" spans="5:5" x14ac:dyDescent="0.3">
      <c r="E231" s="25"/>
    </row>
    <row r="232" spans="5:5" x14ac:dyDescent="0.3">
      <c r="E232" s="25"/>
    </row>
    <row r="233" spans="5:5" x14ac:dyDescent="0.3">
      <c r="E233" s="25"/>
    </row>
    <row r="234" spans="5:5" x14ac:dyDescent="0.3">
      <c r="E234" s="25"/>
    </row>
    <row r="235" spans="5:5" x14ac:dyDescent="0.3">
      <c r="E235" s="25"/>
    </row>
    <row r="236" spans="5:5" x14ac:dyDescent="0.3">
      <c r="E236" s="25"/>
    </row>
    <row r="237" spans="5:5" x14ac:dyDescent="0.3">
      <c r="E237" s="25"/>
    </row>
    <row r="238" spans="5:5" x14ac:dyDescent="0.3">
      <c r="E238" s="25"/>
    </row>
    <row r="239" spans="5:5" x14ac:dyDescent="0.3">
      <c r="E239" s="25"/>
    </row>
    <row r="240" spans="5:5" x14ac:dyDescent="0.3">
      <c r="E240" s="25"/>
    </row>
    <row r="241" spans="5:5" x14ac:dyDescent="0.3">
      <c r="E241" s="25"/>
    </row>
    <row r="242" spans="5:5" x14ac:dyDescent="0.3">
      <c r="E242" s="25"/>
    </row>
    <row r="243" spans="5:5" x14ac:dyDescent="0.3">
      <c r="E243" s="25"/>
    </row>
    <row r="244" spans="5:5" x14ac:dyDescent="0.3">
      <c r="E244" s="25"/>
    </row>
    <row r="245" spans="5:5" x14ac:dyDescent="0.3">
      <c r="E245" s="25"/>
    </row>
    <row r="246" spans="5:5" x14ac:dyDescent="0.3">
      <c r="E246" s="25"/>
    </row>
    <row r="247" spans="5:5" x14ac:dyDescent="0.3">
      <c r="E247" s="25"/>
    </row>
    <row r="248" spans="5:5" x14ac:dyDescent="0.3">
      <c r="E248" s="25"/>
    </row>
    <row r="249" spans="5:5" x14ac:dyDescent="0.3">
      <c r="E249" s="25"/>
    </row>
    <row r="250" spans="5:5" x14ac:dyDescent="0.3">
      <c r="E250" s="25"/>
    </row>
    <row r="251" spans="5:5" x14ac:dyDescent="0.3">
      <c r="E251" s="25"/>
    </row>
    <row r="252" spans="5:5" x14ac:dyDescent="0.3">
      <c r="E252" s="25"/>
    </row>
    <row r="253" spans="5:5" x14ac:dyDescent="0.3">
      <c r="E253" s="25"/>
    </row>
    <row r="254" spans="5:5" x14ac:dyDescent="0.3">
      <c r="E254" s="25"/>
    </row>
    <row r="255" spans="5:5" x14ac:dyDescent="0.3">
      <c r="E255" s="25"/>
    </row>
    <row r="256" spans="5:5" x14ac:dyDescent="0.3">
      <c r="E256" s="25"/>
    </row>
    <row r="257" spans="5:5" x14ac:dyDescent="0.3">
      <c r="E257" s="25"/>
    </row>
    <row r="258" spans="5:5" x14ac:dyDescent="0.3">
      <c r="E258" s="25"/>
    </row>
    <row r="259" spans="5:5" x14ac:dyDescent="0.3">
      <c r="E259" s="25"/>
    </row>
    <row r="260" spans="5:5" x14ac:dyDescent="0.3">
      <c r="E260" s="25"/>
    </row>
    <row r="261" spans="5:5" x14ac:dyDescent="0.3">
      <c r="E261" s="25"/>
    </row>
    <row r="262" spans="5:5" x14ac:dyDescent="0.3">
      <c r="E262" s="25"/>
    </row>
    <row r="263" spans="5:5" x14ac:dyDescent="0.3">
      <c r="E263" s="25"/>
    </row>
    <row r="264" spans="5:5" x14ac:dyDescent="0.3">
      <c r="E264" s="25"/>
    </row>
    <row r="265" spans="5:5" x14ac:dyDescent="0.3">
      <c r="E265" s="25"/>
    </row>
    <row r="266" spans="5:5" x14ac:dyDescent="0.3">
      <c r="E266" s="25"/>
    </row>
    <row r="267" spans="5:5" x14ac:dyDescent="0.3">
      <c r="E267" s="25"/>
    </row>
    <row r="268" spans="5:5" x14ac:dyDescent="0.3">
      <c r="E268" s="25"/>
    </row>
    <row r="269" spans="5:5" x14ac:dyDescent="0.3">
      <c r="E269" s="25"/>
    </row>
    <row r="270" spans="5:5" x14ac:dyDescent="0.3">
      <c r="E270" s="25"/>
    </row>
    <row r="271" spans="5:5" x14ac:dyDescent="0.3">
      <c r="E271" s="25"/>
    </row>
    <row r="272" spans="5:5" x14ac:dyDescent="0.3">
      <c r="E272" s="25"/>
    </row>
    <row r="273" spans="5:5" x14ac:dyDescent="0.3">
      <c r="E273" s="25"/>
    </row>
    <row r="274" spans="5:5" x14ac:dyDescent="0.3">
      <c r="E274" s="25"/>
    </row>
    <row r="275" spans="5:5" x14ac:dyDescent="0.3">
      <c r="E275" s="25"/>
    </row>
    <row r="276" spans="5:5" x14ac:dyDescent="0.3">
      <c r="E276" s="25"/>
    </row>
    <row r="277" spans="5:5" x14ac:dyDescent="0.3">
      <c r="E277" s="25"/>
    </row>
    <row r="278" spans="5:5" x14ac:dyDescent="0.3">
      <c r="E278" s="25"/>
    </row>
    <row r="279" spans="5:5" x14ac:dyDescent="0.3">
      <c r="E279" s="25"/>
    </row>
    <row r="280" spans="5:5" x14ac:dyDescent="0.3">
      <c r="E280" s="25"/>
    </row>
    <row r="281" spans="5:5" x14ac:dyDescent="0.3">
      <c r="E281" s="25"/>
    </row>
    <row r="282" spans="5:5" x14ac:dyDescent="0.3">
      <c r="E282" s="25"/>
    </row>
    <row r="283" spans="5:5" x14ac:dyDescent="0.3">
      <c r="E283" s="25"/>
    </row>
    <row r="284" spans="5:5" x14ac:dyDescent="0.3">
      <c r="E284" s="25"/>
    </row>
    <row r="285" spans="5:5" x14ac:dyDescent="0.3">
      <c r="E285" s="25"/>
    </row>
    <row r="286" spans="5:5" x14ac:dyDescent="0.3">
      <c r="E286" s="25"/>
    </row>
    <row r="287" spans="5:5" x14ac:dyDescent="0.3">
      <c r="E287" s="25"/>
    </row>
    <row r="288" spans="5:5" x14ac:dyDescent="0.3">
      <c r="E288" s="25"/>
    </row>
    <row r="289" spans="5:5" x14ac:dyDescent="0.3">
      <c r="E289" s="25"/>
    </row>
    <row r="290" spans="5:5" x14ac:dyDescent="0.3">
      <c r="E290" s="25"/>
    </row>
    <row r="291" spans="5:5" x14ac:dyDescent="0.3">
      <c r="E291" s="25"/>
    </row>
    <row r="292" spans="5:5" x14ac:dyDescent="0.3">
      <c r="E292" s="25"/>
    </row>
    <row r="293" spans="5:5" x14ac:dyDescent="0.3">
      <c r="E293" s="25"/>
    </row>
    <row r="294" spans="5:5" x14ac:dyDescent="0.3">
      <c r="E294" s="25"/>
    </row>
    <row r="295" spans="5:5" x14ac:dyDescent="0.3">
      <c r="E295" s="25"/>
    </row>
    <row r="296" spans="5:5" x14ac:dyDescent="0.3">
      <c r="E296" s="25"/>
    </row>
    <row r="297" spans="5:5" x14ac:dyDescent="0.3">
      <c r="E297" s="25"/>
    </row>
    <row r="298" spans="5:5" x14ac:dyDescent="0.3">
      <c r="E298" s="25"/>
    </row>
    <row r="299" spans="5:5" x14ac:dyDescent="0.3">
      <c r="E299" s="25"/>
    </row>
    <row r="300" spans="5:5" x14ac:dyDescent="0.3">
      <c r="E300" s="25"/>
    </row>
    <row r="301" spans="5:5" x14ac:dyDescent="0.3">
      <c r="E301" s="25"/>
    </row>
    <row r="302" spans="5:5" x14ac:dyDescent="0.3">
      <c r="E302" s="25"/>
    </row>
    <row r="303" spans="5:5" x14ac:dyDescent="0.3">
      <c r="E303" s="25"/>
    </row>
    <row r="304" spans="5:5" x14ac:dyDescent="0.3">
      <c r="E304" s="25"/>
    </row>
    <row r="305" spans="5:5" x14ac:dyDescent="0.3">
      <c r="E305" s="25"/>
    </row>
    <row r="306" spans="5:5" x14ac:dyDescent="0.3">
      <c r="E306" s="25"/>
    </row>
    <row r="307" spans="5:5" x14ac:dyDescent="0.3">
      <c r="E307" s="25"/>
    </row>
    <row r="308" spans="5:5" x14ac:dyDescent="0.3">
      <c r="E308" s="25"/>
    </row>
    <row r="309" spans="5:5" x14ac:dyDescent="0.3">
      <c r="E309" s="25"/>
    </row>
    <row r="310" spans="5:5" x14ac:dyDescent="0.3">
      <c r="E310" s="25"/>
    </row>
    <row r="311" spans="5:5" x14ac:dyDescent="0.3">
      <c r="E311" s="25"/>
    </row>
    <row r="312" spans="5:5" x14ac:dyDescent="0.3">
      <c r="E312" s="25"/>
    </row>
    <row r="313" spans="5:5" x14ac:dyDescent="0.3">
      <c r="E313" s="25"/>
    </row>
    <row r="314" spans="5:5" x14ac:dyDescent="0.3">
      <c r="E314" s="25"/>
    </row>
    <row r="315" spans="5:5" x14ac:dyDescent="0.3">
      <c r="E315" s="25"/>
    </row>
    <row r="316" spans="5:5" x14ac:dyDescent="0.3">
      <c r="E316" s="25"/>
    </row>
    <row r="317" spans="5:5" x14ac:dyDescent="0.3">
      <c r="E317" s="25"/>
    </row>
    <row r="318" spans="5:5" x14ac:dyDescent="0.3">
      <c r="E318" s="25"/>
    </row>
    <row r="319" spans="5:5" x14ac:dyDescent="0.3">
      <c r="E319" s="25"/>
    </row>
    <row r="320" spans="5:5" x14ac:dyDescent="0.3">
      <c r="E320" s="25"/>
    </row>
    <row r="321" spans="5:5" x14ac:dyDescent="0.3">
      <c r="E321" s="25"/>
    </row>
    <row r="322" spans="5:5" x14ac:dyDescent="0.3">
      <c r="E322" s="25"/>
    </row>
    <row r="323" spans="5:5" x14ac:dyDescent="0.3">
      <c r="E323" s="25"/>
    </row>
    <row r="324" spans="5:5" x14ac:dyDescent="0.3">
      <c r="E324" s="25"/>
    </row>
    <row r="325" spans="5:5" x14ac:dyDescent="0.3">
      <c r="E325" s="25"/>
    </row>
    <row r="326" spans="5:5" x14ac:dyDescent="0.3">
      <c r="E326" s="25"/>
    </row>
    <row r="327" spans="5:5" x14ac:dyDescent="0.3">
      <c r="E327" s="25"/>
    </row>
    <row r="328" spans="5:5" x14ac:dyDescent="0.3">
      <c r="E328" s="25"/>
    </row>
    <row r="329" spans="5:5" x14ac:dyDescent="0.3">
      <c r="E329" s="25"/>
    </row>
    <row r="330" spans="5:5" x14ac:dyDescent="0.3">
      <c r="E330" s="25"/>
    </row>
    <row r="331" spans="5:5" x14ac:dyDescent="0.3">
      <c r="E331" s="25"/>
    </row>
    <row r="332" spans="5:5" x14ac:dyDescent="0.3">
      <c r="E332" s="25"/>
    </row>
    <row r="333" spans="5:5" x14ac:dyDescent="0.3">
      <c r="E333" s="25"/>
    </row>
    <row r="334" spans="5:5" x14ac:dyDescent="0.3">
      <c r="E334" s="25"/>
    </row>
    <row r="335" spans="5:5" x14ac:dyDescent="0.3">
      <c r="E335" s="25"/>
    </row>
    <row r="336" spans="5:5" x14ac:dyDescent="0.3">
      <c r="E336" s="25"/>
    </row>
    <row r="337" spans="5:5" x14ac:dyDescent="0.3">
      <c r="E337" s="25"/>
    </row>
    <row r="338" spans="5:5" x14ac:dyDescent="0.3">
      <c r="E338" s="25"/>
    </row>
    <row r="339" spans="5:5" x14ac:dyDescent="0.3">
      <c r="E339" s="25"/>
    </row>
    <row r="340" spans="5:5" x14ac:dyDescent="0.3">
      <c r="E340" s="25"/>
    </row>
    <row r="341" spans="5:5" x14ac:dyDescent="0.3">
      <c r="E341" s="25"/>
    </row>
    <row r="342" spans="5:5" x14ac:dyDescent="0.3">
      <c r="E342" s="25"/>
    </row>
    <row r="343" spans="5:5" x14ac:dyDescent="0.3">
      <c r="E343" s="25"/>
    </row>
    <row r="344" spans="5:5" x14ac:dyDescent="0.3">
      <c r="E344" s="25"/>
    </row>
    <row r="345" spans="5:5" x14ac:dyDescent="0.3">
      <c r="E345" s="25"/>
    </row>
    <row r="346" spans="5:5" x14ac:dyDescent="0.3">
      <c r="E346" s="25"/>
    </row>
    <row r="347" spans="5:5" x14ac:dyDescent="0.3">
      <c r="E347" s="25"/>
    </row>
    <row r="348" spans="5:5" x14ac:dyDescent="0.3">
      <c r="E348" s="25"/>
    </row>
    <row r="349" spans="5:5" x14ac:dyDescent="0.3">
      <c r="E349" s="25"/>
    </row>
    <row r="350" spans="5:5" x14ac:dyDescent="0.3">
      <c r="E350" s="25"/>
    </row>
    <row r="351" spans="5:5" x14ac:dyDescent="0.3">
      <c r="E351" s="25"/>
    </row>
    <row r="352" spans="5:5" x14ac:dyDescent="0.3">
      <c r="E352" s="25"/>
    </row>
    <row r="353" spans="5:5" x14ac:dyDescent="0.3">
      <c r="E353" s="25"/>
    </row>
    <row r="354" spans="5:5" x14ac:dyDescent="0.3">
      <c r="E354" s="25"/>
    </row>
    <row r="355" spans="5:5" x14ac:dyDescent="0.3">
      <c r="E355" s="25"/>
    </row>
    <row r="356" spans="5:5" x14ac:dyDescent="0.3">
      <c r="E356" s="25"/>
    </row>
    <row r="357" spans="5:5" x14ac:dyDescent="0.3">
      <c r="E357" s="25"/>
    </row>
    <row r="358" spans="5:5" x14ac:dyDescent="0.3">
      <c r="E358" s="25"/>
    </row>
    <row r="359" spans="5:5" x14ac:dyDescent="0.3">
      <c r="E359" s="25"/>
    </row>
    <row r="360" spans="5:5" x14ac:dyDescent="0.3">
      <c r="E360" s="25"/>
    </row>
    <row r="361" spans="5:5" x14ac:dyDescent="0.3">
      <c r="E361" s="25"/>
    </row>
    <row r="362" spans="5:5" x14ac:dyDescent="0.3">
      <c r="E362" s="25"/>
    </row>
    <row r="363" spans="5:5" x14ac:dyDescent="0.3">
      <c r="E363" s="25"/>
    </row>
    <row r="364" spans="5:5" x14ac:dyDescent="0.3">
      <c r="E364" s="25"/>
    </row>
    <row r="365" spans="5:5" x14ac:dyDescent="0.3">
      <c r="E365" s="25"/>
    </row>
    <row r="366" spans="5:5" x14ac:dyDescent="0.3">
      <c r="E366" s="25"/>
    </row>
    <row r="367" spans="5:5" x14ac:dyDescent="0.3">
      <c r="E367" s="25"/>
    </row>
    <row r="368" spans="5:5" x14ac:dyDescent="0.3">
      <c r="E368" s="25"/>
    </row>
    <row r="369" spans="5:5" x14ac:dyDescent="0.3">
      <c r="E369" s="25"/>
    </row>
    <row r="370" spans="5:5" x14ac:dyDescent="0.3">
      <c r="E370" s="25"/>
    </row>
    <row r="371" spans="5:5" x14ac:dyDescent="0.3">
      <c r="E371" s="25"/>
    </row>
    <row r="372" spans="5:5" x14ac:dyDescent="0.3">
      <c r="E372" s="25"/>
    </row>
    <row r="373" spans="5:5" x14ac:dyDescent="0.3">
      <c r="E373" s="25"/>
    </row>
    <row r="374" spans="5:5" x14ac:dyDescent="0.3">
      <c r="E374" s="25"/>
    </row>
    <row r="375" spans="5:5" x14ac:dyDescent="0.3">
      <c r="E375" s="25"/>
    </row>
    <row r="376" spans="5:5" x14ac:dyDescent="0.3">
      <c r="E376" s="25"/>
    </row>
    <row r="377" spans="5:5" x14ac:dyDescent="0.3">
      <c r="E377" s="25"/>
    </row>
    <row r="378" spans="5:5" x14ac:dyDescent="0.3">
      <c r="E378" s="25"/>
    </row>
    <row r="379" spans="5:5" x14ac:dyDescent="0.3">
      <c r="E379" s="25"/>
    </row>
    <row r="380" spans="5:5" x14ac:dyDescent="0.3">
      <c r="E380" s="25"/>
    </row>
    <row r="381" spans="5:5" x14ac:dyDescent="0.3">
      <c r="E381" s="25"/>
    </row>
    <row r="382" spans="5:5" x14ac:dyDescent="0.3">
      <c r="E382" s="25"/>
    </row>
    <row r="383" spans="5:5" x14ac:dyDescent="0.3">
      <c r="E383" s="25"/>
    </row>
    <row r="384" spans="5:5" x14ac:dyDescent="0.3">
      <c r="E384" s="25"/>
    </row>
    <row r="385" spans="5:5" x14ac:dyDescent="0.3">
      <c r="E385" s="25"/>
    </row>
    <row r="386" spans="5:5" x14ac:dyDescent="0.3">
      <c r="E386" s="25"/>
    </row>
    <row r="387" spans="5:5" x14ac:dyDescent="0.3">
      <c r="E387" s="25"/>
    </row>
    <row r="388" spans="5:5" x14ac:dyDescent="0.3">
      <c r="E388" s="25"/>
    </row>
    <row r="389" spans="5:5" x14ac:dyDescent="0.3">
      <c r="E389" s="25"/>
    </row>
    <row r="390" spans="5:5" x14ac:dyDescent="0.3">
      <c r="E390" s="25"/>
    </row>
    <row r="391" spans="5:5" x14ac:dyDescent="0.3">
      <c r="E391" s="25"/>
    </row>
    <row r="392" spans="5:5" x14ac:dyDescent="0.3">
      <c r="E392" s="25"/>
    </row>
    <row r="393" spans="5:5" x14ac:dyDescent="0.3">
      <c r="E393" s="25"/>
    </row>
    <row r="394" spans="5:5" x14ac:dyDescent="0.3">
      <c r="E394" s="25"/>
    </row>
    <row r="395" spans="5:5" x14ac:dyDescent="0.3">
      <c r="E395" s="25"/>
    </row>
    <row r="396" spans="5:5" x14ac:dyDescent="0.3">
      <c r="E396" s="25"/>
    </row>
    <row r="397" spans="5:5" x14ac:dyDescent="0.3">
      <c r="E397" s="25"/>
    </row>
    <row r="398" spans="5:5" x14ac:dyDescent="0.3">
      <c r="E398" s="25"/>
    </row>
    <row r="399" spans="5:5" x14ac:dyDescent="0.3">
      <c r="E399" s="25"/>
    </row>
    <row r="400" spans="5:5" x14ac:dyDescent="0.3">
      <c r="E400" s="25"/>
    </row>
    <row r="401" spans="5:5" x14ac:dyDescent="0.3">
      <c r="E401" s="25"/>
    </row>
    <row r="402" spans="5:5" x14ac:dyDescent="0.3">
      <c r="E402" s="25"/>
    </row>
    <row r="403" spans="5:5" x14ac:dyDescent="0.3">
      <c r="E403" s="25"/>
    </row>
    <row r="404" spans="5:5" x14ac:dyDescent="0.3">
      <c r="E404" s="25"/>
    </row>
    <row r="405" spans="5:5" x14ac:dyDescent="0.3">
      <c r="E405" s="25"/>
    </row>
    <row r="406" spans="5:5" x14ac:dyDescent="0.3">
      <c r="E406" s="25"/>
    </row>
    <row r="407" spans="5:5" x14ac:dyDescent="0.3">
      <c r="E407" s="25"/>
    </row>
    <row r="408" spans="5:5" x14ac:dyDescent="0.3">
      <c r="E408" s="25"/>
    </row>
    <row r="409" spans="5:5" x14ac:dyDescent="0.3">
      <c r="E409" s="25"/>
    </row>
    <row r="410" spans="5:5" x14ac:dyDescent="0.3">
      <c r="E410" s="25"/>
    </row>
    <row r="411" spans="5:5" x14ac:dyDescent="0.3">
      <c r="E411" s="25"/>
    </row>
    <row r="412" spans="5:5" x14ac:dyDescent="0.3">
      <c r="E412" s="25"/>
    </row>
    <row r="413" spans="5:5" x14ac:dyDescent="0.3">
      <c r="E413" s="25"/>
    </row>
    <row r="414" spans="5:5" x14ac:dyDescent="0.3">
      <c r="E414" s="25"/>
    </row>
    <row r="415" spans="5:5" x14ac:dyDescent="0.3">
      <c r="E415" s="25"/>
    </row>
    <row r="416" spans="5:5" x14ac:dyDescent="0.3">
      <c r="E416" s="25"/>
    </row>
    <row r="417" spans="5:5" x14ac:dyDescent="0.3">
      <c r="E417" s="25"/>
    </row>
    <row r="418" spans="5:5" x14ac:dyDescent="0.3">
      <c r="E418" s="25"/>
    </row>
    <row r="419" spans="5:5" x14ac:dyDescent="0.3">
      <c r="E419" s="25"/>
    </row>
    <row r="420" spans="5:5" x14ac:dyDescent="0.3">
      <c r="E420" s="25"/>
    </row>
    <row r="421" spans="5:5" x14ac:dyDescent="0.3">
      <c r="E421" s="25"/>
    </row>
    <row r="422" spans="5:5" x14ac:dyDescent="0.3">
      <c r="E422" s="25"/>
    </row>
    <row r="423" spans="5:5" x14ac:dyDescent="0.3">
      <c r="E423" s="25"/>
    </row>
    <row r="424" spans="5:5" x14ac:dyDescent="0.3">
      <c r="E424" s="25"/>
    </row>
    <row r="425" spans="5:5" x14ac:dyDescent="0.3">
      <c r="E425" s="25"/>
    </row>
    <row r="426" spans="5:5" x14ac:dyDescent="0.3">
      <c r="E426" s="25"/>
    </row>
    <row r="427" spans="5:5" x14ac:dyDescent="0.3">
      <c r="E427" s="25"/>
    </row>
    <row r="428" spans="5:5" x14ac:dyDescent="0.3">
      <c r="E428" s="25"/>
    </row>
    <row r="429" spans="5:5" x14ac:dyDescent="0.3">
      <c r="E429" s="25"/>
    </row>
    <row r="430" spans="5:5" x14ac:dyDescent="0.3">
      <c r="E430" s="25"/>
    </row>
    <row r="431" spans="5:5" x14ac:dyDescent="0.3">
      <c r="E431" s="25"/>
    </row>
    <row r="432" spans="5:5" x14ac:dyDescent="0.3">
      <c r="E432" s="25"/>
    </row>
    <row r="433" spans="5:5" x14ac:dyDescent="0.3">
      <c r="E433" s="25"/>
    </row>
    <row r="434" spans="5:5" x14ac:dyDescent="0.3">
      <c r="E434" s="25"/>
    </row>
    <row r="435" spans="5:5" x14ac:dyDescent="0.3">
      <c r="E435" s="25"/>
    </row>
    <row r="436" spans="5:5" x14ac:dyDescent="0.3">
      <c r="E436" s="25"/>
    </row>
    <row r="437" spans="5:5" x14ac:dyDescent="0.3">
      <c r="E437" s="25"/>
    </row>
    <row r="438" spans="5:5" x14ac:dyDescent="0.3">
      <c r="E438" s="25"/>
    </row>
    <row r="439" spans="5:5" x14ac:dyDescent="0.3">
      <c r="E439" s="25"/>
    </row>
    <row r="440" spans="5:5" x14ac:dyDescent="0.3">
      <c r="E440" s="25"/>
    </row>
    <row r="441" spans="5:5" x14ac:dyDescent="0.3">
      <c r="E441" s="25"/>
    </row>
    <row r="442" spans="5:5" x14ac:dyDescent="0.3">
      <c r="E442" s="25"/>
    </row>
    <row r="443" spans="5:5" x14ac:dyDescent="0.3">
      <c r="E443" s="25"/>
    </row>
    <row r="444" spans="5:5" x14ac:dyDescent="0.3">
      <c r="E444" s="25"/>
    </row>
    <row r="445" spans="5:5" x14ac:dyDescent="0.3">
      <c r="E445" s="25"/>
    </row>
    <row r="446" spans="5:5" x14ac:dyDescent="0.3">
      <c r="E446" s="25"/>
    </row>
    <row r="447" spans="5:5" x14ac:dyDescent="0.3">
      <c r="E447" s="25"/>
    </row>
    <row r="448" spans="5:5" x14ac:dyDescent="0.3">
      <c r="E448" s="25"/>
    </row>
    <row r="449" spans="5:5" x14ac:dyDescent="0.3">
      <c r="E449" s="25"/>
    </row>
    <row r="450" spans="5:5" x14ac:dyDescent="0.3">
      <c r="E450" s="25"/>
    </row>
    <row r="451" spans="5:5" x14ac:dyDescent="0.3">
      <c r="E451" s="25"/>
    </row>
    <row r="452" spans="5:5" x14ac:dyDescent="0.3">
      <c r="E452" s="25"/>
    </row>
    <row r="453" spans="5:5" x14ac:dyDescent="0.3">
      <c r="E453" s="25"/>
    </row>
    <row r="454" spans="5:5" x14ac:dyDescent="0.3">
      <c r="E454" s="25"/>
    </row>
    <row r="455" spans="5:5" x14ac:dyDescent="0.3">
      <c r="E455" s="25"/>
    </row>
    <row r="456" spans="5:5" x14ac:dyDescent="0.3">
      <c r="E456" s="25"/>
    </row>
    <row r="457" spans="5:5" x14ac:dyDescent="0.3">
      <c r="E457" s="25"/>
    </row>
    <row r="458" spans="5:5" x14ac:dyDescent="0.3">
      <c r="E458" s="25"/>
    </row>
    <row r="459" spans="5:5" x14ac:dyDescent="0.3">
      <c r="E459" s="25"/>
    </row>
    <row r="460" spans="5:5" x14ac:dyDescent="0.3">
      <c r="E460" s="25"/>
    </row>
    <row r="461" spans="5:5" x14ac:dyDescent="0.3">
      <c r="E461" s="25"/>
    </row>
    <row r="462" spans="5:5" x14ac:dyDescent="0.3">
      <c r="E462" s="25"/>
    </row>
    <row r="463" spans="5:5" x14ac:dyDescent="0.3">
      <c r="E463" s="25"/>
    </row>
    <row r="464" spans="5:5" x14ac:dyDescent="0.3">
      <c r="E464" s="25"/>
    </row>
    <row r="465" spans="5:5" x14ac:dyDescent="0.3">
      <c r="E465" s="25"/>
    </row>
    <row r="466" spans="5:5" x14ac:dyDescent="0.3">
      <c r="E466" s="25"/>
    </row>
    <row r="467" spans="5:5" x14ac:dyDescent="0.3">
      <c r="E467" s="25"/>
    </row>
    <row r="468" spans="5:5" x14ac:dyDescent="0.3">
      <c r="E468" s="25"/>
    </row>
    <row r="469" spans="5:5" x14ac:dyDescent="0.3">
      <c r="E469" s="25"/>
    </row>
    <row r="470" spans="5:5" x14ac:dyDescent="0.3">
      <c r="E470" s="25"/>
    </row>
    <row r="471" spans="5:5" x14ac:dyDescent="0.3">
      <c r="E471" s="25"/>
    </row>
    <row r="472" spans="5:5" x14ac:dyDescent="0.3">
      <c r="E472" s="25"/>
    </row>
    <row r="473" spans="5:5" x14ac:dyDescent="0.3">
      <c r="E473" s="25"/>
    </row>
    <row r="474" spans="5:5" x14ac:dyDescent="0.3">
      <c r="E474" s="25"/>
    </row>
    <row r="475" spans="5:5" x14ac:dyDescent="0.3">
      <c r="E475" s="25"/>
    </row>
    <row r="476" spans="5:5" x14ac:dyDescent="0.3">
      <c r="E476" s="25"/>
    </row>
    <row r="477" spans="5:5" x14ac:dyDescent="0.3">
      <c r="E477" s="25"/>
    </row>
    <row r="478" spans="5:5" x14ac:dyDescent="0.3">
      <c r="E478" s="25"/>
    </row>
    <row r="479" spans="5:5" x14ac:dyDescent="0.3">
      <c r="E479" s="25"/>
    </row>
    <row r="480" spans="5:5" x14ac:dyDescent="0.3">
      <c r="E480" s="25"/>
    </row>
    <row r="481" spans="5:5" x14ac:dyDescent="0.3">
      <c r="E481" s="25"/>
    </row>
    <row r="482" spans="5:5" x14ac:dyDescent="0.3">
      <c r="E482" s="25"/>
    </row>
    <row r="483" spans="5:5" x14ac:dyDescent="0.3">
      <c r="E483" s="25"/>
    </row>
    <row r="484" spans="5:5" x14ac:dyDescent="0.3">
      <c r="E484" s="25"/>
    </row>
    <row r="485" spans="5:5" x14ac:dyDescent="0.3">
      <c r="E485" s="25"/>
    </row>
    <row r="486" spans="5:5" x14ac:dyDescent="0.3">
      <c r="E486" s="25"/>
    </row>
    <row r="487" spans="5:5" x14ac:dyDescent="0.3">
      <c r="E487" s="25"/>
    </row>
    <row r="488" spans="5:5" x14ac:dyDescent="0.3">
      <c r="E488" s="25"/>
    </row>
    <row r="489" spans="5:5" x14ac:dyDescent="0.3">
      <c r="E489" s="25"/>
    </row>
    <row r="490" spans="5:5" x14ac:dyDescent="0.3">
      <c r="E490" s="25"/>
    </row>
    <row r="491" spans="5:5" x14ac:dyDescent="0.3">
      <c r="E491" s="25"/>
    </row>
    <row r="492" spans="5:5" x14ac:dyDescent="0.3">
      <c r="E492" s="25"/>
    </row>
    <row r="493" spans="5:5" x14ac:dyDescent="0.3">
      <c r="E493" s="25"/>
    </row>
    <row r="494" spans="5:5" x14ac:dyDescent="0.3">
      <c r="E494" s="25"/>
    </row>
    <row r="495" spans="5:5" x14ac:dyDescent="0.3">
      <c r="E495" s="25"/>
    </row>
    <row r="496" spans="5:5" x14ac:dyDescent="0.3">
      <c r="E496" s="25"/>
    </row>
    <row r="497" spans="5:5" x14ac:dyDescent="0.3">
      <c r="E497" s="25"/>
    </row>
    <row r="498" spans="5:5" x14ac:dyDescent="0.3">
      <c r="E498" s="25"/>
    </row>
    <row r="499" spans="5:5" x14ac:dyDescent="0.3">
      <c r="E499" s="25"/>
    </row>
    <row r="500" spans="5:5" x14ac:dyDescent="0.3">
      <c r="E500" s="25"/>
    </row>
    <row r="501" spans="5:5" x14ac:dyDescent="0.3">
      <c r="E501" s="25"/>
    </row>
    <row r="502" spans="5:5" x14ac:dyDescent="0.3">
      <c r="E502" s="25"/>
    </row>
    <row r="503" spans="5:5" x14ac:dyDescent="0.3">
      <c r="E503" s="25"/>
    </row>
    <row r="504" spans="5:5" x14ac:dyDescent="0.3">
      <c r="E504" s="25"/>
    </row>
    <row r="505" spans="5:5" x14ac:dyDescent="0.3">
      <c r="E505" s="25"/>
    </row>
    <row r="506" spans="5:5" x14ac:dyDescent="0.3">
      <c r="E506" s="25"/>
    </row>
    <row r="507" spans="5:5" x14ac:dyDescent="0.3">
      <c r="E507" s="25"/>
    </row>
    <row r="508" spans="5:5" x14ac:dyDescent="0.3">
      <c r="E508" s="25"/>
    </row>
    <row r="509" spans="5:5" x14ac:dyDescent="0.3">
      <c r="E509" s="25"/>
    </row>
    <row r="510" spans="5:5" x14ac:dyDescent="0.3">
      <c r="E510" s="25"/>
    </row>
    <row r="511" spans="5:5" x14ac:dyDescent="0.3">
      <c r="E511" s="25"/>
    </row>
    <row r="512" spans="5:5" x14ac:dyDescent="0.3">
      <c r="E512" s="25"/>
    </row>
    <row r="513" spans="5:5" x14ac:dyDescent="0.3">
      <c r="E513" s="25"/>
    </row>
    <row r="514" spans="5:5" x14ac:dyDescent="0.3">
      <c r="E514" s="25"/>
    </row>
    <row r="515" spans="5:5" x14ac:dyDescent="0.3">
      <c r="E515" s="25"/>
    </row>
    <row r="516" spans="5:5" x14ac:dyDescent="0.3">
      <c r="E516" s="25"/>
    </row>
    <row r="517" spans="5:5" x14ac:dyDescent="0.3">
      <c r="E517" s="25"/>
    </row>
    <row r="518" spans="5:5" x14ac:dyDescent="0.3">
      <c r="E518" s="25"/>
    </row>
    <row r="519" spans="5:5" x14ac:dyDescent="0.3">
      <c r="E519" s="25"/>
    </row>
    <row r="520" spans="5:5" x14ac:dyDescent="0.3">
      <c r="E520" s="25"/>
    </row>
    <row r="521" spans="5:5" x14ac:dyDescent="0.3">
      <c r="E521" s="25"/>
    </row>
    <row r="522" spans="5:5" x14ac:dyDescent="0.3">
      <c r="E522" s="25"/>
    </row>
    <row r="523" spans="5:5" x14ac:dyDescent="0.3">
      <c r="E523" s="25"/>
    </row>
    <row r="524" spans="5:5" x14ac:dyDescent="0.3">
      <c r="E524" s="25"/>
    </row>
    <row r="525" spans="5:5" x14ac:dyDescent="0.3">
      <c r="E525" s="25"/>
    </row>
    <row r="526" spans="5:5" x14ac:dyDescent="0.3">
      <c r="E526" s="25"/>
    </row>
    <row r="527" spans="5:5" x14ac:dyDescent="0.3">
      <c r="E527" s="25"/>
    </row>
    <row r="528" spans="5:5" x14ac:dyDescent="0.3">
      <c r="E528" s="25"/>
    </row>
    <row r="529" spans="5:5" x14ac:dyDescent="0.3">
      <c r="E529" s="25"/>
    </row>
    <row r="530" spans="5:5" x14ac:dyDescent="0.3">
      <c r="E530" s="25"/>
    </row>
    <row r="531" spans="5:5" x14ac:dyDescent="0.3">
      <c r="E531" s="25"/>
    </row>
    <row r="532" spans="5:5" x14ac:dyDescent="0.3">
      <c r="E532" s="25"/>
    </row>
    <row r="533" spans="5:5" x14ac:dyDescent="0.3">
      <c r="E533" s="25"/>
    </row>
    <row r="534" spans="5:5" x14ac:dyDescent="0.3">
      <c r="E534" s="25"/>
    </row>
    <row r="535" spans="5:5" x14ac:dyDescent="0.3">
      <c r="E535" s="25"/>
    </row>
    <row r="536" spans="5:5" x14ac:dyDescent="0.3">
      <c r="E536" s="25"/>
    </row>
    <row r="537" spans="5:5" x14ac:dyDescent="0.3">
      <c r="E537" s="25"/>
    </row>
    <row r="538" spans="5:5" x14ac:dyDescent="0.3">
      <c r="E538" s="25"/>
    </row>
    <row r="539" spans="5:5" x14ac:dyDescent="0.3">
      <c r="E539" s="25"/>
    </row>
    <row r="540" spans="5:5" x14ac:dyDescent="0.3">
      <c r="E540" s="25"/>
    </row>
    <row r="541" spans="5:5" x14ac:dyDescent="0.3">
      <c r="E541" s="25"/>
    </row>
    <row r="542" spans="5:5" x14ac:dyDescent="0.3">
      <c r="E542" s="25"/>
    </row>
    <row r="543" spans="5:5" x14ac:dyDescent="0.3">
      <c r="E543" s="25"/>
    </row>
    <row r="544" spans="5:5" x14ac:dyDescent="0.3">
      <c r="E544" s="25"/>
    </row>
    <row r="545" spans="5:5" x14ac:dyDescent="0.3">
      <c r="E545" s="25"/>
    </row>
    <row r="546" spans="5:5" x14ac:dyDescent="0.3">
      <c r="E546" s="25"/>
    </row>
    <row r="547" spans="5:5" x14ac:dyDescent="0.3">
      <c r="E547" s="25"/>
    </row>
    <row r="548" spans="5:5" x14ac:dyDescent="0.3">
      <c r="E548" s="25"/>
    </row>
    <row r="549" spans="5:5" x14ac:dyDescent="0.3">
      <c r="E549" s="25"/>
    </row>
    <row r="550" spans="5:5" x14ac:dyDescent="0.3">
      <c r="E550" s="25"/>
    </row>
    <row r="551" spans="5:5" x14ac:dyDescent="0.3">
      <c r="E551" s="25"/>
    </row>
    <row r="552" spans="5:5" x14ac:dyDescent="0.3">
      <c r="E552" s="25"/>
    </row>
    <row r="553" spans="5:5" x14ac:dyDescent="0.3">
      <c r="E553" s="25"/>
    </row>
    <row r="554" spans="5:5" x14ac:dyDescent="0.3">
      <c r="E554" s="25"/>
    </row>
    <row r="555" spans="5:5" x14ac:dyDescent="0.3">
      <c r="E555" s="25"/>
    </row>
    <row r="556" spans="5:5" x14ac:dyDescent="0.3">
      <c r="E556" s="25"/>
    </row>
    <row r="557" spans="5:5" x14ac:dyDescent="0.3">
      <c r="E557" s="25"/>
    </row>
    <row r="558" spans="5:5" x14ac:dyDescent="0.3">
      <c r="E558" s="25"/>
    </row>
    <row r="559" spans="5:5" x14ac:dyDescent="0.3">
      <c r="E559" s="25"/>
    </row>
    <row r="560" spans="5:5" x14ac:dyDescent="0.3">
      <c r="E560" s="25"/>
    </row>
    <row r="561" spans="5:5" x14ac:dyDescent="0.3">
      <c r="E561" s="25"/>
    </row>
    <row r="562" spans="5:5" x14ac:dyDescent="0.3">
      <c r="E562" s="25"/>
    </row>
    <row r="563" spans="5:5" x14ac:dyDescent="0.3">
      <c r="E563" s="25"/>
    </row>
    <row r="564" spans="5:5" x14ac:dyDescent="0.3">
      <c r="E564" s="25"/>
    </row>
    <row r="565" spans="5:5" x14ac:dyDescent="0.3">
      <c r="E565" s="25"/>
    </row>
    <row r="566" spans="5:5" x14ac:dyDescent="0.3">
      <c r="E566" s="25"/>
    </row>
    <row r="567" spans="5:5" x14ac:dyDescent="0.3">
      <c r="E567" s="25"/>
    </row>
    <row r="568" spans="5:5" x14ac:dyDescent="0.3">
      <c r="E568" s="25"/>
    </row>
    <row r="569" spans="5:5" x14ac:dyDescent="0.3">
      <c r="E569" s="25"/>
    </row>
    <row r="570" spans="5:5" x14ac:dyDescent="0.3">
      <c r="E570" s="25"/>
    </row>
    <row r="571" spans="5:5" x14ac:dyDescent="0.3">
      <c r="E571" s="25"/>
    </row>
    <row r="572" spans="5:5" x14ac:dyDescent="0.3">
      <c r="E572" s="25"/>
    </row>
    <row r="573" spans="5:5" x14ac:dyDescent="0.3">
      <c r="E573" s="25"/>
    </row>
    <row r="574" spans="5:5" x14ac:dyDescent="0.3">
      <c r="E574" s="25"/>
    </row>
    <row r="575" spans="5:5" x14ac:dyDescent="0.3">
      <c r="E575" s="25"/>
    </row>
    <row r="576" spans="5:5" x14ac:dyDescent="0.3">
      <c r="E576" s="25"/>
    </row>
    <row r="577" spans="5:5" x14ac:dyDescent="0.3">
      <c r="E577" s="25"/>
    </row>
    <row r="578" spans="5:5" x14ac:dyDescent="0.3">
      <c r="E578" s="25"/>
    </row>
    <row r="579" spans="5:5" x14ac:dyDescent="0.3">
      <c r="E579" s="25"/>
    </row>
    <row r="580" spans="5:5" x14ac:dyDescent="0.3">
      <c r="E580" s="25"/>
    </row>
    <row r="581" spans="5:5" x14ac:dyDescent="0.3">
      <c r="E581" s="25"/>
    </row>
    <row r="582" spans="5:5" x14ac:dyDescent="0.3">
      <c r="E582" s="25"/>
    </row>
    <row r="583" spans="5:5" x14ac:dyDescent="0.3">
      <c r="E583" s="25"/>
    </row>
    <row r="584" spans="5:5" x14ac:dyDescent="0.3">
      <c r="E584" s="25"/>
    </row>
    <row r="585" spans="5:5" x14ac:dyDescent="0.3">
      <c r="E585" s="25"/>
    </row>
    <row r="586" spans="5:5" x14ac:dyDescent="0.3">
      <c r="E586" s="25"/>
    </row>
    <row r="587" spans="5:5" x14ac:dyDescent="0.3">
      <c r="E587" s="25"/>
    </row>
    <row r="588" spans="5:5" x14ac:dyDescent="0.3">
      <c r="E588" s="25"/>
    </row>
    <row r="589" spans="5:5" x14ac:dyDescent="0.3">
      <c r="E589" s="25"/>
    </row>
    <row r="590" spans="5:5" x14ac:dyDescent="0.3">
      <c r="E590" s="25"/>
    </row>
    <row r="591" spans="5:5" x14ac:dyDescent="0.3">
      <c r="E591" s="25"/>
    </row>
    <row r="592" spans="5:5" x14ac:dyDescent="0.3">
      <c r="E592" s="25"/>
    </row>
    <row r="593" spans="5:5" x14ac:dyDescent="0.3">
      <c r="E593" s="25"/>
    </row>
    <row r="594" spans="5:5" x14ac:dyDescent="0.3">
      <c r="E594" s="25"/>
    </row>
    <row r="595" spans="5:5" x14ac:dyDescent="0.3">
      <c r="E595" s="25"/>
    </row>
    <row r="596" spans="5:5" x14ac:dyDescent="0.3">
      <c r="E596" s="25"/>
    </row>
    <row r="597" spans="5:5" x14ac:dyDescent="0.3">
      <c r="E597" s="25"/>
    </row>
    <row r="598" spans="5:5" x14ac:dyDescent="0.3">
      <c r="E598" s="25"/>
    </row>
    <row r="599" spans="5:5" x14ac:dyDescent="0.3">
      <c r="E599" s="25"/>
    </row>
    <row r="600" spans="5:5" x14ac:dyDescent="0.3">
      <c r="E600" s="25"/>
    </row>
    <row r="601" spans="5:5" x14ac:dyDescent="0.3">
      <c r="E601" s="25"/>
    </row>
    <row r="602" spans="5:5" x14ac:dyDescent="0.3">
      <c r="E602" s="25"/>
    </row>
    <row r="603" spans="5:5" x14ac:dyDescent="0.3">
      <c r="E603" s="25"/>
    </row>
    <row r="604" spans="5:5" x14ac:dyDescent="0.3">
      <c r="E604" s="25"/>
    </row>
    <row r="605" spans="5:5" x14ac:dyDescent="0.3">
      <c r="E605" s="25"/>
    </row>
    <row r="606" spans="5:5" x14ac:dyDescent="0.3">
      <c r="E606" s="25"/>
    </row>
    <row r="607" spans="5:5" x14ac:dyDescent="0.3">
      <c r="E607" s="25"/>
    </row>
    <row r="608" spans="5:5" x14ac:dyDescent="0.3">
      <c r="E608" s="25"/>
    </row>
    <row r="609" spans="5:5" x14ac:dyDescent="0.3">
      <c r="E609" s="25"/>
    </row>
    <row r="610" spans="5:5" x14ac:dyDescent="0.3">
      <c r="E610" s="25"/>
    </row>
    <row r="611" spans="5:5" x14ac:dyDescent="0.3">
      <c r="E611" s="25"/>
    </row>
    <row r="612" spans="5:5" x14ac:dyDescent="0.3">
      <c r="E612" s="25"/>
    </row>
    <row r="613" spans="5:5" x14ac:dyDescent="0.3">
      <c r="E613" s="25"/>
    </row>
    <row r="614" spans="5:5" x14ac:dyDescent="0.3">
      <c r="E614" s="25"/>
    </row>
    <row r="615" spans="5:5" x14ac:dyDescent="0.3">
      <c r="E615" s="25"/>
    </row>
    <row r="616" spans="5:5" x14ac:dyDescent="0.3">
      <c r="E616" s="25"/>
    </row>
    <row r="617" spans="5:5" x14ac:dyDescent="0.3">
      <c r="E617" s="25"/>
    </row>
    <row r="618" spans="5:5" x14ac:dyDescent="0.3">
      <c r="E618" s="25"/>
    </row>
    <row r="619" spans="5:5" x14ac:dyDescent="0.3">
      <c r="E619" s="25"/>
    </row>
    <row r="620" spans="5:5" x14ac:dyDescent="0.3">
      <c r="E620" s="25"/>
    </row>
    <row r="621" spans="5:5" x14ac:dyDescent="0.3">
      <c r="E621" s="25"/>
    </row>
    <row r="622" spans="5:5" x14ac:dyDescent="0.3">
      <c r="E622" s="25"/>
    </row>
    <row r="623" spans="5:5" x14ac:dyDescent="0.3">
      <c r="E623" s="25"/>
    </row>
    <row r="624" spans="5:5" x14ac:dyDescent="0.3">
      <c r="E624" s="25"/>
    </row>
    <row r="625" spans="5:5" x14ac:dyDescent="0.3">
      <c r="E625" s="25"/>
    </row>
    <row r="626" spans="5:5" x14ac:dyDescent="0.3">
      <c r="E626" s="25"/>
    </row>
    <row r="627" spans="5:5" x14ac:dyDescent="0.3">
      <c r="E627" s="25"/>
    </row>
    <row r="628" spans="5:5" x14ac:dyDescent="0.3">
      <c r="E628" s="25"/>
    </row>
    <row r="629" spans="5:5" x14ac:dyDescent="0.3">
      <c r="E629" s="25"/>
    </row>
    <row r="630" spans="5:5" x14ac:dyDescent="0.3">
      <c r="E630" s="25"/>
    </row>
    <row r="631" spans="5:5" x14ac:dyDescent="0.3">
      <c r="E631" s="25"/>
    </row>
    <row r="632" spans="5:5" x14ac:dyDescent="0.3">
      <c r="E632" s="25"/>
    </row>
    <row r="633" spans="5:5" x14ac:dyDescent="0.3">
      <c r="E633" s="25"/>
    </row>
    <row r="634" spans="5:5" x14ac:dyDescent="0.3">
      <c r="E634" s="25"/>
    </row>
    <row r="635" spans="5:5" x14ac:dyDescent="0.3">
      <c r="E635" s="25"/>
    </row>
    <row r="636" spans="5:5" x14ac:dyDescent="0.3">
      <c r="E636" s="25"/>
    </row>
    <row r="637" spans="5:5" x14ac:dyDescent="0.3">
      <c r="E637" s="25"/>
    </row>
    <row r="638" spans="5:5" x14ac:dyDescent="0.3">
      <c r="E638" s="25"/>
    </row>
    <row r="639" spans="5:5" x14ac:dyDescent="0.3">
      <c r="E639" s="25"/>
    </row>
    <row r="640" spans="5:5" x14ac:dyDescent="0.3">
      <c r="E640" s="25"/>
    </row>
    <row r="641" spans="5:5" x14ac:dyDescent="0.3">
      <c r="E641" s="25"/>
    </row>
    <row r="642" spans="5:5" x14ac:dyDescent="0.3">
      <c r="E642" s="25"/>
    </row>
    <row r="643" spans="5:5" x14ac:dyDescent="0.3">
      <c r="E643" s="25"/>
    </row>
    <row r="644" spans="5:5" x14ac:dyDescent="0.3">
      <c r="E644" s="25"/>
    </row>
    <row r="645" spans="5:5" x14ac:dyDescent="0.3">
      <c r="E645" s="25"/>
    </row>
    <row r="646" spans="5:5" x14ac:dyDescent="0.3">
      <c r="E646" s="25"/>
    </row>
    <row r="647" spans="5:5" x14ac:dyDescent="0.3">
      <c r="E647" s="25"/>
    </row>
    <row r="648" spans="5:5" x14ac:dyDescent="0.3">
      <c r="E648" s="25"/>
    </row>
    <row r="649" spans="5:5" x14ac:dyDescent="0.3">
      <c r="E649" s="25"/>
    </row>
    <row r="650" spans="5:5" x14ac:dyDescent="0.3">
      <c r="E650" s="25"/>
    </row>
    <row r="651" spans="5:5" x14ac:dyDescent="0.3">
      <c r="E651" s="25"/>
    </row>
    <row r="652" spans="5:5" x14ac:dyDescent="0.3">
      <c r="E652" s="25"/>
    </row>
    <row r="653" spans="5:5" x14ac:dyDescent="0.3">
      <c r="E653" s="25"/>
    </row>
    <row r="654" spans="5:5" x14ac:dyDescent="0.3">
      <c r="E654" s="25"/>
    </row>
    <row r="655" spans="5:5" x14ac:dyDescent="0.3">
      <c r="E655" s="25"/>
    </row>
    <row r="656" spans="5:5" x14ac:dyDescent="0.3">
      <c r="E656" s="25"/>
    </row>
    <row r="657" spans="5:5" x14ac:dyDescent="0.3">
      <c r="E657" s="25"/>
    </row>
    <row r="658" spans="5:5" x14ac:dyDescent="0.3">
      <c r="E658" s="25"/>
    </row>
    <row r="659" spans="5:5" x14ac:dyDescent="0.3">
      <c r="E659" s="25"/>
    </row>
    <row r="660" spans="5:5" x14ac:dyDescent="0.3">
      <c r="E660" s="25"/>
    </row>
    <row r="661" spans="5:5" x14ac:dyDescent="0.3">
      <c r="E661" s="25"/>
    </row>
    <row r="662" spans="5:5" x14ac:dyDescent="0.3">
      <c r="E662" s="25"/>
    </row>
    <row r="663" spans="5:5" x14ac:dyDescent="0.3">
      <c r="E663" s="25"/>
    </row>
    <row r="664" spans="5:5" x14ac:dyDescent="0.3">
      <c r="E664" s="25"/>
    </row>
    <row r="665" spans="5:5" x14ac:dyDescent="0.3">
      <c r="E665" s="25"/>
    </row>
    <row r="666" spans="5:5" x14ac:dyDescent="0.3">
      <c r="E666" s="25"/>
    </row>
    <row r="667" spans="5:5" x14ac:dyDescent="0.3">
      <c r="E667" s="25"/>
    </row>
    <row r="668" spans="5:5" x14ac:dyDescent="0.3">
      <c r="E668" s="25"/>
    </row>
    <row r="669" spans="5:5" x14ac:dyDescent="0.3">
      <c r="E669" s="25"/>
    </row>
    <row r="670" spans="5:5" x14ac:dyDescent="0.3">
      <c r="E670" s="25"/>
    </row>
    <row r="671" spans="5:5" x14ac:dyDescent="0.3">
      <c r="E671" s="25"/>
    </row>
    <row r="672" spans="5:5" x14ac:dyDescent="0.3">
      <c r="E672" s="25"/>
    </row>
    <row r="673" spans="5:5" x14ac:dyDescent="0.3">
      <c r="E673" s="25"/>
    </row>
    <row r="674" spans="5:5" x14ac:dyDescent="0.3">
      <c r="E674" s="25"/>
    </row>
    <row r="675" spans="5:5" x14ac:dyDescent="0.3">
      <c r="E675" s="25"/>
    </row>
    <row r="676" spans="5:5" x14ac:dyDescent="0.3">
      <c r="E676" s="25"/>
    </row>
    <row r="677" spans="5:5" x14ac:dyDescent="0.3">
      <c r="E677" s="25"/>
    </row>
    <row r="678" spans="5:5" x14ac:dyDescent="0.3">
      <c r="E678" s="25"/>
    </row>
    <row r="679" spans="5:5" x14ac:dyDescent="0.3">
      <c r="E679" s="25"/>
    </row>
    <row r="680" spans="5:5" x14ac:dyDescent="0.3">
      <c r="E680" s="25"/>
    </row>
    <row r="681" spans="5:5" x14ac:dyDescent="0.3">
      <c r="E681" s="25"/>
    </row>
    <row r="682" spans="5:5" x14ac:dyDescent="0.3">
      <c r="E682" s="25"/>
    </row>
    <row r="683" spans="5:5" x14ac:dyDescent="0.3">
      <c r="E683" s="25"/>
    </row>
    <row r="684" spans="5:5" x14ac:dyDescent="0.3">
      <c r="E684" s="25"/>
    </row>
    <row r="685" spans="5:5" x14ac:dyDescent="0.3">
      <c r="E685" s="25"/>
    </row>
    <row r="686" spans="5:5" x14ac:dyDescent="0.3">
      <c r="E686" s="25"/>
    </row>
    <row r="687" spans="5:5" x14ac:dyDescent="0.3">
      <c r="E687" s="25"/>
    </row>
    <row r="688" spans="5:5" x14ac:dyDescent="0.3">
      <c r="E688" s="25"/>
    </row>
    <row r="689" spans="5:5" x14ac:dyDescent="0.3">
      <c r="E689" s="25"/>
    </row>
    <row r="690" spans="5:5" x14ac:dyDescent="0.3">
      <c r="E690" s="25"/>
    </row>
    <row r="691" spans="5:5" x14ac:dyDescent="0.3">
      <c r="E691" s="25"/>
    </row>
    <row r="692" spans="5:5" x14ac:dyDescent="0.3">
      <c r="E692" s="25"/>
    </row>
    <row r="693" spans="5:5" x14ac:dyDescent="0.3">
      <c r="E693" s="25"/>
    </row>
    <row r="694" spans="5:5" x14ac:dyDescent="0.3">
      <c r="E694" s="25"/>
    </row>
    <row r="695" spans="5:5" x14ac:dyDescent="0.3">
      <c r="E695" s="25"/>
    </row>
    <row r="696" spans="5:5" x14ac:dyDescent="0.3">
      <c r="E696" s="25"/>
    </row>
    <row r="697" spans="5:5" x14ac:dyDescent="0.3">
      <c r="E697" s="25"/>
    </row>
    <row r="698" spans="5:5" x14ac:dyDescent="0.3">
      <c r="E698" s="25"/>
    </row>
    <row r="699" spans="5:5" x14ac:dyDescent="0.3">
      <c r="E699" s="25"/>
    </row>
    <row r="700" spans="5:5" x14ac:dyDescent="0.3">
      <c r="E700" s="25"/>
    </row>
    <row r="701" spans="5:5" x14ac:dyDescent="0.3">
      <c r="E701" s="25"/>
    </row>
    <row r="702" spans="5:5" x14ac:dyDescent="0.3">
      <c r="E702" s="25"/>
    </row>
    <row r="703" spans="5:5" x14ac:dyDescent="0.3">
      <c r="E703" s="25"/>
    </row>
    <row r="704" spans="5:5" x14ac:dyDescent="0.3">
      <c r="E704" s="25"/>
    </row>
    <row r="705" spans="5:5" x14ac:dyDescent="0.3">
      <c r="E705" s="25"/>
    </row>
    <row r="706" spans="5:5" x14ac:dyDescent="0.3">
      <c r="E706" s="25"/>
    </row>
    <row r="707" spans="5:5" x14ac:dyDescent="0.3">
      <c r="E707" s="25"/>
    </row>
    <row r="708" spans="5:5" x14ac:dyDescent="0.3">
      <c r="E708" s="25"/>
    </row>
    <row r="709" spans="5:5" x14ac:dyDescent="0.3">
      <c r="E709" s="25"/>
    </row>
    <row r="710" spans="5:5" x14ac:dyDescent="0.3">
      <c r="E710" s="25"/>
    </row>
    <row r="711" spans="5:5" x14ac:dyDescent="0.3">
      <c r="E711" s="25"/>
    </row>
    <row r="712" spans="5:5" x14ac:dyDescent="0.3">
      <c r="E712" s="25"/>
    </row>
    <row r="713" spans="5:5" x14ac:dyDescent="0.3">
      <c r="E713" s="25"/>
    </row>
    <row r="714" spans="5:5" x14ac:dyDescent="0.3">
      <c r="E714" s="25"/>
    </row>
    <row r="715" spans="5:5" x14ac:dyDescent="0.3">
      <c r="E715" s="25"/>
    </row>
    <row r="716" spans="5:5" x14ac:dyDescent="0.3">
      <c r="E716" s="25"/>
    </row>
    <row r="717" spans="5:5" x14ac:dyDescent="0.3">
      <c r="E717" s="25"/>
    </row>
    <row r="718" spans="5:5" x14ac:dyDescent="0.3">
      <c r="E718" s="25"/>
    </row>
    <row r="719" spans="5:5" x14ac:dyDescent="0.3">
      <c r="E719" s="25"/>
    </row>
    <row r="720" spans="5:5" x14ac:dyDescent="0.3">
      <c r="E720" s="25"/>
    </row>
    <row r="721" spans="5:5" x14ac:dyDescent="0.3">
      <c r="E721" s="25"/>
    </row>
    <row r="722" spans="5:5" x14ac:dyDescent="0.3">
      <c r="E722" s="25"/>
    </row>
    <row r="723" spans="5:5" x14ac:dyDescent="0.3">
      <c r="E723" s="25"/>
    </row>
    <row r="724" spans="5:5" x14ac:dyDescent="0.3">
      <c r="E724" s="25"/>
    </row>
    <row r="725" spans="5:5" x14ac:dyDescent="0.3">
      <c r="E725" s="25"/>
    </row>
    <row r="726" spans="5:5" x14ac:dyDescent="0.3">
      <c r="E726" s="25"/>
    </row>
    <row r="727" spans="5:5" x14ac:dyDescent="0.3">
      <c r="E727" s="25"/>
    </row>
    <row r="728" spans="5:5" x14ac:dyDescent="0.3">
      <c r="E728" s="25"/>
    </row>
    <row r="729" spans="5:5" x14ac:dyDescent="0.3">
      <c r="E729" s="25"/>
    </row>
    <row r="730" spans="5:5" x14ac:dyDescent="0.3">
      <c r="E730" s="25"/>
    </row>
    <row r="731" spans="5:5" x14ac:dyDescent="0.3">
      <c r="E731" s="25"/>
    </row>
    <row r="732" spans="5:5" x14ac:dyDescent="0.3">
      <c r="E732" s="25"/>
    </row>
    <row r="733" spans="5:5" x14ac:dyDescent="0.3">
      <c r="E733" s="25"/>
    </row>
    <row r="734" spans="5:5" x14ac:dyDescent="0.3">
      <c r="E734" s="25"/>
    </row>
    <row r="735" spans="5:5" x14ac:dyDescent="0.3">
      <c r="E735" s="25"/>
    </row>
    <row r="736" spans="5:5" x14ac:dyDescent="0.3">
      <c r="E736" s="25"/>
    </row>
    <row r="737" spans="5:5" x14ac:dyDescent="0.3">
      <c r="E737" s="25"/>
    </row>
    <row r="738" spans="5:5" x14ac:dyDescent="0.3">
      <c r="E738" s="25"/>
    </row>
    <row r="739" spans="5:5" x14ac:dyDescent="0.3">
      <c r="E739" s="25"/>
    </row>
    <row r="740" spans="5:5" x14ac:dyDescent="0.3">
      <c r="E740" s="25"/>
    </row>
    <row r="741" spans="5:5" x14ac:dyDescent="0.3">
      <c r="E741" s="25"/>
    </row>
    <row r="742" spans="5:5" x14ac:dyDescent="0.3">
      <c r="E742" s="25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J742"/>
  <sheetViews>
    <sheetView zoomScale="145" zoomScaleNormal="145" zoomScalePageLayoutView="175" workbookViewId="0">
      <selection sqref="A1:B1"/>
    </sheetView>
  </sheetViews>
  <sheetFormatPr defaultColWidth="9.109375" defaultRowHeight="14.4" x14ac:dyDescent="0.3"/>
  <cols>
    <col min="1" max="1" width="11.77734375" style="2" bestFit="1" customWidth="1"/>
    <col min="2" max="2" width="16" style="2" customWidth="1"/>
    <col min="3" max="3" width="9.44140625" style="3" customWidth="1"/>
    <col min="4" max="4" width="4.44140625" style="18" bestFit="1" customWidth="1"/>
    <col min="5" max="5" width="23.6640625" style="2" customWidth="1"/>
    <col min="6" max="6" width="20" style="2" customWidth="1"/>
    <col min="7" max="7" width="11.77734375" style="2" bestFit="1" customWidth="1"/>
    <col min="8" max="8" width="10.109375" style="22" bestFit="1" customWidth="1"/>
    <col min="9" max="9" width="5.77734375" style="2" bestFit="1" customWidth="1"/>
    <col min="10" max="10" width="13.44140625" style="2" customWidth="1"/>
    <col min="11" max="16384" width="9.109375" style="2"/>
  </cols>
  <sheetData>
    <row r="1" spans="1:10" x14ac:dyDescent="0.3">
      <c r="A1" s="51" t="s">
        <v>895</v>
      </c>
      <c r="B1" s="52" t="s">
        <v>0</v>
      </c>
      <c r="C1" s="63" t="s">
        <v>5</v>
      </c>
      <c r="D1" s="51" t="s">
        <v>9</v>
      </c>
      <c r="E1" s="5"/>
      <c r="F1" s="58" t="s">
        <v>1</v>
      </c>
      <c r="G1" s="51" t="s">
        <v>895</v>
      </c>
      <c r="H1" s="59" t="s">
        <v>3</v>
      </c>
      <c r="I1" s="1" t="s">
        <v>4</v>
      </c>
      <c r="J1" s="1" t="s">
        <v>5</v>
      </c>
    </row>
    <row r="2" spans="1:10" x14ac:dyDescent="0.3">
      <c r="A2" s="60">
        <v>812007524</v>
      </c>
      <c r="B2" s="2" t="s">
        <v>629</v>
      </c>
      <c r="C2" s="3">
        <v>68370</v>
      </c>
      <c r="D2" s="18">
        <v>5</v>
      </c>
      <c r="E2" s="32"/>
      <c r="F2" s="2" t="s">
        <v>234</v>
      </c>
      <c r="G2" s="18" t="s">
        <v>1546</v>
      </c>
      <c r="H2" s="22">
        <v>36305</v>
      </c>
      <c r="I2" s="3">
        <f t="shared" ref="I2:I65" ca="1" si="0">DATEDIF(H2,TODAY(),"Y")</f>
        <v>21</v>
      </c>
    </row>
    <row r="3" spans="1:10" x14ac:dyDescent="0.3">
      <c r="A3" s="60">
        <v>779004027</v>
      </c>
      <c r="B3" s="2" t="s">
        <v>638</v>
      </c>
      <c r="C3" s="3">
        <v>55164</v>
      </c>
      <c r="D3" s="18">
        <v>0</v>
      </c>
      <c r="E3" s="5"/>
      <c r="F3" s="2" t="s">
        <v>386</v>
      </c>
      <c r="G3" s="18" t="s">
        <v>1547</v>
      </c>
      <c r="H3" s="62">
        <v>40313</v>
      </c>
      <c r="I3" s="3">
        <f t="shared" ca="1" si="0"/>
        <v>10</v>
      </c>
    </row>
    <row r="4" spans="1:10" x14ac:dyDescent="0.3">
      <c r="A4" s="60">
        <v>553006436</v>
      </c>
      <c r="B4" s="2" t="s">
        <v>187</v>
      </c>
      <c r="C4" s="3">
        <v>55593</v>
      </c>
      <c r="D4" s="18">
        <v>0</v>
      </c>
      <c r="E4" s="5"/>
      <c r="F4" s="2" t="s">
        <v>623</v>
      </c>
      <c r="G4" s="18" t="s">
        <v>1548</v>
      </c>
      <c r="H4" s="22">
        <v>40486</v>
      </c>
      <c r="I4" s="3">
        <f t="shared" ca="1" si="0"/>
        <v>10</v>
      </c>
    </row>
    <row r="5" spans="1:10" x14ac:dyDescent="0.3">
      <c r="A5" s="60">
        <v>115005453</v>
      </c>
      <c r="B5" s="2" t="s">
        <v>624</v>
      </c>
      <c r="C5" s="3">
        <v>52306</v>
      </c>
      <c r="D5" s="18">
        <v>0</v>
      </c>
      <c r="E5" s="5"/>
      <c r="F5" s="2" t="s">
        <v>697</v>
      </c>
      <c r="G5" s="18" t="s">
        <v>1549</v>
      </c>
      <c r="H5" s="22">
        <v>39283</v>
      </c>
      <c r="I5" s="3">
        <f t="shared" ca="1" si="0"/>
        <v>13</v>
      </c>
    </row>
    <row r="6" spans="1:10" x14ac:dyDescent="0.3">
      <c r="A6" s="60">
        <v>186000986</v>
      </c>
      <c r="B6" s="2" t="s">
        <v>657</v>
      </c>
      <c r="C6" s="3">
        <v>61979</v>
      </c>
      <c r="D6" s="18">
        <v>4</v>
      </c>
      <c r="E6" s="5"/>
      <c r="F6" s="2" t="s">
        <v>534</v>
      </c>
      <c r="G6" s="18" t="s">
        <v>1550</v>
      </c>
      <c r="H6" s="22">
        <v>40878</v>
      </c>
      <c r="I6" s="3">
        <f t="shared" ca="1" si="0"/>
        <v>9</v>
      </c>
    </row>
    <row r="7" spans="1:10" x14ac:dyDescent="0.3">
      <c r="A7" s="60">
        <v>863009097</v>
      </c>
      <c r="B7" s="2" t="s">
        <v>390</v>
      </c>
      <c r="C7" s="3">
        <v>85241</v>
      </c>
      <c r="D7" s="18">
        <v>4</v>
      </c>
      <c r="E7" s="5"/>
      <c r="F7" s="2" t="s">
        <v>534</v>
      </c>
      <c r="G7" s="18" t="s">
        <v>1551</v>
      </c>
      <c r="H7" s="22">
        <v>37526</v>
      </c>
      <c r="I7" s="3">
        <f t="shared" ca="1" si="0"/>
        <v>18</v>
      </c>
    </row>
    <row r="8" spans="1:10" x14ac:dyDescent="0.3">
      <c r="A8" s="60">
        <v>584008457</v>
      </c>
      <c r="B8" s="2" t="s">
        <v>265</v>
      </c>
      <c r="C8" s="3">
        <v>44469</v>
      </c>
      <c r="D8" s="18">
        <v>0</v>
      </c>
      <c r="E8" s="5"/>
      <c r="F8" s="2" t="s">
        <v>697</v>
      </c>
      <c r="G8" s="18" t="s">
        <v>1552</v>
      </c>
      <c r="H8" s="22">
        <v>36918</v>
      </c>
      <c r="I8" s="3">
        <f t="shared" ca="1" si="0"/>
        <v>20</v>
      </c>
    </row>
    <row r="9" spans="1:10" x14ac:dyDescent="0.3">
      <c r="A9" s="60">
        <v>496000423</v>
      </c>
      <c r="B9" s="2" t="s">
        <v>161</v>
      </c>
      <c r="C9" s="3">
        <v>99925</v>
      </c>
      <c r="D9" s="18">
        <v>6</v>
      </c>
      <c r="E9" s="5"/>
      <c r="F9" s="2" t="s">
        <v>26</v>
      </c>
      <c r="G9" s="18" t="s">
        <v>1553</v>
      </c>
      <c r="H9" s="22">
        <v>38751</v>
      </c>
      <c r="I9" s="3">
        <f t="shared" ca="1" si="0"/>
        <v>15</v>
      </c>
    </row>
    <row r="10" spans="1:10" x14ac:dyDescent="0.3">
      <c r="A10" s="60">
        <v>920007636</v>
      </c>
      <c r="B10" s="2" t="s">
        <v>503</v>
      </c>
      <c r="C10" s="3">
        <v>121677</v>
      </c>
      <c r="D10" s="18">
        <v>4</v>
      </c>
      <c r="E10" s="5"/>
      <c r="F10" s="2" t="s">
        <v>534</v>
      </c>
      <c r="G10" s="18" t="s">
        <v>1554</v>
      </c>
      <c r="H10" s="22">
        <v>36195</v>
      </c>
      <c r="I10" s="3">
        <f t="shared" ca="1" si="0"/>
        <v>22</v>
      </c>
    </row>
    <row r="11" spans="1:10" x14ac:dyDescent="0.3">
      <c r="A11" s="60">
        <v>296005860</v>
      </c>
      <c r="B11" s="2" t="s">
        <v>634</v>
      </c>
      <c r="C11" s="3">
        <v>86617</v>
      </c>
      <c r="D11" s="18">
        <v>3</v>
      </c>
      <c r="E11" s="5"/>
      <c r="F11" s="2" t="s">
        <v>81</v>
      </c>
      <c r="G11" s="18" t="s">
        <v>1555</v>
      </c>
      <c r="H11" s="22">
        <v>39379</v>
      </c>
      <c r="I11" s="3">
        <f t="shared" ca="1" si="0"/>
        <v>13</v>
      </c>
    </row>
    <row r="12" spans="1:10" x14ac:dyDescent="0.3">
      <c r="A12" s="60">
        <v>567002033</v>
      </c>
      <c r="B12" s="2" t="s">
        <v>1045</v>
      </c>
      <c r="C12" s="3">
        <v>59840</v>
      </c>
      <c r="D12" s="18">
        <v>6</v>
      </c>
      <c r="E12" s="5"/>
      <c r="F12" s="2" t="s">
        <v>186</v>
      </c>
      <c r="G12" s="18" t="s">
        <v>1556</v>
      </c>
      <c r="H12" s="22">
        <v>40366</v>
      </c>
      <c r="I12" s="3">
        <f t="shared" ca="1" si="0"/>
        <v>10</v>
      </c>
    </row>
    <row r="13" spans="1:10" x14ac:dyDescent="0.3">
      <c r="A13" s="60">
        <v>176006080</v>
      </c>
      <c r="B13" s="2" t="s">
        <v>582</v>
      </c>
      <c r="C13" s="3">
        <v>71460</v>
      </c>
      <c r="D13" s="18">
        <v>0</v>
      </c>
      <c r="E13" s="5"/>
      <c r="F13" s="2" t="s">
        <v>623</v>
      </c>
      <c r="G13" s="18" t="s">
        <v>1557</v>
      </c>
      <c r="H13" s="22">
        <v>39141</v>
      </c>
      <c r="I13" s="3">
        <f t="shared" ca="1" si="0"/>
        <v>14</v>
      </c>
    </row>
    <row r="14" spans="1:10" x14ac:dyDescent="0.3">
      <c r="A14" s="60">
        <v>934001666</v>
      </c>
      <c r="B14" s="2" t="s">
        <v>501</v>
      </c>
      <c r="C14" s="3">
        <v>101020</v>
      </c>
      <c r="D14" s="18">
        <v>2</v>
      </c>
      <c r="E14" s="5"/>
      <c r="F14" s="2" t="s">
        <v>234</v>
      </c>
      <c r="G14" s="18" t="s">
        <v>1558</v>
      </c>
      <c r="H14" s="22">
        <v>39785</v>
      </c>
      <c r="I14" s="3">
        <f t="shared" ca="1" si="0"/>
        <v>12</v>
      </c>
    </row>
    <row r="15" spans="1:10" x14ac:dyDescent="0.3">
      <c r="A15" s="60">
        <v>795008732</v>
      </c>
      <c r="B15" s="2" t="s">
        <v>701</v>
      </c>
      <c r="C15" s="3">
        <v>117406</v>
      </c>
      <c r="D15" s="18">
        <v>6</v>
      </c>
      <c r="E15" s="5"/>
      <c r="F15" s="2" t="s">
        <v>234</v>
      </c>
      <c r="G15" s="18" t="s">
        <v>1559</v>
      </c>
      <c r="H15" s="22">
        <v>39264</v>
      </c>
      <c r="I15" s="3">
        <f t="shared" ca="1" si="0"/>
        <v>13</v>
      </c>
    </row>
    <row r="16" spans="1:10" x14ac:dyDescent="0.3">
      <c r="A16" s="60">
        <v>677001725</v>
      </c>
      <c r="B16" s="2" t="s">
        <v>450</v>
      </c>
      <c r="C16" s="3">
        <v>95461</v>
      </c>
      <c r="D16" s="18">
        <v>0</v>
      </c>
      <c r="E16" s="5"/>
      <c r="F16" s="2" t="s">
        <v>186</v>
      </c>
      <c r="G16" s="18" t="s">
        <v>1560</v>
      </c>
      <c r="H16" s="22">
        <v>39295</v>
      </c>
      <c r="I16" s="3">
        <f t="shared" ca="1" si="0"/>
        <v>13</v>
      </c>
    </row>
    <row r="17" spans="1:9" x14ac:dyDescent="0.3">
      <c r="A17" s="60">
        <v>759009755</v>
      </c>
      <c r="B17" s="2" t="s">
        <v>608</v>
      </c>
      <c r="C17" s="3">
        <v>73768</v>
      </c>
      <c r="D17" s="18">
        <v>0</v>
      </c>
      <c r="E17" s="5"/>
      <c r="F17" s="2" t="s">
        <v>160</v>
      </c>
      <c r="G17" s="18" t="s">
        <v>1561</v>
      </c>
      <c r="H17" s="22">
        <v>38774</v>
      </c>
      <c r="I17" s="3">
        <f t="shared" ca="1" si="0"/>
        <v>15</v>
      </c>
    </row>
    <row r="18" spans="1:9" x14ac:dyDescent="0.3">
      <c r="A18" s="60">
        <v>769008387</v>
      </c>
      <c r="B18" s="2" t="s">
        <v>326</v>
      </c>
      <c r="C18" s="3">
        <v>55792</v>
      </c>
      <c r="D18" s="18">
        <v>0</v>
      </c>
      <c r="E18" s="5"/>
      <c r="F18" s="2" t="s">
        <v>534</v>
      </c>
      <c r="G18" s="18" t="s">
        <v>1562</v>
      </c>
      <c r="H18" s="22">
        <v>35946</v>
      </c>
      <c r="I18" s="3">
        <f t="shared" ca="1" si="0"/>
        <v>22</v>
      </c>
    </row>
    <row r="19" spans="1:9" x14ac:dyDescent="0.3">
      <c r="A19" s="60">
        <v>310000258</v>
      </c>
      <c r="B19" s="2" t="s">
        <v>548</v>
      </c>
      <c r="C19" s="3">
        <v>62423</v>
      </c>
      <c r="D19" s="18">
        <v>4</v>
      </c>
      <c r="E19" s="5"/>
      <c r="F19" s="2" t="s">
        <v>534</v>
      </c>
      <c r="G19" s="18" t="s">
        <v>1563</v>
      </c>
      <c r="H19" s="22">
        <v>38173</v>
      </c>
      <c r="I19" s="3">
        <f t="shared" ca="1" si="0"/>
        <v>16</v>
      </c>
    </row>
    <row r="20" spans="1:9" x14ac:dyDescent="0.3">
      <c r="A20" s="60">
        <v>336005858</v>
      </c>
      <c r="B20" s="2" t="s">
        <v>592</v>
      </c>
      <c r="C20" s="3">
        <v>46876</v>
      </c>
      <c r="D20" s="18">
        <v>4</v>
      </c>
      <c r="E20" s="5"/>
      <c r="F20" s="2" t="s">
        <v>697</v>
      </c>
      <c r="G20" s="18" t="s">
        <v>1564</v>
      </c>
      <c r="H20" s="22">
        <v>41226</v>
      </c>
      <c r="I20" s="3">
        <f t="shared" ca="1" si="0"/>
        <v>8</v>
      </c>
    </row>
    <row r="21" spans="1:9" x14ac:dyDescent="0.3">
      <c r="A21" s="60">
        <v>441009754</v>
      </c>
      <c r="B21" s="2" t="s">
        <v>693</v>
      </c>
      <c r="C21" s="3">
        <v>60907</v>
      </c>
      <c r="D21" s="18">
        <v>4</v>
      </c>
      <c r="E21" s="5"/>
      <c r="F21" s="2" t="s">
        <v>234</v>
      </c>
      <c r="G21" s="18" t="s">
        <v>1565</v>
      </c>
      <c r="H21" s="22">
        <v>36122</v>
      </c>
      <c r="I21" s="3">
        <f t="shared" ca="1" si="0"/>
        <v>22</v>
      </c>
    </row>
    <row r="22" spans="1:9" x14ac:dyDescent="0.3">
      <c r="A22" s="60">
        <v>374007129</v>
      </c>
      <c r="B22" s="2" t="s">
        <v>554</v>
      </c>
      <c r="C22" s="3">
        <v>55997</v>
      </c>
      <c r="D22" s="18">
        <v>2</v>
      </c>
      <c r="E22" s="5"/>
      <c r="F22" s="2" t="s">
        <v>26</v>
      </c>
      <c r="G22" s="18" t="s">
        <v>1566</v>
      </c>
      <c r="H22" s="22">
        <v>40787</v>
      </c>
      <c r="I22" s="3">
        <f t="shared" ca="1" si="0"/>
        <v>9</v>
      </c>
    </row>
    <row r="23" spans="1:9" x14ac:dyDescent="0.3">
      <c r="A23" s="60">
        <v>573003730</v>
      </c>
      <c r="B23" s="2" t="s">
        <v>357</v>
      </c>
      <c r="C23" s="3">
        <v>75430</v>
      </c>
      <c r="D23" s="18">
        <v>2</v>
      </c>
      <c r="E23" s="5"/>
      <c r="F23" s="2" t="s">
        <v>534</v>
      </c>
      <c r="G23" s="18" t="s">
        <v>1567</v>
      </c>
      <c r="H23" s="22">
        <v>35918</v>
      </c>
      <c r="I23" s="3">
        <f t="shared" ca="1" si="0"/>
        <v>22</v>
      </c>
    </row>
    <row r="24" spans="1:9" x14ac:dyDescent="0.3">
      <c r="A24" s="60">
        <v>246001186</v>
      </c>
      <c r="B24" s="2" t="s">
        <v>791</v>
      </c>
      <c r="C24" s="3">
        <v>84936</v>
      </c>
      <c r="D24" s="18">
        <v>6</v>
      </c>
      <c r="E24" s="5"/>
      <c r="F24" s="2" t="s">
        <v>234</v>
      </c>
      <c r="G24" s="18" t="s">
        <v>1568</v>
      </c>
      <c r="H24" s="22">
        <v>37326</v>
      </c>
      <c r="I24" s="3">
        <f t="shared" ca="1" si="0"/>
        <v>19</v>
      </c>
    </row>
    <row r="25" spans="1:9" x14ac:dyDescent="0.3">
      <c r="A25" s="60">
        <v>895002504</v>
      </c>
      <c r="B25" s="2" t="s">
        <v>159</v>
      </c>
      <c r="C25" s="3">
        <v>104593</v>
      </c>
      <c r="D25" s="18">
        <v>0</v>
      </c>
      <c r="E25" s="5"/>
      <c r="F25" s="2" t="s">
        <v>394</v>
      </c>
      <c r="G25" s="18" t="s">
        <v>1569</v>
      </c>
      <c r="H25" s="22">
        <v>39157</v>
      </c>
      <c r="I25" s="3">
        <f t="shared" ca="1" si="0"/>
        <v>13</v>
      </c>
    </row>
    <row r="26" spans="1:9" x14ac:dyDescent="0.3">
      <c r="A26" s="60">
        <v>933009458</v>
      </c>
      <c r="B26" s="2" t="s">
        <v>695</v>
      </c>
      <c r="C26" s="3">
        <v>65190</v>
      </c>
      <c r="D26" s="18">
        <v>2</v>
      </c>
      <c r="E26" s="5"/>
      <c r="F26" s="2" t="s">
        <v>394</v>
      </c>
      <c r="G26" s="18" t="s">
        <v>1570</v>
      </c>
      <c r="H26" s="22">
        <v>39871</v>
      </c>
      <c r="I26" s="3">
        <f t="shared" ca="1" si="0"/>
        <v>12</v>
      </c>
    </row>
    <row r="27" spans="1:9" x14ac:dyDescent="0.3">
      <c r="A27" s="60">
        <v>587004571</v>
      </c>
      <c r="B27" s="2" t="s">
        <v>460</v>
      </c>
      <c r="C27" s="3">
        <v>51208</v>
      </c>
      <c r="D27" s="18">
        <v>1</v>
      </c>
      <c r="E27" s="5"/>
      <c r="F27" s="2" t="s">
        <v>534</v>
      </c>
      <c r="G27" s="18" t="s">
        <v>1571</v>
      </c>
      <c r="H27" s="22">
        <v>37138</v>
      </c>
      <c r="I27" s="3">
        <f t="shared" ca="1" si="0"/>
        <v>19</v>
      </c>
    </row>
    <row r="28" spans="1:9" x14ac:dyDescent="0.3">
      <c r="A28" s="60">
        <v>737003353</v>
      </c>
      <c r="B28" s="2" t="s">
        <v>473</v>
      </c>
      <c r="C28" s="3">
        <v>82363</v>
      </c>
      <c r="D28" s="18">
        <v>3</v>
      </c>
      <c r="E28" s="5"/>
      <c r="F28" s="2" t="s">
        <v>234</v>
      </c>
      <c r="G28" s="18" t="s">
        <v>1572</v>
      </c>
      <c r="H28" s="22">
        <v>39168</v>
      </c>
      <c r="I28" s="3">
        <f t="shared" ca="1" si="0"/>
        <v>13</v>
      </c>
    </row>
    <row r="29" spans="1:9" x14ac:dyDescent="0.3">
      <c r="A29" s="60">
        <v>420001161</v>
      </c>
      <c r="B29" s="2" t="s">
        <v>479</v>
      </c>
      <c r="C29" s="3">
        <v>62768</v>
      </c>
      <c r="D29" s="18">
        <v>4</v>
      </c>
      <c r="E29" s="5"/>
      <c r="F29" s="2" t="s">
        <v>234</v>
      </c>
      <c r="G29" s="18" t="s">
        <v>1573</v>
      </c>
      <c r="H29" s="22">
        <v>36269</v>
      </c>
      <c r="I29" s="3">
        <f t="shared" ca="1" si="0"/>
        <v>21</v>
      </c>
    </row>
    <row r="30" spans="1:9" x14ac:dyDescent="0.3">
      <c r="A30" s="60">
        <v>477005071</v>
      </c>
      <c r="B30" s="2" t="s">
        <v>311</v>
      </c>
      <c r="C30" s="3">
        <v>70301</v>
      </c>
      <c r="D30" s="18">
        <v>6</v>
      </c>
      <c r="E30" s="5"/>
      <c r="F30" s="2" t="s">
        <v>234</v>
      </c>
      <c r="G30" s="18" t="s">
        <v>1033</v>
      </c>
      <c r="H30" s="22">
        <v>35807</v>
      </c>
      <c r="I30" s="3">
        <f t="shared" ca="1" si="0"/>
        <v>23</v>
      </c>
    </row>
    <row r="31" spans="1:9" x14ac:dyDescent="0.3">
      <c r="A31" s="60">
        <v>788007684</v>
      </c>
      <c r="B31" s="2" t="s">
        <v>547</v>
      </c>
      <c r="C31" s="3">
        <v>47765</v>
      </c>
      <c r="D31" s="18">
        <v>3</v>
      </c>
      <c r="E31" s="5"/>
      <c r="F31" s="2" t="s">
        <v>394</v>
      </c>
      <c r="G31" s="18" t="s">
        <v>1574</v>
      </c>
      <c r="H31" s="22">
        <v>40712</v>
      </c>
      <c r="I31" s="3">
        <f t="shared" ca="1" si="0"/>
        <v>9</v>
      </c>
    </row>
    <row r="32" spans="1:9" x14ac:dyDescent="0.3">
      <c r="A32" s="60">
        <v>296005901</v>
      </c>
      <c r="B32" s="2" t="s">
        <v>647</v>
      </c>
      <c r="C32" s="3">
        <v>81594</v>
      </c>
      <c r="D32" s="18">
        <v>0</v>
      </c>
      <c r="E32" s="5"/>
      <c r="F32" s="2" t="s">
        <v>234</v>
      </c>
      <c r="G32" s="18" t="s">
        <v>1575</v>
      </c>
      <c r="H32" s="22">
        <v>39830</v>
      </c>
      <c r="I32" s="3">
        <f t="shared" ca="1" si="0"/>
        <v>12</v>
      </c>
    </row>
    <row r="33" spans="1:9" x14ac:dyDescent="0.3">
      <c r="A33" s="60">
        <v>459000100</v>
      </c>
      <c r="B33" s="2" t="s">
        <v>182</v>
      </c>
      <c r="C33" s="3">
        <v>72880</v>
      </c>
      <c r="D33" s="18">
        <v>4</v>
      </c>
      <c r="E33" s="5"/>
      <c r="F33" s="2" t="s">
        <v>180</v>
      </c>
      <c r="G33" s="18" t="s">
        <v>1576</v>
      </c>
      <c r="H33" s="62">
        <v>40400</v>
      </c>
      <c r="I33" s="3">
        <f t="shared" ca="1" si="0"/>
        <v>10</v>
      </c>
    </row>
    <row r="34" spans="1:9" x14ac:dyDescent="0.3">
      <c r="A34" s="60">
        <v>296008639</v>
      </c>
      <c r="B34" s="2" t="s">
        <v>441</v>
      </c>
      <c r="C34" s="3">
        <v>51746</v>
      </c>
      <c r="D34" s="18">
        <v>5</v>
      </c>
      <c r="E34" s="5"/>
      <c r="F34" s="2" t="s">
        <v>623</v>
      </c>
      <c r="G34" s="18" t="s">
        <v>1577</v>
      </c>
      <c r="H34" s="22">
        <v>39123</v>
      </c>
      <c r="I34" s="3">
        <f t="shared" ca="1" si="0"/>
        <v>14</v>
      </c>
    </row>
    <row r="35" spans="1:9" x14ac:dyDescent="0.3">
      <c r="A35" s="60">
        <v>544002285</v>
      </c>
      <c r="B35" s="2" t="s">
        <v>702</v>
      </c>
      <c r="C35" s="3">
        <v>122418</v>
      </c>
      <c r="D35" s="18">
        <v>5</v>
      </c>
      <c r="E35" s="5"/>
      <c r="F35" s="2" t="s">
        <v>394</v>
      </c>
      <c r="G35" s="18" t="s">
        <v>1578</v>
      </c>
      <c r="H35" s="22">
        <v>40911</v>
      </c>
      <c r="I35" s="3">
        <f t="shared" ca="1" si="0"/>
        <v>9</v>
      </c>
    </row>
    <row r="36" spans="1:9" x14ac:dyDescent="0.3">
      <c r="A36" s="60">
        <v>296001755</v>
      </c>
      <c r="B36" s="2" t="s">
        <v>324</v>
      </c>
      <c r="C36" s="3">
        <v>45843</v>
      </c>
      <c r="D36" s="18">
        <v>1</v>
      </c>
      <c r="E36" s="23"/>
      <c r="F36" s="2" t="s">
        <v>472</v>
      </c>
      <c r="G36" s="18" t="s">
        <v>1579</v>
      </c>
      <c r="H36" s="22">
        <v>41183</v>
      </c>
      <c r="I36" s="3">
        <f t="shared" ca="1" si="0"/>
        <v>8</v>
      </c>
    </row>
    <row r="37" spans="1:9" x14ac:dyDescent="0.3">
      <c r="A37" s="60">
        <v>568005143</v>
      </c>
      <c r="B37" s="2" t="s">
        <v>528</v>
      </c>
      <c r="C37" s="3">
        <v>53431</v>
      </c>
      <c r="D37" s="18">
        <v>6</v>
      </c>
      <c r="E37" s="23"/>
      <c r="F37" s="2" t="s">
        <v>394</v>
      </c>
      <c r="G37" s="18" t="s">
        <v>1580</v>
      </c>
      <c r="H37" s="22">
        <v>41007</v>
      </c>
      <c r="I37" s="3">
        <f t="shared" ca="1" si="0"/>
        <v>8</v>
      </c>
    </row>
    <row r="38" spans="1:9" x14ac:dyDescent="0.3">
      <c r="A38" s="60">
        <v>761000775</v>
      </c>
      <c r="B38" s="2" t="s">
        <v>516</v>
      </c>
      <c r="C38" s="3">
        <v>78867</v>
      </c>
      <c r="D38" s="18">
        <v>0</v>
      </c>
      <c r="F38" s="2" t="s">
        <v>534</v>
      </c>
      <c r="G38" s="18" t="s">
        <v>1581</v>
      </c>
      <c r="H38" s="22">
        <v>39176</v>
      </c>
      <c r="I38" s="3">
        <f t="shared" ca="1" si="0"/>
        <v>13</v>
      </c>
    </row>
    <row r="39" spans="1:9" x14ac:dyDescent="0.3">
      <c r="A39" s="60">
        <v>491001055</v>
      </c>
      <c r="B39" s="2" t="s">
        <v>188</v>
      </c>
      <c r="C39" s="3">
        <v>88343</v>
      </c>
      <c r="D39" s="18">
        <v>3</v>
      </c>
      <c r="F39" s="2" t="s">
        <v>534</v>
      </c>
      <c r="G39" s="18" t="s">
        <v>1582</v>
      </c>
      <c r="H39" s="22">
        <v>40624</v>
      </c>
      <c r="I39" s="3">
        <f t="shared" ca="1" si="0"/>
        <v>9</v>
      </c>
    </row>
    <row r="40" spans="1:9" x14ac:dyDescent="0.3">
      <c r="A40" s="60">
        <v>986005541</v>
      </c>
      <c r="B40" s="2" t="s">
        <v>315</v>
      </c>
      <c r="C40" s="3">
        <v>46993</v>
      </c>
      <c r="D40" s="18">
        <v>6</v>
      </c>
      <c r="F40" s="2" t="s">
        <v>534</v>
      </c>
      <c r="G40" s="18" t="s">
        <v>1583</v>
      </c>
      <c r="H40" s="22">
        <v>40831</v>
      </c>
      <c r="I40" s="3">
        <f t="shared" ca="1" si="0"/>
        <v>9</v>
      </c>
    </row>
    <row r="41" spans="1:9" x14ac:dyDescent="0.3">
      <c r="A41" s="60">
        <v>378006977</v>
      </c>
      <c r="B41" s="2" t="s">
        <v>497</v>
      </c>
      <c r="C41" s="3">
        <v>88858</v>
      </c>
      <c r="D41" s="18">
        <v>2</v>
      </c>
      <c r="F41" s="2" t="s">
        <v>234</v>
      </c>
      <c r="G41" s="18" t="s">
        <v>1584</v>
      </c>
      <c r="H41" s="22">
        <v>39539</v>
      </c>
      <c r="I41" s="3">
        <f t="shared" ca="1" si="0"/>
        <v>12</v>
      </c>
    </row>
    <row r="42" spans="1:9" x14ac:dyDescent="0.3">
      <c r="A42" s="60">
        <v>789001812</v>
      </c>
      <c r="B42" s="2" t="s">
        <v>240</v>
      </c>
      <c r="C42" s="3">
        <v>122122</v>
      </c>
      <c r="D42" s="18">
        <v>6</v>
      </c>
      <c r="F42" s="2" t="s">
        <v>623</v>
      </c>
      <c r="G42" s="18" t="s">
        <v>1585</v>
      </c>
      <c r="H42" s="22">
        <v>37625</v>
      </c>
      <c r="I42" s="3">
        <f t="shared" ca="1" si="0"/>
        <v>18</v>
      </c>
    </row>
    <row r="43" spans="1:9" x14ac:dyDescent="0.3">
      <c r="A43" s="60">
        <v>150000086</v>
      </c>
      <c r="B43" s="2" t="s">
        <v>570</v>
      </c>
      <c r="C43" s="3">
        <v>74768</v>
      </c>
      <c r="D43" s="18">
        <v>3</v>
      </c>
      <c r="F43" s="2" t="s">
        <v>534</v>
      </c>
      <c r="G43" s="18" t="s">
        <v>1586</v>
      </c>
      <c r="H43" s="22">
        <v>39446</v>
      </c>
      <c r="I43" s="3">
        <f t="shared" ca="1" si="0"/>
        <v>13</v>
      </c>
    </row>
    <row r="44" spans="1:9" x14ac:dyDescent="0.3">
      <c r="A44" s="60">
        <v>781008076</v>
      </c>
      <c r="B44" s="2" t="s">
        <v>757</v>
      </c>
      <c r="C44" s="3">
        <v>101055</v>
      </c>
      <c r="D44" s="18">
        <v>3</v>
      </c>
      <c r="F44" s="2" t="s">
        <v>697</v>
      </c>
      <c r="G44" s="18" t="s">
        <v>1587</v>
      </c>
      <c r="H44" s="22">
        <v>39719</v>
      </c>
      <c r="I44" s="3">
        <f t="shared" ca="1" si="0"/>
        <v>12</v>
      </c>
    </row>
    <row r="45" spans="1:9" x14ac:dyDescent="0.3">
      <c r="A45" s="60">
        <v>687007932</v>
      </c>
      <c r="B45" s="2" t="s">
        <v>728</v>
      </c>
      <c r="C45" s="3">
        <v>45391</v>
      </c>
      <c r="D45" s="18">
        <v>4</v>
      </c>
      <c r="F45" s="2" t="s">
        <v>534</v>
      </c>
      <c r="G45" s="18" t="s">
        <v>1588</v>
      </c>
      <c r="H45" s="22">
        <v>36393</v>
      </c>
      <c r="I45" s="3">
        <f t="shared" ca="1" si="0"/>
        <v>21</v>
      </c>
    </row>
    <row r="46" spans="1:9" x14ac:dyDescent="0.3">
      <c r="A46" s="60">
        <v>225005236</v>
      </c>
      <c r="B46" s="2" t="s">
        <v>73</v>
      </c>
      <c r="C46" s="3">
        <v>59750</v>
      </c>
      <c r="D46" s="18">
        <v>6</v>
      </c>
      <c r="F46" s="2" t="s">
        <v>697</v>
      </c>
      <c r="G46" s="18" t="s">
        <v>1589</v>
      </c>
      <c r="H46" s="22">
        <v>41094</v>
      </c>
      <c r="I46" s="3">
        <f t="shared" ca="1" si="0"/>
        <v>8</v>
      </c>
    </row>
    <row r="47" spans="1:9" x14ac:dyDescent="0.3">
      <c r="A47" s="60">
        <v>985001341</v>
      </c>
      <c r="B47" s="2" t="s">
        <v>138</v>
      </c>
      <c r="C47" s="3">
        <v>71321</v>
      </c>
      <c r="D47" s="4">
        <v>1</v>
      </c>
      <c r="F47" s="2" t="s">
        <v>81</v>
      </c>
      <c r="G47" s="18" t="s">
        <v>1590</v>
      </c>
      <c r="H47" s="22">
        <v>36038</v>
      </c>
      <c r="I47" s="3">
        <f t="shared" ca="1" si="0"/>
        <v>22</v>
      </c>
    </row>
    <row r="48" spans="1:9" x14ac:dyDescent="0.3">
      <c r="A48" s="60">
        <v>532007710</v>
      </c>
      <c r="B48" s="2" t="s">
        <v>355</v>
      </c>
      <c r="C48" s="3">
        <v>85917</v>
      </c>
      <c r="D48" s="18">
        <v>3</v>
      </c>
      <c r="F48" s="2" t="s">
        <v>534</v>
      </c>
      <c r="G48" s="18" t="s">
        <v>1591</v>
      </c>
      <c r="H48" s="22">
        <v>36375</v>
      </c>
      <c r="I48" s="3">
        <f t="shared" ca="1" si="0"/>
        <v>21</v>
      </c>
    </row>
    <row r="49" spans="1:9" x14ac:dyDescent="0.3">
      <c r="A49" s="60">
        <v>905005833</v>
      </c>
      <c r="B49" s="2" t="s">
        <v>495</v>
      </c>
      <c r="C49" s="3">
        <v>125134</v>
      </c>
      <c r="D49" s="18">
        <v>2</v>
      </c>
      <c r="F49" s="2" t="s">
        <v>472</v>
      </c>
      <c r="G49" s="18" t="s">
        <v>1592</v>
      </c>
      <c r="H49" s="22">
        <v>39284</v>
      </c>
      <c r="I49" s="3">
        <f t="shared" ca="1" si="0"/>
        <v>13</v>
      </c>
    </row>
    <row r="50" spans="1:9" s="6" customFormat="1" x14ac:dyDescent="0.3">
      <c r="A50" s="60">
        <v>609009395</v>
      </c>
      <c r="B50" s="2" t="s">
        <v>359</v>
      </c>
      <c r="C50" s="3">
        <v>81269</v>
      </c>
      <c r="D50" s="18">
        <v>2</v>
      </c>
      <c r="E50" s="2"/>
      <c r="F50" s="2" t="s">
        <v>225</v>
      </c>
      <c r="G50" s="18" t="s">
        <v>1593</v>
      </c>
      <c r="H50" s="22">
        <v>39515</v>
      </c>
      <c r="I50" s="3">
        <f t="shared" ca="1" si="0"/>
        <v>13</v>
      </c>
    </row>
    <row r="51" spans="1:9" x14ac:dyDescent="0.3">
      <c r="A51" s="60">
        <v>757001229</v>
      </c>
      <c r="B51" s="2" t="s">
        <v>259</v>
      </c>
      <c r="C51" s="3">
        <v>68976</v>
      </c>
      <c r="D51" s="18">
        <v>6</v>
      </c>
      <c r="F51" s="2" t="s">
        <v>234</v>
      </c>
      <c r="G51" s="18" t="s">
        <v>1594</v>
      </c>
      <c r="H51" s="22">
        <v>39697</v>
      </c>
      <c r="I51" s="3">
        <f t="shared" ca="1" si="0"/>
        <v>12</v>
      </c>
    </row>
    <row r="52" spans="1:9" x14ac:dyDescent="0.3">
      <c r="A52" s="60">
        <v>855001940</v>
      </c>
      <c r="B52" s="2" t="s">
        <v>498</v>
      </c>
      <c r="C52" s="3">
        <v>59161</v>
      </c>
      <c r="D52" s="18">
        <v>3</v>
      </c>
      <c r="F52" s="2" t="s">
        <v>697</v>
      </c>
      <c r="G52" s="18" t="s">
        <v>1595</v>
      </c>
      <c r="H52" s="22">
        <v>39239</v>
      </c>
      <c r="I52" s="3">
        <f t="shared" ca="1" si="0"/>
        <v>13</v>
      </c>
    </row>
    <row r="53" spans="1:9" x14ac:dyDescent="0.3">
      <c r="A53" s="60">
        <v>630007988</v>
      </c>
      <c r="B53" s="2" t="s">
        <v>396</v>
      </c>
      <c r="C53" s="3">
        <v>121549</v>
      </c>
      <c r="D53" s="18">
        <v>3</v>
      </c>
      <c r="F53" s="2" t="s">
        <v>446</v>
      </c>
      <c r="G53" s="18" t="s">
        <v>1596</v>
      </c>
      <c r="H53" s="22">
        <v>36898</v>
      </c>
      <c r="I53" s="3">
        <f t="shared" ca="1" si="0"/>
        <v>20</v>
      </c>
    </row>
    <row r="54" spans="1:9" x14ac:dyDescent="0.3">
      <c r="A54" s="60">
        <v>588009337</v>
      </c>
      <c r="B54" s="2" t="s">
        <v>631</v>
      </c>
      <c r="C54" s="3">
        <v>86681</v>
      </c>
      <c r="D54" s="18">
        <v>4</v>
      </c>
      <c r="F54" s="2" t="s">
        <v>180</v>
      </c>
      <c r="G54" s="18" t="s">
        <v>1597</v>
      </c>
      <c r="H54" s="22">
        <v>36569</v>
      </c>
      <c r="I54" s="3">
        <f t="shared" ca="1" si="0"/>
        <v>21</v>
      </c>
    </row>
    <row r="55" spans="1:9" x14ac:dyDescent="0.3">
      <c r="A55" s="60">
        <v>169000210</v>
      </c>
      <c r="B55" s="2" t="s">
        <v>272</v>
      </c>
      <c r="C55" s="3">
        <v>47140</v>
      </c>
      <c r="D55" s="18">
        <v>6</v>
      </c>
      <c r="F55" s="2" t="s">
        <v>234</v>
      </c>
      <c r="G55" s="18" t="s">
        <v>1598</v>
      </c>
      <c r="H55" s="22">
        <v>39972</v>
      </c>
      <c r="I55" s="3">
        <f t="shared" ca="1" si="0"/>
        <v>11</v>
      </c>
    </row>
    <row r="56" spans="1:9" x14ac:dyDescent="0.3">
      <c r="A56" s="60">
        <v>856007005</v>
      </c>
      <c r="B56" s="2" t="s">
        <v>709</v>
      </c>
      <c r="C56" s="3">
        <v>43656</v>
      </c>
      <c r="D56" s="18">
        <v>4</v>
      </c>
      <c r="F56" s="2" t="s">
        <v>623</v>
      </c>
      <c r="G56" s="18" t="s">
        <v>1599</v>
      </c>
      <c r="H56" s="22">
        <v>40759</v>
      </c>
      <c r="I56" s="3">
        <f t="shared" ca="1" si="0"/>
        <v>9</v>
      </c>
    </row>
    <row r="57" spans="1:9" x14ac:dyDescent="0.3">
      <c r="A57" s="60">
        <v>617000103</v>
      </c>
      <c r="B57" s="2" t="s">
        <v>68</v>
      </c>
      <c r="C57" s="3">
        <v>66474</v>
      </c>
      <c r="D57" s="18">
        <v>6</v>
      </c>
      <c r="F57" s="2" t="s">
        <v>234</v>
      </c>
      <c r="G57" s="18" t="s">
        <v>1600</v>
      </c>
      <c r="H57" s="22">
        <v>39760</v>
      </c>
      <c r="I57" s="3">
        <f t="shared" ca="1" si="0"/>
        <v>12</v>
      </c>
    </row>
    <row r="58" spans="1:9" x14ac:dyDescent="0.3">
      <c r="A58" s="60">
        <v>825004108</v>
      </c>
      <c r="B58" s="2" t="s">
        <v>744</v>
      </c>
      <c r="C58" s="3">
        <v>104719</v>
      </c>
      <c r="D58" s="4">
        <v>4</v>
      </c>
      <c r="F58" s="2" t="s">
        <v>623</v>
      </c>
      <c r="G58" s="18" t="s">
        <v>1601</v>
      </c>
      <c r="H58" s="22">
        <v>40574</v>
      </c>
      <c r="I58" s="3">
        <f t="shared" ca="1" si="0"/>
        <v>10</v>
      </c>
    </row>
    <row r="59" spans="1:9" x14ac:dyDescent="0.3">
      <c r="A59" s="60">
        <v>428006544</v>
      </c>
      <c r="B59" s="2" t="s">
        <v>646</v>
      </c>
      <c r="C59" s="3">
        <v>70130</v>
      </c>
      <c r="D59" s="18">
        <v>5</v>
      </c>
      <c r="F59" s="2" t="s">
        <v>697</v>
      </c>
      <c r="G59" s="18" t="s">
        <v>1602</v>
      </c>
      <c r="H59" s="22">
        <v>36330</v>
      </c>
      <c r="I59" s="3">
        <f t="shared" ca="1" si="0"/>
        <v>21</v>
      </c>
    </row>
    <row r="60" spans="1:9" x14ac:dyDescent="0.3">
      <c r="A60" s="60">
        <v>395008542</v>
      </c>
      <c r="B60" s="2" t="s">
        <v>429</v>
      </c>
      <c r="C60" s="3">
        <v>122616</v>
      </c>
      <c r="D60" s="18">
        <v>5</v>
      </c>
      <c r="F60" s="2" t="s">
        <v>186</v>
      </c>
      <c r="G60" s="18" t="s">
        <v>1603</v>
      </c>
      <c r="H60" s="22">
        <v>38753</v>
      </c>
      <c r="I60" s="3">
        <f t="shared" ca="1" si="0"/>
        <v>15</v>
      </c>
    </row>
    <row r="61" spans="1:9" x14ac:dyDescent="0.3">
      <c r="A61" s="60">
        <v>203004099</v>
      </c>
      <c r="B61" s="2" t="s">
        <v>77</v>
      </c>
      <c r="C61" s="3">
        <v>42446</v>
      </c>
      <c r="D61" s="18">
        <v>2</v>
      </c>
      <c r="F61" s="2" t="s">
        <v>26</v>
      </c>
      <c r="G61" s="18" t="s">
        <v>1604</v>
      </c>
      <c r="H61" s="22">
        <v>36143</v>
      </c>
      <c r="I61" s="3">
        <f t="shared" ca="1" si="0"/>
        <v>22</v>
      </c>
    </row>
    <row r="62" spans="1:9" x14ac:dyDescent="0.3">
      <c r="A62" s="60">
        <v>594004217</v>
      </c>
      <c r="B62" s="2" t="s">
        <v>132</v>
      </c>
      <c r="C62" s="3">
        <v>96545</v>
      </c>
      <c r="D62" s="4">
        <v>3</v>
      </c>
      <c r="F62" s="2" t="s">
        <v>234</v>
      </c>
      <c r="G62" s="18" t="s">
        <v>1605</v>
      </c>
      <c r="H62" s="62">
        <v>40449</v>
      </c>
      <c r="I62" s="3">
        <f t="shared" ca="1" si="0"/>
        <v>10</v>
      </c>
    </row>
    <row r="63" spans="1:9" x14ac:dyDescent="0.3">
      <c r="A63" s="60">
        <v>530002235</v>
      </c>
      <c r="B63" s="2" t="s">
        <v>226</v>
      </c>
      <c r="C63" s="3">
        <v>88499</v>
      </c>
      <c r="D63" s="18">
        <v>0</v>
      </c>
      <c r="F63" s="2" t="s">
        <v>234</v>
      </c>
      <c r="G63" s="18" t="s">
        <v>1606</v>
      </c>
      <c r="H63" s="22">
        <v>41124</v>
      </c>
      <c r="I63" s="3">
        <f t="shared" ca="1" si="0"/>
        <v>8</v>
      </c>
    </row>
    <row r="64" spans="1:9" x14ac:dyDescent="0.3">
      <c r="A64" s="60">
        <v>874004610</v>
      </c>
      <c r="B64" s="2" t="s">
        <v>563</v>
      </c>
      <c r="C64" s="3">
        <v>56792</v>
      </c>
      <c r="D64" s="18">
        <v>1</v>
      </c>
      <c r="F64" s="2" t="s">
        <v>697</v>
      </c>
      <c r="G64" s="18" t="s">
        <v>1607</v>
      </c>
      <c r="H64" s="22">
        <v>39091</v>
      </c>
      <c r="I64" s="3">
        <f t="shared" ca="1" si="0"/>
        <v>14</v>
      </c>
    </row>
    <row r="65" spans="1:9" x14ac:dyDescent="0.3">
      <c r="A65" s="60">
        <v>133000041</v>
      </c>
      <c r="B65" s="2" t="s">
        <v>741</v>
      </c>
      <c r="C65" s="3">
        <v>77681</v>
      </c>
      <c r="D65" s="18">
        <v>3</v>
      </c>
      <c r="F65" s="2" t="s">
        <v>234</v>
      </c>
      <c r="G65" s="18" t="s">
        <v>1608</v>
      </c>
      <c r="H65" s="22">
        <v>38878</v>
      </c>
      <c r="I65" s="3">
        <f t="shared" ca="1" si="0"/>
        <v>14</v>
      </c>
    </row>
    <row r="66" spans="1:9" x14ac:dyDescent="0.3">
      <c r="A66" s="60">
        <v>175008155</v>
      </c>
      <c r="B66" s="2" t="s">
        <v>452</v>
      </c>
      <c r="C66" s="3">
        <v>69745</v>
      </c>
      <c r="D66" s="18">
        <v>5</v>
      </c>
      <c r="F66" s="2" t="s">
        <v>225</v>
      </c>
      <c r="G66" s="18" t="s">
        <v>1609</v>
      </c>
      <c r="H66" s="22">
        <v>36519</v>
      </c>
      <c r="I66" s="3">
        <f t="shared" ref="I66:I129" ca="1" si="1">DATEDIF(H66,TODAY(),"Y")</f>
        <v>21</v>
      </c>
    </row>
    <row r="67" spans="1:9" x14ac:dyDescent="0.3">
      <c r="A67" s="60">
        <v>599000074</v>
      </c>
      <c r="B67" s="2" t="s">
        <v>604</v>
      </c>
      <c r="C67" s="3">
        <v>54271</v>
      </c>
      <c r="D67" s="18">
        <v>2</v>
      </c>
      <c r="F67" s="2" t="s">
        <v>394</v>
      </c>
      <c r="G67" s="18" t="s">
        <v>1610</v>
      </c>
      <c r="H67" s="22">
        <v>40083</v>
      </c>
      <c r="I67" s="3">
        <f t="shared" ca="1" si="1"/>
        <v>11</v>
      </c>
    </row>
    <row r="68" spans="1:9" x14ac:dyDescent="0.3">
      <c r="A68" s="60">
        <v>352008324</v>
      </c>
      <c r="B68" s="2" t="s">
        <v>267</v>
      </c>
      <c r="C68" s="3">
        <v>46130</v>
      </c>
      <c r="D68" s="18">
        <v>4</v>
      </c>
      <c r="F68" s="2" t="s">
        <v>697</v>
      </c>
      <c r="G68" s="18" t="s">
        <v>1611</v>
      </c>
      <c r="H68" s="22">
        <v>37065</v>
      </c>
      <c r="I68" s="3">
        <f t="shared" ca="1" si="1"/>
        <v>19</v>
      </c>
    </row>
    <row r="69" spans="1:9" x14ac:dyDescent="0.3">
      <c r="A69" s="60">
        <v>506002301</v>
      </c>
      <c r="B69" s="2" t="s">
        <v>264</v>
      </c>
      <c r="C69" s="3">
        <v>45498</v>
      </c>
      <c r="D69" s="18">
        <v>2</v>
      </c>
      <c r="F69" s="2" t="s">
        <v>81</v>
      </c>
      <c r="G69" s="18" t="s">
        <v>1612</v>
      </c>
      <c r="H69" s="22">
        <v>36470</v>
      </c>
      <c r="I69" s="3">
        <f t="shared" ca="1" si="1"/>
        <v>21</v>
      </c>
    </row>
    <row r="70" spans="1:9" x14ac:dyDescent="0.3">
      <c r="A70" s="60">
        <v>873004432</v>
      </c>
      <c r="B70" s="2" t="s">
        <v>309</v>
      </c>
      <c r="C70" s="3">
        <v>75799</v>
      </c>
      <c r="D70" s="18">
        <v>3</v>
      </c>
      <c r="F70" s="2" t="s">
        <v>81</v>
      </c>
      <c r="G70" s="18" t="s">
        <v>1613</v>
      </c>
      <c r="H70" s="22">
        <v>38804</v>
      </c>
      <c r="I70" s="3">
        <f t="shared" ca="1" si="1"/>
        <v>14</v>
      </c>
    </row>
    <row r="71" spans="1:9" x14ac:dyDescent="0.3">
      <c r="A71" s="60">
        <v>658001560</v>
      </c>
      <c r="B71" s="2" t="s">
        <v>353</v>
      </c>
      <c r="C71" s="3">
        <v>42470</v>
      </c>
      <c r="D71" s="18">
        <v>1</v>
      </c>
      <c r="F71" s="2" t="s">
        <v>623</v>
      </c>
      <c r="G71" s="18" t="s">
        <v>1614</v>
      </c>
      <c r="H71" s="22">
        <v>36479</v>
      </c>
      <c r="I71" s="3">
        <f t="shared" ca="1" si="1"/>
        <v>21</v>
      </c>
    </row>
    <row r="72" spans="1:9" x14ac:dyDescent="0.3">
      <c r="A72" s="60">
        <v>379006668</v>
      </c>
      <c r="B72" s="2" t="s">
        <v>800</v>
      </c>
      <c r="C72" s="3">
        <v>50007</v>
      </c>
      <c r="D72" s="18">
        <v>2</v>
      </c>
      <c r="F72" s="2" t="s">
        <v>186</v>
      </c>
      <c r="G72" s="18" t="s">
        <v>1615</v>
      </c>
      <c r="H72" s="22">
        <v>40299</v>
      </c>
      <c r="I72" s="3">
        <f t="shared" ca="1" si="1"/>
        <v>10</v>
      </c>
    </row>
    <row r="73" spans="1:9" x14ac:dyDescent="0.3">
      <c r="A73" s="60">
        <v>953001490</v>
      </c>
      <c r="B73" s="2" t="s">
        <v>292</v>
      </c>
      <c r="C73" s="3">
        <v>122888</v>
      </c>
      <c r="D73" s="18">
        <v>5</v>
      </c>
      <c r="F73" s="2" t="s">
        <v>234</v>
      </c>
      <c r="G73" s="18" t="s">
        <v>1616</v>
      </c>
      <c r="H73" s="22">
        <v>40269</v>
      </c>
      <c r="I73" s="3">
        <f t="shared" ca="1" si="1"/>
        <v>10</v>
      </c>
    </row>
    <row r="74" spans="1:9" x14ac:dyDescent="0.3">
      <c r="A74" s="60">
        <v>411008933</v>
      </c>
      <c r="B74" s="2" t="s">
        <v>677</v>
      </c>
      <c r="C74" s="3">
        <v>114912</v>
      </c>
      <c r="D74" s="18">
        <v>0</v>
      </c>
      <c r="F74" s="2" t="s">
        <v>517</v>
      </c>
      <c r="G74" s="18" t="s">
        <v>1617</v>
      </c>
      <c r="H74" s="22">
        <v>39688</v>
      </c>
      <c r="I74" s="3">
        <f t="shared" ca="1" si="1"/>
        <v>12</v>
      </c>
    </row>
    <row r="75" spans="1:9" x14ac:dyDescent="0.3">
      <c r="A75" s="60">
        <v>504003033</v>
      </c>
      <c r="B75" s="2" t="s">
        <v>37</v>
      </c>
      <c r="C75" s="3">
        <v>97544</v>
      </c>
      <c r="D75" s="18">
        <v>4</v>
      </c>
      <c r="F75" s="2" t="s">
        <v>394</v>
      </c>
      <c r="G75" s="18" t="s">
        <v>1031</v>
      </c>
      <c r="H75" s="22">
        <v>40395</v>
      </c>
      <c r="I75" s="3">
        <f t="shared" ca="1" si="1"/>
        <v>10</v>
      </c>
    </row>
    <row r="76" spans="1:9" x14ac:dyDescent="0.3">
      <c r="A76" s="60">
        <v>432005963</v>
      </c>
      <c r="B76" s="2" t="s">
        <v>258</v>
      </c>
      <c r="C76" s="3">
        <v>61076</v>
      </c>
      <c r="D76" s="4">
        <v>2</v>
      </c>
      <c r="F76" s="2" t="s">
        <v>186</v>
      </c>
      <c r="G76" s="18" t="s">
        <v>1618</v>
      </c>
      <c r="H76" s="22">
        <v>41014</v>
      </c>
      <c r="I76" s="3">
        <f t="shared" ca="1" si="1"/>
        <v>8</v>
      </c>
    </row>
    <row r="77" spans="1:9" x14ac:dyDescent="0.3">
      <c r="A77" s="60">
        <v>681005654</v>
      </c>
      <c r="B77" s="2" t="s">
        <v>88</v>
      </c>
      <c r="C77" s="3">
        <v>49935</v>
      </c>
      <c r="D77" s="18">
        <v>0</v>
      </c>
      <c r="F77" s="2" t="s">
        <v>57</v>
      </c>
      <c r="G77" s="18" t="s">
        <v>1619</v>
      </c>
      <c r="H77" s="22">
        <v>38051</v>
      </c>
      <c r="I77" s="3">
        <f t="shared" ca="1" si="1"/>
        <v>17</v>
      </c>
    </row>
    <row r="78" spans="1:9" x14ac:dyDescent="0.3">
      <c r="A78" s="60">
        <v>756005963</v>
      </c>
      <c r="B78" s="2" t="s">
        <v>343</v>
      </c>
      <c r="C78" s="3">
        <v>115255</v>
      </c>
      <c r="D78" s="18">
        <v>6</v>
      </c>
      <c r="F78" s="2" t="s">
        <v>234</v>
      </c>
      <c r="G78" s="18" t="s">
        <v>1620</v>
      </c>
      <c r="H78" s="22">
        <v>36600</v>
      </c>
      <c r="I78" s="3">
        <f t="shared" ca="1" si="1"/>
        <v>20</v>
      </c>
    </row>
    <row r="79" spans="1:9" x14ac:dyDescent="0.3">
      <c r="A79" s="60">
        <v>293001226</v>
      </c>
      <c r="B79" s="2" t="s">
        <v>397</v>
      </c>
      <c r="C79" s="3">
        <v>56149</v>
      </c>
      <c r="D79" s="18">
        <v>2</v>
      </c>
      <c r="F79" s="2" t="s">
        <v>697</v>
      </c>
      <c r="G79" s="18" t="s">
        <v>1621</v>
      </c>
      <c r="H79" s="22">
        <v>39679</v>
      </c>
      <c r="I79" s="3">
        <f t="shared" ca="1" si="1"/>
        <v>12</v>
      </c>
    </row>
    <row r="80" spans="1:9" x14ac:dyDescent="0.3">
      <c r="A80" s="60">
        <v>465009876</v>
      </c>
      <c r="B80" s="2" t="s">
        <v>746</v>
      </c>
      <c r="C80" s="3">
        <v>81413</v>
      </c>
      <c r="D80" s="18">
        <v>6</v>
      </c>
      <c r="F80" s="2" t="s">
        <v>394</v>
      </c>
      <c r="G80" s="18" t="s">
        <v>1622</v>
      </c>
      <c r="H80" s="22">
        <v>39283</v>
      </c>
      <c r="I80" s="3">
        <f t="shared" ca="1" si="1"/>
        <v>13</v>
      </c>
    </row>
    <row r="81" spans="1:9" x14ac:dyDescent="0.3">
      <c r="A81" s="60">
        <v>850003614</v>
      </c>
      <c r="B81" s="2" t="s">
        <v>313</v>
      </c>
      <c r="C81" s="3">
        <v>52272</v>
      </c>
      <c r="D81" s="18">
        <v>0</v>
      </c>
      <c r="F81" s="2" t="s">
        <v>234</v>
      </c>
      <c r="G81" s="18" t="s">
        <v>1623</v>
      </c>
      <c r="H81" s="22">
        <v>36637</v>
      </c>
      <c r="I81" s="3">
        <f t="shared" ca="1" si="1"/>
        <v>20</v>
      </c>
    </row>
    <row r="82" spans="1:9" x14ac:dyDescent="0.3">
      <c r="A82" s="60">
        <v>946007434</v>
      </c>
      <c r="B82" s="2" t="s">
        <v>664</v>
      </c>
      <c r="C82" s="3">
        <v>42664</v>
      </c>
      <c r="D82" s="18">
        <v>1</v>
      </c>
      <c r="F82" s="2" t="s">
        <v>186</v>
      </c>
      <c r="G82" s="18" t="s">
        <v>1624</v>
      </c>
      <c r="H82" s="22">
        <v>39692</v>
      </c>
      <c r="I82" s="3">
        <f t="shared" ca="1" si="1"/>
        <v>12</v>
      </c>
    </row>
    <row r="83" spans="1:9" x14ac:dyDescent="0.3">
      <c r="A83" s="60">
        <v>509003201</v>
      </c>
      <c r="B83" s="2" t="s">
        <v>466</v>
      </c>
      <c r="C83" s="3">
        <v>79913</v>
      </c>
      <c r="D83" s="18">
        <v>4</v>
      </c>
      <c r="F83" s="2" t="s">
        <v>141</v>
      </c>
      <c r="G83" s="18" t="s">
        <v>1625</v>
      </c>
      <c r="H83" s="62">
        <v>40253</v>
      </c>
      <c r="I83" s="3">
        <f t="shared" ca="1" si="1"/>
        <v>10</v>
      </c>
    </row>
    <row r="84" spans="1:9" x14ac:dyDescent="0.3">
      <c r="A84" s="60">
        <v>829008449</v>
      </c>
      <c r="B84" s="2" t="s">
        <v>439</v>
      </c>
      <c r="C84" s="3">
        <v>64793</v>
      </c>
      <c r="D84" s="18">
        <v>0</v>
      </c>
      <c r="F84" s="2" t="s">
        <v>697</v>
      </c>
      <c r="G84" s="18" t="s">
        <v>1626</v>
      </c>
      <c r="H84" s="22">
        <v>36672</v>
      </c>
      <c r="I84" s="3">
        <f t="shared" ca="1" si="1"/>
        <v>20</v>
      </c>
    </row>
    <row r="85" spans="1:9" x14ac:dyDescent="0.3">
      <c r="A85" s="60">
        <v>809001216</v>
      </c>
      <c r="B85" s="2" t="s">
        <v>745</v>
      </c>
      <c r="C85" s="3">
        <v>77192</v>
      </c>
      <c r="D85" s="18">
        <v>1</v>
      </c>
      <c r="F85" s="2" t="s">
        <v>234</v>
      </c>
      <c r="G85" s="18" t="s">
        <v>1627</v>
      </c>
      <c r="H85" s="22">
        <v>36422</v>
      </c>
      <c r="I85" s="3">
        <f t="shared" ca="1" si="1"/>
        <v>21</v>
      </c>
    </row>
    <row r="86" spans="1:9" x14ac:dyDescent="0.3">
      <c r="A86" s="60">
        <v>894004436</v>
      </c>
      <c r="B86" s="2" t="s">
        <v>419</v>
      </c>
      <c r="C86" s="3">
        <v>66946</v>
      </c>
      <c r="D86" s="18">
        <v>5</v>
      </c>
      <c r="F86" s="2" t="s">
        <v>446</v>
      </c>
      <c r="G86" s="18" t="s">
        <v>1628</v>
      </c>
      <c r="H86" s="22">
        <v>36466</v>
      </c>
      <c r="I86" s="3">
        <f t="shared" ca="1" si="1"/>
        <v>21</v>
      </c>
    </row>
    <row r="87" spans="1:9" x14ac:dyDescent="0.3">
      <c r="A87" s="60">
        <v>510007270</v>
      </c>
      <c r="B87" s="2" t="s">
        <v>80</v>
      </c>
      <c r="C87" s="3">
        <v>104783</v>
      </c>
      <c r="D87" s="18">
        <v>2</v>
      </c>
      <c r="F87" s="2" t="s">
        <v>697</v>
      </c>
      <c r="G87" s="18" t="s">
        <v>1629</v>
      </c>
      <c r="H87" s="22">
        <v>36243</v>
      </c>
      <c r="I87" s="3">
        <f t="shared" ca="1" si="1"/>
        <v>21</v>
      </c>
    </row>
    <row r="88" spans="1:9" x14ac:dyDescent="0.3">
      <c r="A88" s="60">
        <v>526005485</v>
      </c>
      <c r="B88" s="2" t="s">
        <v>299</v>
      </c>
      <c r="C88" s="3">
        <v>124698</v>
      </c>
      <c r="D88" s="18">
        <v>4</v>
      </c>
      <c r="F88" s="2" t="s">
        <v>234</v>
      </c>
      <c r="G88" s="18" t="s">
        <v>1630</v>
      </c>
      <c r="H88" s="22">
        <v>36718</v>
      </c>
      <c r="I88" s="3">
        <f t="shared" ca="1" si="1"/>
        <v>20</v>
      </c>
    </row>
    <row r="89" spans="1:9" x14ac:dyDescent="0.3">
      <c r="A89" s="60">
        <v>847007836</v>
      </c>
      <c r="B89" s="2" t="s">
        <v>461</v>
      </c>
      <c r="C89" s="3">
        <v>97294</v>
      </c>
      <c r="D89" s="18">
        <v>4</v>
      </c>
      <c r="F89" s="2" t="s">
        <v>697</v>
      </c>
      <c r="G89" s="18" t="s">
        <v>1631</v>
      </c>
      <c r="H89" s="22">
        <v>40584</v>
      </c>
      <c r="I89" s="3">
        <f t="shared" ca="1" si="1"/>
        <v>10</v>
      </c>
    </row>
    <row r="90" spans="1:9" x14ac:dyDescent="0.3">
      <c r="A90" s="60">
        <v>544000658</v>
      </c>
      <c r="B90" s="2" t="s">
        <v>553</v>
      </c>
      <c r="C90" s="3">
        <v>72407</v>
      </c>
      <c r="D90" s="18">
        <v>4</v>
      </c>
      <c r="F90" s="2" t="s">
        <v>141</v>
      </c>
      <c r="G90" s="18" t="s">
        <v>1632</v>
      </c>
      <c r="H90" s="22">
        <v>39492</v>
      </c>
      <c r="I90" s="3">
        <f t="shared" ca="1" si="1"/>
        <v>13</v>
      </c>
    </row>
    <row r="91" spans="1:9" x14ac:dyDescent="0.3">
      <c r="A91" s="60">
        <v>164000089</v>
      </c>
      <c r="B91" s="2" t="s">
        <v>252</v>
      </c>
      <c r="C91" s="3">
        <v>118902</v>
      </c>
      <c r="D91" s="18">
        <v>0</v>
      </c>
      <c r="F91" s="2" t="s">
        <v>534</v>
      </c>
      <c r="G91" s="18" t="s">
        <v>1633</v>
      </c>
      <c r="H91" s="22">
        <v>40883</v>
      </c>
      <c r="I91" s="3">
        <f t="shared" ca="1" si="1"/>
        <v>9</v>
      </c>
    </row>
    <row r="92" spans="1:9" x14ac:dyDescent="0.3">
      <c r="A92" s="60">
        <v>319008332</v>
      </c>
      <c r="B92" s="2" t="s">
        <v>46</v>
      </c>
      <c r="C92" s="3">
        <v>77764</v>
      </c>
      <c r="D92" s="18">
        <v>5</v>
      </c>
      <c r="F92" s="2" t="s">
        <v>623</v>
      </c>
      <c r="G92" s="18" t="s">
        <v>1634</v>
      </c>
      <c r="H92" s="22">
        <v>38237</v>
      </c>
      <c r="I92" s="3">
        <f t="shared" ca="1" si="1"/>
        <v>16</v>
      </c>
    </row>
    <row r="93" spans="1:9" x14ac:dyDescent="0.3">
      <c r="A93" s="60">
        <v>929006127</v>
      </c>
      <c r="B93" s="2" t="s">
        <v>431</v>
      </c>
      <c r="C93" s="3">
        <v>45419</v>
      </c>
      <c r="D93" s="4">
        <v>3</v>
      </c>
      <c r="F93" s="2" t="s">
        <v>394</v>
      </c>
      <c r="G93" s="18" t="s">
        <v>1635</v>
      </c>
      <c r="H93" s="22">
        <v>37141</v>
      </c>
      <c r="I93" s="3">
        <f t="shared" ca="1" si="1"/>
        <v>19</v>
      </c>
    </row>
    <row r="94" spans="1:9" x14ac:dyDescent="0.3">
      <c r="A94" s="60">
        <v>739005625</v>
      </c>
      <c r="B94" s="2" t="s">
        <v>256</v>
      </c>
      <c r="C94" s="3">
        <v>58792</v>
      </c>
      <c r="D94" s="18">
        <v>0</v>
      </c>
      <c r="F94" s="2" t="s">
        <v>234</v>
      </c>
      <c r="G94" s="18" t="s">
        <v>1636</v>
      </c>
      <c r="H94" s="22">
        <v>39189</v>
      </c>
      <c r="I94" s="3">
        <f t="shared" ca="1" si="1"/>
        <v>13</v>
      </c>
    </row>
    <row r="95" spans="1:9" x14ac:dyDescent="0.3">
      <c r="A95" s="60">
        <v>619003343</v>
      </c>
      <c r="B95" s="2" t="s">
        <v>457</v>
      </c>
      <c r="C95" s="3">
        <v>85604</v>
      </c>
      <c r="D95" s="18">
        <v>6</v>
      </c>
      <c r="F95" s="2" t="s">
        <v>623</v>
      </c>
      <c r="G95" s="18" t="s">
        <v>1637</v>
      </c>
      <c r="H95" s="22">
        <v>39745</v>
      </c>
      <c r="I95" s="3">
        <f t="shared" ca="1" si="1"/>
        <v>12</v>
      </c>
    </row>
    <row r="96" spans="1:9" x14ac:dyDescent="0.3">
      <c r="A96" s="60">
        <v>559002062</v>
      </c>
      <c r="B96" s="2" t="s">
        <v>621</v>
      </c>
      <c r="C96" s="3">
        <v>75506</v>
      </c>
      <c r="D96" s="18">
        <v>4</v>
      </c>
      <c r="F96" s="2" t="s">
        <v>394</v>
      </c>
      <c r="G96" s="18" t="s">
        <v>1638</v>
      </c>
      <c r="H96" s="22">
        <v>36456</v>
      </c>
      <c r="I96" s="3">
        <f t="shared" ca="1" si="1"/>
        <v>21</v>
      </c>
    </row>
    <row r="97" spans="1:9" x14ac:dyDescent="0.3">
      <c r="A97" s="60">
        <v>382005618</v>
      </c>
      <c r="B97" s="2" t="s">
        <v>569</v>
      </c>
      <c r="C97" s="3">
        <v>84524</v>
      </c>
      <c r="D97" s="18">
        <v>4</v>
      </c>
      <c r="F97" s="2" t="s">
        <v>472</v>
      </c>
      <c r="G97" s="18" t="s">
        <v>1639</v>
      </c>
      <c r="H97" s="22">
        <v>39120</v>
      </c>
      <c r="I97" s="3">
        <f t="shared" ca="1" si="1"/>
        <v>14</v>
      </c>
    </row>
    <row r="98" spans="1:9" x14ac:dyDescent="0.3">
      <c r="A98" s="60">
        <v>441006999</v>
      </c>
      <c r="B98" s="2" t="s">
        <v>438</v>
      </c>
      <c r="C98" s="3">
        <v>50979</v>
      </c>
      <c r="D98" s="18">
        <v>2</v>
      </c>
      <c r="F98" s="2" t="s">
        <v>472</v>
      </c>
      <c r="G98" s="18" t="s">
        <v>1640</v>
      </c>
      <c r="H98" s="22">
        <v>39783</v>
      </c>
      <c r="I98" s="3">
        <f t="shared" ca="1" si="1"/>
        <v>12</v>
      </c>
    </row>
    <row r="99" spans="1:9" x14ac:dyDescent="0.3">
      <c r="A99" s="60">
        <v>237007469</v>
      </c>
      <c r="B99" s="2" t="s">
        <v>185</v>
      </c>
      <c r="C99" s="3">
        <v>60489</v>
      </c>
      <c r="D99" s="18">
        <v>6</v>
      </c>
      <c r="F99" s="2" t="s">
        <v>81</v>
      </c>
      <c r="G99" s="18" t="s">
        <v>1641</v>
      </c>
      <c r="H99" s="22">
        <v>40596</v>
      </c>
      <c r="I99" s="3">
        <f t="shared" ca="1" si="1"/>
        <v>10</v>
      </c>
    </row>
    <row r="100" spans="1:9" x14ac:dyDescent="0.3">
      <c r="A100" s="60">
        <v>483003751</v>
      </c>
      <c r="B100" s="2" t="s">
        <v>276</v>
      </c>
      <c r="C100" s="3">
        <v>117958</v>
      </c>
      <c r="D100" s="18">
        <v>1</v>
      </c>
      <c r="F100" s="2" t="s">
        <v>234</v>
      </c>
      <c r="G100" s="18" t="s">
        <v>1642</v>
      </c>
      <c r="H100" s="22">
        <v>40474</v>
      </c>
      <c r="I100" s="3">
        <f t="shared" ca="1" si="1"/>
        <v>10</v>
      </c>
    </row>
    <row r="101" spans="1:9" x14ac:dyDescent="0.3">
      <c r="A101" s="60">
        <v>798009136</v>
      </c>
      <c r="B101" s="2" t="s">
        <v>380</v>
      </c>
      <c r="C101" s="3">
        <v>108167</v>
      </c>
      <c r="D101" s="18">
        <v>0</v>
      </c>
      <c r="F101" s="2" t="s">
        <v>394</v>
      </c>
      <c r="G101" s="18" t="s">
        <v>1643</v>
      </c>
      <c r="H101" s="22">
        <v>39167</v>
      </c>
      <c r="I101" s="3">
        <f t="shared" ca="1" si="1"/>
        <v>13</v>
      </c>
    </row>
    <row r="102" spans="1:9" x14ac:dyDescent="0.3">
      <c r="A102" s="60">
        <v>125003650</v>
      </c>
      <c r="B102" s="2" t="s">
        <v>595</v>
      </c>
      <c r="C102" s="3">
        <v>83005</v>
      </c>
      <c r="D102" s="18">
        <v>2</v>
      </c>
      <c r="F102" s="2" t="s">
        <v>234</v>
      </c>
      <c r="G102" s="18" t="s">
        <v>1644</v>
      </c>
      <c r="H102" s="22">
        <v>40462</v>
      </c>
      <c r="I102" s="3">
        <f t="shared" ca="1" si="1"/>
        <v>10</v>
      </c>
    </row>
    <row r="103" spans="1:9" x14ac:dyDescent="0.3">
      <c r="A103" s="60">
        <v>561003247</v>
      </c>
      <c r="B103" s="2" t="s">
        <v>416</v>
      </c>
      <c r="C103" s="3">
        <v>42273</v>
      </c>
      <c r="D103" s="18">
        <v>5</v>
      </c>
      <c r="F103" s="2" t="s">
        <v>11</v>
      </c>
      <c r="G103" s="18" t="s">
        <v>1645</v>
      </c>
      <c r="H103" s="22">
        <v>36171</v>
      </c>
      <c r="I103" s="3">
        <f t="shared" ca="1" si="1"/>
        <v>22</v>
      </c>
    </row>
    <row r="104" spans="1:9" x14ac:dyDescent="0.3">
      <c r="A104" s="60">
        <v>644000811</v>
      </c>
      <c r="B104" s="2" t="s">
        <v>232</v>
      </c>
      <c r="C104" s="3">
        <v>74304</v>
      </c>
      <c r="D104" s="18">
        <v>3</v>
      </c>
      <c r="F104" s="2" t="s">
        <v>623</v>
      </c>
      <c r="G104" s="18" t="s">
        <v>1646</v>
      </c>
      <c r="H104" s="22">
        <v>36012</v>
      </c>
      <c r="I104" s="3">
        <f t="shared" ca="1" si="1"/>
        <v>22</v>
      </c>
    </row>
    <row r="105" spans="1:9" x14ac:dyDescent="0.3">
      <c r="A105" s="60">
        <v>196008245</v>
      </c>
      <c r="B105" s="2" t="s">
        <v>588</v>
      </c>
      <c r="C105" s="3">
        <v>79741</v>
      </c>
      <c r="D105" s="18">
        <v>3</v>
      </c>
      <c r="F105" s="2" t="s">
        <v>394</v>
      </c>
      <c r="G105" s="18" t="s">
        <v>1647</v>
      </c>
      <c r="H105" s="22">
        <v>36703</v>
      </c>
      <c r="I105" s="3">
        <f t="shared" ca="1" si="1"/>
        <v>20</v>
      </c>
    </row>
    <row r="106" spans="1:9" x14ac:dyDescent="0.3">
      <c r="A106" s="60">
        <v>775002809</v>
      </c>
      <c r="B106" s="2" t="s">
        <v>152</v>
      </c>
      <c r="C106" s="3">
        <v>83517</v>
      </c>
      <c r="D106" s="18">
        <v>4</v>
      </c>
      <c r="F106" s="2" t="s">
        <v>472</v>
      </c>
      <c r="G106" s="18" t="s">
        <v>1648</v>
      </c>
      <c r="H106" s="22">
        <v>41186</v>
      </c>
      <c r="I106" s="3">
        <f t="shared" ca="1" si="1"/>
        <v>8</v>
      </c>
    </row>
    <row r="107" spans="1:9" x14ac:dyDescent="0.3">
      <c r="A107" s="60">
        <v>380006845</v>
      </c>
      <c r="B107" s="2" t="s">
        <v>642</v>
      </c>
      <c r="C107" s="3">
        <v>46834</v>
      </c>
      <c r="D107" s="18">
        <v>0</v>
      </c>
      <c r="F107" s="2" t="s">
        <v>623</v>
      </c>
      <c r="G107" s="18" t="s">
        <v>1649</v>
      </c>
      <c r="H107" s="22">
        <v>38975</v>
      </c>
      <c r="I107" s="3">
        <f t="shared" ca="1" si="1"/>
        <v>14</v>
      </c>
    </row>
    <row r="108" spans="1:9" x14ac:dyDescent="0.3">
      <c r="A108" s="60">
        <v>848005364</v>
      </c>
      <c r="B108" s="2" t="s">
        <v>389</v>
      </c>
      <c r="C108" s="3">
        <v>69464</v>
      </c>
      <c r="D108" s="18">
        <v>5</v>
      </c>
      <c r="F108" s="2" t="s">
        <v>150</v>
      </c>
      <c r="G108" s="18" t="s">
        <v>1650</v>
      </c>
      <c r="H108" s="22">
        <v>38736</v>
      </c>
      <c r="I108" s="3">
        <f t="shared" ca="1" si="1"/>
        <v>15</v>
      </c>
    </row>
    <row r="109" spans="1:9" x14ac:dyDescent="0.3">
      <c r="A109" s="60">
        <v>871005289</v>
      </c>
      <c r="B109" s="2" t="s">
        <v>257</v>
      </c>
      <c r="C109" s="3">
        <v>111408</v>
      </c>
      <c r="D109" s="18">
        <v>0</v>
      </c>
      <c r="F109" s="2" t="s">
        <v>697</v>
      </c>
      <c r="G109" s="18" t="s">
        <v>1651</v>
      </c>
      <c r="H109" s="22">
        <v>40235</v>
      </c>
      <c r="I109" s="3">
        <f t="shared" ca="1" si="1"/>
        <v>11</v>
      </c>
    </row>
    <row r="110" spans="1:9" x14ac:dyDescent="0.3">
      <c r="A110" s="60">
        <v>698005662</v>
      </c>
      <c r="B110" s="2" t="s">
        <v>63</v>
      </c>
      <c r="C110" s="3">
        <v>44072</v>
      </c>
      <c r="D110" s="18">
        <v>1</v>
      </c>
      <c r="F110" s="2" t="s">
        <v>81</v>
      </c>
      <c r="G110" s="18" t="s">
        <v>1652</v>
      </c>
      <c r="H110" s="22">
        <v>40575</v>
      </c>
      <c r="I110" s="3">
        <f t="shared" ca="1" si="1"/>
        <v>10</v>
      </c>
    </row>
    <row r="111" spans="1:9" x14ac:dyDescent="0.3">
      <c r="A111" s="60">
        <v>367008620</v>
      </c>
      <c r="B111" s="2" t="s">
        <v>373</v>
      </c>
      <c r="C111" s="3">
        <v>43469</v>
      </c>
      <c r="D111" s="4">
        <v>1</v>
      </c>
      <c r="F111" s="2" t="s">
        <v>623</v>
      </c>
      <c r="G111" s="18" t="s">
        <v>1653</v>
      </c>
      <c r="H111" s="22">
        <v>39458</v>
      </c>
      <c r="I111" s="3">
        <f t="shared" ca="1" si="1"/>
        <v>13</v>
      </c>
    </row>
    <row r="112" spans="1:9" x14ac:dyDescent="0.3">
      <c r="A112" s="60">
        <v>134005270</v>
      </c>
      <c r="B112" s="2" t="s">
        <v>542</v>
      </c>
      <c r="C112" s="3">
        <v>123099</v>
      </c>
      <c r="D112" s="18">
        <v>4</v>
      </c>
      <c r="F112" s="2" t="s">
        <v>81</v>
      </c>
      <c r="G112" s="18" t="s">
        <v>1654</v>
      </c>
      <c r="H112" s="22">
        <v>40777</v>
      </c>
      <c r="I112" s="3">
        <f t="shared" ca="1" si="1"/>
        <v>9</v>
      </c>
    </row>
    <row r="113" spans="1:9" x14ac:dyDescent="0.3">
      <c r="A113" s="60">
        <v>122001647</v>
      </c>
      <c r="B113" s="2" t="s">
        <v>725</v>
      </c>
      <c r="C113" s="3">
        <v>93778</v>
      </c>
      <c r="D113" s="18">
        <v>5</v>
      </c>
      <c r="F113" s="2" t="s">
        <v>234</v>
      </c>
      <c r="G113" s="18" t="s">
        <v>1655</v>
      </c>
      <c r="H113" s="22">
        <v>39603</v>
      </c>
      <c r="I113" s="3">
        <f t="shared" ca="1" si="1"/>
        <v>12</v>
      </c>
    </row>
    <row r="114" spans="1:9" x14ac:dyDescent="0.3">
      <c r="A114" s="60">
        <v>904004635</v>
      </c>
      <c r="B114" s="2" t="s">
        <v>594</v>
      </c>
      <c r="C114" s="3">
        <v>125788</v>
      </c>
      <c r="D114" s="18">
        <v>5</v>
      </c>
      <c r="F114" s="2" t="s">
        <v>81</v>
      </c>
      <c r="G114" s="18" t="s">
        <v>1656</v>
      </c>
      <c r="H114" s="22">
        <v>39279</v>
      </c>
      <c r="I114" s="3">
        <f t="shared" ca="1" si="1"/>
        <v>13</v>
      </c>
    </row>
    <row r="115" spans="1:9" x14ac:dyDescent="0.3">
      <c r="A115" s="60">
        <v>353002495</v>
      </c>
      <c r="B115" s="2" t="s">
        <v>235</v>
      </c>
      <c r="C115" s="3">
        <v>84598</v>
      </c>
      <c r="D115" s="18">
        <v>2</v>
      </c>
      <c r="F115" s="2" t="s">
        <v>234</v>
      </c>
      <c r="G115" s="18" t="s">
        <v>1657</v>
      </c>
      <c r="H115" s="22">
        <v>37331</v>
      </c>
      <c r="I115" s="3">
        <f t="shared" ca="1" si="1"/>
        <v>18</v>
      </c>
    </row>
    <row r="116" spans="1:9" x14ac:dyDescent="0.3">
      <c r="A116" s="60">
        <v>451002456</v>
      </c>
      <c r="B116" s="2" t="s">
        <v>327</v>
      </c>
      <c r="C116" s="3">
        <v>96721</v>
      </c>
      <c r="D116" s="18">
        <v>0</v>
      </c>
      <c r="F116" s="2" t="s">
        <v>472</v>
      </c>
      <c r="G116" s="18" t="s">
        <v>1658</v>
      </c>
      <c r="H116" s="22">
        <v>38807</v>
      </c>
      <c r="I116" s="3">
        <f t="shared" ca="1" si="1"/>
        <v>14</v>
      </c>
    </row>
    <row r="117" spans="1:9" x14ac:dyDescent="0.3">
      <c r="A117" s="60">
        <v>372003335</v>
      </c>
      <c r="B117" s="2" t="s">
        <v>488</v>
      </c>
      <c r="C117" s="3">
        <v>107924</v>
      </c>
      <c r="D117" s="18">
        <v>0</v>
      </c>
      <c r="F117" s="2" t="s">
        <v>534</v>
      </c>
      <c r="G117" s="18" t="s">
        <v>1659</v>
      </c>
      <c r="H117" s="22">
        <v>39362</v>
      </c>
      <c r="I117" s="3">
        <f t="shared" ca="1" si="1"/>
        <v>13</v>
      </c>
    </row>
    <row r="118" spans="1:9" x14ac:dyDescent="0.3">
      <c r="A118" s="60">
        <v>633005875</v>
      </c>
      <c r="B118" s="2" t="s">
        <v>79</v>
      </c>
      <c r="C118" s="3">
        <v>100125</v>
      </c>
      <c r="D118" s="18">
        <v>0</v>
      </c>
      <c r="F118" s="2" t="s">
        <v>534</v>
      </c>
      <c r="G118" s="18" t="s">
        <v>1660</v>
      </c>
      <c r="H118" s="22">
        <v>38980</v>
      </c>
      <c r="I118" s="3">
        <f t="shared" ca="1" si="1"/>
        <v>14</v>
      </c>
    </row>
    <row r="119" spans="1:9" x14ac:dyDescent="0.3">
      <c r="A119" s="60">
        <v>682005240</v>
      </c>
      <c r="B119" s="2" t="s">
        <v>603</v>
      </c>
      <c r="C119" s="3">
        <v>98833</v>
      </c>
      <c r="D119" s="18">
        <v>3</v>
      </c>
      <c r="F119" s="2" t="s">
        <v>180</v>
      </c>
      <c r="G119" s="18" t="s">
        <v>1661</v>
      </c>
      <c r="H119" s="22">
        <v>39522</v>
      </c>
      <c r="I119" s="3">
        <f t="shared" ca="1" si="1"/>
        <v>12</v>
      </c>
    </row>
    <row r="120" spans="1:9" x14ac:dyDescent="0.3">
      <c r="A120" s="60">
        <v>495005401</v>
      </c>
      <c r="B120" s="2" t="s">
        <v>636</v>
      </c>
      <c r="C120" s="3">
        <v>80700</v>
      </c>
      <c r="D120" s="18">
        <v>3</v>
      </c>
      <c r="F120" s="2" t="s">
        <v>186</v>
      </c>
      <c r="G120" s="18" t="s">
        <v>1662</v>
      </c>
      <c r="H120" s="22">
        <v>39199</v>
      </c>
      <c r="I120" s="3">
        <f t="shared" ca="1" si="1"/>
        <v>13</v>
      </c>
    </row>
    <row r="121" spans="1:9" x14ac:dyDescent="0.3">
      <c r="A121" s="60">
        <v>826006627</v>
      </c>
      <c r="B121" s="2" t="s">
        <v>35</v>
      </c>
      <c r="C121" s="3">
        <v>111686</v>
      </c>
      <c r="D121" s="18">
        <v>3</v>
      </c>
      <c r="F121" s="2" t="s">
        <v>186</v>
      </c>
      <c r="G121" s="18" t="s">
        <v>1032</v>
      </c>
      <c r="H121" s="22">
        <v>39768</v>
      </c>
      <c r="I121" s="3">
        <f t="shared" ca="1" si="1"/>
        <v>12</v>
      </c>
    </row>
    <row r="122" spans="1:9" x14ac:dyDescent="0.3">
      <c r="A122" s="60">
        <v>564002529</v>
      </c>
      <c r="B122" s="2" t="s">
        <v>409</v>
      </c>
      <c r="C122" s="3">
        <v>46350</v>
      </c>
      <c r="D122" s="4">
        <v>1</v>
      </c>
      <c r="F122" s="2" t="s">
        <v>446</v>
      </c>
      <c r="G122" s="18" t="s">
        <v>1663</v>
      </c>
      <c r="H122" s="22">
        <v>41046</v>
      </c>
      <c r="I122" s="3">
        <f t="shared" ca="1" si="1"/>
        <v>8</v>
      </c>
    </row>
    <row r="123" spans="1:9" x14ac:dyDescent="0.3">
      <c r="A123" s="60">
        <v>751000509</v>
      </c>
      <c r="B123" s="2" t="s">
        <v>219</v>
      </c>
      <c r="C123" s="3">
        <v>84002</v>
      </c>
      <c r="D123" s="18">
        <v>6</v>
      </c>
      <c r="F123" s="2" t="s">
        <v>234</v>
      </c>
      <c r="G123" s="18" t="s">
        <v>1664</v>
      </c>
      <c r="H123" s="22">
        <v>38874</v>
      </c>
      <c r="I123" s="3">
        <f t="shared" ca="1" si="1"/>
        <v>14</v>
      </c>
    </row>
    <row r="124" spans="1:9" x14ac:dyDescent="0.3">
      <c r="A124" s="60">
        <v>915006251</v>
      </c>
      <c r="B124" s="2" t="s">
        <v>463</v>
      </c>
      <c r="C124" s="3">
        <v>62446</v>
      </c>
      <c r="D124" s="18">
        <v>1</v>
      </c>
      <c r="F124" s="2" t="s">
        <v>160</v>
      </c>
      <c r="G124" s="18" t="s">
        <v>1665</v>
      </c>
      <c r="H124" s="22">
        <v>36176</v>
      </c>
      <c r="I124" s="3">
        <f t="shared" ca="1" si="1"/>
        <v>22</v>
      </c>
    </row>
    <row r="125" spans="1:9" x14ac:dyDescent="0.3">
      <c r="A125" s="60">
        <v>994003763</v>
      </c>
      <c r="B125" s="2" t="s">
        <v>551</v>
      </c>
      <c r="C125" s="3">
        <v>114721</v>
      </c>
      <c r="D125" s="18">
        <v>1</v>
      </c>
      <c r="F125" s="2" t="s">
        <v>160</v>
      </c>
      <c r="G125" s="18" t="s">
        <v>1666</v>
      </c>
      <c r="H125" s="22">
        <v>38960</v>
      </c>
      <c r="I125" s="3">
        <f t="shared" ca="1" si="1"/>
        <v>14</v>
      </c>
    </row>
    <row r="126" spans="1:9" x14ac:dyDescent="0.3">
      <c r="A126" s="60">
        <v>866000351</v>
      </c>
      <c r="B126" s="2" t="s">
        <v>650</v>
      </c>
      <c r="C126" s="3">
        <v>101346</v>
      </c>
      <c r="D126" s="18">
        <v>0</v>
      </c>
      <c r="F126" s="2" t="s">
        <v>697</v>
      </c>
      <c r="G126" s="18" t="s">
        <v>1667</v>
      </c>
      <c r="H126" s="22">
        <v>40718</v>
      </c>
      <c r="I126" s="3">
        <f t="shared" ca="1" si="1"/>
        <v>9</v>
      </c>
    </row>
    <row r="127" spans="1:9" x14ac:dyDescent="0.3">
      <c r="A127" s="60">
        <v>848001331</v>
      </c>
      <c r="B127" s="2" t="s">
        <v>216</v>
      </c>
      <c r="C127" s="3">
        <v>110697</v>
      </c>
      <c r="D127" s="18">
        <v>4</v>
      </c>
      <c r="F127" s="2" t="s">
        <v>697</v>
      </c>
      <c r="G127" s="18" t="s">
        <v>1668</v>
      </c>
      <c r="H127" s="22">
        <v>39602</v>
      </c>
      <c r="I127" s="3">
        <f t="shared" ca="1" si="1"/>
        <v>12</v>
      </c>
    </row>
    <row r="128" spans="1:9" x14ac:dyDescent="0.3">
      <c r="A128" s="60">
        <v>524001545</v>
      </c>
      <c r="B128" s="2" t="s">
        <v>334</v>
      </c>
      <c r="C128" s="3">
        <v>63123</v>
      </c>
      <c r="D128" s="18">
        <v>1</v>
      </c>
      <c r="F128" s="2" t="s">
        <v>697</v>
      </c>
      <c r="G128" s="18" t="s">
        <v>1669</v>
      </c>
      <c r="H128" s="22">
        <v>40420</v>
      </c>
      <c r="I128" s="3">
        <f t="shared" ca="1" si="1"/>
        <v>10</v>
      </c>
    </row>
    <row r="129" spans="1:9" x14ac:dyDescent="0.3">
      <c r="A129" s="60">
        <v>984007817</v>
      </c>
      <c r="B129" s="2" t="s">
        <v>136</v>
      </c>
      <c r="C129" s="3">
        <v>43570</v>
      </c>
      <c r="D129" s="18">
        <v>0</v>
      </c>
      <c r="F129" s="2" t="s">
        <v>386</v>
      </c>
      <c r="G129" s="18" t="s">
        <v>1670</v>
      </c>
      <c r="H129" s="62">
        <v>40292</v>
      </c>
      <c r="I129" s="3">
        <f t="shared" ca="1" si="1"/>
        <v>10</v>
      </c>
    </row>
    <row r="130" spans="1:9" x14ac:dyDescent="0.3">
      <c r="A130" s="60">
        <v>642009261</v>
      </c>
      <c r="B130" s="2" t="s">
        <v>507</v>
      </c>
      <c r="C130" s="3">
        <v>57059</v>
      </c>
      <c r="D130" s="18">
        <v>0</v>
      </c>
      <c r="F130" s="2" t="s">
        <v>517</v>
      </c>
      <c r="G130" s="18" t="s">
        <v>1671</v>
      </c>
      <c r="H130" s="22">
        <v>39754</v>
      </c>
      <c r="I130" s="3">
        <f t="shared" ref="I130:I193" ca="1" si="2">DATEDIF(H130,TODAY(),"Y")</f>
        <v>12</v>
      </c>
    </row>
    <row r="131" spans="1:9" x14ac:dyDescent="0.3">
      <c r="A131" s="60">
        <v>641003386</v>
      </c>
      <c r="B131" s="2" t="s">
        <v>546</v>
      </c>
      <c r="C131" s="3">
        <v>81656</v>
      </c>
      <c r="D131" s="18">
        <v>3</v>
      </c>
      <c r="F131" s="2" t="s">
        <v>534</v>
      </c>
      <c r="G131" s="18" t="s">
        <v>1672</v>
      </c>
      <c r="H131" s="22">
        <v>36673</v>
      </c>
      <c r="I131" s="3">
        <f t="shared" ca="1" si="2"/>
        <v>20</v>
      </c>
    </row>
    <row r="132" spans="1:9" x14ac:dyDescent="0.3">
      <c r="A132" s="60">
        <v>998002689</v>
      </c>
      <c r="B132" s="2" t="s">
        <v>753</v>
      </c>
      <c r="C132" s="3">
        <v>79289</v>
      </c>
      <c r="D132" s="18">
        <v>2</v>
      </c>
      <c r="F132" s="2" t="s">
        <v>697</v>
      </c>
      <c r="G132" s="18" t="s">
        <v>1673</v>
      </c>
      <c r="H132" s="22">
        <v>39535</v>
      </c>
      <c r="I132" s="3">
        <f t="shared" ca="1" si="2"/>
        <v>12</v>
      </c>
    </row>
    <row r="133" spans="1:9" x14ac:dyDescent="0.3">
      <c r="A133" s="60">
        <v>116002393</v>
      </c>
      <c r="B133" s="2" t="s">
        <v>148</v>
      </c>
      <c r="C133" s="3">
        <v>98485</v>
      </c>
      <c r="D133" s="18">
        <v>1</v>
      </c>
      <c r="F133" s="2" t="s">
        <v>472</v>
      </c>
      <c r="G133" s="18" t="s">
        <v>1674</v>
      </c>
      <c r="H133" s="22">
        <v>35903</v>
      </c>
      <c r="I133" s="3">
        <f t="shared" ca="1" si="2"/>
        <v>22</v>
      </c>
    </row>
    <row r="134" spans="1:9" x14ac:dyDescent="0.3">
      <c r="A134" s="60">
        <v>604002414</v>
      </c>
      <c r="B134" s="2" t="s">
        <v>266</v>
      </c>
      <c r="C134" s="3">
        <v>70153</v>
      </c>
      <c r="D134" s="18">
        <v>4</v>
      </c>
      <c r="F134" s="2" t="s">
        <v>792</v>
      </c>
      <c r="G134" s="18" t="s">
        <v>1675</v>
      </c>
      <c r="H134" s="22">
        <v>37073</v>
      </c>
      <c r="I134" s="3">
        <f t="shared" ca="1" si="2"/>
        <v>19</v>
      </c>
    </row>
    <row r="135" spans="1:9" x14ac:dyDescent="0.3">
      <c r="A135" s="60">
        <v>211001007</v>
      </c>
      <c r="B135" s="2" t="s">
        <v>370</v>
      </c>
      <c r="C135" s="3">
        <v>108582</v>
      </c>
      <c r="D135" s="18">
        <v>2</v>
      </c>
      <c r="F135" s="2" t="s">
        <v>534</v>
      </c>
      <c r="G135" s="18" t="s">
        <v>1676</v>
      </c>
      <c r="H135" s="22">
        <v>39809</v>
      </c>
      <c r="I135" s="3">
        <f t="shared" ca="1" si="2"/>
        <v>12</v>
      </c>
    </row>
    <row r="136" spans="1:9" x14ac:dyDescent="0.3">
      <c r="A136" s="60">
        <v>781005646</v>
      </c>
      <c r="B136" s="2" t="s">
        <v>674</v>
      </c>
      <c r="C136" s="3">
        <v>42407</v>
      </c>
      <c r="D136" s="18">
        <v>4</v>
      </c>
      <c r="F136" s="2" t="s">
        <v>234</v>
      </c>
      <c r="G136" s="18" t="s">
        <v>1677</v>
      </c>
      <c r="H136" s="22">
        <v>38821</v>
      </c>
      <c r="I136" s="3">
        <f t="shared" ca="1" si="2"/>
        <v>14</v>
      </c>
    </row>
    <row r="137" spans="1:9" x14ac:dyDescent="0.3">
      <c r="A137" s="60">
        <v>358008834</v>
      </c>
      <c r="B137" s="2" t="s">
        <v>335</v>
      </c>
      <c r="C137" s="3">
        <v>101365</v>
      </c>
      <c r="D137" s="18">
        <v>1</v>
      </c>
      <c r="F137" s="2" t="s">
        <v>623</v>
      </c>
      <c r="G137" s="18" t="s">
        <v>1678</v>
      </c>
      <c r="H137" s="22">
        <v>36531</v>
      </c>
      <c r="I137" s="3">
        <f t="shared" ca="1" si="2"/>
        <v>21</v>
      </c>
    </row>
    <row r="138" spans="1:9" x14ac:dyDescent="0.3">
      <c r="A138" s="60">
        <v>602005059</v>
      </c>
      <c r="B138" s="2" t="s">
        <v>303</v>
      </c>
      <c r="C138" s="3">
        <v>121090</v>
      </c>
      <c r="D138" s="18">
        <v>5</v>
      </c>
      <c r="F138" s="2" t="s">
        <v>623</v>
      </c>
      <c r="G138" s="18" t="s">
        <v>1679</v>
      </c>
      <c r="H138" s="22">
        <v>37082</v>
      </c>
      <c r="I138" s="3">
        <f t="shared" ca="1" si="2"/>
        <v>19</v>
      </c>
    </row>
    <row r="139" spans="1:9" x14ac:dyDescent="0.3">
      <c r="A139" s="60">
        <v>939001323</v>
      </c>
      <c r="B139" s="2" t="s">
        <v>306</v>
      </c>
      <c r="C139" s="3">
        <v>104621</v>
      </c>
      <c r="D139" s="18">
        <v>2</v>
      </c>
      <c r="F139" s="2" t="s">
        <v>623</v>
      </c>
      <c r="G139" s="18" t="s">
        <v>1680</v>
      </c>
      <c r="H139" s="22">
        <v>36245</v>
      </c>
      <c r="I139" s="3">
        <f t="shared" ca="1" si="2"/>
        <v>21</v>
      </c>
    </row>
    <row r="140" spans="1:9" x14ac:dyDescent="0.3">
      <c r="A140" s="60">
        <v>528007442</v>
      </c>
      <c r="B140" s="2" t="s">
        <v>244</v>
      </c>
      <c r="C140" s="3">
        <v>66624</v>
      </c>
      <c r="D140" s="18">
        <v>2</v>
      </c>
      <c r="F140" s="2" t="s">
        <v>234</v>
      </c>
      <c r="G140" s="18" t="s">
        <v>1681</v>
      </c>
      <c r="H140" s="22">
        <v>40424</v>
      </c>
      <c r="I140" s="3">
        <f t="shared" ca="1" si="2"/>
        <v>10</v>
      </c>
    </row>
    <row r="141" spans="1:9" x14ac:dyDescent="0.3">
      <c r="A141" s="60">
        <v>498006769</v>
      </c>
      <c r="B141" s="2" t="s">
        <v>249</v>
      </c>
      <c r="C141" s="3">
        <v>84899</v>
      </c>
      <c r="D141" s="18">
        <v>3</v>
      </c>
      <c r="F141" s="2" t="s">
        <v>697</v>
      </c>
      <c r="G141" s="18" t="s">
        <v>1682</v>
      </c>
      <c r="H141" s="22">
        <v>39253</v>
      </c>
      <c r="I141" s="3">
        <f t="shared" ca="1" si="2"/>
        <v>13</v>
      </c>
    </row>
    <row r="142" spans="1:9" x14ac:dyDescent="0.3">
      <c r="A142" s="60">
        <v>647006037</v>
      </c>
      <c r="B142" s="2" t="s">
        <v>522</v>
      </c>
      <c r="C142" s="3">
        <v>43152</v>
      </c>
      <c r="D142" s="18">
        <v>5</v>
      </c>
      <c r="F142" s="2" t="s">
        <v>534</v>
      </c>
      <c r="G142" s="18" t="s">
        <v>1683</v>
      </c>
      <c r="H142" s="22">
        <v>40264</v>
      </c>
      <c r="I142" s="3">
        <f t="shared" ca="1" si="2"/>
        <v>10</v>
      </c>
    </row>
    <row r="143" spans="1:9" x14ac:dyDescent="0.3">
      <c r="A143" s="60">
        <v>686001726</v>
      </c>
      <c r="B143" s="2" t="s">
        <v>120</v>
      </c>
      <c r="C143" s="3">
        <v>117715</v>
      </c>
      <c r="D143" s="18">
        <v>4</v>
      </c>
      <c r="F143" s="2" t="s">
        <v>697</v>
      </c>
      <c r="G143" s="18" t="s">
        <v>1684</v>
      </c>
      <c r="H143" s="22">
        <v>36549</v>
      </c>
      <c r="I143" s="3">
        <f t="shared" ca="1" si="2"/>
        <v>21</v>
      </c>
    </row>
    <row r="144" spans="1:9" x14ac:dyDescent="0.3">
      <c r="A144" s="60">
        <v>175008845</v>
      </c>
      <c r="B144" s="2" t="s">
        <v>740</v>
      </c>
      <c r="C144" s="3">
        <v>118113</v>
      </c>
      <c r="D144" s="18">
        <v>4</v>
      </c>
      <c r="F144" s="2" t="s">
        <v>180</v>
      </c>
      <c r="G144" s="18" t="s">
        <v>1685</v>
      </c>
      <c r="H144" s="22">
        <v>39683</v>
      </c>
      <c r="I144" s="3">
        <f t="shared" ca="1" si="2"/>
        <v>12</v>
      </c>
    </row>
    <row r="145" spans="1:9" x14ac:dyDescent="0.3">
      <c r="A145" s="60">
        <v>540002628</v>
      </c>
      <c r="B145" s="2" t="s">
        <v>685</v>
      </c>
      <c r="C145" s="3">
        <v>117261</v>
      </c>
      <c r="D145" s="18">
        <v>5</v>
      </c>
      <c r="F145" s="2" t="s">
        <v>472</v>
      </c>
      <c r="G145" s="18" t="s">
        <v>1686</v>
      </c>
      <c r="H145" s="22">
        <v>40807</v>
      </c>
      <c r="I145" s="3">
        <f t="shared" ca="1" si="2"/>
        <v>9</v>
      </c>
    </row>
    <row r="146" spans="1:9" x14ac:dyDescent="0.3">
      <c r="A146" s="60">
        <v>236000210</v>
      </c>
      <c r="B146" s="2" t="s">
        <v>170</v>
      </c>
      <c r="C146" s="3">
        <v>96603</v>
      </c>
      <c r="D146" s="18">
        <v>5</v>
      </c>
      <c r="F146" s="2" t="s">
        <v>234</v>
      </c>
      <c r="G146" s="18" t="s">
        <v>1034</v>
      </c>
      <c r="H146" s="22">
        <v>36413</v>
      </c>
      <c r="I146" s="3">
        <f t="shared" ca="1" si="2"/>
        <v>21</v>
      </c>
    </row>
    <row r="147" spans="1:9" x14ac:dyDescent="0.3">
      <c r="A147" s="60">
        <v>711007716</v>
      </c>
      <c r="B147" s="2" t="s">
        <v>140</v>
      </c>
      <c r="C147" s="3">
        <v>72104</v>
      </c>
      <c r="D147" s="18">
        <v>5</v>
      </c>
      <c r="F147" s="2" t="s">
        <v>234</v>
      </c>
      <c r="G147" s="18" t="s">
        <v>1687</v>
      </c>
      <c r="H147" s="22">
        <v>41056</v>
      </c>
      <c r="I147" s="3">
        <f t="shared" ca="1" si="2"/>
        <v>8</v>
      </c>
    </row>
    <row r="148" spans="1:9" x14ac:dyDescent="0.3">
      <c r="A148" s="60">
        <v>226006793</v>
      </c>
      <c r="B148" s="2" t="s">
        <v>248</v>
      </c>
      <c r="C148" s="3">
        <v>73102</v>
      </c>
      <c r="D148" s="18">
        <v>2</v>
      </c>
      <c r="F148" s="2" t="s">
        <v>472</v>
      </c>
      <c r="G148" s="18" t="s">
        <v>1688</v>
      </c>
      <c r="H148" s="22">
        <v>40883</v>
      </c>
      <c r="I148" s="3">
        <f t="shared" ca="1" si="2"/>
        <v>9</v>
      </c>
    </row>
    <row r="149" spans="1:9" x14ac:dyDescent="0.3">
      <c r="A149" s="60">
        <v>954004440</v>
      </c>
      <c r="B149" s="2" t="s">
        <v>777</v>
      </c>
      <c r="C149" s="3">
        <v>46256</v>
      </c>
      <c r="D149" s="18">
        <v>6</v>
      </c>
      <c r="F149" s="2" t="s">
        <v>160</v>
      </c>
      <c r="G149" s="18" t="s">
        <v>1689</v>
      </c>
      <c r="H149" s="22">
        <v>39024</v>
      </c>
      <c r="I149" s="3">
        <f t="shared" ca="1" si="2"/>
        <v>14</v>
      </c>
    </row>
    <row r="150" spans="1:9" x14ac:dyDescent="0.3">
      <c r="A150" s="60">
        <v>910001207</v>
      </c>
      <c r="B150" s="2" t="s">
        <v>759</v>
      </c>
      <c r="C150" s="3">
        <v>60068</v>
      </c>
      <c r="D150" s="18">
        <v>4</v>
      </c>
      <c r="F150" s="2" t="s">
        <v>160</v>
      </c>
      <c r="G150" s="18" t="s">
        <v>1690</v>
      </c>
      <c r="H150" s="22">
        <v>37612</v>
      </c>
      <c r="I150" s="3">
        <f t="shared" ca="1" si="2"/>
        <v>18</v>
      </c>
    </row>
    <row r="151" spans="1:9" x14ac:dyDescent="0.3">
      <c r="A151" s="60">
        <v>972003041</v>
      </c>
      <c r="B151" s="2" t="s">
        <v>526</v>
      </c>
      <c r="C151" s="3">
        <v>107900</v>
      </c>
      <c r="D151" s="18">
        <v>2</v>
      </c>
      <c r="F151" s="2" t="s">
        <v>234</v>
      </c>
      <c r="G151" s="18" t="s">
        <v>1691</v>
      </c>
      <c r="H151" s="22">
        <v>39087</v>
      </c>
      <c r="I151" s="3">
        <f t="shared" ca="1" si="2"/>
        <v>14</v>
      </c>
    </row>
    <row r="152" spans="1:9" x14ac:dyDescent="0.3">
      <c r="A152" s="60">
        <v>636007559</v>
      </c>
      <c r="B152" s="2" t="s">
        <v>767</v>
      </c>
      <c r="C152" s="3">
        <v>76064</v>
      </c>
      <c r="D152" s="18">
        <v>0</v>
      </c>
      <c r="F152" s="2" t="s">
        <v>234</v>
      </c>
      <c r="G152" s="18" t="s">
        <v>1692</v>
      </c>
      <c r="H152" s="22">
        <v>35982</v>
      </c>
      <c r="I152" s="3">
        <f t="shared" ca="1" si="2"/>
        <v>22</v>
      </c>
    </row>
    <row r="153" spans="1:9" x14ac:dyDescent="0.3">
      <c r="A153" s="60">
        <v>429007741</v>
      </c>
      <c r="B153" s="2" t="s">
        <v>222</v>
      </c>
      <c r="C153" s="3">
        <v>49683</v>
      </c>
      <c r="D153" s="18">
        <v>6</v>
      </c>
      <c r="F153" s="2" t="s">
        <v>534</v>
      </c>
      <c r="G153" s="18" t="s">
        <v>1693</v>
      </c>
      <c r="H153" s="22">
        <v>40765</v>
      </c>
      <c r="I153" s="3">
        <f t="shared" ca="1" si="2"/>
        <v>9</v>
      </c>
    </row>
    <row r="154" spans="1:9" x14ac:dyDescent="0.3">
      <c r="A154" s="60">
        <v>272002753</v>
      </c>
      <c r="B154" s="2" t="s">
        <v>83</v>
      </c>
      <c r="C154" s="3">
        <v>79262</v>
      </c>
      <c r="D154" s="18">
        <v>0</v>
      </c>
      <c r="F154" s="2" t="s">
        <v>697</v>
      </c>
      <c r="G154" s="18" t="s">
        <v>1694</v>
      </c>
      <c r="H154" s="22">
        <v>38753</v>
      </c>
      <c r="I154" s="3">
        <f t="shared" ca="1" si="2"/>
        <v>15</v>
      </c>
    </row>
    <row r="155" spans="1:9" x14ac:dyDescent="0.3">
      <c r="A155" s="60">
        <v>415000090</v>
      </c>
      <c r="B155" s="2" t="s">
        <v>619</v>
      </c>
      <c r="C155" s="3">
        <v>88169</v>
      </c>
      <c r="D155" s="18">
        <v>4</v>
      </c>
      <c r="F155" s="2" t="s">
        <v>234</v>
      </c>
      <c r="G155" s="18" t="s">
        <v>1695</v>
      </c>
      <c r="H155" s="22">
        <v>41079</v>
      </c>
      <c r="I155" s="3">
        <f t="shared" ca="1" si="2"/>
        <v>8</v>
      </c>
    </row>
    <row r="156" spans="1:9" x14ac:dyDescent="0.3">
      <c r="A156" s="60">
        <v>782001758</v>
      </c>
      <c r="B156" s="2" t="s">
        <v>202</v>
      </c>
      <c r="C156" s="3">
        <v>74412</v>
      </c>
      <c r="D156" s="18">
        <v>2</v>
      </c>
      <c r="F156" s="2" t="s">
        <v>623</v>
      </c>
      <c r="G156" s="18" t="s">
        <v>1696</v>
      </c>
      <c r="H156" s="22">
        <v>39153</v>
      </c>
      <c r="I156" s="3">
        <f t="shared" ca="1" si="2"/>
        <v>14</v>
      </c>
    </row>
    <row r="157" spans="1:9" x14ac:dyDescent="0.3">
      <c r="A157" s="60">
        <v>200001327</v>
      </c>
      <c r="B157" s="2" t="s">
        <v>794</v>
      </c>
      <c r="C157" s="3">
        <v>113877</v>
      </c>
      <c r="D157" s="18">
        <v>0</v>
      </c>
      <c r="F157" s="2" t="s">
        <v>234</v>
      </c>
      <c r="G157" s="18" t="s">
        <v>1697</v>
      </c>
      <c r="H157" s="22">
        <v>40574</v>
      </c>
      <c r="I157" s="3">
        <f t="shared" ca="1" si="2"/>
        <v>10</v>
      </c>
    </row>
    <row r="158" spans="1:9" x14ac:dyDescent="0.3">
      <c r="A158" s="60">
        <v>954008527</v>
      </c>
      <c r="B158" s="2" t="s">
        <v>181</v>
      </c>
      <c r="C158" s="3">
        <v>66922</v>
      </c>
      <c r="D158" s="18">
        <v>4</v>
      </c>
      <c r="F158" s="2" t="s">
        <v>623</v>
      </c>
      <c r="G158" s="18" t="s">
        <v>1698</v>
      </c>
      <c r="H158" s="22">
        <v>35869</v>
      </c>
      <c r="I158" s="3">
        <f t="shared" ca="1" si="2"/>
        <v>22</v>
      </c>
    </row>
    <row r="159" spans="1:9" x14ac:dyDescent="0.3">
      <c r="A159" s="60">
        <v>523001822</v>
      </c>
      <c r="B159" s="2" t="s">
        <v>716</v>
      </c>
      <c r="C159" s="3">
        <v>104771</v>
      </c>
      <c r="D159" s="18">
        <v>1</v>
      </c>
      <c r="F159" s="2" t="s">
        <v>697</v>
      </c>
      <c r="G159" s="18" t="s">
        <v>1699</v>
      </c>
      <c r="H159" s="22">
        <v>39155</v>
      </c>
      <c r="I159" s="3">
        <f t="shared" ca="1" si="2"/>
        <v>13</v>
      </c>
    </row>
    <row r="160" spans="1:9" x14ac:dyDescent="0.3">
      <c r="A160" s="60">
        <v>339008975</v>
      </c>
      <c r="B160" s="2" t="s">
        <v>752</v>
      </c>
      <c r="C160" s="3">
        <v>69179</v>
      </c>
      <c r="D160" s="18">
        <v>5</v>
      </c>
      <c r="F160" s="2" t="s">
        <v>394</v>
      </c>
      <c r="G160" s="18" t="s">
        <v>1700</v>
      </c>
      <c r="H160" s="22">
        <v>36940</v>
      </c>
      <c r="I160" s="3">
        <f t="shared" ca="1" si="2"/>
        <v>20</v>
      </c>
    </row>
    <row r="161" spans="1:9" x14ac:dyDescent="0.3">
      <c r="A161" s="60">
        <v>392006767</v>
      </c>
      <c r="B161" s="2" t="s">
        <v>365</v>
      </c>
      <c r="C161" s="3">
        <v>109251</v>
      </c>
      <c r="D161" s="18">
        <v>5</v>
      </c>
      <c r="F161" s="2" t="s">
        <v>472</v>
      </c>
      <c r="G161" s="18" t="s">
        <v>1701</v>
      </c>
      <c r="H161" s="22">
        <v>38144</v>
      </c>
      <c r="I161" s="3">
        <f t="shared" ca="1" si="2"/>
        <v>16</v>
      </c>
    </row>
    <row r="162" spans="1:9" x14ac:dyDescent="0.3">
      <c r="A162" s="60">
        <v>646005818</v>
      </c>
      <c r="B162" s="2" t="s">
        <v>742</v>
      </c>
      <c r="C162" s="3">
        <v>57193</v>
      </c>
      <c r="D162" s="18">
        <v>6</v>
      </c>
      <c r="F162" s="2" t="s">
        <v>234</v>
      </c>
      <c r="G162" s="18" t="s">
        <v>1702</v>
      </c>
      <c r="H162" s="22">
        <v>36535</v>
      </c>
      <c r="I162" s="3">
        <f t="shared" ca="1" si="2"/>
        <v>21</v>
      </c>
    </row>
    <row r="163" spans="1:9" x14ac:dyDescent="0.3">
      <c r="A163" s="60">
        <v>538004123</v>
      </c>
      <c r="B163" s="2" t="s">
        <v>2318</v>
      </c>
      <c r="C163" s="3">
        <v>84580</v>
      </c>
      <c r="D163" s="18">
        <v>1</v>
      </c>
      <c r="F163" s="2" t="s">
        <v>472</v>
      </c>
      <c r="G163" s="18" t="s">
        <v>1703</v>
      </c>
      <c r="H163" s="22">
        <v>40925</v>
      </c>
      <c r="I163" s="3">
        <f t="shared" ca="1" si="2"/>
        <v>9</v>
      </c>
    </row>
    <row r="164" spans="1:9" x14ac:dyDescent="0.3">
      <c r="A164" s="60">
        <v>801002360</v>
      </c>
      <c r="B164" s="2" t="s">
        <v>375</v>
      </c>
      <c r="C164" s="3">
        <v>97071</v>
      </c>
      <c r="D164" s="4">
        <v>2</v>
      </c>
      <c r="F164" s="2" t="s">
        <v>81</v>
      </c>
      <c r="G164" s="18" t="s">
        <v>1704</v>
      </c>
      <c r="H164" s="22">
        <v>38792</v>
      </c>
      <c r="I164" s="3">
        <f t="shared" ca="1" si="2"/>
        <v>14</v>
      </c>
    </row>
    <row r="165" spans="1:9" x14ac:dyDescent="0.3">
      <c r="A165" s="60">
        <v>595003346</v>
      </c>
      <c r="B165" s="2" t="s">
        <v>690</v>
      </c>
      <c r="C165" s="3">
        <v>69335</v>
      </c>
      <c r="D165" s="18">
        <v>4</v>
      </c>
      <c r="F165" s="2" t="s">
        <v>623</v>
      </c>
      <c r="G165" s="18" t="s">
        <v>1705</v>
      </c>
      <c r="H165" s="22">
        <v>36642</v>
      </c>
      <c r="I165" s="3">
        <f t="shared" ca="1" si="2"/>
        <v>20</v>
      </c>
    </row>
    <row r="166" spans="1:9" x14ac:dyDescent="0.3">
      <c r="A166" s="60">
        <v>198002803</v>
      </c>
      <c r="B166" s="2" t="s">
        <v>362</v>
      </c>
      <c r="C166" s="3">
        <v>67772</v>
      </c>
      <c r="D166" s="18">
        <v>5</v>
      </c>
      <c r="F166" s="2" t="s">
        <v>534</v>
      </c>
      <c r="G166" s="18" t="s">
        <v>1706</v>
      </c>
      <c r="H166" s="22">
        <v>41254</v>
      </c>
      <c r="I166" s="3">
        <f t="shared" ca="1" si="2"/>
        <v>8</v>
      </c>
    </row>
    <row r="167" spans="1:9" x14ac:dyDescent="0.3">
      <c r="A167" s="60">
        <v>666007784</v>
      </c>
      <c r="B167" s="2" t="s">
        <v>107</v>
      </c>
      <c r="C167" s="3">
        <v>74177</v>
      </c>
      <c r="D167" s="18">
        <v>6</v>
      </c>
      <c r="F167" s="2" t="s">
        <v>394</v>
      </c>
      <c r="G167" s="18" t="s">
        <v>1707</v>
      </c>
      <c r="H167" s="22">
        <v>36145</v>
      </c>
      <c r="I167" s="3">
        <f t="shared" ca="1" si="2"/>
        <v>22</v>
      </c>
    </row>
    <row r="168" spans="1:9" x14ac:dyDescent="0.3">
      <c r="A168" s="60">
        <v>367004064</v>
      </c>
      <c r="B168" s="2" t="s">
        <v>598</v>
      </c>
      <c r="C168" s="3">
        <v>49254</v>
      </c>
      <c r="D168" s="18">
        <v>2</v>
      </c>
      <c r="F168" s="2" t="s">
        <v>534</v>
      </c>
      <c r="G168" s="18" t="s">
        <v>1708</v>
      </c>
      <c r="H168" s="22">
        <v>40414</v>
      </c>
      <c r="I168" s="3">
        <f t="shared" ca="1" si="2"/>
        <v>10</v>
      </c>
    </row>
    <row r="169" spans="1:9" x14ac:dyDescent="0.3">
      <c r="A169" s="60">
        <v>769006763</v>
      </c>
      <c r="B169" s="2" t="s">
        <v>673</v>
      </c>
      <c r="C169" s="3">
        <v>79158</v>
      </c>
      <c r="D169" s="18">
        <v>1</v>
      </c>
      <c r="F169" s="2" t="s">
        <v>472</v>
      </c>
      <c r="G169" s="18" t="s">
        <v>1709</v>
      </c>
      <c r="H169" s="62">
        <v>40403</v>
      </c>
      <c r="I169" s="3">
        <f t="shared" ca="1" si="2"/>
        <v>10</v>
      </c>
    </row>
    <row r="170" spans="1:9" x14ac:dyDescent="0.3">
      <c r="A170" s="60">
        <v>519001677</v>
      </c>
      <c r="B170" s="2" t="s">
        <v>364</v>
      </c>
      <c r="C170" s="3">
        <v>64141</v>
      </c>
      <c r="D170" s="18">
        <v>2</v>
      </c>
      <c r="F170" s="2" t="s">
        <v>534</v>
      </c>
      <c r="G170" s="18" t="s">
        <v>1710</v>
      </c>
      <c r="H170" s="22">
        <v>37701</v>
      </c>
      <c r="I170" s="3">
        <f t="shared" ca="1" si="2"/>
        <v>17</v>
      </c>
    </row>
    <row r="171" spans="1:9" x14ac:dyDescent="0.3">
      <c r="A171" s="60">
        <v>895002812</v>
      </c>
      <c r="B171" s="2" t="s">
        <v>285</v>
      </c>
      <c r="C171" s="3">
        <v>123134</v>
      </c>
      <c r="D171" s="18">
        <v>1</v>
      </c>
      <c r="F171" s="2" t="s">
        <v>697</v>
      </c>
      <c r="G171" s="18" t="s">
        <v>1711</v>
      </c>
      <c r="H171" s="22">
        <v>36956</v>
      </c>
      <c r="I171" s="3">
        <f t="shared" ca="1" si="2"/>
        <v>20</v>
      </c>
    </row>
    <row r="172" spans="1:9" x14ac:dyDescent="0.3">
      <c r="A172" s="60">
        <v>967007735</v>
      </c>
      <c r="B172" s="2" t="s">
        <v>246</v>
      </c>
      <c r="C172" s="3">
        <v>120516</v>
      </c>
      <c r="D172" s="18">
        <v>1</v>
      </c>
      <c r="F172" s="2" t="s">
        <v>394</v>
      </c>
      <c r="G172" s="18" t="s">
        <v>1712</v>
      </c>
      <c r="H172" s="22">
        <v>41000</v>
      </c>
      <c r="I172" s="3">
        <f t="shared" ca="1" si="2"/>
        <v>8</v>
      </c>
    </row>
    <row r="173" spans="1:9" x14ac:dyDescent="0.3">
      <c r="A173" s="60">
        <v>567000969</v>
      </c>
      <c r="B173" s="2" t="s">
        <v>523</v>
      </c>
      <c r="C173" s="3">
        <v>57624</v>
      </c>
      <c r="D173" s="18">
        <v>6</v>
      </c>
      <c r="F173" s="2" t="s">
        <v>697</v>
      </c>
      <c r="G173" s="18" t="s">
        <v>1713</v>
      </c>
      <c r="H173" s="22">
        <v>39435</v>
      </c>
      <c r="I173" s="3">
        <f t="shared" ca="1" si="2"/>
        <v>13</v>
      </c>
    </row>
    <row r="174" spans="1:9" x14ac:dyDescent="0.3">
      <c r="A174" s="60">
        <v>572006605</v>
      </c>
      <c r="B174" s="2" t="s">
        <v>376</v>
      </c>
      <c r="C174" s="3">
        <v>74910</v>
      </c>
      <c r="D174" s="18">
        <v>3</v>
      </c>
      <c r="F174" s="2" t="s">
        <v>141</v>
      </c>
      <c r="G174" s="18" t="s">
        <v>1714</v>
      </c>
      <c r="H174" s="22">
        <v>39923</v>
      </c>
      <c r="I174" s="3">
        <f t="shared" ca="1" si="2"/>
        <v>11</v>
      </c>
    </row>
    <row r="175" spans="1:9" x14ac:dyDescent="0.3">
      <c r="A175" s="60">
        <v>731003080</v>
      </c>
      <c r="B175" s="2" t="s">
        <v>133</v>
      </c>
      <c r="C175" s="3">
        <v>45405</v>
      </c>
      <c r="D175" s="18">
        <v>3</v>
      </c>
      <c r="F175" s="2" t="s">
        <v>11</v>
      </c>
      <c r="G175" s="18" t="s">
        <v>1715</v>
      </c>
      <c r="H175" s="22">
        <v>39447</v>
      </c>
      <c r="I175" s="3">
        <f t="shared" ca="1" si="2"/>
        <v>13</v>
      </c>
    </row>
    <row r="176" spans="1:9" x14ac:dyDescent="0.3">
      <c r="A176" s="60">
        <v>374002996</v>
      </c>
      <c r="B176" s="2" t="s">
        <v>231</v>
      </c>
      <c r="C176" s="3">
        <v>104499</v>
      </c>
      <c r="D176" s="18">
        <v>4</v>
      </c>
      <c r="F176" s="2" t="s">
        <v>697</v>
      </c>
      <c r="G176" s="18" t="s">
        <v>1716</v>
      </c>
      <c r="H176" s="62">
        <v>40680</v>
      </c>
      <c r="I176" s="3">
        <f t="shared" ca="1" si="2"/>
        <v>9</v>
      </c>
    </row>
    <row r="177" spans="1:9" x14ac:dyDescent="0.3">
      <c r="A177" s="60">
        <v>993005282</v>
      </c>
      <c r="B177" s="2" t="s">
        <v>618</v>
      </c>
      <c r="C177" s="3">
        <v>56812</v>
      </c>
      <c r="D177" s="18">
        <v>4</v>
      </c>
      <c r="F177" s="2" t="s">
        <v>234</v>
      </c>
      <c r="G177" s="18" t="s">
        <v>1717</v>
      </c>
      <c r="H177" s="22">
        <v>40203</v>
      </c>
      <c r="I177" s="3">
        <f t="shared" ca="1" si="2"/>
        <v>11</v>
      </c>
    </row>
    <row r="178" spans="1:9" x14ac:dyDescent="0.3">
      <c r="A178" s="60">
        <v>582001567</v>
      </c>
      <c r="B178" s="2" t="s">
        <v>352</v>
      </c>
      <c r="C178" s="3">
        <v>86756</v>
      </c>
      <c r="D178" s="18">
        <v>4</v>
      </c>
      <c r="F178" s="2" t="s">
        <v>534</v>
      </c>
      <c r="G178" s="18" t="s">
        <v>1718</v>
      </c>
      <c r="H178" s="22">
        <v>36086</v>
      </c>
      <c r="I178" s="3">
        <f t="shared" ca="1" si="2"/>
        <v>22</v>
      </c>
    </row>
    <row r="179" spans="1:9" x14ac:dyDescent="0.3">
      <c r="A179" s="60">
        <v>744001673</v>
      </c>
      <c r="B179" s="2" t="s">
        <v>485</v>
      </c>
      <c r="C179" s="3">
        <v>105667</v>
      </c>
      <c r="D179" s="18">
        <v>1</v>
      </c>
      <c r="F179" s="2" t="s">
        <v>534</v>
      </c>
      <c r="G179" s="18" t="s">
        <v>1719</v>
      </c>
      <c r="H179" s="22">
        <v>38986</v>
      </c>
      <c r="I179" s="3">
        <f t="shared" ca="1" si="2"/>
        <v>14</v>
      </c>
    </row>
    <row r="180" spans="1:9" x14ac:dyDescent="0.3">
      <c r="A180" s="60">
        <v>740000681</v>
      </c>
      <c r="B180" s="2" t="s">
        <v>663</v>
      </c>
      <c r="C180" s="3">
        <v>102285</v>
      </c>
      <c r="D180" s="18">
        <v>0</v>
      </c>
      <c r="F180" s="2" t="s">
        <v>234</v>
      </c>
      <c r="G180" s="18" t="s">
        <v>1720</v>
      </c>
      <c r="H180" s="22">
        <v>36431</v>
      </c>
      <c r="I180" s="3">
        <f t="shared" ca="1" si="2"/>
        <v>21</v>
      </c>
    </row>
    <row r="181" spans="1:9" x14ac:dyDescent="0.3">
      <c r="A181" s="60">
        <v>358007304</v>
      </c>
      <c r="B181" s="2" t="s">
        <v>60</v>
      </c>
      <c r="C181" s="3">
        <v>65878</v>
      </c>
      <c r="D181" s="18">
        <v>6</v>
      </c>
      <c r="F181" s="2" t="s">
        <v>534</v>
      </c>
      <c r="G181" s="18" t="s">
        <v>1721</v>
      </c>
      <c r="H181" s="22">
        <v>40666</v>
      </c>
      <c r="I181" s="3">
        <f t="shared" ca="1" si="2"/>
        <v>9</v>
      </c>
    </row>
    <row r="182" spans="1:9" x14ac:dyDescent="0.3">
      <c r="A182" s="60">
        <v>721006304</v>
      </c>
      <c r="B182" s="2" t="s">
        <v>20</v>
      </c>
      <c r="C182" s="3">
        <v>74666</v>
      </c>
      <c r="D182" s="4">
        <v>3</v>
      </c>
      <c r="F182" s="2" t="s">
        <v>234</v>
      </c>
      <c r="G182" s="18" t="s">
        <v>1722</v>
      </c>
      <c r="H182" s="22">
        <v>39747</v>
      </c>
      <c r="I182" s="3">
        <f t="shared" ca="1" si="2"/>
        <v>12</v>
      </c>
    </row>
    <row r="183" spans="1:9" x14ac:dyDescent="0.3">
      <c r="A183" s="60">
        <v>749007626</v>
      </c>
      <c r="B183" s="2" t="s">
        <v>165</v>
      </c>
      <c r="C183" s="3">
        <v>115421</v>
      </c>
      <c r="D183" s="4">
        <v>0</v>
      </c>
      <c r="F183" s="2" t="s">
        <v>623</v>
      </c>
      <c r="G183" s="18" t="s">
        <v>1723</v>
      </c>
      <c r="H183" s="22">
        <v>36407</v>
      </c>
      <c r="I183" s="3">
        <f t="shared" ca="1" si="2"/>
        <v>21</v>
      </c>
    </row>
    <row r="184" spans="1:9" x14ac:dyDescent="0.3">
      <c r="A184" s="60">
        <v>560008224</v>
      </c>
      <c r="B184" s="2" t="s">
        <v>645</v>
      </c>
      <c r="C184" s="3">
        <v>121550</v>
      </c>
      <c r="D184" s="18">
        <v>0</v>
      </c>
      <c r="F184" s="2" t="s">
        <v>623</v>
      </c>
      <c r="G184" s="18" t="s">
        <v>1724</v>
      </c>
      <c r="H184" s="22">
        <v>39273</v>
      </c>
      <c r="I184" s="3">
        <f t="shared" ca="1" si="2"/>
        <v>13</v>
      </c>
    </row>
    <row r="185" spans="1:9" x14ac:dyDescent="0.3">
      <c r="A185" s="60">
        <v>466003510</v>
      </c>
      <c r="B185" s="2" t="s">
        <v>291</v>
      </c>
      <c r="C185" s="3">
        <v>43558</v>
      </c>
      <c r="D185" s="18">
        <v>3</v>
      </c>
      <c r="F185" s="2" t="s">
        <v>697</v>
      </c>
      <c r="G185" s="18" t="s">
        <v>1725</v>
      </c>
      <c r="H185" s="22">
        <v>40867</v>
      </c>
      <c r="I185" s="3">
        <f t="shared" ca="1" si="2"/>
        <v>9</v>
      </c>
    </row>
    <row r="186" spans="1:9" x14ac:dyDescent="0.3">
      <c r="A186" s="60">
        <v>394000236</v>
      </c>
      <c r="B186" s="2" t="s">
        <v>559</v>
      </c>
      <c r="C186" s="3">
        <v>124999</v>
      </c>
      <c r="D186" s="18">
        <v>2</v>
      </c>
      <c r="F186" s="2" t="s">
        <v>534</v>
      </c>
      <c r="G186" s="18" t="s">
        <v>1726</v>
      </c>
      <c r="H186" s="62">
        <v>40254</v>
      </c>
      <c r="I186" s="3">
        <f t="shared" ca="1" si="2"/>
        <v>10</v>
      </c>
    </row>
    <row r="187" spans="1:9" x14ac:dyDescent="0.3">
      <c r="A187" s="60">
        <v>558005216</v>
      </c>
      <c r="B187" s="2" t="s">
        <v>336</v>
      </c>
      <c r="C187" s="3">
        <v>72942</v>
      </c>
      <c r="D187" s="18">
        <v>4</v>
      </c>
      <c r="F187" s="2" t="s">
        <v>697</v>
      </c>
      <c r="G187" s="18" t="s">
        <v>1727</v>
      </c>
      <c r="H187" s="22">
        <v>39087</v>
      </c>
      <c r="I187" s="3">
        <f t="shared" ca="1" si="2"/>
        <v>14</v>
      </c>
    </row>
    <row r="188" spans="1:9" x14ac:dyDescent="0.3">
      <c r="A188" s="60">
        <v>512009455</v>
      </c>
      <c r="B188" s="2" t="s">
        <v>471</v>
      </c>
      <c r="C188" s="3">
        <v>54395</v>
      </c>
      <c r="D188" s="18">
        <v>5</v>
      </c>
      <c r="F188" s="2" t="s">
        <v>57</v>
      </c>
      <c r="G188" s="18" t="s">
        <v>1728</v>
      </c>
      <c r="H188" s="22">
        <v>36619</v>
      </c>
      <c r="I188" s="3">
        <f t="shared" ca="1" si="2"/>
        <v>20</v>
      </c>
    </row>
    <row r="189" spans="1:9" x14ac:dyDescent="0.3">
      <c r="A189" s="60">
        <v>325000907</v>
      </c>
      <c r="B189" s="2" t="s">
        <v>736</v>
      </c>
      <c r="C189" s="3">
        <v>83272</v>
      </c>
      <c r="D189" s="18">
        <v>6</v>
      </c>
      <c r="F189" s="2" t="s">
        <v>81</v>
      </c>
      <c r="G189" s="18" t="s">
        <v>1729</v>
      </c>
      <c r="H189" s="22">
        <v>40320</v>
      </c>
      <c r="I189" s="3">
        <f t="shared" ca="1" si="2"/>
        <v>10</v>
      </c>
    </row>
    <row r="190" spans="1:9" x14ac:dyDescent="0.3">
      <c r="A190" s="60">
        <v>295002645</v>
      </c>
      <c r="B190" s="2" t="s">
        <v>305</v>
      </c>
      <c r="C190" s="3">
        <v>68347</v>
      </c>
      <c r="D190" s="18">
        <v>4</v>
      </c>
      <c r="F190" s="2" t="s">
        <v>234</v>
      </c>
      <c r="G190" s="18" t="s">
        <v>1730</v>
      </c>
      <c r="H190" s="22">
        <v>36273</v>
      </c>
      <c r="I190" s="3">
        <f t="shared" ca="1" si="2"/>
        <v>21</v>
      </c>
    </row>
    <row r="191" spans="1:9" x14ac:dyDescent="0.3">
      <c r="A191" s="60">
        <v>319005817</v>
      </c>
      <c r="B191" s="2" t="s">
        <v>710</v>
      </c>
      <c r="C191" s="3">
        <v>42102</v>
      </c>
      <c r="D191" s="18">
        <v>0</v>
      </c>
      <c r="F191" s="2" t="s">
        <v>160</v>
      </c>
      <c r="G191" s="18" t="s">
        <v>1731</v>
      </c>
      <c r="H191" s="22">
        <v>35959</v>
      </c>
      <c r="I191" s="3">
        <f t="shared" ca="1" si="2"/>
        <v>22</v>
      </c>
    </row>
    <row r="192" spans="1:9" x14ac:dyDescent="0.3">
      <c r="A192" s="60">
        <v>252005876</v>
      </c>
      <c r="B192" s="2" t="s">
        <v>590</v>
      </c>
      <c r="C192" s="3">
        <v>59082</v>
      </c>
      <c r="D192" s="18">
        <v>4</v>
      </c>
      <c r="F192" s="2" t="s">
        <v>534</v>
      </c>
      <c r="G192" s="18" t="s">
        <v>1732</v>
      </c>
      <c r="H192" s="22">
        <v>40943</v>
      </c>
      <c r="I192" s="3">
        <f t="shared" ca="1" si="2"/>
        <v>9</v>
      </c>
    </row>
    <row r="193" spans="1:9" x14ac:dyDescent="0.3">
      <c r="A193" s="60">
        <v>659000060</v>
      </c>
      <c r="B193" s="2" t="s">
        <v>531</v>
      </c>
      <c r="C193" s="3">
        <v>119001</v>
      </c>
      <c r="D193" s="18">
        <v>0</v>
      </c>
      <c r="F193" s="2" t="s">
        <v>394</v>
      </c>
      <c r="G193" s="18" t="s">
        <v>1733</v>
      </c>
      <c r="H193" s="22">
        <v>39180</v>
      </c>
      <c r="I193" s="3">
        <f t="shared" ca="1" si="2"/>
        <v>13</v>
      </c>
    </row>
    <row r="194" spans="1:9" x14ac:dyDescent="0.3">
      <c r="A194" s="60">
        <v>442000133</v>
      </c>
      <c r="B194" s="2" t="s">
        <v>214</v>
      </c>
      <c r="C194" s="3">
        <v>78409</v>
      </c>
      <c r="D194" s="18">
        <v>2</v>
      </c>
      <c r="F194" s="2" t="s">
        <v>472</v>
      </c>
      <c r="G194" s="18" t="s">
        <v>1734</v>
      </c>
      <c r="H194" s="22">
        <v>35969</v>
      </c>
      <c r="I194" s="3">
        <f t="shared" ref="I194:I257" ca="1" si="3">DATEDIF(H194,TODAY(),"Y")</f>
        <v>22</v>
      </c>
    </row>
    <row r="195" spans="1:9" x14ac:dyDescent="0.3">
      <c r="A195" s="60">
        <v>939003736</v>
      </c>
      <c r="B195" s="2" t="s">
        <v>210</v>
      </c>
      <c r="C195" s="3">
        <v>55705</v>
      </c>
      <c r="D195" s="18">
        <v>1</v>
      </c>
      <c r="F195" s="2" t="s">
        <v>150</v>
      </c>
      <c r="G195" s="18" t="s">
        <v>1735</v>
      </c>
      <c r="H195" s="22">
        <v>39646</v>
      </c>
      <c r="I195" s="3">
        <f t="shared" ca="1" si="3"/>
        <v>12</v>
      </c>
    </row>
    <row r="196" spans="1:9" x14ac:dyDescent="0.3">
      <c r="A196" s="60">
        <v>123001652</v>
      </c>
      <c r="B196" s="2" t="s">
        <v>423</v>
      </c>
      <c r="C196" s="3">
        <v>76509</v>
      </c>
      <c r="D196" s="18">
        <v>6</v>
      </c>
      <c r="F196" s="2" t="s">
        <v>697</v>
      </c>
      <c r="G196" s="18" t="s">
        <v>1736</v>
      </c>
      <c r="H196" s="22">
        <v>36619</v>
      </c>
      <c r="I196" s="3">
        <f t="shared" ca="1" si="3"/>
        <v>20</v>
      </c>
    </row>
    <row r="197" spans="1:9" x14ac:dyDescent="0.3">
      <c r="A197" s="60">
        <v>857007139</v>
      </c>
      <c r="B197" s="2" t="s">
        <v>536</v>
      </c>
      <c r="C197" s="3">
        <v>96619</v>
      </c>
      <c r="D197" s="18">
        <v>5</v>
      </c>
      <c r="F197" s="2" t="s">
        <v>234</v>
      </c>
      <c r="G197" s="18" t="s">
        <v>1737</v>
      </c>
      <c r="H197" s="22">
        <v>35992</v>
      </c>
      <c r="I197" s="3">
        <f t="shared" ca="1" si="3"/>
        <v>22</v>
      </c>
    </row>
    <row r="198" spans="1:9" x14ac:dyDescent="0.3">
      <c r="A198" s="60">
        <v>869002673</v>
      </c>
      <c r="B198" s="2" t="s">
        <v>126</v>
      </c>
      <c r="C198" s="3">
        <v>59814</v>
      </c>
      <c r="D198" s="18">
        <v>5</v>
      </c>
      <c r="F198" s="2" t="s">
        <v>623</v>
      </c>
      <c r="G198" s="18" t="s">
        <v>1738</v>
      </c>
      <c r="H198" s="22">
        <v>40515</v>
      </c>
      <c r="I198" s="3">
        <f t="shared" ca="1" si="3"/>
        <v>10</v>
      </c>
    </row>
    <row r="199" spans="1:9" x14ac:dyDescent="0.3">
      <c r="A199" s="60">
        <v>123004906</v>
      </c>
      <c r="B199" s="2" t="s">
        <v>672</v>
      </c>
      <c r="C199" s="3">
        <v>47514</v>
      </c>
      <c r="D199" s="18">
        <v>1</v>
      </c>
      <c r="F199" s="2" t="s">
        <v>81</v>
      </c>
      <c r="G199" s="18" t="s">
        <v>1739</v>
      </c>
      <c r="H199" s="22">
        <v>40501</v>
      </c>
      <c r="I199" s="3">
        <f t="shared" ca="1" si="3"/>
        <v>10</v>
      </c>
    </row>
    <row r="200" spans="1:9" x14ac:dyDescent="0.3">
      <c r="A200" s="60">
        <v>250003171</v>
      </c>
      <c r="B200" s="2" t="s">
        <v>280</v>
      </c>
      <c r="C200" s="3">
        <v>122400</v>
      </c>
      <c r="D200" s="18">
        <v>6</v>
      </c>
      <c r="F200" s="2" t="s">
        <v>394</v>
      </c>
      <c r="G200" s="18" t="s">
        <v>1740</v>
      </c>
      <c r="H200" s="22">
        <v>40552</v>
      </c>
      <c r="I200" s="3">
        <f t="shared" ca="1" si="3"/>
        <v>10</v>
      </c>
    </row>
    <row r="201" spans="1:9" x14ac:dyDescent="0.3">
      <c r="A201" s="60">
        <v>513001239</v>
      </c>
      <c r="B201" s="2" t="s">
        <v>298</v>
      </c>
      <c r="C201" s="3">
        <v>101665</v>
      </c>
      <c r="D201" s="18">
        <v>6</v>
      </c>
      <c r="F201" s="2" t="s">
        <v>234</v>
      </c>
      <c r="G201" s="18" t="s">
        <v>1741</v>
      </c>
      <c r="H201" s="22">
        <v>38073</v>
      </c>
      <c r="I201" s="3">
        <f t="shared" ca="1" si="3"/>
        <v>16</v>
      </c>
    </row>
    <row r="202" spans="1:9" x14ac:dyDescent="0.3">
      <c r="A202" s="60">
        <v>559003266</v>
      </c>
      <c r="B202" s="2" t="s">
        <v>177</v>
      </c>
      <c r="C202" s="3">
        <v>62074</v>
      </c>
      <c r="D202" s="18">
        <v>0</v>
      </c>
      <c r="F202" s="2" t="s">
        <v>234</v>
      </c>
      <c r="G202" s="18" t="s">
        <v>1742</v>
      </c>
      <c r="H202" s="22">
        <v>37068</v>
      </c>
      <c r="I202" s="3">
        <f t="shared" ca="1" si="3"/>
        <v>19</v>
      </c>
    </row>
    <row r="203" spans="1:9" x14ac:dyDescent="0.3">
      <c r="A203" s="60">
        <v>298009650</v>
      </c>
      <c r="B203" s="2" t="s">
        <v>347</v>
      </c>
      <c r="C203" s="3">
        <v>50730</v>
      </c>
      <c r="D203" s="18">
        <v>1</v>
      </c>
      <c r="F203" s="2" t="s">
        <v>234</v>
      </c>
      <c r="G203" s="18" t="s">
        <v>1743</v>
      </c>
      <c r="H203" s="22">
        <v>39696</v>
      </c>
      <c r="I203" s="3">
        <f t="shared" ca="1" si="3"/>
        <v>12</v>
      </c>
    </row>
    <row r="204" spans="1:9" x14ac:dyDescent="0.3">
      <c r="A204" s="60">
        <v>297008182</v>
      </c>
      <c r="B204" s="2" t="s">
        <v>420</v>
      </c>
      <c r="C204" s="3">
        <v>43343</v>
      </c>
      <c r="D204" s="18">
        <v>6</v>
      </c>
      <c r="F204" s="2" t="s">
        <v>150</v>
      </c>
      <c r="G204" s="18" t="s">
        <v>1744</v>
      </c>
      <c r="H204" s="22">
        <v>40572</v>
      </c>
      <c r="I204" s="3">
        <f t="shared" ca="1" si="3"/>
        <v>10</v>
      </c>
    </row>
    <row r="205" spans="1:9" x14ac:dyDescent="0.3">
      <c r="A205" s="60">
        <v>843006664</v>
      </c>
      <c r="B205" s="2" t="s">
        <v>625</v>
      </c>
      <c r="C205" s="3">
        <v>57724</v>
      </c>
      <c r="D205" s="18">
        <v>0</v>
      </c>
      <c r="F205" s="2" t="s">
        <v>534</v>
      </c>
      <c r="G205" s="18" t="s">
        <v>1745</v>
      </c>
      <c r="H205" s="22">
        <v>40166</v>
      </c>
      <c r="I205" s="3">
        <f t="shared" ca="1" si="3"/>
        <v>11</v>
      </c>
    </row>
    <row r="206" spans="1:9" x14ac:dyDescent="0.3">
      <c r="A206" s="60">
        <v>854008717</v>
      </c>
      <c r="B206" s="2" t="s">
        <v>541</v>
      </c>
      <c r="C206" s="3">
        <v>110448</v>
      </c>
      <c r="D206" s="18">
        <v>0</v>
      </c>
      <c r="F206" s="2" t="s">
        <v>186</v>
      </c>
      <c r="G206" s="18" t="s">
        <v>1746</v>
      </c>
      <c r="H206" s="22">
        <v>40729</v>
      </c>
      <c r="I206" s="3">
        <f t="shared" ca="1" si="3"/>
        <v>9</v>
      </c>
    </row>
    <row r="207" spans="1:9" x14ac:dyDescent="0.3">
      <c r="A207" s="60">
        <v>480000956</v>
      </c>
      <c r="B207" s="2" t="s">
        <v>65</v>
      </c>
      <c r="C207" s="3">
        <v>45464</v>
      </c>
      <c r="D207" s="18">
        <v>6</v>
      </c>
      <c r="F207" s="2" t="s">
        <v>81</v>
      </c>
      <c r="G207" s="18" t="s">
        <v>1747</v>
      </c>
      <c r="H207" s="22">
        <v>37018</v>
      </c>
      <c r="I207" s="3">
        <f t="shared" ca="1" si="3"/>
        <v>19</v>
      </c>
    </row>
    <row r="208" spans="1:9" x14ac:dyDescent="0.3">
      <c r="A208" s="60">
        <v>599005207</v>
      </c>
      <c r="B208" s="2" t="s">
        <v>128</v>
      </c>
      <c r="C208" s="3">
        <v>68870</v>
      </c>
      <c r="D208" s="4">
        <v>1</v>
      </c>
      <c r="F208" s="2" t="s">
        <v>472</v>
      </c>
      <c r="G208" s="18" t="s">
        <v>1748</v>
      </c>
      <c r="H208" s="22">
        <v>38916</v>
      </c>
      <c r="I208" s="3">
        <f t="shared" ca="1" si="3"/>
        <v>14</v>
      </c>
    </row>
    <row r="209" spans="1:9" x14ac:dyDescent="0.3">
      <c r="A209" s="60">
        <v>856009686</v>
      </c>
      <c r="B209" s="2" t="s">
        <v>377</v>
      </c>
      <c r="C209" s="3">
        <v>125512</v>
      </c>
      <c r="D209" s="18">
        <v>5</v>
      </c>
      <c r="F209" s="2" t="s">
        <v>234</v>
      </c>
      <c r="G209" s="18" t="s">
        <v>1749</v>
      </c>
      <c r="H209" s="22">
        <v>40301</v>
      </c>
      <c r="I209" s="3">
        <f t="shared" ca="1" si="3"/>
        <v>10</v>
      </c>
    </row>
    <row r="210" spans="1:9" x14ac:dyDescent="0.3">
      <c r="A210" s="60">
        <v>568008819</v>
      </c>
      <c r="B210" s="2" t="s">
        <v>105</v>
      </c>
      <c r="C210" s="3">
        <v>45873</v>
      </c>
      <c r="D210" s="18">
        <v>6</v>
      </c>
      <c r="F210" s="2" t="s">
        <v>57</v>
      </c>
      <c r="G210" s="18" t="s">
        <v>1750</v>
      </c>
      <c r="H210" s="22">
        <v>40508</v>
      </c>
      <c r="I210" s="3">
        <f t="shared" ca="1" si="3"/>
        <v>10</v>
      </c>
    </row>
    <row r="211" spans="1:9" x14ac:dyDescent="0.3">
      <c r="A211" s="60">
        <v>900008760</v>
      </c>
      <c r="B211" s="2" t="s">
        <v>486</v>
      </c>
      <c r="C211" s="3">
        <v>104133</v>
      </c>
      <c r="D211" s="18">
        <v>4</v>
      </c>
      <c r="F211" s="2" t="s">
        <v>697</v>
      </c>
      <c r="G211" s="18" t="s">
        <v>1751</v>
      </c>
      <c r="H211" s="22">
        <v>37810</v>
      </c>
      <c r="I211" s="3">
        <f t="shared" ca="1" si="3"/>
        <v>17</v>
      </c>
    </row>
    <row r="212" spans="1:9" x14ac:dyDescent="0.3">
      <c r="A212" s="60">
        <v>863003405</v>
      </c>
      <c r="B212" s="2" t="s">
        <v>802</v>
      </c>
      <c r="C212" s="3">
        <v>48437</v>
      </c>
      <c r="D212" s="18">
        <v>6</v>
      </c>
      <c r="F212" s="2" t="s">
        <v>57</v>
      </c>
      <c r="G212" s="18" t="s">
        <v>1752</v>
      </c>
      <c r="H212" s="22">
        <v>38961</v>
      </c>
      <c r="I212" s="3">
        <f t="shared" ca="1" si="3"/>
        <v>14</v>
      </c>
    </row>
    <row r="213" spans="1:9" x14ac:dyDescent="0.3">
      <c r="A213" s="60">
        <v>881001106</v>
      </c>
      <c r="B213" s="2" t="s">
        <v>154</v>
      </c>
      <c r="C213" s="3">
        <v>90253</v>
      </c>
      <c r="D213" s="18">
        <v>2</v>
      </c>
      <c r="F213" s="2" t="s">
        <v>234</v>
      </c>
      <c r="G213" s="18" t="s">
        <v>1753</v>
      </c>
      <c r="H213" s="22">
        <v>40270</v>
      </c>
      <c r="I213" s="3">
        <f t="shared" ca="1" si="3"/>
        <v>10</v>
      </c>
    </row>
    <row r="214" spans="1:9" x14ac:dyDescent="0.3">
      <c r="A214" s="60">
        <v>750000878</v>
      </c>
      <c r="B214" s="2" t="s">
        <v>615</v>
      </c>
      <c r="C214" s="3">
        <v>44377</v>
      </c>
      <c r="D214" s="18">
        <v>4</v>
      </c>
      <c r="F214" s="2" t="s">
        <v>623</v>
      </c>
      <c r="G214" s="18" t="s">
        <v>1754</v>
      </c>
      <c r="H214" s="22">
        <v>38784</v>
      </c>
      <c r="I214" s="3">
        <f t="shared" ca="1" si="3"/>
        <v>15</v>
      </c>
    </row>
    <row r="215" spans="1:9" x14ac:dyDescent="0.3">
      <c r="A215" s="60">
        <v>228002984</v>
      </c>
      <c r="B215" s="2" t="s">
        <v>626</v>
      </c>
      <c r="C215" s="3">
        <v>121631</v>
      </c>
      <c r="D215" s="18">
        <v>1</v>
      </c>
      <c r="F215" s="2" t="s">
        <v>798</v>
      </c>
      <c r="G215" s="18" t="s">
        <v>1755</v>
      </c>
      <c r="H215" s="22">
        <v>40384</v>
      </c>
      <c r="I215" s="3">
        <f t="shared" ca="1" si="3"/>
        <v>10</v>
      </c>
    </row>
    <row r="216" spans="1:9" x14ac:dyDescent="0.3">
      <c r="A216" s="60">
        <v>258005059</v>
      </c>
      <c r="B216" s="2" t="s">
        <v>480</v>
      </c>
      <c r="C216" s="3">
        <v>101758</v>
      </c>
      <c r="D216" s="18">
        <v>1</v>
      </c>
      <c r="F216" s="2" t="s">
        <v>534</v>
      </c>
      <c r="G216" s="18" t="s">
        <v>1756</v>
      </c>
      <c r="H216" s="22">
        <v>38790</v>
      </c>
      <c r="I216" s="3">
        <f t="shared" ca="1" si="3"/>
        <v>14</v>
      </c>
    </row>
    <row r="217" spans="1:9" x14ac:dyDescent="0.3">
      <c r="A217" s="60">
        <v>266004954</v>
      </c>
      <c r="B217" s="2" t="s">
        <v>593</v>
      </c>
      <c r="C217" s="3">
        <v>74004</v>
      </c>
      <c r="D217" s="18">
        <v>4</v>
      </c>
      <c r="F217" s="2" t="s">
        <v>697</v>
      </c>
      <c r="G217" s="18" t="s">
        <v>1757</v>
      </c>
      <c r="H217" s="22">
        <v>40706</v>
      </c>
      <c r="I217" s="3">
        <f t="shared" ca="1" si="3"/>
        <v>9</v>
      </c>
    </row>
    <row r="218" spans="1:9" x14ac:dyDescent="0.3">
      <c r="A218" s="60">
        <v>269007384</v>
      </c>
      <c r="B218" s="2" t="s">
        <v>282</v>
      </c>
      <c r="C218" s="3">
        <v>50760</v>
      </c>
      <c r="D218" s="18">
        <v>6</v>
      </c>
      <c r="F218" s="2" t="s">
        <v>517</v>
      </c>
      <c r="G218" s="18" t="s">
        <v>1758</v>
      </c>
      <c r="H218" s="22">
        <v>40625</v>
      </c>
      <c r="I218" s="3">
        <f t="shared" ca="1" si="3"/>
        <v>9</v>
      </c>
    </row>
    <row r="219" spans="1:9" x14ac:dyDescent="0.3">
      <c r="A219" s="60">
        <v>149002519</v>
      </c>
      <c r="B219" s="2" t="s">
        <v>591</v>
      </c>
      <c r="C219" s="3">
        <v>95553</v>
      </c>
      <c r="D219" s="18">
        <v>1</v>
      </c>
      <c r="F219" s="2" t="s">
        <v>234</v>
      </c>
      <c r="G219" s="18" t="s">
        <v>1759</v>
      </c>
      <c r="H219" s="22">
        <v>38832</v>
      </c>
      <c r="I219" s="3">
        <f t="shared" ca="1" si="3"/>
        <v>14</v>
      </c>
    </row>
    <row r="220" spans="1:9" x14ac:dyDescent="0.3">
      <c r="A220" s="60">
        <v>781009074</v>
      </c>
      <c r="B220" s="2" t="s">
        <v>464</v>
      </c>
      <c r="C220" s="3">
        <v>124817</v>
      </c>
      <c r="D220" s="18">
        <v>3</v>
      </c>
      <c r="F220" s="2" t="s">
        <v>534</v>
      </c>
      <c r="G220" s="18" t="s">
        <v>1760</v>
      </c>
      <c r="H220" s="22">
        <v>38828</v>
      </c>
      <c r="I220" s="3">
        <f t="shared" ca="1" si="3"/>
        <v>14</v>
      </c>
    </row>
    <row r="221" spans="1:9" x14ac:dyDescent="0.3">
      <c r="A221" s="60">
        <v>225002735</v>
      </c>
      <c r="B221" s="2" t="s">
        <v>261</v>
      </c>
      <c r="C221" s="3">
        <v>88353</v>
      </c>
      <c r="D221" s="18">
        <v>2</v>
      </c>
      <c r="F221" s="2" t="s">
        <v>234</v>
      </c>
      <c r="G221" s="18" t="s">
        <v>1761</v>
      </c>
      <c r="H221" s="22">
        <v>38982</v>
      </c>
      <c r="I221" s="3">
        <f t="shared" ca="1" si="3"/>
        <v>14</v>
      </c>
    </row>
    <row r="222" spans="1:9" x14ac:dyDescent="0.3">
      <c r="A222" s="60">
        <v>864002162</v>
      </c>
      <c r="B222" s="2" t="s">
        <v>557</v>
      </c>
      <c r="C222" s="3">
        <v>110203</v>
      </c>
      <c r="D222" s="18">
        <v>3</v>
      </c>
      <c r="F222" s="2" t="s">
        <v>446</v>
      </c>
      <c r="G222" s="18" t="s">
        <v>1762</v>
      </c>
      <c r="H222" s="22">
        <v>40372</v>
      </c>
      <c r="I222" s="3">
        <f t="shared" ca="1" si="3"/>
        <v>10</v>
      </c>
    </row>
    <row r="223" spans="1:9" x14ac:dyDescent="0.3">
      <c r="A223" s="60">
        <v>994005178</v>
      </c>
      <c r="B223" s="2" t="s">
        <v>558</v>
      </c>
      <c r="C223" s="3">
        <v>72944</v>
      </c>
      <c r="D223" s="18">
        <v>2</v>
      </c>
      <c r="F223" s="2" t="s">
        <v>26</v>
      </c>
      <c r="G223" s="18" t="s">
        <v>1763</v>
      </c>
      <c r="H223" s="22">
        <v>39069</v>
      </c>
      <c r="I223" s="3">
        <f t="shared" ca="1" si="3"/>
        <v>14</v>
      </c>
    </row>
    <row r="224" spans="1:9" x14ac:dyDescent="0.3">
      <c r="A224" s="60">
        <v>403003977</v>
      </c>
      <c r="B224" s="2" t="s">
        <v>540</v>
      </c>
      <c r="C224" s="3">
        <v>48460</v>
      </c>
      <c r="D224" s="18">
        <v>0</v>
      </c>
      <c r="F224" s="2" t="s">
        <v>81</v>
      </c>
      <c r="G224" s="18" t="s">
        <v>1764</v>
      </c>
      <c r="H224" s="22">
        <v>37008</v>
      </c>
      <c r="I224" s="3">
        <f t="shared" ca="1" si="3"/>
        <v>19</v>
      </c>
    </row>
    <row r="225" spans="1:9" x14ac:dyDescent="0.3">
      <c r="A225" s="60">
        <v>368001349</v>
      </c>
      <c r="B225" s="2" t="s">
        <v>275</v>
      </c>
      <c r="C225" s="3">
        <v>104897</v>
      </c>
      <c r="D225" s="18">
        <v>6</v>
      </c>
      <c r="F225" s="2" t="s">
        <v>225</v>
      </c>
      <c r="G225" s="18" t="s">
        <v>1765</v>
      </c>
      <c r="H225" s="22">
        <v>37505</v>
      </c>
      <c r="I225" s="3">
        <f t="shared" ca="1" si="3"/>
        <v>18</v>
      </c>
    </row>
    <row r="226" spans="1:9" x14ac:dyDescent="0.3">
      <c r="A226" s="60">
        <v>935000539</v>
      </c>
      <c r="B226" s="2" t="s">
        <v>658</v>
      </c>
      <c r="C226" s="3">
        <v>80600</v>
      </c>
      <c r="D226" s="18">
        <v>2</v>
      </c>
      <c r="F226" s="2" t="s">
        <v>697</v>
      </c>
      <c r="G226" s="18" t="s">
        <v>1766</v>
      </c>
      <c r="H226" s="22">
        <v>41262</v>
      </c>
      <c r="I226" s="3">
        <f t="shared" ca="1" si="3"/>
        <v>8</v>
      </c>
    </row>
    <row r="227" spans="1:9" x14ac:dyDescent="0.3">
      <c r="A227" s="60">
        <v>437000743</v>
      </c>
      <c r="B227" s="2" t="s">
        <v>50</v>
      </c>
      <c r="C227" s="3">
        <v>102721</v>
      </c>
      <c r="D227" s="18">
        <v>4</v>
      </c>
      <c r="F227" s="2" t="s">
        <v>623</v>
      </c>
      <c r="G227" s="18" t="s">
        <v>1767</v>
      </c>
      <c r="H227" s="22">
        <v>38738</v>
      </c>
      <c r="I227" s="3">
        <f t="shared" ca="1" si="3"/>
        <v>15</v>
      </c>
    </row>
    <row r="228" spans="1:9" x14ac:dyDescent="0.3">
      <c r="A228" s="60">
        <v>416002380</v>
      </c>
      <c r="B228" s="2" t="s">
        <v>203</v>
      </c>
      <c r="C228" s="3">
        <v>46163</v>
      </c>
      <c r="D228" s="4">
        <v>3</v>
      </c>
      <c r="F228" s="2" t="s">
        <v>234</v>
      </c>
      <c r="G228" s="18" t="s">
        <v>1768</v>
      </c>
      <c r="H228" s="22">
        <v>40634</v>
      </c>
      <c r="I228" s="3">
        <f t="shared" ca="1" si="3"/>
        <v>9</v>
      </c>
    </row>
    <row r="229" spans="1:9" x14ac:dyDescent="0.3">
      <c r="A229" s="60">
        <v>540004052</v>
      </c>
      <c r="B229" s="2" t="s">
        <v>782</v>
      </c>
      <c r="C229" s="3">
        <v>75226</v>
      </c>
      <c r="D229" s="18">
        <v>5</v>
      </c>
      <c r="F229" s="2" t="s">
        <v>534</v>
      </c>
      <c r="G229" s="18" t="s">
        <v>1769</v>
      </c>
      <c r="H229" s="22">
        <v>40399</v>
      </c>
      <c r="I229" s="3">
        <f t="shared" ca="1" si="3"/>
        <v>10</v>
      </c>
    </row>
    <row r="230" spans="1:9" x14ac:dyDescent="0.3">
      <c r="A230" s="60">
        <v>410003795</v>
      </c>
      <c r="B230" s="2" t="s">
        <v>134</v>
      </c>
      <c r="C230" s="3">
        <v>94823</v>
      </c>
      <c r="D230" s="18">
        <v>2</v>
      </c>
      <c r="F230" s="2" t="s">
        <v>534</v>
      </c>
      <c r="G230" s="18" t="s">
        <v>1770</v>
      </c>
      <c r="H230" s="22">
        <v>40976</v>
      </c>
      <c r="I230" s="3">
        <f t="shared" ca="1" si="3"/>
        <v>9</v>
      </c>
    </row>
    <row r="231" spans="1:9" x14ac:dyDescent="0.3">
      <c r="A231" s="60">
        <v>824000310</v>
      </c>
      <c r="B231" s="2" t="s">
        <v>164</v>
      </c>
      <c r="C231" s="3">
        <v>108152</v>
      </c>
      <c r="D231" s="18">
        <v>0</v>
      </c>
      <c r="F231" s="2" t="s">
        <v>81</v>
      </c>
      <c r="G231" s="18" t="s">
        <v>1771</v>
      </c>
      <c r="H231" s="22">
        <v>40200</v>
      </c>
      <c r="I231" s="3">
        <f t="shared" ca="1" si="3"/>
        <v>11</v>
      </c>
    </row>
    <row r="232" spans="1:9" x14ac:dyDescent="0.3">
      <c r="A232" s="60">
        <v>132007527</v>
      </c>
      <c r="B232" s="2" t="s">
        <v>739</v>
      </c>
      <c r="C232" s="3">
        <v>108255</v>
      </c>
      <c r="D232" s="18">
        <v>1</v>
      </c>
      <c r="F232" s="2" t="s">
        <v>26</v>
      </c>
      <c r="G232" s="18" t="s">
        <v>1772</v>
      </c>
      <c r="H232" s="22">
        <v>40126</v>
      </c>
      <c r="I232" s="3">
        <f t="shared" ca="1" si="3"/>
        <v>11</v>
      </c>
    </row>
    <row r="233" spans="1:9" x14ac:dyDescent="0.3">
      <c r="A233" s="60">
        <v>276007670</v>
      </c>
      <c r="B233" s="2" t="s">
        <v>482</v>
      </c>
      <c r="C233" s="3">
        <v>101128</v>
      </c>
      <c r="D233" s="18">
        <v>5</v>
      </c>
      <c r="F233" s="2" t="s">
        <v>472</v>
      </c>
      <c r="G233" s="18" t="s">
        <v>1773</v>
      </c>
      <c r="H233" s="22">
        <v>40941</v>
      </c>
      <c r="I233" s="3">
        <f t="shared" ca="1" si="3"/>
        <v>9</v>
      </c>
    </row>
    <row r="234" spans="1:9" x14ac:dyDescent="0.3">
      <c r="A234" s="60">
        <v>280009638</v>
      </c>
      <c r="B234" s="2" t="s">
        <v>529</v>
      </c>
      <c r="C234" s="3">
        <v>51697</v>
      </c>
      <c r="D234" s="18">
        <v>3</v>
      </c>
      <c r="F234" s="2" t="s">
        <v>81</v>
      </c>
      <c r="G234" s="18" t="s">
        <v>1774</v>
      </c>
      <c r="H234" s="22">
        <v>40653</v>
      </c>
      <c r="I234" s="3">
        <f t="shared" ca="1" si="3"/>
        <v>9</v>
      </c>
    </row>
    <row r="235" spans="1:9" x14ac:dyDescent="0.3">
      <c r="A235" s="60">
        <v>867009250</v>
      </c>
      <c r="B235" s="2" t="s">
        <v>197</v>
      </c>
      <c r="C235" s="3">
        <v>91587</v>
      </c>
      <c r="D235" s="18">
        <v>4</v>
      </c>
      <c r="F235" s="2" t="s">
        <v>697</v>
      </c>
      <c r="G235" s="18" t="s">
        <v>1775</v>
      </c>
      <c r="H235" s="22">
        <v>40637</v>
      </c>
      <c r="I235" s="3">
        <f t="shared" ca="1" si="3"/>
        <v>9</v>
      </c>
    </row>
    <row r="236" spans="1:9" x14ac:dyDescent="0.3">
      <c r="A236" s="60">
        <v>701009919</v>
      </c>
      <c r="B236" s="2" t="s">
        <v>518</v>
      </c>
      <c r="C236" s="3">
        <v>96780</v>
      </c>
      <c r="D236" s="18">
        <v>2</v>
      </c>
      <c r="F236" s="2" t="s">
        <v>697</v>
      </c>
      <c r="G236" s="18" t="s">
        <v>1776</v>
      </c>
      <c r="H236" s="22">
        <v>36843</v>
      </c>
      <c r="I236" s="3">
        <f t="shared" ca="1" si="3"/>
        <v>20</v>
      </c>
    </row>
    <row r="237" spans="1:9" x14ac:dyDescent="0.3">
      <c r="A237" s="60">
        <v>760003136</v>
      </c>
      <c r="B237" s="2" t="s">
        <v>696</v>
      </c>
      <c r="C237" s="3">
        <v>124288</v>
      </c>
      <c r="D237" s="18">
        <v>1</v>
      </c>
      <c r="F237" s="2" t="s">
        <v>472</v>
      </c>
      <c r="G237" s="18" t="s">
        <v>1777</v>
      </c>
      <c r="H237" s="22">
        <v>39085</v>
      </c>
      <c r="I237" s="3">
        <f t="shared" ca="1" si="3"/>
        <v>14</v>
      </c>
    </row>
    <row r="238" spans="1:9" x14ac:dyDescent="0.3">
      <c r="A238" s="60">
        <v>361006711</v>
      </c>
      <c r="B238" s="2" t="s">
        <v>273</v>
      </c>
      <c r="C238" s="3">
        <v>111834</v>
      </c>
      <c r="D238" s="18">
        <v>1</v>
      </c>
      <c r="F238" s="2" t="s">
        <v>517</v>
      </c>
      <c r="G238" s="18" t="s">
        <v>1778</v>
      </c>
      <c r="H238" s="22">
        <v>40893</v>
      </c>
      <c r="I238" s="3">
        <f t="shared" ca="1" si="3"/>
        <v>9</v>
      </c>
    </row>
    <row r="239" spans="1:9" x14ac:dyDescent="0.3">
      <c r="A239" s="60">
        <v>909007012</v>
      </c>
      <c r="B239" s="2" t="s">
        <v>762</v>
      </c>
      <c r="C239" s="3">
        <v>80066</v>
      </c>
      <c r="D239" s="18">
        <v>1</v>
      </c>
      <c r="F239" s="2" t="s">
        <v>81</v>
      </c>
      <c r="G239" s="18" t="s">
        <v>1779</v>
      </c>
      <c r="H239" s="22">
        <v>40368</v>
      </c>
      <c r="I239" s="3">
        <f t="shared" ca="1" si="3"/>
        <v>10</v>
      </c>
    </row>
    <row r="240" spans="1:9" x14ac:dyDescent="0.3">
      <c r="A240" s="60">
        <v>170008617</v>
      </c>
      <c r="B240" s="2" t="s">
        <v>550</v>
      </c>
      <c r="C240" s="3">
        <v>113344</v>
      </c>
      <c r="D240" s="18">
        <v>0</v>
      </c>
      <c r="F240" s="2" t="s">
        <v>150</v>
      </c>
      <c r="G240" s="18" t="s">
        <v>1780</v>
      </c>
      <c r="H240" s="62">
        <v>40313</v>
      </c>
      <c r="I240" s="3">
        <f t="shared" ca="1" si="3"/>
        <v>10</v>
      </c>
    </row>
    <row r="241" spans="1:9" x14ac:dyDescent="0.3">
      <c r="A241" s="60">
        <v>402000671</v>
      </c>
      <c r="B241" s="2" t="s">
        <v>699</v>
      </c>
      <c r="C241" s="3">
        <v>60097</v>
      </c>
      <c r="D241" s="18">
        <v>4</v>
      </c>
      <c r="F241" s="2" t="s">
        <v>697</v>
      </c>
      <c r="G241" s="18" t="s">
        <v>1781</v>
      </c>
      <c r="H241" s="22">
        <v>39272</v>
      </c>
      <c r="I241" s="3">
        <f t="shared" ca="1" si="3"/>
        <v>13</v>
      </c>
    </row>
    <row r="242" spans="1:9" x14ac:dyDescent="0.3">
      <c r="A242" s="60">
        <v>192007644</v>
      </c>
      <c r="B242" s="2" t="s">
        <v>405</v>
      </c>
      <c r="C242" s="3">
        <v>57318</v>
      </c>
      <c r="D242" s="18">
        <v>0</v>
      </c>
      <c r="F242" s="2" t="s">
        <v>81</v>
      </c>
      <c r="G242" s="18" t="s">
        <v>1782</v>
      </c>
      <c r="H242" s="22">
        <v>41051</v>
      </c>
      <c r="I242" s="3">
        <f t="shared" ca="1" si="3"/>
        <v>8</v>
      </c>
    </row>
    <row r="243" spans="1:9" x14ac:dyDescent="0.3">
      <c r="A243" s="60">
        <v>517006295</v>
      </c>
      <c r="B243" s="2" t="s">
        <v>230</v>
      </c>
      <c r="C243" s="3">
        <v>75401</v>
      </c>
      <c r="D243" s="18">
        <v>3</v>
      </c>
      <c r="F243" s="2" t="s">
        <v>81</v>
      </c>
      <c r="G243" s="18" t="s">
        <v>1783</v>
      </c>
      <c r="H243" s="22">
        <v>41200</v>
      </c>
      <c r="I243" s="3">
        <f t="shared" ca="1" si="3"/>
        <v>8</v>
      </c>
    </row>
    <row r="244" spans="1:9" x14ac:dyDescent="0.3">
      <c r="A244" s="60">
        <v>410001850</v>
      </c>
      <c r="B244" s="2" t="s">
        <v>613</v>
      </c>
      <c r="C244" s="3">
        <v>88967</v>
      </c>
      <c r="D244" s="18">
        <v>4</v>
      </c>
      <c r="F244" s="2" t="s">
        <v>697</v>
      </c>
      <c r="G244" s="18" t="s">
        <v>1784</v>
      </c>
      <c r="H244" s="22">
        <v>36053</v>
      </c>
      <c r="I244" s="3">
        <f t="shared" ca="1" si="3"/>
        <v>22</v>
      </c>
    </row>
    <row r="245" spans="1:9" x14ac:dyDescent="0.3">
      <c r="A245" s="60">
        <v>282005355</v>
      </c>
      <c r="B245" s="2" t="s">
        <v>667</v>
      </c>
      <c r="C245" s="3">
        <v>94318</v>
      </c>
      <c r="D245" s="18">
        <v>6</v>
      </c>
      <c r="F245" s="2" t="s">
        <v>141</v>
      </c>
      <c r="G245" s="18" t="s">
        <v>1785</v>
      </c>
      <c r="H245" s="22">
        <v>38755</v>
      </c>
      <c r="I245" s="3">
        <f t="shared" ca="1" si="3"/>
        <v>15</v>
      </c>
    </row>
    <row r="246" spans="1:9" x14ac:dyDescent="0.3">
      <c r="A246" s="60">
        <v>763007682</v>
      </c>
      <c r="B246" s="2" t="s">
        <v>381</v>
      </c>
      <c r="C246" s="3">
        <v>43461</v>
      </c>
      <c r="D246" s="18">
        <v>4</v>
      </c>
      <c r="F246" s="2" t="s">
        <v>623</v>
      </c>
      <c r="G246" s="18" t="s">
        <v>1786</v>
      </c>
      <c r="H246" s="22">
        <v>40581</v>
      </c>
      <c r="I246" s="3">
        <f t="shared" ca="1" si="3"/>
        <v>10</v>
      </c>
    </row>
    <row r="247" spans="1:9" x14ac:dyDescent="0.3">
      <c r="A247" s="60">
        <v>789004683</v>
      </c>
      <c r="B247" s="2" t="s">
        <v>294</v>
      </c>
      <c r="C247" s="3">
        <v>59808</v>
      </c>
      <c r="D247" s="18">
        <v>5</v>
      </c>
      <c r="F247" s="2" t="s">
        <v>623</v>
      </c>
      <c r="G247" s="18" t="s">
        <v>1787</v>
      </c>
      <c r="H247" s="22">
        <v>37775</v>
      </c>
      <c r="I247" s="3">
        <f t="shared" ca="1" si="3"/>
        <v>17</v>
      </c>
    </row>
    <row r="248" spans="1:9" x14ac:dyDescent="0.3">
      <c r="A248" s="60">
        <v>970003354</v>
      </c>
      <c r="B248" s="2" t="s">
        <v>151</v>
      </c>
      <c r="C248" s="3">
        <v>85667</v>
      </c>
      <c r="D248" s="18">
        <v>4</v>
      </c>
      <c r="F248" s="2" t="s">
        <v>26</v>
      </c>
      <c r="G248" s="18" t="s">
        <v>1788</v>
      </c>
      <c r="H248" s="22">
        <v>40779</v>
      </c>
      <c r="I248" s="3">
        <f t="shared" ca="1" si="3"/>
        <v>9</v>
      </c>
    </row>
    <row r="249" spans="1:9" x14ac:dyDescent="0.3">
      <c r="A249" s="60">
        <v>444002738</v>
      </c>
      <c r="B249" s="2" t="s">
        <v>428</v>
      </c>
      <c r="C249" s="3">
        <v>52560</v>
      </c>
      <c r="D249" s="18">
        <v>5</v>
      </c>
      <c r="F249" s="2" t="s">
        <v>534</v>
      </c>
      <c r="G249" s="18" t="s">
        <v>1789</v>
      </c>
      <c r="H249" s="62">
        <v>40421</v>
      </c>
      <c r="I249" s="3">
        <f t="shared" ca="1" si="3"/>
        <v>10</v>
      </c>
    </row>
    <row r="250" spans="1:9" x14ac:dyDescent="0.3">
      <c r="A250" s="60">
        <v>459008115</v>
      </c>
      <c r="B250" s="2" t="s">
        <v>781</v>
      </c>
      <c r="C250" s="3">
        <v>96418</v>
      </c>
      <c r="D250" s="18">
        <v>3</v>
      </c>
      <c r="F250" s="2" t="s">
        <v>697</v>
      </c>
      <c r="G250" s="18" t="s">
        <v>1790</v>
      </c>
      <c r="H250" s="22">
        <v>37099</v>
      </c>
      <c r="I250" s="3">
        <f t="shared" ca="1" si="3"/>
        <v>19</v>
      </c>
    </row>
    <row r="251" spans="1:9" x14ac:dyDescent="0.3">
      <c r="A251" s="60">
        <v>419008479</v>
      </c>
      <c r="B251" s="2" t="s">
        <v>117</v>
      </c>
      <c r="C251" s="3">
        <v>121308</v>
      </c>
      <c r="D251" s="18">
        <v>2</v>
      </c>
      <c r="F251" s="2" t="s">
        <v>623</v>
      </c>
      <c r="G251" s="18" t="s">
        <v>1791</v>
      </c>
      <c r="H251" s="22">
        <v>39815</v>
      </c>
      <c r="I251" s="3">
        <f t="shared" ca="1" si="3"/>
        <v>12</v>
      </c>
    </row>
    <row r="252" spans="1:9" x14ac:dyDescent="0.3">
      <c r="A252" s="60">
        <v>258003162</v>
      </c>
      <c r="B252" s="2" t="s">
        <v>772</v>
      </c>
      <c r="C252" s="3">
        <v>62470</v>
      </c>
      <c r="D252" s="18">
        <v>3</v>
      </c>
      <c r="F252" s="2" t="s">
        <v>623</v>
      </c>
      <c r="G252" s="18" t="s">
        <v>1792</v>
      </c>
      <c r="H252" s="22">
        <v>40350</v>
      </c>
      <c r="I252" s="3">
        <f t="shared" ca="1" si="3"/>
        <v>10</v>
      </c>
    </row>
    <row r="253" spans="1:9" x14ac:dyDescent="0.3">
      <c r="A253" s="60">
        <v>846002437</v>
      </c>
      <c r="B253" s="2" t="s">
        <v>579</v>
      </c>
      <c r="C253" s="3">
        <v>84005</v>
      </c>
      <c r="D253" s="18">
        <v>5</v>
      </c>
      <c r="F253" s="2" t="s">
        <v>623</v>
      </c>
      <c r="G253" s="18" t="s">
        <v>1793</v>
      </c>
      <c r="H253" s="22">
        <v>36312</v>
      </c>
      <c r="I253" s="3">
        <f t="shared" ca="1" si="3"/>
        <v>21</v>
      </c>
    </row>
    <row r="254" spans="1:9" x14ac:dyDescent="0.3">
      <c r="A254" s="60">
        <v>917006575</v>
      </c>
      <c r="B254" s="2" t="s">
        <v>763</v>
      </c>
      <c r="C254" s="3">
        <v>117663</v>
      </c>
      <c r="D254" s="18">
        <v>0</v>
      </c>
      <c r="F254" s="2" t="s">
        <v>186</v>
      </c>
      <c r="G254" s="18" t="s">
        <v>1794</v>
      </c>
      <c r="H254" s="22">
        <v>40054</v>
      </c>
      <c r="I254" s="3">
        <f t="shared" ca="1" si="3"/>
        <v>11</v>
      </c>
    </row>
    <row r="255" spans="1:9" x14ac:dyDescent="0.3">
      <c r="A255" s="60">
        <v>456008519</v>
      </c>
      <c r="B255" s="2" t="s">
        <v>537</v>
      </c>
      <c r="C255" s="3">
        <v>81059</v>
      </c>
      <c r="D255" s="18">
        <v>0</v>
      </c>
      <c r="F255" s="2" t="s">
        <v>534</v>
      </c>
      <c r="G255" s="18" t="s">
        <v>1795</v>
      </c>
      <c r="H255" s="22">
        <v>39728</v>
      </c>
      <c r="I255" s="3">
        <f t="shared" ca="1" si="3"/>
        <v>12</v>
      </c>
    </row>
    <row r="256" spans="1:9" x14ac:dyDescent="0.3">
      <c r="A256" s="60">
        <v>656004448</v>
      </c>
      <c r="B256" s="2" t="s">
        <v>717</v>
      </c>
      <c r="C256" s="3">
        <v>80732</v>
      </c>
      <c r="D256" s="18">
        <v>2</v>
      </c>
      <c r="F256" s="2" t="s">
        <v>534</v>
      </c>
      <c r="G256" s="18" t="s">
        <v>1796</v>
      </c>
      <c r="H256" s="22">
        <v>39262</v>
      </c>
      <c r="I256" s="3">
        <f t="shared" ca="1" si="3"/>
        <v>13</v>
      </c>
    </row>
    <row r="257" spans="1:9" x14ac:dyDescent="0.3">
      <c r="A257" s="60">
        <v>980003379</v>
      </c>
      <c r="B257" s="2" t="s">
        <v>773</v>
      </c>
      <c r="C257" s="3">
        <v>88143</v>
      </c>
      <c r="D257" s="18">
        <v>5</v>
      </c>
      <c r="F257" s="2" t="s">
        <v>534</v>
      </c>
      <c r="G257" s="18" t="s">
        <v>1797</v>
      </c>
      <c r="H257" s="22">
        <v>39335</v>
      </c>
      <c r="I257" s="3">
        <f t="shared" ca="1" si="3"/>
        <v>13</v>
      </c>
    </row>
    <row r="258" spans="1:9" x14ac:dyDescent="0.3">
      <c r="A258" s="60">
        <v>571002187</v>
      </c>
      <c r="B258" s="2" t="s">
        <v>799</v>
      </c>
      <c r="C258" s="3">
        <v>88801</v>
      </c>
      <c r="D258" s="18">
        <v>3</v>
      </c>
      <c r="F258" s="2" t="s">
        <v>517</v>
      </c>
      <c r="G258" s="18" t="s">
        <v>1798</v>
      </c>
      <c r="H258" s="22">
        <v>39761</v>
      </c>
      <c r="I258" s="3">
        <f t="shared" ref="I258:I321" ca="1" si="4">DATEDIF(H258,TODAY(),"Y")</f>
        <v>12</v>
      </c>
    </row>
    <row r="259" spans="1:9" x14ac:dyDescent="0.3">
      <c r="A259" s="60">
        <v>450001599</v>
      </c>
      <c r="B259" s="2" t="s">
        <v>274</v>
      </c>
      <c r="C259" s="3">
        <v>54080</v>
      </c>
      <c r="D259" s="18">
        <v>0</v>
      </c>
      <c r="F259" s="2" t="s">
        <v>534</v>
      </c>
      <c r="G259" s="18" t="s">
        <v>1799</v>
      </c>
      <c r="H259" s="22">
        <v>40208</v>
      </c>
      <c r="I259" s="3">
        <f t="shared" ca="1" si="4"/>
        <v>11</v>
      </c>
    </row>
    <row r="260" spans="1:9" x14ac:dyDescent="0.3">
      <c r="A260" s="60">
        <v>966000270</v>
      </c>
      <c r="B260" s="2" t="s">
        <v>481</v>
      </c>
      <c r="C260" s="3">
        <v>54894</v>
      </c>
      <c r="D260" s="18">
        <v>5</v>
      </c>
      <c r="F260" s="2" t="s">
        <v>446</v>
      </c>
      <c r="G260" s="18" t="s">
        <v>1800</v>
      </c>
      <c r="H260" s="22">
        <v>37236</v>
      </c>
      <c r="I260" s="3">
        <f t="shared" ca="1" si="4"/>
        <v>19</v>
      </c>
    </row>
    <row r="261" spans="1:9" x14ac:dyDescent="0.3">
      <c r="A261" s="60">
        <v>950008074</v>
      </c>
      <c r="B261" s="2" t="s">
        <v>183</v>
      </c>
      <c r="C261" s="3">
        <v>115347</v>
      </c>
      <c r="D261" s="18">
        <v>2</v>
      </c>
      <c r="F261" s="2" t="s">
        <v>234</v>
      </c>
      <c r="G261" s="18" t="s">
        <v>1801</v>
      </c>
      <c r="H261" s="22">
        <v>39092</v>
      </c>
      <c r="I261" s="3">
        <f t="shared" ca="1" si="4"/>
        <v>14</v>
      </c>
    </row>
    <row r="262" spans="1:9" x14ac:dyDescent="0.3">
      <c r="A262" s="60">
        <v>157004272</v>
      </c>
      <c r="B262" s="2" t="s">
        <v>436</v>
      </c>
      <c r="C262" s="3">
        <v>46397</v>
      </c>
      <c r="D262" s="18">
        <v>5</v>
      </c>
      <c r="F262" s="2" t="s">
        <v>150</v>
      </c>
      <c r="G262" s="18" t="s">
        <v>1802</v>
      </c>
      <c r="H262" s="22">
        <v>36182</v>
      </c>
      <c r="I262" s="3">
        <f t="shared" ca="1" si="4"/>
        <v>22</v>
      </c>
    </row>
    <row r="263" spans="1:9" x14ac:dyDescent="0.3">
      <c r="A263" s="60">
        <v>816002845</v>
      </c>
      <c r="B263" s="2" t="s">
        <v>85</v>
      </c>
      <c r="C263" s="3">
        <v>80141</v>
      </c>
      <c r="D263" s="18">
        <v>0</v>
      </c>
      <c r="F263" s="2" t="s">
        <v>623</v>
      </c>
      <c r="G263" s="18" t="s">
        <v>1803</v>
      </c>
      <c r="H263" s="22">
        <v>35806</v>
      </c>
      <c r="I263" s="3">
        <f t="shared" ca="1" si="4"/>
        <v>23</v>
      </c>
    </row>
    <row r="264" spans="1:9" x14ac:dyDescent="0.3">
      <c r="A264" s="60">
        <v>579005418</v>
      </c>
      <c r="B264" s="2" t="s">
        <v>726</v>
      </c>
      <c r="C264" s="3">
        <v>71963</v>
      </c>
      <c r="D264" s="18">
        <v>5</v>
      </c>
      <c r="F264" s="2" t="s">
        <v>472</v>
      </c>
      <c r="G264" s="18" t="s">
        <v>1804</v>
      </c>
      <c r="H264" s="22">
        <v>40246</v>
      </c>
      <c r="I264" s="3">
        <f t="shared" ca="1" si="4"/>
        <v>11</v>
      </c>
    </row>
    <row r="265" spans="1:9" x14ac:dyDescent="0.3">
      <c r="A265" s="60">
        <v>581007323</v>
      </c>
      <c r="B265" s="2" t="s">
        <v>205</v>
      </c>
      <c r="C265" s="3">
        <v>125339</v>
      </c>
      <c r="D265" s="18">
        <v>5</v>
      </c>
      <c r="F265" s="2" t="s">
        <v>234</v>
      </c>
      <c r="G265" s="18" t="s">
        <v>1805</v>
      </c>
      <c r="H265" s="22">
        <v>39278</v>
      </c>
      <c r="I265" s="3">
        <f t="shared" ca="1" si="4"/>
        <v>13</v>
      </c>
    </row>
    <row r="266" spans="1:9" x14ac:dyDescent="0.3">
      <c r="A266" s="60">
        <v>948005604</v>
      </c>
      <c r="B266" s="2" t="s">
        <v>515</v>
      </c>
      <c r="C266" s="3">
        <v>86093</v>
      </c>
      <c r="D266" s="18">
        <v>5</v>
      </c>
      <c r="F266" s="2" t="s">
        <v>798</v>
      </c>
      <c r="G266" s="18" t="s">
        <v>1806</v>
      </c>
      <c r="H266" s="22">
        <v>36557</v>
      </c>
      <c r="I266" s="3">
        <f t="shared" ca="1" si="4"/>
        <v>21</v>
      </c>
    </row>
    <row r="267" spans="1:9" x14ac:dyDescent="0.3">
      <c r="A267" s="60">
        <v>240008346</v>
      </c>
      <c r="B267" s="2" t="s">
        <v>499</v>
      </c>
      <c r="C267" s="3">
        <v>51784</v>
      </c>
      <c r="D267" s="18">
        <v>2</v>
      </c>
      <c r="F267" s="2" t="s">
        <v>234</v>
      </c>
      <c r="G267" s="18" t="s">
        <v>1807</v>
      </c>
      <c r="H267" s="22">
        <v>40936</v>
      </c>
      <c r="I267" s="3">
        <f t="shared" ca="1" si="4"/>
        <v>9</v>
      </c>
    </row>
    <row r="268" spans="1:9" x14ac:dyDescent="0.3">
      <c r="A268" s="60">
        <v>654003574</v>
      </c>
      <c r="B268" s="2" t="s">
        <v>533</v>
      </c>
      <c r="C268" s="3">
        <v>119928</v>
      </c>
      <c r="D268" s="18">
        <v>0</v>
      </c>
      <c r="F268" s="2" t="s">
        <v>81</v>
      </c>
      <c r="G268" s="18" t="s">
        <v>1808</v>
      </c>
      <c r="H268" s="22">
        <v>40310</v>
      </c>
      <c r="I268" s="3">
        <f t="shared" ca="1" si="4"/>
        <v>10</v>
      </c>
    </row>
    <row r="269" spans="1:9" x14ac:dyDescent="0.3">
      <c r="A269" s="60">
        <v>844008279</v>
      </c>
      <c r="B269" s="2" t="s">
        <v>655</v>
      </c>
      <c r="C269" s="3">
        <v>123468</v>
      </c>
      <c r="D269" s="18">
        <v>6</v>
      </c>
      <c r="F269" s="2" t="s">
        <v>697</v>
      </c>
      <c r="G269" s="18" t="s">
        <v>1809</v>
      </c>
      <c r="H269" s="22">
        <v>39267</v>
      </c>
      <c r="I269" s="3">
        <f t="shared" ca="1" si="4"/>
        <v>13</v>
      </c>
    </row>
    <row r="270" spans="1:9" x14ac:dyDescent="0.3">
      <c r="A270" s="60">
        <v>326009737</v>
      </c>
      <c r="B270" s="2" t="s">
        <v>196</v>
      </c>
      <c r="C270" s="3">
        <v>97105</v>
      </c>
      <c r="D270" s="18">
        <v>3</v>
      </c>
      <c r="F270" s="2" t="s">
        <v>697</v>
      </c>
      <c r="G270" s="18" t="s">
        <v>1810</v>
      </c>
      <c r="H270" s="22">
        <v>40800</v>
      </c>
      <c r="I270" s="3">
        <f t="shared" ca="1" si="4"/>
        <v>9</v>
      </c>
    </row>
    <row r="271" spans="1:9" x14ac:dyDescent="0.3">
      <c r="A271" s="60">
        <v>746005110</v>
      </c>
      <c r="B271" s="2" t="s">
        <v>766</v>
      </c>
      <c r="C271" s="3">
        <v>100478</v>
      </c>
      <c r="D271" s="18">
        <v>0</v>
      </c>
      <c r="F271" s="2" t="s">
        <v>234</v>
      </c>
      <c r="G271" s="18" t="s">
        <v>1811</v>
      </c>
      <c r="H271" s="22">
        <v>39264</v>
      </c>
      <c r="I271" s="3">
        <f t="shared" ca="1" si="4"/>
        <v>13</v>
      </c>
    </row>
    <row r="272" spans="1:9" x14ac:dyDescent="0.3">
      <c r="A272" s="60">
        <v>848006065</v>
      </c>
      <c r="B272" s="2" t="s">
        <v>418</v>
      </c>
      <c r="C272" s="3">
        <v>99340</v>
      </c>
      <c r="D272" s="18">
        <v>1</v>
      </c>
      <c r="F272" s="2" t="s">
        <v>394</v>
      </c>
      <c r="G272" s="18" t="s">
        <v>1812</v>
      </c>
      <c r="H272" s="22">
        <v>40361</v>
      </c>
      <c r="I272" s="3">
        <f t="shared" ca="1" si="4"/>
        <v>10</v>
      </c>
    </row>
    <row r="273" spans="1:9" x14ac:dyDescent="0.3">
      <c r="A273" s="60">
        <v>154005819</v>
      </c>
      <c r="B273" s="2" t="s">
        <v>135</v>
      </c>
      <c r="C273" s="3">
        <v>122165</v>
      </c>
      <c r="D273" s="18">
        <v>3</v>
      </c>
      <c r="F273" s="2" t="s">
        <v>623</v>
      </c>
      <c r="G273" s="18" t="s">
        <v>1813</v>
      </c>
      <c r="H273" s="22">
        <v>35861</v>
      </c>
      <c r="I273" s="3">
        <f t="shared" ca="1" si="4"/>
        <v>23</v>
      </c>
    </row>
    <row r="274" spans="1:9" x14ac:dyDescent="0.3">
      <c r="A274" s="60">
        <v>920009263</v>
      </c>
      <c r="B274" s="2" t="s">
        <v>321</v>
      </c>
      <c r="C274" s="3">
        <v>126555</v>
      </c>
      <c r="D274" s="18">
        <v>1</v>
      </c>
      <c r="F274" s="2" t="s">
        <v>81</v>
      </c>
      <c r="G274" s="18" t="s">
        <v>1814</v>
      </c>
      <c r="H274" s="22">
        <v>35940</v>
      </c>
      <c r="I274" s="3">
        <f t="shared" ca="1" si="4"/>
        <v>22</v>
      </c>
    </row>
    <row r="275" spans="1:9" x14ac:dyDescent="0.3">
      <c r="A275" s="60">
        <v>457001973</v>
      </c>
      <c r="B275" s="2" t="s">
        <v>476</v>
      </c>
      <c r="C275" s="3">
        <v>87125</v>
      </c>
      <c r="D275" s="18">
        <v>5</v>
      </c>
      <c r="F275" s="2" t="s">
        <v>623</v>
      </c>
      <c r="G275" s="18" t="s">
        <v>1815</v>
      </c>
      <c r="H275" s="22">
        <v>40078</v>
      </c>
      <c r="I275" s="3">
        <f t="shared" ca="1" si="4"/>
        <v>11</v>
      </c>
    </row>
    <row r="276" spans="1:9" x14ac:dyDescent="0.3">
      <c r="A276" s="60">
        <v>237005168</v>
      </c>
      <c r="B276" s="2" t="s">
        <v>731</v>
      </c>
      <c r="C276" s="3">
        <v>115916</v>
      </c>
      <c r="D276" s="18">
        <v>1</v>
      </c>
      <c r="F276" s="2" t="s">
        <v>81</v>
      </c>
      <c r="G276" s="18" t="s">
        <v>1816</v>
      </c>
      <c r="H276" s="22">
        <v>39765</v>
      </c>
      <c r="I276" s="3">
        <f t="shared" ca="1" si="4"/>
        <v>12</v>
      </c>
    </row>
    <row r="277" spans="1:9" x14ac:dyDescent="0.3">
      <c r="A277" s="60">
        <v>550008491</v>
      </c>
      <c r="B277" s="2" t="s">
        <v>385</v>
      </c>
      <c r="C277" s="3">
        <v>111002</v>
      </c>
      <c r="D277" s="18">
        <v>4</v>
      </c>
      <c r="F277" s="2" t="s">
        <v>386</v>
      </c>
      <c r="G277" s="18" t="s">
        <v>1817</v>
      </c>
      <c r="H277" s="22">
        <v>37936</v>
      </c>
      <c r="I277" s="3">
        <f t="shared" ca="1" si="4"/>
        <v>17</v>
      </c>
    </row>
    <row r="278" spans="1:9" x14ac:dyDescent="0.3">
      <c r="A278" s="60">
        <v>277009082</v>
      </c>
      <c r="B278" s="2" t="s">
        <v>142</v>
      </c>
      <c r="C278" s="3">
        <v>110756</v>
      </c>
      <c r="D278" s="18">
        <v>0</v>
      </c>
      <c r="F278" s="2" t="s">
        <v>394</v>
      </c>
      <c r="G278" s="18" t="s">
        <v>1818</v>
      </c>
      <c r="H278" s="22">
        <v>39098</v>
      </c>
      <c r="I278" s="3">
        <f t="shared" ca="1" si="4"/>
        <v>14</v>
      </c>
    </row>
    <row r="279" spans="1:9" x14ac:dyDescent="0.3">
      <c r="A279" s="60">
        <v>429007471</v>
      </c>
      <c r="B279" s="2" t="s">
        <v>112</v>
      </c>
      <c r="C279" s="3">
        <v>112538</v>
      </c>
      <c r="D279" s="18">
        <v>0</v>
      </c>
      <c r="F279" s="2" t="s">
        <v>623</v>
      </c>
      <c r="G279" s="18" t="s">
        <v>1819</v>
      </c>
      <c r="H279" s="22">
        <v>40990</v>
      </c>
      <c r="I279" s="3">
        <f t="shared" ca="1" si="4"/>
        <v>8</v>
      </c>
    </row>
    <row r="280" spans="1:9" x14ac:dyDescent="0.3">
      <c r="A280" s="60">
        <v>987003705</v>
      </c>
      <c r="B280" s="2" t="s">
        <v>193</v>
      </c>
      <c r="C280" s="3">
        <v>70796</v>
      </c>
      <c r="D280" s="18">
        <v>0</v>
      </c>
      <c r="F280" s="2" t="s">
        <v>234</v>
      </c>
      <c r="G280" s="18" t="s">
        <v>1820</v>
      </c>
      <c r="H280" s="22">
        <v>36350</v>
      </c>
      <c r="I280" s="3">
        <f t="shared" ca="1" si="4"/>
        <v>21</v>
      </c>
    </row>
    <row r="281" spans="1:9" x14ac:dyDescent="0.3">
      <c r="A281" s="60">
        <v>702003432</v>
      </c>
      <c r="B281" s="2" t="s">
        <v>99</v>
      </c>
      <c r="C281" s="3">
        <v>50029</v>
      </c>
      <c r="D281" s="18">
        <v>6</v>
      </c>
      <c r="F281" s="2" t="s">
        <v>697</v>
      </c>
      <c r="G281" s="18" t="s">
        <v>1821</v>
      </c>
      <c r="H281" s="22">
        <v>40250</v>
      </c>
      <c r="I281" s="3">
        <f t="shared" ca="1" si="4"/>
        <v>10</v>
      </c>
    </row>
    <row r="282" spans="1:9" x14ac:dyDescent="0.3">
      <c r="A282" s="60">
        <v>557004740</v>
      </c>
      <c r="B282" s="2" t="s">
        <v>574</v>
      </c>
      <c r="C282" s="3">
        <v>79729</v>
      </c>
      <c r="D282" s="18">
        <v>3</v>
      </c>
      <c r="F282" s="2" t="s">
        <v>234</v>
      </c>
      <c r="G282" s="18" t="s">
        <v>1822</v>
      </c>
      <c r="H282" s="22">
        <v>38876</v>
      </c>
      <c r="I282" s="3">
        <f t="shared" ca="1" si="4"/>
        <v>14</v>
      </c>
    </row>
    <row r="283" spans="1:9" x14ac:dyDescent="0.3">
      <c r="A283" s="60">
        <v>721005086</v>
      </c>
      <c r="B283" s="2" t="s">
        <v>644</v>
      </c>
      <c r="C283" s="3">
        <v>124966</v>
      </c>
      <c r="D283" s="18">
        <v>6</v>
      </c>
      <c r="F283" s="2" t="s">
        <v>697</v>
      </c>
      <c r="G283" s="18" t="s">
        <v>1823</v>
      </c>
      <c r="H283" s="22">
        <v>39171</v>
      </c>
      <c r="I283" s="3">
        <f t="shared" ca="1" si="4"/>
        <v>13</v>
      </c>
    </row>
    <row r="284" spans="1:9" x14ac:dyDescent="0.3">
      <c r="A284" s="60">
        <v>429007210</v>
      </c>
      <c r="B284" s="2" t="s">
        <v>679</v>
      </c>
      <c r="C284" s="3">
        <v>111472</v>
      </c>
      <c r="D284" s="18">
        <v>2</v>
      </c>
      <c r="F284" s="2" t="s">
        <v>234</v>
      </c>
      <c r="G284" s="18" t="s">
        <v>1824</v>
      </c>
      <c r="H284" s="22">
        <v>40492</v>
      </c>
      <c r="I284" s="3">
        <f t="shared" ca="1" si="4"/>
        <v>10</v>
      </c>
    </row>
    <row r="285" spans="1:9" x14ac:dyDescent="0.3">
      <c r="A285" s="60">
        <v>713004721</v>
      </c>
      <c r="B285" s="2" t="s">
        <v>286</v>
      </c>
      <c r="C285" s="3">
        <v>57101</v>
      </c>
      <c r="D285" s="18">
        <v>6</v>
      </c>
      <c r="F285" s="2" t="s">
        <v>623</v>
      </c>
      <c r="G285" s="18" t="s">
        <v>1825</v>
      </c>
      <c r="H285" s="22">
        <v>36423</v>
      </c>
      <c r="I285" s="3">
        <f t="shared" ca="1" si="4"/>
        <v>21</v>
      </c>
    </row>
    <row r="286" spans="1:9" x14ac:dyDescent="0.3">
      <c r="A286" s="60">
        <v>929009064</v>
      </c>
      <c r="B286" s="2" t="s">
        <v>367</v>
      </c>
      <c r="C286" s="3">
        <v>82468</v>
      </c>
      <c r="D286" s="18">
        <v>3</v>
      </c>
      <c r="F286" s="2" t="s">
        <v>186</v>
      </c>
      <c r="G286" s="18" t="s">
        <v>1036</v>
      </c>
      <c r="H286" s="22">
        <v>38892</v>
      </c>
      <c r="I286" s="3">
        <f t="shared" ca="1" si="4"/>
        <v>14</v>
      </c>
    </row>
    <row r="287" spans="1:9" x14ac:dyDescent="0.3">
      <c r="A287" s="60">
        <v>356005233</v>
      </c>
      <c r="B287" s="2" t="s">
        <v>785</v>
      </c>
      <c r="C287" s="3">
        <v>118550</v>
      </c>
      <c r="D287" s="18">
        <v>4</v>
      </c>
      <c r="F287" s="2" t="s">
        <v>472</v>
      </c>
      <c r="G287" s="18" t="s">
        <v>1826</v>
      </c>
      <c r="H287" s="22">
        <v>39731</v>
      </c>
      <c r="I287" s="3">
        <f t="shared" ca="1" si="4"/>
        <v>12</v>
      </c>
    </row>
    <row r="288" spans="1:9" x14ac:dyDescent="0.3">
      <c r="A288" s="60">
        <v>503003558</v>
      </c>
      <c r="B288" s="2" t="s">
        <v>532</v>
      </c>
      <c r="C288" s="3">
        <v>66573</v>
      </c>
      <c r="D288" s="18">
        <v>6</v>
      </c>
      <c r="F288" s="2" t="s">
        <v>472</v>
      </c>
      <c r="G288" s="18" t="s">
        <v>1827</v>
      </c>
      <c r="H288" s="22">
        <v>37711</v>
      </c>
      <c r="I288" s="3">
        <f t="shared" ca="1" si="4"/>
        <v>17</v>
      </c>
    </row>
    <row r="289" spans="1:9" x14ac:dyDescent="0.3">
      <c r="A289" s="60">
        <v>426001974</v>
      </c>
      <c r="B289" s="2" t="s">
        <v>747</v>
      </c>
      <c r="C289" s="3">
        <v>61718</v>
      </c>
      <c r="D289" s="18">
        <v>2</v>
      </c>
      <c r="F289" s="2" t="s">
        <v>160</v>
      </c>
      <c r="G289" s="18" t="s">
        <v>1828</v>
      </c>
      <c r="H289" s="22">
        <v>40263</v>
      </c>
      <c r="I289" s="3">
        <f t="shared" ca="1" si="4"/>
        <v>10</v>
      </c>
    </row>
    <row r="290" spans="1:9" x14ac:dyDescent="0.3">
      <c r="A290" s="60">
        <v>548005910</v>
      </c>
      <c r="B290" s="2" t="s">
        <v>680</v>
      </c>
      <c r="C290" s="3">
        <v>107695</v>
      </c>
      <c r="D290" s="18">
        <v>3</v>
      </c>
      <c r="F290" s="2" t="s">
        <v>534</v>
      </c>
      <c r="G290" s="18" t="s">
        <v>1829</v>
      </c>
      <c r="H290" s="22">
        <v>40963</v>
      </c>
      <c r="I290" s="3">
        <f t="shared" ca="1" si="4"/>
        <v>9</v>
      </c>
    </row>
    <row r="291" spans="1:9" x14ac:dyDescent="0.3">
      <c r="A291" s="60">
        <v>786007328</v>
      </c>
      <c r="B291" s="2" t="s">
        <v>158</v>
      </c>
      <c r="C291" s="3">
        <v>62673</v>
      </c>
      <c r="D291" s="18">
        <v>5</v>
      </c>
      <c r="F291" s="2" t="s">
        <v>81</v>
      </c>
      <c r="G291" s="18" t="s">
        <v>1830</v>
      </c>
      <c r="H291" s="22">
        <v>40983</v>
      </c>
      <c r="I291" s="3">
        <f t="shared" ca="1" si="4"/>
        <v>8</v>
      </c>
    </row>
    <row r="292" spans="1:9" x14ac:dyDescent="0.3">
      <c r="A292" s="60">
        <v>525001913</v>
      </c>
      <c r="B292" s="2" t="s">
        <v>538</v>
      </c>
      <c r="C292" s="3">
        <v>60275</v>
      </c>
      <c r="D292" s="18">
        <v>4</v>
      </c>
      <c r="F292" s="2" t="s">
        <v>234</v>
      </c>
      <c r="G292" s="18" t="s">
        <v>1831</v>
      </c>
      <c r="H292" s="22">
        <v>37229</v>
      </c>
      <c r="I292" s="3">
        <f t="shared" ca="1" si="4"/>
        <v>19</v>
      </c>
    </row>
    <row r="293" spans="1:9" x14ac:dyDescent="0.3">
      <c r="A293" s="60">
        <v>888007096</v>
      </c>
      <c r="B293" s="2" t="s">
        <v>383</v>
      </c>
      <c r="C293" s="3">
        <v>60408</v>
      </c>
      <c r="D293" s="18">
        <v>6</v>
      </c>
      <c r="F293" s="2" t="s">
        <v>186</v>
      </c>
      <c r="G293" s="18" t="s">
        <v>1832</v>
      </c>
      <c r="H293" s="22">
        <v>40184</v>
      </c>
      <c r="I293" s="3">
        <f t="shared" ca="1" si="4"/>
        <v>11</v>
      </c>
    </row>
    <row r="294" spans="1:9" x14ac:dyDescent="0.3">
      <c r="A294" s="60">
        <v>501008936</v>
      </c>
      <c r="B294" s="2" t="s">
        <v>374</v>
      </c>
      <c r="C294" s="3">
        <v>103603</v>
      </c>
      <c r="D294" s="18">
        <v>0</v>
      </c>
      <c r="F294" s="2" t="s">
        <v>534</v>
      </c>
      <c r="G294" s="18" t="s">
        <v>1833</v>
      </c>
      <c r="H294" s="22">
        <v>35958</v>
      </c>
      <c r="I294" s="3">
        <f t="shared" ca="1" si="4"/>
        <v>22</v>
      </c>
    </row>
    <row r="295" spans="1:9" x14ac:dyDescent="0.3">
      <c r="A295" s="60">
        <v>595000961</v>
      </c>
      <c r="B295" s="2" t="s">
        <v>788</v>
      </c>
      <c r="C295" s="3">
        <v>95555</v>
      </c>
      <c r="D295" s="18">
        <v>1</v>
      </c>
      <c r="F295" s="2" t="s">
        <v>81</v>
      </c>
      <c r="G295" s="18" t="s">
        <v>1834</v>
      </c>
      <c r="H295" s="22">
        <v>35902</v>
      </c>
      <c r="I295" s="3">
        <f t="shared" ca="1" si="4"/>
        <v>22</v>
      </c>
    </row>
    <row r="296" spans="1:9" x14ac:dyDescent="0.3">
      <c r="A296" s="60">
        <v>902000591</v>
      </c>
      <c r="B296" s="2" t="s">
        <v>654</v>
      </c>
      <c r="C296" s="3">
        <v>79440</v>
      </c>
      <c r="D296" s="18">
        <v>0</v>
      </c>
      <c r="F296" s="2" t="s">
        <v>517</v>
      </c>
      <c r="G296" s="18" t="s">
        <v>1835</v>
      </c>
      <c r="H296" s="22">
        <v>40551</v>
      </c>
      <c r="I296" s="3">
        <f t="shared" ca="1" si="4"/>
        <v>10</v>
      </c>
    </row>
    <row r="297" spans="1:9" x14ac:dyDescent="0.3">
      <c r="A297" s="60">
        <v>789002601</v>
      </c>
      <c r="B297" s="2" t="s">
        <v>708</v>
      </c>
      <c r="C297" s="3">
        <v>70171</v>
      </c>
      <c r="D297" s="18">
        <v>1</v>
      </c>
      <c r="F297" s="2" t="s">
        <v>234</v>
      </c>
      <c r="G297" s="18" t="s">
        <v>1836</v>
      </c>
      <c r="H297" s="22">
        <v>39166</v>
      </c>
      <c r="I297" s="3">
        <f t="shared" ca="1" si="4"/>
        <v>13</v>
      </c>
    </row>
    <row r="298" spans="1:9" x14ac:dyDescent="0.3">
      <c r="A298" s="60">
        <v>318008428</v>
      </c>
      <c r="B298" s="2" t="s">
        <v>544</v>
      </c>
      <c r="C298" s="3">
        <v>102208</v>
      </c>
      <c r="D298" s="18">
        <v>3</v>
      </c>
      <c r="F298" s="2" t="s">
        <v>141</v>
      </c>
      <c r="G298" s="18" t="s">
        <v>1837</v>
      </c>
      <c r="H298" s="22">
        <v>37883</v>
      </c>
      <c r="I298" s="3">
        <f t="shared" ca="1" si="4"/>
        <v>17</v>
      </c>
    </row>
    <row r="299" spans="1:9" x14ac:dyDescent="0.3">
      <c r="A299" s="60">
        <v>850006222</v>
      </c>
      <c r="B299" s="2" t="s">
        <v>253</v>
      </c>
      <c r="C299" s="3">
        <v>72894</v>
      </c>
      <c r="D299" s="18">
        <v>4</v>
      </c>
      <c r="F299" s="2" t="s">
        <v>623</v>
      </c>
      <c r="G299" s="18" t="s">
        <v>1838</v>
      </c>
      <c r="H299" s="22">
        <v>39398</v>
      </c>
      <c r="I299" s="3">
        <f t="shared" ca="1" si="4"/>
        <v>13</v>
      </c>
    </row>
    <row r="300" spans="1:9" x14ac:dyDescent="0.3">
      <c r="A300" s="60">
        <v>829007320</v>
      </c>
      <c r="B300" s="2" t="s">
        <v>391</v>
      </c>
      <c r="C300" s="3">
        <v>116158</v>
      </c>
      <c r="D300" s="18">
        <v>0</v>
      </c>
      <c r="F300" s="2" t="s">
        <v>534</v>
      </c>
      <c r="G300" s="18" t="s">
        <v>1839</v>
      </c>
      <c r="H300" s="22">
        <v>36084</v>
      </c>
      <c r="I300" s="3">
        <f t="shared" ca="1" si="4"/>
        <v>22</v>
      </c>
    </row>
    <row r="301" spans="1:9" x14ac:dyDescent="0.3">
      <c r="A301" s="60">
        <v>464009886</v>
      </c>
      <c r="B301" s="2" t="s">
        <v>601</v>
      </c>
      <c r="C301" s="3">
        <v>115240</v>
      </c>
      <c r="D301" s="18">
        <v>5</v>
      </c>
      <c r="F301" s="2" t="s">
        <v>394</v>
      </c>
      <c r="G301" s="18" t="s">
        <v>1840</v>
      </c>
      <c r="H301" s="22">
        <v>35856</v>
      </c>
      <c r="I301" s="3">
        <f t="shared" ca="1" si="4"/>
        <v>23</v>
      </c>
    </row>
    <row r="302" spans="1:9" x14ac:dyDescent="0.3">
      <c r="A302" s="60">
        <v>165000161</v>
      </c>
      <c r="B302" s="2" t="s">
        <v>279</v>
      </c>
      <c r="C302" s="3">
        <v>111762</v>
      </c>
      <c r="D302" s="18">
        <v>0</v>
      </c>
      <c r="F302" s="2" t="s">
        <v>394</v>
      </c>
      <c r="G302" s="18" t="s">
        <v>1841</v>
      </c>
      <c r="H302" s="22">
        <v>40333</v>
      </c>
      <c r="I302" s="3">
        <f t="shared" ca="1" si="4"/>
        <v>10</v>
      </c>
    </row>
    <row r="303" spans="1:9" x14ac:dyDescent="0.3">
      <c r="A303" s="60">
        <v>562006290</v>
      </c>
      <c r="B303" s="2" t="s">
        <v>493</v>
      </c>
      <c r="C303" s="3">
        <v>89796</v>
      </c>
      <c r="D303" s="18">
        <v>4</v>
      </c>
      <c r="F303" s="2" t="s">
        <v>234</v>
      </c>
      <c r="G303" s="18" t="s">
        <v>1842</v>
      </c>
      <c r="H303" s="22">
        <v>38807</v>
      </c>
      <c r="I303" s="3">
        <f t="shared" ca="1" si="4"/>
        <v>14</v>
      </c>
    </row>
    <row r="304" spans="1:9" x14ac:dyDescent="0.3">
      <c r="A304" s="60">
        <v>389009646</v>
      </c>
      <c r="B304" s="2" t="s">
        <v>114</v>
      </c>
      <c r="C304" s="3">
        <v>54040</v>
      </c>
      <c r="D304" s="18">
        <v>5</v>
      </c>
      <c r="F304" s="2" t="s">
        <v>534</v>
      </c>
      <c r="G304" s="18" t="s">
        <v>1843</v>
      </c>
      <c r="H304" s="22">
        <v>36088</v>
      </c>
      <c r="I304" s="3">
        <f t="shared" ca="1" si="4"/>
        <v>22</v>
      </c>
    </row>
    <row r="305" spans="1:9" x14ac:dyDescent="0.3">
      <c r="A305" s="60">
        <v>788004504</v>
      </c>
      <c r="B305" s="2" t="s">
        <v>718</v>
      </c>
      <c r="C305" s="3">
        <v>109199</v>
      </c>
      <c r="D305" s="18">
        <v>1</v>
      </c>
      <c r="F305" s="2" t="s">
        <v>234</v>
      </c>
      <c r="G305" s="18" t="s">
        <v>1844</v>
      </c>
      <c r="H305" s="22">
        <v>39472</v>
      </c>
      <c r="I305" s="3">
        <f t="shared" ca="1" si="4"/>
        <v>13</v>
      </c>
    </row>
    <row r="306" spans="1:9" x14ac:dyDescent="0.3">
      <c r="A306" s="60">
        <v>758000659</v>
      </c>
      <c r="B306" s="2" t="s">
        <v>545</v>
      </c>
      <c r="C306" s="3">
        <v>53353</v>
      </c>
      <c r="D306" s="18">
        <v>4</v>
      </c>
      <c r="F306" s="2" t="s">
        <v>472</v>
      </c>
      <c r="G306" s="18" t="s">
        <v>1845</v>
      </c>
      <c r="H306" s="22">
        <v>36695</v>
      </c>
      <c r="I306" s="3">
        <f t="shared" ca="1" si="4"/>
        <v>20</v>
      </c>
    </row>
    <row r="307" spans="1:9" x14ac:dyDescent="0.3">
      <c r="A307" s="60">
        <v>412002910</v>
      </c>
      <c r="B307" s="2" t="s">
        <v>156</v>
      </c>
      <c r="C307" s="3">
        <v>104893</v>
      </c>
      <c r="D307" s="18">
        <v>2</v>
      </c>
      <c r="F307" s="2" t="s">
        <v>234</v>
      </c>
      <c r="G307" s="18" t="s">
        <v>1846</v>
      </c>
      <c r="H307" s="22">
        <v>37620</v>
      </c>
      <c r="I307" s="3">
        <f t="shared" ca="1" si="4"/>
        <v>18</v>
      </c>
    </row>
    <row r="308" spans="1:9" x14ac:dyDescent="0.3">
      <c r="A308" s="60">
        <v>427007916</v>
      </c>
      <c r="B308" s="2" t="s">
        <v>508</v>
      </c>
      <c r="C308" s="3">
        <v>64749</v>
      </c>
      <c r="D308" s="18">
        <v>1</v>
      </c>
      <c r="F308" s="2" t="s">
        <v>623</v>
      </c>
      <c r="G308" s="18" t="s">
        <v>1847</v>
      </c>
      <c r="H308" s="22">
        <v>41219</v>
      </c>
      <c r="I308" s="3">
        <f t="shared" ca="1" si="4"/>
        <v>8</v>
      </c>
    </row>
    <row r="309" spans="1:9" x14ac:dyDescent="0.3">
      <c r="A309" s="60">
        <v>624009263</v>
      </c>
      <c r="B309" s="2" t="s">
        <v>288</v>
      </c>
      <c r="C309" s="3">
        <v>93784</v>
      </c>
      <c r="D309" s="18">
        <v>3</v>
      </c>
      <c r="F309" s="2" t="s">
        <v>697</v>
      </c>
      <c r="G309" s="18" t="s">
        <v>1848</v>
      </c>
      <c r="H309" s="22">
        <v>39063</v>
      </c>
      <c r="I309" s="3">
        <f t="shared" ca="1" si="4"/>
        <v>14</v>
      </c>
    </row>
    <row r="310" spans="1:9" x14ac:dyDescent="0.3">
      <c r="A310" s="60">
        <v>403008091</v>
      </c>
      <c r="B310" s="2" t="s">
        <v>692</v>
      </c>
      <c r="C310" s="3">
        <v>75425</v>
      </c>
      <c r="D310" s="18">
        <v>3</v>
      </c>
      <c r="F310" s="2" t="s">
        <v>697</v>
      </c>
      <c r="G310" s="18" t="s">
        <v>1849</v>
      </c>
      <c r="H310" s="22">
        <v>39539</v>
      </c>
      <c r="I310" s="3">
        <f t="shared" ca="1" si="4"/>
        <v>12</v>
      </c>
    </row>
    <row r="311" spans="1:9" x14ac:dyDescent="0.3">
      <c r="A311" s="60">
        <v>729005407</v>
      </c>
      <c r="B311" s="2" t="s">
        <v>496</v>
      </c>
      <c r="C311" s="3">
        <v>102322</v>
      </c>
      <c r="D311" s="18">
        <v>6</v>
      </c>
      <c r="F311" s="2" t="s">
        <v>623</v>
      </c>
      <c r="G311" s="18" t="s">
        <v>1850</v>
      </c>
      <c r="H311" s="22">
        <v>39720</v>
      </c>
      <c r="I311" s="3">
        <f t="shared" ca="1" si="4"/>
        <v>12</v>
      </c>
    </row>
    <row r="312" spans="1:9" x14ac:dyDescent="0.3">
      <c r="A312" s="60">
        <v>690003990</v>
      </c>
      <c r="B312" s="2" t="s">
        <v>641</v>
      </c>
      <c r="C312" s="3">
        <v>88867</v>
      </c>
      <c r="D312" s="18">
        <v>6</v>
      </c>
      <c r="F312" s="2" t="s">
        <v>234</v>
      </c>
      <c r="G312" s="18" t="s">
        <v>1851</v>
      </c>
      <c r="H312" s="22">
        <v>36604</v>
      </c>
      <c r="I312" s="3">
        <f t="shared" ca="1" si="4"/>
        <v>20</v>
      </c>
    </row>
    <row r="313" spans="1:9" x14ac:dyDescent="0.3">
      <c r="A313" s="60">
        <v>633008361</v>
      </c>
      <c r="B313" s="2" t="s">
        <v>411</v>
      </c>
      <c r="C313" s="3">
        <v>107099</v>
      </c>
      <c r="D313" s="18">
        <v>6</v>
      </c>
      <c r="F313" s="2" t="s">
        <v>623</v>
      </c>
      <c r="G313" s="18" t="s">
        <v>1852</v>
      </c>
      <c r="H313" s="22">
        <v>39293</v>
      </c>
      <c r="I313" s="3">
        <f t="shared" ca="1" si="4"/>
        <v>13</v>
      </c>
    </row>
    <row r="314" spans="1:9" x14ac:dyDescent="0.3">
      <c r="A314" s="60">
        <v>339004449</v>
      </c>
      <c r="B314" s="2" t="s">
        <v>43</v>
      </c>
      <c r="C314" s="3">
        <v>123234</v>
      </c>
      <c r="D314" s="18">
        <v>0</v>
      </c>
      <c r="F314" s="2" t="s">
        <v>534</v>
      </c>
      <c r="G314" s="18" t="s">
        <v>1853</v>
      </c>
      <c r="H314" s="22">
        <v>39217</v>
      </c>
      <c r="I314" s="3">
        <f t="shared" ca="1" si="4"/>
        <v>13</v>
      </c>
    </row>
    <row r="315" spans="1:9" x14ac:dyDescent="0.3">
      <c r="A315" s="60">
        <v>135009490</v>
      </c>
      <c r="B315" s="2" t="s">
        <v>609</v>
      </c>
      <c r="C315" s="3">
        <v>46009</v>
      </c>
      <c r="D315" s="4">
        <v>2</v>
      </c>
      <c r="F315" s="2" t="s">
        <v>394</v>
      </c>
      <c r="G315" s="18" t="s">
        <v>1854</v>
      </c>
      <c r="H315" s="22">
        <v>41070</v>
      </c>
      <c r="I315" s="3">
        <f t="shared" ca="1" si="4"/>
        <v>8</v>
      </c>
    </row>
    <row r="316" spans="1:9" x14ac:dyDescent="0.3">
      <c r="A316" s="60">
        <v>714007665</v>
      </c>
      <c r="B316" s="2" t="s">
        <v>404</v>
      </c>
      <c r="C316" s="3">
        <v>115076</v>
      </c>
      <c r="D316" s="18">
        <v>0</v>
      </c>
      <c r="F316" s="2" t="s">
        <v>234</v>
      </c>
      <c r="G316" s="18" t="s">
        <v>1855</v>
      </c>
      <c r="H316" s="22">
        <v>38912</v>
      </c>
      <c r="I316" s="3">
        <f t="shared" ca="1" si="4"/>
        <v>14</v>
      </c>
    </row>
    <row r="317" spans="1:9" x14ac:dyDescent="0.3">
      <c r="A317" s="60">
        <v>635009263</v>
      </c>
      <c r="B317" s="2" t="s">
        <v>691</v>
      </c>
      <c r="C317" s="3">
        <v>125069</v>
      </c>
      <c r="D317" s="18">
        <v>3</v>
      </c>
      <c r="F317" s="2" t="s">
        <v>234</v>
      </c>
      <c r="G317" s="18" t="s">
        <v>1856</v>
      </c>
      <c r="H317" s="22">
        <v>38813</v>
      </c>
      <c r="I317" s="3">
        <f t="shared" ca="1" si="4"/>
        <v>14</v>
      </c>
    </row>
    <row r="318" spans="1:9" x14ac:dyDescent="0.3">
      <c r="A318" s="60">
        <v>790003227</v>
      </c>
      <c r="B318" s="2" t="s">
        <v>113</v>
      </c>
      <c r="C318" s="3">
        <v>111454</v>
      </c>
      <c r="D318" s="18">
        <v>4</v>
      </c>
      <c r="F318" s="2" t="s">
        <v>394</v>
      </c>
      <c r="G318" s="18" t="s">
        <v>1857</v>
      </c>
      <c r="H318" s="22">
        <v>38805</v>
      </c>
      <c r="I318" s="3">
        <f t="shared" ca="1" si="4"/>
        <v>14</v>
      </c>
    </row>
    <row r="319" spans="1:9" x14ac:dyDescent="0.3">
      <c r="A319" s="60">
        <v>891004487</v>
      </c>
      <c r="B319" s="2" t="s">
        <v>689</v>
      </c>
      <c r="C319" s="3">
        <v>67727</v>
      </c>
      <c r="D319" s="18">
        <v>1</v>
      </c>
      <c r="F319" s="2" t="s">
        <v>394</v>
      </c>
      <c r="G319" s="18" t="s">
        <v>1858</v>
      </c>
      <c r="H319" s="22">
        <v>39147</v>
      </c>
      <c r="I319" s="3">
        <f t="shared" ca="1" si="4"/>
        <v>14</v>
      </c>
    </row>
    <row r="320" spans="1:9" x14ac:dyDescent="0.3">
      <c r="A320" s="60">
        <v>359005596</v>
      </c>
      <c r="B320" s="2" t="s">
        <v>778</v>
      </c>
      <c r="C320" s="3">
        <v>107735</v>
      </c>
      <c r="D320" s="18">
        <v>0</v>
      </c>
      <c r="F320" s="2" t="s">
        <v>517</v>
      </c>
      <c r="G320" s="18" t="s">
        <v>1859</v>
      </c>
      <c r="H320" s="22">
        <v>40591</v>
      </c>
      <c r="I320" s="3">
        <f t="shared" ca="1" si="4"/>
        <v>10</v>
      </c>
    </row>
    <row r="321" spans="1:9" x14ac:dyDescent="0.3">
      <c r="A321" s="60">
        <v>659007909</v>
      </c>
      <c r="B321" s="2" t="s">
        <v>539</v>
      </c>
      <c r="C321" s="3">
        <v>120404</v>
      </c>
      <c r="D321" s="18">
        <v>3</v>
      </c>
      <c r="F321" s="2" t="s">
        <v>446</v>
      </c>
      <c r="G321" s="18" t="s">
        <v>1860</v>
      </c>
      <c r="H321" s="22">
        <v>40333</v>
      </c>
      <c r="I321" s="3">
        <f t="shared" ca="1" si="4"/>
        <v>10</v>
      </c>
    </row>
    <row r="322" spans="1:9" x14ac:dyDescent="0.3">
      <c r="A322" s="60">
        <v>436004606</v>
      </c>
      <c r="B322" s="2" t="s">
        <v>661</v>
      </c>
      <c r="C322" s="3">
        <v>100072</v>
      </c>
      <c r="D322" s="18">
        <v>4</v>
      </c>
      <c r="F322" s="2" t="s">
        <v>623</v>
      </c>
      <c r="G322" s="18" t="s">
        <v>1861</v>
      </c>
      <c r="H322" s="22">
        <v>36406</v>
      </c>
      <c r="I322" s="3">
        <f t="shared" ref="I322:I385" ca="1" si="5">DATEDIF(H322,TODAY(),"Y")</f>
        <v>21</v>
      </c>
    </row>
    <row r="323" spans="1:9" x14ac:dyDescent="0.3">
      <c r="A323" s="60">
        <v>274007251</v>
      </c>
      <c r="B323" s="2" t="s">
        <v>319</v>
      </c>
      <c r="C323" s="3">
        <v>95292</v>
      </c>
      <c r="D323" s="18">
        <v>0</v>
      </c>
      <c r="F323" s="2" t="s">
        <v>234</v>
      </c>
      <c r="G323" s="18" t="s">
        <v>1862</v>
      </c>
      <c r="H323" s="22">
        <v>36698</v>
      </c>
      <c r="I323" s="3">
        <f t="shared" ca="1" si="5"/>
        <v>20</v>
      </c>
    </row>
    <row r="324" spans="1:9" x14ac:dyDescent="0.3">
      <c r="A324" s="60">
        <v>792008834</v>
      </c>
      <c r="B324" s="2" t="s">
        <v>281</v>
      </c>
      <c r="C324" s="3">
        <v>103608</v>
      </c>
      <c r="D324" s="18">
        <v>5</v>
      </c>
      <c r="F324" s="2" t="s">
        <v>26</v>
      </c>
      <c r="G324" s="18" t="s">
        <v>1863</v>
      </c>
      <c r="H324" s="22">
        <v>41136</v>
      </c>
      <c r="I324" s="3">
        <f t="shared" ca="1" si="5"/>
        <v>8</v>
      </c>
    </row>
    <row r="325" spans="1:9" x14ac:dyDescent="0.3">
      <c r="A325" s="60">
        <v>950002946</v>
      </c>
      <c r="B325" s="2" t="s">
        <v>398</v>
      </c>
      <c r="C325" s="3">
        <v>78610</v>
      </c>
      <c r="D325" s="18">
        <v>4</v>
      </c>
      <c r="F325" s="2" t="s">
        <v>180</v>
      </c>
      <c r="G325" s="18" t="s">
        <v>1864</v>
      </c>
      <c r="H325" s="22">
        <v>39623</v>
      </c>
      <c r="I325" s="3">
        <f t="shared" ca="1" si="5"/>
        <v>12</v>
      </c>
    </row>
    <row r="326" spans="1:9" x14ac:dyDescent="0.3">
      <c r="A326" s="60">
        <v>805002378</v>
      </c>
      <c r="B326" s="2" t="s">
        <v>584</v>
      </c>
      <c r="C326" s="3">
        <v>81833</v>
      </c>
      <c r="D326" s="18">
        <v>2</v>
      </c>
      <c r="F326" s="2" t="s">
        <v>186</v>
      </c>
      <c r="G326" s="18" t="s">
        <v>1865</v>
      </c>
      <c r="H326" s="22">
        <v>41177</v>
      </c>
      <c r="I326" s="3">
        <f t="shared" ca="1" si="5"/>
        <v>8</v>
      </c>
    </row>
    <row r="327" spans="1:9" x14ac:dyDescent="0.3">
      <c r="A327" s="60">
        <v>455003707</v>
      </c>
      <c r="B327" s="2" t="s">
        <v>743</v>
      </c>
      <c r="C327" s="3">
        <v>125113</v>
      </c>
      <c r="D327" s="18">
        <v>5</v>
      </c>
      <c r="F327" s="2" t="s">
        <v>26</v>
      </c>
      <c r="G327" s="18" t="s">
        <v>1866</v>
      </c>
      <c r="H327" s="22">
        <v>37404</v>
      </c>
      <c r="I327" s="3">
        <f t="shared" ca="1" si="5"/>
        <v>18</v>
      </c>
    </row>
    <row r="328" spans="1:9" x14ac:dyDescent="0.3">
      <c r="A328" s="60">
        <v>198006015</v>
      </c>
      <c r="B328" s="2" t="s">
        <v>130</v>
      </c>
      <c r="C328" s="3">
        <v>52224</v>
      </c>
      <c r="D328" s="18">
        <v>6</v>
      </c>
      <c r="F328" s="2" t="s">
        <v>150</v>
      </c>
      <c r="G328" s="18" t="s">
        <v>1867</v>
      </c>
      <c r="H328" s="62">
        <v>40516</v>
      </c>
      <c r="I328" s="3">
        <f t="shared" ca="1" si="5"/>
        <v>10</v>
      </c>
    </row>
    <row r="329" spans="1:9" x14ac:dyDescent="0.3">
      <c r="A329" s="60">
        <v>455006466</v>
      </c>
      <c r="B329" s="2" t="s">
        <v>106</v>
      </c>
      <c r="C329" s="3">
        <v>99457</v>
      </c>
      <c r="D329" s="18">
        <v>5</v>
      </c>
      <c r="F329" s="2" t="s">
        <v>186</v>
      </c>
      <c r="G329" s="18" t="s">
        <v>1868</v>
      </c>
      <c r="H329" s="22">
        <v>38788</v>
      </c>
      <c r="I329" s="3">
        <f t="shared" ca="1" si="5"/>
        <v>15</v>
      </c>
    </row>
    <row r="330" spans="1:9" x14ac:dyDescent="0.3">
      <c r="A330" s="60">
        <v>226008178</v>
      </c>
      <c r="B330" s="2" t="s">
        <v>332</v>
      </c>
      <c r="C330" s="3">
        <v>108890</v>
      </c>
      <c r="D330" s="18">
        <v>6</v>
      </c>
      <c r="F330" s="2" t="s">
        <v>81</v>
      </c>
      <c r="G330" s="18" t="s">
        <v>1869</v>
      </c>
      <c r="H330" s="22">
        <v>40925</v>
      </c>
      <c r="I330" s="3">
        <f t="shared" ca="1" si="5"/>
        <v>9</v>
      </c>
    </row>
    <row r="331" spans="1:9" x14ac:dyDescent="0.3">
      <c r="A331" s="60">
        <v>460004597</v>
      </c>
      <c r="B331" s="2" t="s">
        <v>678</v>
      </c>
      <c r="C331" s="3">
        <v>103256</v>
      </c>
      <c r="D331" s="18">
        <v>2</v>
      </c>
      <c r="F331" s="2" t="s">
        <v>234</v>
      </c>
      <c r="G331" s="18" t="s">
        <v>1870</v>
      </c>
      <c r="H331" s="22">
        <v>39262</v>
      </c>
      <c r="I331" s="3">
        <f t="shared" ca="1" si="5"/>
        <v>13</v>
      </c>
    </row>
    <row r="332" spans="1:9" x14ac:dyDescent="0.3">
      <c r="A332" s="60">
        <v>144008966</v>
      </c>
      <c r="B332" s="2" t="s">
        <v>410</v>
      </c>
      <c r="C332" s="3">
        <v>123051</v>
      </c>
      <c r="D332" s="18">
        <v>4</v>
      </c>
      <c r="F332" s="2" t="s">
        <v>81</v>
      </c>
      <c r="G332" s="18" t="s">
        <v>1871</v>
      </c>
      <c r="H332" s="22">
        <v>39040</v>
      </c>
      <c r="I332" s="3">
        <f t="shared" ca="1" si="5"/>
        <v>14</v>
      </c>
    </row>
    <row r="333" spans="1:9" x14ac:dyDescent="0.3">
      <c r="A333" s="60">
        <v>521006027</v>
      </c>
      <c r="B333" s="2" t="s">
        <v>312</v>
      </c>
      <c r="C333" s="3">
        <v>65500</v>
      </c>
      <c r="D333" s="18">
        <v>3</v>
      </c>
      <c r="F333" s="2" t="s">
        <v>234</v>
      </c>
      <c r="G333" s="18" t="s">
        <v>1872</v>
      </c>
      <c r="H333" s="22">
        <v>36283</v>
      </c>
      <c r="I333" s="3">
        <f t="shared" ca="1" si="5"/>
        <v>21</v>
      </c>
    </row>
    <row r="334" spans="1:9" x14ac:dyDescent="0.3">
      <c r="A334" s="60">
        <v>418002751</v>
      </c>
      <c r="B334" s="2" t="s">
        <v>724</v>
      </c>
      <c r="C334" s="3">
        <v>52842</v>
      </c>
      <c r="D334" s="18">
        <v>6</v>
      </c>
      <c r="F334" s="2" t="s">
        <v>81</v>
      </c>
      <c r="G334" s="18" t="s">
        <v>1873</v>
      </c>
      <c r="H334" s="22">
        <v>37960</v>
      </c>
      <c r="I334" s="3">
        <f t="shared" ca="1" si="5"/>
        <v>17</v>
      </c>
    </row>
    <row r="335" spans="1:9" x14ac:dyDescent="0.3">
      <c r="A335" s="60">
        <v>638000673</v>
      </c>
      <c r="B335" s="2" t="s">
        <v>602</v>
      </c>
      <c r="C335" s="3">
        <v>74933</v>
      </c>
      <c r="D335" s="18">
        <v>4</v>
      </c>
      <c r="F335" s="2" t="s">
        <v>534</v>
      </c>
      <c r="G335" s="18" t="s">
        <v>1874</v>
      </c>
      <c r="H335" s="22">
        <v>39807</v>
      </c>
      <c r="I335" s="3">
        <f t="shared" ca="1" si="5"/>
        <v>12</v>
      </c>
    </row>
    <row r="336" spans="1:9" x14ac:dyDescent="0.3">
      <c r="A336" s="60">
        <v>112004171</v>
      </c>
      <c r="B336" s="2" t="s">
        <v>302</v>
      </c>
      <c r="C336" s="3">
        <v>117432</v>
      </c>
      <c r="D336" s="18">
        <v>6</v>
      </c>
      <c r="F336" s="2" t="s">
        <v>697</v>
      </c>
      <c r="G336" s="18" t="s">
        <v>1875</v>
      </c>
      <c r="H336" s="22">
        <v>41111</v>
      </c>
      <c r="I336" s="3">
        <f t="shared" ca="1" si="5"/>
        <v>8</v>
      </c>
    </row>
    <row r="337" spans="1:9" x14ac:dyDescent="0.3">
      <c r="A337" s="60">
        <v>304006415</v>
      </c>
      <c r="B337" s="2" t="s">
        <v>178</v>
      </c>
      <c r="C337" s="3">
        <v>99842</v>
      </c>
      <c r="D337" s="18">
        <v>0</v>
      </c>
      <c r="F337" s="2" t="s">
        <v>57</v>
      </c>
      <c r="G337" s="18" t="s">
        <v>1876</v>
      </c>
      <c r="H337" s="22">
        <v>40856</v>
      </c>
      <c r="I337" s="3">
        <f t="shared" ca="1" si="5"/>
        <v>9</v>
      </c>
    </row>
    <row r="338" spans="1:9" x14ac:dyDescent="0.3">
      <c r="A338" s="60">
        <v>558005492</v>
      </c>
      <c r="B338" s="2" t="s">
        <v>425</v>
      </c>
      <c r="C338" s="3">
        <v>55409</v>
      </c>
      <c r="D338" s="18">
        <v>0</v>
      </c>
      <c r="F338" s="2" t="s">
        <v>186</v>
      </c>
      <c r="G338" s="18" t="s">
        <v>1877</v>
      </c>
      <c r="H338" s="22">
        <v>35939</v>
      </c>
      <c r="I338" s="3">
        <f t="shared" ca="1" si="5"/>
        <v>22</v>
      </c>
    </row>
    <row r="339" spans="1:9" x14ac:dyDescent="0.3">
      <c r="A339" s="60">
        <v>487004289</v>
      </c>
      <c r="B339" s="2" t="s">
        <v>571</v>
      </c>
      <c r="C339" s="3">
        <v>68213</v>
      </c>
      <c r="D339" s="18">
        <v>3</v>
      </c>
      <c r="F339" s="2" t="s">
        <v>534</v>
      </c>
      <c r="G339" s="18" t="s">
        <v>1878</v>
      </c>
      <c r="H339" s="22">
        <v>37848</v>
      </c>
      <c r="I339" s="3">
        <f t="shared" ca="1" si="5"/>
        <v>17</v>
      </c>
    </row>
    <row r="340" spans="1:9" x14ac:dyDescent="0.3">
      <c r="A340" s="60">
        <v>998002619</v>
      </c>
      <c r="B340" s="2" t="s">
        <v>328</v>
      </c>
      <c r="C340" s="3">
        <v>50610</v>
      </c>
      <c r="D340" s="18">
        <v>4</v>
      </c>
      <c r="F340" s="2" t="s">
        <v>697</v>
      </c>
      <c r="G340" s="18" t="s">
        <v>1879</v>
      </c>
      <c r="H340" s="62">
        <v>40334</v>
      </c>
      <c r="I340" s="3">
        <f t="shared" ca="1" si="5"/>
        <v>10</v>
      </c>
    </row>
    <row r="341" spans="1:9" x14ac:dyDescent="0.3">
      <c r="A341" s="60">
        <v>705008309</v>
      </c>
      <c r="B341" s="2" t="s">
        <v>122</v>
      </c>
      <c r="C341" s="3">
        <v>105125</v>
      </c>
      <c r="D341" s="18">
        <v>3</v>
      </c>
      <c r="F341" s="2" t="s">
        <v>534</v>
      </c>
      <c r="G341" s="18" t="s">
        <v>1880</v>
      </c>
      <c r="H341" s="22">
        <v>36340</v>
      </c>
      <c r="I341" s="3">
        <f t="shared" ca="1" si="5"/>
        <v>21</v>
      </c>
    </row>
    <row r="342" spans="1:9" x14ac:dyDescent="0.3">
      <c r="A342" s="60">
        <v>136004633</v>
      </c>
      <c r="B342" s="2" t="s">
        <v>562</v>
      </c>
      <c r="C342" s="3">
        <v>52562</v>
      </c>
      <c r="D342" s="18">
        <v>4</v>
      </c>
      <c r="F342" s="2" t="s">
        <v>234</v>
      </c>
      <c r="G342" s="18" t="s">
        <v>1881</v>
      </c>
      <c r="H342" s="62">
        <v>40680</v>
      </c>
      <c r="I342" s="3">
        <f t="shared" ca="1" si="5"/>
        <v>9</v>
      </c>
    </row>
    <row r="343" spans="1:9" x14ac:dyDescent="0.3">
      <c r="A343" s="60">
        <v>796005096</v>
      </c>
      <c r="B343" s="2" t="s">
        <v>612</v>
      </c>
      <c r="C343" s="3">
        <v>108854</v>
      </c>
      <c r="D343" s="18">
        <v>6</v>
      </c>
      <c r="F343" s="2" t="s">
        <v>394</v>
      </c>
      <c r="G343" s="18" t="s">
        <v>1882</v>
      </c>
      <c r="H343" s="22">
        <v>36297</v>
      </c>
      <c r="I343" s="3">
        <f t="shared" ca="1" si="5"/>
        <v>21</v>
      </c>
    </row>
    <row r="344" spans="1:9" x14ac:dyDescent="0.3">
      <c r="A344" s="60">
        <v>983006861</v>
      </c>
      <c r="B344" s="2" t="s">
        <v>610</v>
      </c>
      <c r="C344" s="3">
        <v>83609</v>
      </c>
      <c r="D344" s="18">
        <v>1</v>
      </c>
      <c r="F344" s="2" t="s">
        <v>394</v>
      </c>
      <c r="G344" s="18" t="s">
        <v>1883</v>
      </c>
      <c r="H344" s="22">
        <v>36116</v>
      </c>
      <c r="I344" s="3">
        <f t="shared" ca="1" si="5"/>
        <v>22</v>
      </c>
    </row>
    <row r="345" spans="1:9" x14ac:dyDescent="0.3">
      <c r="A345" s="60">
        <v>886001264</v>
      </c>
      <c r="B345" s="2" t="s">
        <v>442</v>
      </c>
      <c r="C345" s="3">
        <v>110342</v>
      </c>
      <c r="D345" s="18">
        <v>2</v>
      </c>
      <c r="F345" s="2" t="s">
        <v>446</v>
      </c>
      <c r="G345" s="18" t="s">
        <v>1884</v>
      </c>
      <c r="H345" s="22">
        <v>39011</v>
      </c>
      <c r="I345" s="3">
        <f t="shared" ca="1" si="5"/>
        <v>14</v>
      </c>
    </row>
    <row r="346" spans="1:9" x14ac:dyDescent="0.3">
      <c r="A346" s="60">
        <v>694004228</v>
      </c>
      <c r="B346" s="2" t="s">
        <v>768</v>
      </c>
      <c r="C346" s="3">
        <v>71758</v>
      </c>
      <c r="D346" s="18">
        <v>6</v>
      </c>
      <c r="F346" s="2" t="s">
        <v>697</v>
      </c>
      <c r="G346" s="18" t="s">
        <v>1885</v>
      </c>
      <c r="H346" s="22">
        <v>37009</v>
      </c>
      <c r="I346" s="3">
        <f t="shared" ca="1" si="5"/>
        <v>19</v>
      </c>
    </row>
    <row r="347" spans="1:9" x14ac:dyDescent="0.3">
      <c r="A347" s="60">
        <v>196005175</v>
      </c>
      <c r="B347" s="2" t="s">
        <v>435</v>
      </c>
      <c r="C347" s="3">
        <v>103657</v>
      </c>
      <c r="D347" s="18">
        <v>0</v>
      </c>
      <c r="F347" s="2" t="s">
        <v>697</v>
      </c>
      <c r="G347" s="18" t="s">
        <v>1886</v>
      </c>
      <c r="H347" s="22">
        <v>40389</v>
      </c>
      <c r="I347" s="3">
        <f t="shared" ca="1" si="5"/>
        <v>10</v>
      </c>
    </row>
    <row r="348" spans="1:9" x14ac:dyDescent="0.3">
      <c r="A348" s="60">
        <v>626007977</v>
      </c>
      <c r="B348" s="2" t="s">
        <v>632</v>
      </c>
      <c r="C348" s="3">
        <v>100874</v>
      </c>
      <c r="D348" s="18">
        <v>4</v>
      </c>
      <c r="F348" s="2" t="s">
        <v>186</v>
      </c>
      <c r="G348" s="18" t="s">
        <v>1887</v>
      </c>
      <c r="H348" s="22">
        <v>39138</v>
      </c>
      <c r="I348" s="3">
        <f t="shared" ca="1" si="5"/>
        <v>14</v>
      </c>
    </row>
    <row r="349" spans="1:9" x14ac:dyDescent="0.3">
      <c r="A349" s="60">
        <v>683003709</v>
      </c>
      <c r="B349" s="2" t="s">
        <v>433</v>
      </c>
      <c r="C349" s="3">
        <v>95336</v>
      </c>
      <c r="D349" s="18">
        <v>5</v>
      </c>
      <c r="F349" s="2" t="s">
        <v>697</v>
      </c>
      <c r="G349" s="18" t="s">
        <v>1888</v>
      </c>
      <c r="H349" s="22">
        <v>40696</v>
      </c>
      <c r="I349" s="3">
        <f t="shared" ca="1" si="5"/>
        <v>9</v>
      </c>
    </row>
    <row r="350" spans="1:9" x14ac:dyDescent="0.3">
      <c r="A350" s="60">
        <v>785009105</v>
      </c>
      <c r="B350" s="2" t="s">
        <v>430</v>
      </c>
      <c r="C350" s="3">
        <v>90681</v>
      </c>
      <c r="D350" s="18">
        <v>6</v>
      </c>
      <c r="F350" s="2" t="s">
        <v>186</v>
      </c>
      <c r="G350" s="18" t="s">
        <v>1889</v>
      </c>
      <c r="H350" s="22">
        <v>40198</v>
      </c>
      <c r="I350" s="3">
        <f t="shared" ca="1" si="5"/>
        <v>11</v>
      </c>
    </row>
    <row r="351" spans="1:9" x14ac:dyDescent="0.3">
      <c r="A351" s="60">
        <v>382005286</v>
      </c>
      <c r="B351" s="2" t="s">
        <v>208</v>
      </c>
      <c r="C351" s="3">
        <v>90371</v>
      </c>
      <c r="D351" s="18">
        <v>0</v>
      </c>
      <c r="F351" s="2" t="s">
        <v>81</v>
      </c>
      <c r="G351" s="18" t="s">
        <v>1890</v>
      </c>
      <c r="H351" s="22">
        <v>37348</v>
      </c>
      <c r="I351" s="3">
        <f t="shared" ca="1" si="5"/>
        <v>18</v>
      </c>
    </row>
    <row r="352" spans="1:9" x14ac:dyDescent="0.3">
      <c r="A352" s="60">
        <v>298009862</v>
      </c>
      <c r="B352" s="2" t="s">
        <v>293</v>
      </c>
      <c r="C352" s="3">
        <v>51756</v>
      </c>
      <c r="D352" s="18">
        <v>1</v>
      </c>
      <c r="F352" s="2" t="s">
        <v>472</v>
      </c>
      <c r="G352" s="18" t="s">
        <v>1891</v>
      </c>
      <c r="H352" s="22">
        <v>40525</v>
      </c>
      <c r="I352" s="3">
        <f t="shared" ca="1" si="5"/>
        <v>10</v>
      </c>
    </row>
    <row r="353" spans="1:9" x14ac:dyDescent="0.3">
      <c r="A353" s="60">
        <v>493000353</v>
      </c>
      <c r="B353" s="2" t="s">
        <v>146</v>
      </c>
      <c r="C353" s="3">
        <v>103259</v>
      </c>
      <c r="D353" s="18">
        <v>6</v>
      </c>
      <c r="F353" s="2" t="s">
        <v>534</v>
      </c>
      <c r="G353" s="18" t="s">
        <v>1892</v>
      </c>
      <c r="H353" s="22">
        <v>40293</v>
      </c>
      <c r="I353" s="3">
        <f t="shared" ca="1" si="5"/>
        <v>10</v>
      </c>
    </row>
    <row r="354" spans="1:9" x14ac:dyDescent="0.3">
      <c r="A354" s="60">
        <v>196004651</v>
      </c>
      <c r="B354" s="2" t="s">
        <v>738</v>
      </c>
      <c r="C354" s="3">
        <v>79612</v>
      </c>
      <c r="D354" s="18">
        <v>3</v>
      </c>
      <c r="F354" s="2" t="s">
        <v>394</v>
      </c>
      <c r="G354" s="18" t="s">
        <v>1893</v>
      </c>
      <c r="H354" s="22">
        <v>40367</v>
      </c>
      <c r="I354" s="3">
        <f t="shared" ca="1" si="5"/>
        <v>10</v>
      </c>
    </row>
    <row r="355" spans="1:9" x14ac:dyDescent="0.3">
      <c r="A355" s="60">
        <v>671009248</v>
      </c>
      <c r="B355" s="2" t="s">
        <v>704</v>
      </c>
      <c r="C355" s="3">
        <v>76163</v>
      </c>
      <c r="D355" s="18">
        <v>6</v>
      </c>
      <c r="F355" s="2" t="s">
        <v>234</v>
      </c>
      <c r="G355" s="18" t="s">
        <v>1894</v>
      </c>
      <c r="H355" s="22">
        <v>39354</v>
      </c>
      <c r="I355" s="3">
        <f t="shared" ca="1" si="5"/>
        <v>13</v>
      </c>
    </row>
    <row r="356" spans="1:9" x14ac:dyDescent="0.3">
      <c r="A356" s="60">
        <v>612006106</v>
      </c>
      <c r="B356" s="2" t="s">
        <v>700</v>
      </c>
      <c r="C356" s="3">
        <v>75536</v>
      </c>
      <c r="D356" s="18">
        <v>0</v>
      </c>
      <c r="F356" s="2" t="s">
        <v>234</v>
      </c>
      <c r="G356" s="18" t="s">
        <v>1895</v>
      </c>
      <c r="H356" s="22">
        <v>35927</v>
      </c>
      <c r="I356" s="3">
        <f t="shared" ca="1" si="5"/>
        <v>22</v>
      </c>
    </row>
    <row r="357" spans="1:9" x14ac:dyDescent="0.3">
      <c r="A357" s="60">
        <v>744008106</v>
      </c>
      <c r="B357" s="2" t="s">
        <v>451</v>
      </c>
      <c r="C357" s="3">
        <v>121665</v>
      </c>
      <c r="D357" s="18">
        <v>6</v>
      </c>
      <c r="F357" s="2" t="s">
        <v>446</v>
      </c>
      <c r="G357" s="18" t="s">
        <v>1896</v>
      </c>
      <c r="H357" s="22">
        <v>37827</v>
      </c>
      <c r="I357" s="3">
        <f t="shared" ca="1" si="5"/>
        <v>17</v>
      </c>
    </row>
    <row r="358" spans="1:9" x14ac:dyDescent="0.3">
      <c r="A358" s="60">
        <v>926008439</v>
      </c>
      <c r="B358" s="2" t="s">
        <v>340</v>
      </c>
      <c r="C358" s="3">
        <v>86051</v>
      </c>
      <c r="D358" s="18">
        <v>6</v>
      </c>
      <c r="F358" s="2" t="s">
        <v>81</v>
      </c>
      <c r="G358" s="18" t="s">
        <v>1897</v>
      </c>
      <c r="H358" s="22">
        <v>40832</v>
      </c>
      <c r="I358" s="3">
        <f t="shared" ca="1" si="5"/>
        <v>9</v>
      </c>
    </row>
    <row r="359" spans="1:9" x14ac:dyDescent="0.3">
      <c r="A359" s="60">
        <v>434005332</v>
      </c>
      <c r="B359" s="2" t="s">
        <v>750</v>
      </c>
      <c r="C359" s="3">
        <v>92000</v>
      </c>
      <c r="D359" s="18">
        <v>5</v>
      </c>
      <c r="F359" s="2" t="s">
        <v>160</v>
      </c>
      <c r="G359" s="18" t="s">
        <v>1898</v>
      </c>
      <c r="H359" s="22">
        <v>37667</v>
      </c>
      <c r="I359" s="3">
        <f t="shared" ca="1" si="5"/>
        <v>18</v>
      </c>
    </row>
    <row r="360" spans="1:9" x14ac:dyDescent="0.3">
      <c r="A360" s="60">
        <v>679007007</v>
      </c>
      <c r="B360" s="2" t="s">
        <v>108</v>
      </c>
      <c r="C360" s="3">
        <v>126756</v>
      </c>
      <c r="D360" s="18">
        <v>0</v>
      </c>
      <c r="F360" s="2" t="s">
        <v>534</v>
      </c>
      <c r="G360" s="18" t="s">
        <v>1899</v>
      </c>
      <c r="H360" s="22">
        <v>36787</v>
      </c>
      <c r="I360" s="3">
        <f t="shared" ca="1" si="5"/>
        <v>20</v>
      </c>
    </row>
    <row r="361" spans="1:9" x14ac:dyDescent="0.3">
      <c r="A361" s="60">
        <v>347007120</v>
      </c>
      <c r="B361" s="2" t="s">
        <v>145</v>
      </c>
      <c r="C361" s="3">
        <v>82680</v>
      </c>
      <c r="D361" s="18">
        <v>1</v>
      </c>
      <c r="F361" s="2" t="s">
        <v>234</v>
      </c>
      <c r="G361" s="18" t="s">
        <v>1900</v>
      </c>
      <c r="H361" s="22">
        <v>40298</v>
      </c>
      <c r="I361" s="3">
        <f t="shared" ca="1" si="5"/>
        <v>10</v>
      </c>
    </row>
    <row r="362" spans="1:9" x14ac:dyDescent="0.3">
      <c r="A362" s="60">
        <v>858009241</v>
      </c>
      <c r="B362" s="2" t="s">
        <v>153</v>
      </c>
      <c r="C362" s="3">
        <v>97652</v>
      </c>
      <c r="D362" s="18">
        <v>0</v>
      </c>
      <c r="F362" s="2" t="s">
        <v>446</v>
      </c>
      <c r="G362" s="18" t="s">
        <v>1901</v>
      </c>
      <c r="H362" s="22">
        <v>36047</v>
      </c>
      <c r="I362" s="3">
        <f t="shared" ca="1" si="5"/>
        <v>22</v>
      </c>
    </row>
    <row r="363" spans="1:9" x14ac:dyDescent="0.3">
      <c r="A363" s="60">
        <v>582008533</v>
      </c>
      <c r="B363" s="2" t="s">
        <v>622</v>
      </c>
      <c r="C363" s="3">
        <v>107090</v>
      </c>
      <c r="D363" s="18">
        <v>6</v>
      </c>
      <c r="F363" s="2" t="s">
        <v>81</v>
      </c>
      <c r="G363" s="18" t="s">
        <v>1902</v>
      </c>
      <c r="H363" s="22">
        <v>39959</v>
      </c>
      <c r="I363" s="3">
        <f t="shared" ca="1" si="5"/>
        <v>11</v>
      </c>
    </row>
    <row r="364" spans="1:9" x14ac:dyDescent="0.3">
      <c r="A364" s="60">
        <v>611006697</v>
      </c>
      <c r="B364" s="2" t="s">
        <v>543</v>
      </c>
      <c r="C364" s="3">
        <v>54091</v>
      </c>
      <c r="D364" s="18">
        <v>1</v>
      </c>
      <c r="F364" s="2" t="s">
        <v>26</v>
      </c>
      <c r="G364" s="18" t="s">
        <v>1903</v>
      </c>
      <c r="H364" s="22">
        <v>38142</v>
      </c>
      <c r="I364" s="3">
        <f t="shared" ca="1" si="5"/>
        <v>16</v>
      </c>
    </row>
    <row r="365" spans="1:9" x14ac:dyDescent="0.3">
      <c r="A365" s="60">
        <v>287007580</v>
      </c>
      <c r="B365" s="2" t="s">
        <v>630</v>
      </c>
      <c r="C365" s="3">
        <v>52504</v>
      </c>
      <c r="D365" s="18">
        <v>1</v>
      </c>
      <c r="F365" s="2" t="s">
        <v>517</v>
      </c>
      <c r="G365" s="18" t="s">
        <v>1904</v>
      </c>
      <c r="H365" s="22">
        <v>40765</v>
      </c>
      <c r="I365" s="3">
        <f t="shared" ca="1" si="5"/>
        <v>9</v>
      </c>
    </row>
    <row r="366" spans="1:9" x14ac:dyDescent="0.3">
      <c r="A366" s="60">
        <v>801000860</v>
      </c>
      <c r="B366" s="2" t="s">
        <v>783</v>
      </c>
      <c r="C366" s="3">
        <v>66256</v>
      </c>
      <c r="D366" s="18">
        <v>5</v>
      </c>
      <c r="F366" s="2" t="s">
        <v>623</v>
      </c>
      <c r="G366" s="18" t="s">
        <v>1905</v>
      </c>
      <c r="H366" s="22">
        <v>40587</v>
      </c>
      <c r="I366" s="3">
        <f t="shared" ca="1" si="5"/>
        <v>10</v>
      </c>
    </row>
    <row r="367" spans="1:9" x14ac:dyDescent="0.3">
      <c r="A367" s="60">
        <v>707000901</v>
      </c>
      <c r="B367" s="2" t="s">
        <v>467</v>
      </c>
      <c r="C367" s="3">
        <v>42001</v>
      </c>
      <c r="D367" s="18">
        <v>2</v>
      </c>
      <c r="F367" s="2" t="s">
        <v>534</v>
      </c>
      <c r="G367" s="18" t="s">
        <v>1906</v>
      </c>
      <c r="H367" s="22">
        <v>39673</v>
      </c>
      <c r="I367" s="3">
        <f t="shared" ca="1" si="5"/>
        <v>12</v>
      </c>
    </row>
    <row r="368" spans="1:9" x14ac:dyDescent="0.3">
      <c r="A368" s="60">
        <v>159003488</v>
      </c>
      <c r="B368" s="2" t="s">
        <v>395</v>
      </c>
      <c r="C368" s="3">
        <v>105769</v>
      </c>
      <c r="D368" s="18">
        <v>6</v>
      </c>
      <c r="F368" s="2" t="s">
        <v>234</v>
      </c>
      <c r="G368" s="18" t="s">
        <v>1907</v>
      </c>
      <c r="H368" s="22">
        <v>38733</v>
      </c>
      <c r="I368" s="3">
        <f t="shared" ca="1" si="5"/>
        <v>15</v>
      </c>
    </row>
    <row r="369" spans="1:9" x14ac:dyDescent="0.3">
      <c r="A369" s="60">
        <v>245003070</v>
      </c>
      <c r="B369" s="2" t="s">
        <v>406</v>
      </c>
      <c r="C369" s="3">
        <v>95570</v>
      </c>
      <c r="D369" s="18">
        <v>6</v>
      </c>
      <c r="F369" s="2" t="s">
        <v>234</v>
      </c>
      <c r="G369" s="18" t="s">
        <v>1908</v>
      </c>
      <c r="H369" s="22">
        <v>36977</v>
      </c>
      <c r="I369" s="3">
        <f t="shared" ca="1" si="5"/>
        <v>19</v>
      </c>
    </row>
    <row r="370" spans="1:9" x14ac:dyDescent="0.3">
      <c r="A370" s="60">
        <v>873001670</v>
      </c>
      <c r="B370" s="2" t="s">
        <v>714</v>
      </c>
      <c r="C370" s="3">
        <v>115607</v>
      </c>
      <c r="D370" s="18">
        <v>6</v>
      </c>
      <c r="F370" s="2" t="s">
        <v>234</v>
      </c>
      <c r="G370" s="18" t="s">
        <v>1909</v>
      </c>
      <c r="H370" s="22">
        <v>38321</v>
      </c>
      <c r="I370" s="3">
        <f t="shared" ca="1" si="5"/>
        <v>16</v>
      </c>
    </row>
    <row r="371" spans="1:9" x14ac:dyDescent="0.3">
      <c r="A371" s="60">
        <v>402002862</v>
      </c>
      <c r="B371" s="2" t="s">
        <v>520</v>
      </c>
      <c r="C371" s="3">
        <v>82275</v>
      </c>
      <c r="D371" s="18">
        <v>3</v>
      </c>
      <c r="F371" s="2" t="s">
        <v>234</v>
      </c>
      <c r="G371" s="18" t="s">
        <v>1910</v>
      </c>
      <c r="H371" s="22">
        <v>39655</v>
      </c>
      <c r="I371" s="3">
        <f t="shared" ca="1" si="5"/>
        <v>12</v>
      </c>
    </row>
    <row r="372" spans="1:9" x14ac:dyDescent="0.3">
      <c r="A372" s="60">
        <v>145004331</v>
      </c>
      <c r="B372" s="2" t="s">
        <v>402</v>
      </c>
      <c r="C372" s="3">
        <v>56645</v>
      </c>
      <c r="D372" s="18">
        <v>4</v>
      </c>
      <c r="F372" s="2" t="s">
        <v>697</v>
      </c>
      <c r="G372" s="18" t="s">
        <v>1911</v>
      </c>
      <c r="H372" s="22">
        <v>37453</v>
      </c>
      <c r="I372" s="3">
        <f t="shared" ca="1" si="5"/>
        <v>18</v>
      </c>
    </row>
    <row r="373" spans="1:9" x14ac:dyDescent="0.3">
      <c r="A373" s="60">
        <v>883007481</v>
      </c>
      <c r="B373" s="2" t="s">
        <v>155</v>
      </c>
      <c r="C373" s="3">
        <v>84107</v>
      </c>
      <c r="D373" s="18">
        <v>6</v>
      </c>
      <c r="F373" s="2" t="s">
        <v>623</v>
      </c>
      <c r="G373" s="18" t="s">
        <v>1912</v>
      </c>
      <c r="H373" s="22">
        <v>38027</v>
      </c>
      <c r="I373" s="3">
        <f t="shared" ca="1" si="5"/>
        <v>17</v>
      </c>
    </row>
    <row r="374" spans="1:9" x14ac:dyDescent="0.3">
      <c r="A374" s="60">
        <v>906006664</v>
      </c>
      <c r="B374" s="2" t="s">
        <v>662</v>
      </c>
      <c r="C374" s="3">
        <v>54619</v>
      </c>
      <c r="D374" s="18">
        <v>3</v>
      </c>
      <c r="F374" s="2" t="s">
        <v>697</v>
      </c>
      <c r="G374" s="18" t="s">
        <v>1913</v>
      </c>
      <c r="H374" s="22">
        <v>39722</v>
      </c>
      <c r="I374" s="3">
        <f t="shared" ca="1" si="5"/>
        <v>12</v>
      </c>
    </row>
    <row r="375" spans="1:9" x14ac:dyDescent="0.3">
      <c r="A375" s="60">
        <v>226002041</v>
      </c>
      <c r="B375" s="2" t="s">
        <v>706</v>
      </c>
      <c r="C375" s="3">
        <v>77015</v>
      </c>
      <c r="D375" s="18">
        <v>4</v>
      </c>
      <c r="F375" s="2" t="s">
        <v>186</v>
      </c>
      <c r="G375" s="18" t="s">
        <v>1914</v>
      </c>
      <c r="H375" s="62">
        <v>40236</v>
      </c>
      <c r="I375" s="3">
        <f t="shared" ca="1" si="5"/>
        <v>11</v>
      </c>
    </row>
    <row r="376" spans="1:9" x14ac:dyDescent="0.3">
      <c r="A376" s="60">
        <v>208006005</v>
      </c>
      <c r="B376" s="2" t="s">
        <v>198</v>
      </c>
      <c r="C376" s="3">
        <v>51487</v>
      </c>
      <c r="D376" s="18">
        <v>4</v>
      </c>
      <c r="F376" s="2" t="s">
        <v>517</v>
      </c>
      <c r="G376" s="18" t="s">
        <v>1915</v>
      </c>
      <c r="H376" s="22">
        <v>39687</v>
      </c>
      <c r="I376" s="3">
        <f t="shared" ca="1" si="5"/>
        <v>12</v>
      </c>
    </row>
    <row r="377" spans="1:9" x14ac:dyDescent="0.3">
      <c r="A377" s="60">
        <v>892007616</v>
      </c>
      <c r="B377" s="2" t="s">
        <v>771</v>
      </c>
      <c r="C377" s="3">
        <v>122620</v>
      </c>
      <c r="D377" s="18">
        <v>5</v>
      </c>
      <c r="F377" s="2" t="s">
        <v>534</v>
      </c>
      <c r="G377" s="18" t="s">
        <v>1916</v>
      </c>
      <c r="H377" s="22">
        <v>39174</v>
      </c>
      <c r="I377" s="3">
        <f t="shared" ca="1" si="5"/>
        <v>13</v>
      </c>
    </row>
    <row r="378" spans="1:9" x14ac:dyDescent="0.3">
      <c r="A378" s="60">
        <v>568009763</v>
      </c>
      <c r="B378" s="2" t="s">
        <v>268</v>
      </c>
      <c r="C378" s="3">
        <v>55683</v>
      </c>
      <c r="D378" s="18">
        <v>1</v>
      </c>
      <c r="F378" s="2" t="s">
        <v>623</v>
      </c>
      <c r="G378" s="18" t="s">
        <v>1917</v>
      </c>
      <c r="H378" s="22">
        <v>40521</v>
      </c>
      <c r="I378" s="3">
        <f t="shared" ca="1" si="5"/>
        <v>10</v>
      </c>
    </row>
    <row r="379" spans="1:9" x14ac:dyDescent="0.3">
      <c r="A379" s="60">
        <v>489002789</v>
      </c>
      <c r="B379" s="2" t="s">
        <v>97</v>
      </c>
      <c r="C379" s="3">
        <v>109822</v>
      </c>
      <c r="D379" s="18">
        <v>3</v>
      </c>
      <c r="F379" s="2" t="s">
        <v>472</v>
      </c>
      <c r="G379" s="18" t="s">
        <v>1918</v>
      </c>
      <c r="H379" s="22">
        <v>36623</v>
      </c>
      <c r="I379" s="3">
        <f t="shared" ca="1" si="5"/>
        <v>20</v>
      </c>
    </row>
    <row r="380" spans="1:9" x14ac:dyDescent="0.3">
      <c r="A380" s="60">
        <v>856004028</v>
      </c>
      <c r="B380" s="2" t="s">
        <v>573</v>
      </c>
      <c r="C380" s="3">
        <v>108185</v>
      </c>
      <c r="D380" s="18">
        <v>6</v>
      </c>
      <c r="F380" s="2" t="s">
        <v>81</v>
      </c>
      <c r="G380" s="18" t="s">
        <v>1919</v>
      </c>
      <c r="H380" s="22">
        <v>40233</v>
      </c>
      <c r="I380" s="3">
        <f t="shared" ca="1" si="5"/>
        <v>11</v>
      </c>
    </row>
    <row r="381" spans="1:9" x14ac:dyDescent="0.3">
      <c r="A381" s="60">
        <v>960000444</v>
      </c>
      <c r="B381" s="2" t="s">
        <v>403</v>
      </c>
      <c r="C381" s="3">
        <v>112790</v>
      </c>
      <c r="D381" s="18">
        <v>1</v>
      </c>
      <c r="F381" s="2" t="s">
        <v>697</v>
      </c>
      <c r="G381" s="18" t="s">
        <v>1920</v>
      </c>
      <c r="H381" s="22">
        <v>39208</v>
      </c>
      <c r="I381" s="3">
        <f t="shared" ca="1" si="5"/>
        <v>13</v>
      </c>
    </row>
    <row r="382" spans="1:9" x14ac:dyDescent="0.3">
      <c r="A382" s="60">
        <v>282001078</v>
      </c>
      <c r="B382" s="2" t="s">
        <v>796</v>
      </c>
      <c r="C382" s="3">
        <v>61387</v>
      </c>
      <c r="D382" s="18">
        <v>6</v>
      </c>
      <c r="F382" s="2" t="s">
        <v>534</v>
      </c>
      <c r="G382" s="18" t="s">
        <v>1921</v>
      </c>
      <c r="H382" s="22">
        <v>36136</v>
      </c>
      <c r="I382" s="3">
        <f t="shared" ca="1" si="5"/>
        <v>22</v>
      </c>
    </row>
    <row r="383" spans="1:9" x14ac:dyDescent="0.3">
      <c r="A383" s="60">
        <v>907002868</v>
      </c>
      <c r="B383" s="2" t="s">
        <v>201</v>
      </c>
      <c r="C383" s="3">
        <v>101481</v>
      </c>
      <c r="D383" s="18">
        <v>4</v>
      </c>
      <c r="F383" s="2" t="s">
        <v>623</v>
      </c>
      <c r="G383" s="18" t="s">
        <v>1922</v>
      </c>
      <c r="H383" s="22">
        <v>40561</v>
      </c>
      <c r="I383" s="3">
        <f t="shared" ca="1" si="5"/>
        <v>10</v>
      </c>
    </row>
    <row r="384" spans="1:9" x14ac:dyDescent="0.3">
      <c r="A384" s="60">
        <v>719007202</v>
      </c>
      <c r="B384" s="2" t="s">
        <v>448</v>
      </c>
      <c r="C384" s="3">
        <v>122546</v>
      </c>
      <c r="D384" s="18">
        <v>4</v>
      </c>
      <c r="F384" s="2" t="s">
        <v>234</v>
      </c>
      <c r="G384" s="18" t="s">
        <v>1923</v>
      </c>
      <c r="H384" s="22">
        <v>39472</v>
      </c>
      <c r="I384" s="3">
        <f t="shared" ca="1" si="5"/>
        <v>13</v>
      </c>
    </row>
    <row r="385" spans="1:9" x14ac:dyDescent="0.3">
      <c r="A385" s="60">
        <v>745002871</v>
      </c>
      <c r="B385" s="2" t="s">
        <v>711</v>
      </c>
      <c r="C385" s="3">
        <v>63884</v>
      </c>
      <c r="D385" s="18">
        <v>2</v>
      </c>
      <c r="F385" s="2" t="s">
        <v>623</v>
      </c>
      <c r="G385" s="18" t="s">
        <v>1924</v>
      </c>
      <c r="H385" s="22">
        <v>36360</v>
      </c>
      <c r="I385" s="3">
        <f t="shared" ca="1" si="5"/>
        <v>21</v>
      </c>
    </row>
    <row r="386" spans="1:9" x14ac:dyDescent="0.3">
      <c r="A386" s="60">
        <v>801002488</v>
      </c>
      <c r="B386" s="2" t="s">
        <v>789</v>
      </c>
      <c r="C386" s="3">
        <v>125922</v>
      </c>
      <c r="D386" s="18">
        <v>6</v>
      </c>
      <c r="F386" s="2" t="s">
        <v>386</v>
      </c>
      <c r="G386" s="18" t="s">
        <v>1925</v>
      </c>
      <c r="H386" s="22">
        <v>36765</v>
      </c>
      <c r="I386" s="3">
        <f t="shared" ref="I386:I449" ca="1" si="6">DATEDIF(H386,TODAY(),"Y")</f>
        <v>20</v>
      </c>
    </row>
    <row r="387" spans="1:9" x14ac:dyDescent="0.3">
      <c r="A387" s="60">
        <v>831000450</v>
      </c>
      <c r="B387" s="2" t="s">
        <v>787</v>
      </c>
      <c r="C387" s="3">
        <v>124180</v>
      </c>
      <c r="D387" s="18">
        <v>3</v>
      </c>
      <c r="F387" s="2" t="s">
        <v>234</v>
      </c>
      <c r="G387" s="18" t="s">
        <v>1926</v>
      </c>
      <c r="H387" s="22">
        <v>40175</v>
      </c>
      <c r="I387" s="3">
        <f t="shared" ca="1" si="6"/>
        <v>11</v>
      </c>
    </row>
    <row r="388" spans="1:9" x14ac:dyDescent="0.3">
      <c r="A388" s="60">
        <v>540008402</v>
      </c>
      <c r="B388" s="2" t="s">
        <v>572</v>
      </c>
      <c r="C388" s="3">
        <v>99512</v>
      </c>
      <c r="D388" s="18">
        <v>6</v>
      </c>
      <c r="F388" s="2" t="s">
        <v>623</v>
      </c>
      <c r="G388" s="18" t="s">
        <v>1927</v>
      </c>
      <c r="H388" s="22">
        <v>36514</v>
      </c>
      <c r="I388" s="3">
        <f t="shared" ca="1" si="6"/>
        <v>21</v>
      </c>
    </row>
    <row r="389" spans="1:9" x14ac:dyDescent="0.3">
      <c r="A389" s="60">
        <v>968004777</v>
      </c>
      <c r="B389" s="2" t="s">
        <v>316</v>
      </c>
      <c r="C389" s="3">
        <v>92324</v>
      </c>
      <c r="D389" s="18">
        <v>4</v>
      </c>
      <c r="F389" s="2" t="s">
        <v>394</v>
      </c>
      <c r="G389" s="18" t="s">
        <v>1928</v>
      </c>
      <c r="H389" s="22">
        <v>39457</v>
      </c>
      <c r="I389" s="3">
        <f t="shared" ca="1" si="6"/>
        <v>13</v>
      </c>
    </row>
    <row r="390" spans="1:9" x14ac:dyDescent="0.3">
      <c r="A390" s="60">
        <v>519006651</v>
      </c>
      <c r="B390" s="2" t="s">
        <v>455</v>
      </c>
      <c r="C390" s="3">
        <v>87268</v>
      </c>
      <c r="D390" s="18">
        <v>5</v>
      </c>
      <c r="F390" s="2" t="s">
        <v>57</v>
      </c>
      <c r="G390" s="18" t="s">
        <v>1929</v>
      </c>
      <c r="H390" s="22">
        <v>39417</v>
      </c>
      <c r="I390" s="3">
        <f t="shared" ca="1" si="6"/>
        <v>13</v>
      </c>
    </row>
    <row r="391" spans="1:9" x14ac:dyDescent="0.3">
      <c r="A391" s="60">
        <v>917009509</v>
      </c>
      <c r="B391" s="2" t="s">
        <v>172</v>
      </c>
      <c r="C391" s="3">
        <v>73650</v>
      </c>
      <c r="D391" s="18">
        <v>1</v>
      </c>
      <c r="F391" s="2" t="s">
        <v>234</v>
      </c>
      <c r="G391" s="18" t="s">
        <v>1930</v>
      </c>
      <c r="H391" s="22">
        <v>37936</v>
      </c>
      <c r="I391" s="3">
        <f t="shared" ca="1" si="6"/>
        <v>17</v>
      </c>
    </row>
    <row r="392" spans="1:9" x14ac:dyDescent="0.3">
      <c r="A392" s="60">
        <v>833001164</v>
      </c>
      <c r="B392" s="2" t="s">
        <v>238</v>
      </c>
      <c r="C392" s="3">
        <v>89875</v>
      </c>
      <c r="D392" s="18">
        <v>5</v>
      </c>
      <c r="F392" s="2" t="s">
        <v>234</v>
      </c>
      <c r="G392" s="18" t="s">
        <v>1931</v>
      </c>
      <c r="H392" s="22">
        <v>37943</v>
      </c>
      <c r="I392" s="3">
        <f t="shared" ca="1" si="6"/>
        <v>17</v>
      </c>
    </row>
    <row r="393" spans="1:9" x14ac:dyDescent="0.3">
      <c r="A393" s="60">
        <v>540005736</v>
      </c>
      <c r="B393" s="2" t="s">
        <v>586</v>
      </c>
      <c r="C393" s="3">
        <v>100295</v>
      </c>
      <c r="D393" s="18">
        <v>1</v>
      </c>
      <c r="F393" s="2" t="s">
        <v>186</v>
      </c>
      <c r="G393" s="18" t="s">
        <v>1932</v>
      </c>
      <c r="H393" s="22">
        <v>39326</v>
      </c>
      <c r="I393" s="3">
        <f t="shared" ca="1" si="6"/>
        <v>13</v>
      </c>
    </row>
    <row r="394" spans="1:9" x14ac:dyDescent="0.3">
      <c r="A394" s="60">
        <v>740008063</v>
      </c>
      <c r="B394" s="2" t="s">
        <v>764</v>
      </c>
      <c r="C394" s="3">
        <v>85067</v>
      </c>
      <c r="D394" s="18">
        <v>2</v>
      </c>
      <c r="F394" s="2" t="s">
        <v>57</v>
      </c>
      <c r="G394" s="18" t="s">
        <v>1933</v>
      </c>
      <c r="H394" s="22">
        <v>38851</v>
      </c>
      <c r="I394" s="3">
        <f t="shared" ca="1" si="6"/>
        <v>14</v>
      </c>
    </row>
    <row r="395" spans="1:9" x14ac:dyDescent="0.3">
      <c r="A395" s="60">
        <v>543005811</v>
      </c>
      <c r="B395" s="2" t="s">
        <v>415</v>
      </c>
      <c r="C395" s="3">
        <v>71455</v>
      </c>
      <c r="D395" s="18">
        <v>6</v>
      </c>
      <c r="F395" s="2" t="s">
        <v>446</v>
      </c>
      <c r="G395" s="18" t="s">
        <v>1934</v>
      </c>
      <c r="H395" s="22">
        <v>40263</v>
      </c>
      <c r="I395" s="3">
        <f t="shared" ca="1" si="6"/>
        <v>10</v>
      </c>
    </row>
    <row r="396" spans="1:9" x14ac:dyDescent="0.3">
      <c r="A396" s="60">
        <v>962004215</v>
      </c>
      <c r="B396" s="2" t="s">
        <v>221</v>
      </c>
      <c r="C396" s="3">
        <v>69039</v>
      </c>
      <c r="D396" s="18">
        <v>3</v>
      </c>
      <c r="F396" s="2" t="s">
        <v>234</v>
      </c>
      <c r="G396" s="18" t="s">
        <v>1935</v>
      </c>
      <c r="H396" s="22">
        <v>39633</v>
      </c>
      <c r="I396" s="3">
        <f t="shared" ca="1" si="6"/>
        <v>12</v>
      </c>
    </row>
    <row r="397" spans="1:9" x14ac:dyDescent="0.3">
      <c r="A397" s="60">
        <v>216007289</v>
      </c>
      <c r="B397" s="2" t="s">
        <v>427</v>
      </c>
      <c r="C397" s="3">
        <v>94826</v>
      </c>
      <c r="D397" s="18">
        <v>2</v>
      </c>
      <c r="F397" s="2" t="s">
        <v>225</v>
      </c>
      <c r="G397" s="18" t="s">
        <v>1936</v>
      </c>
      <c r="H397" s="22">
        <v>37043</v>
      </c>
      <c r="I397" s="3">
        <f t="shared" ca="1" si="6"/>
        <v>19</v>
      </c>
    </row>
    <row r="398" spans="1:9" x14ac:dyDescent="0.3">
      <c r="A398" s="60">
        <v>684005670</v>
      </c>
      <c r="B398" s="2" t="s">
        <v>456</v>
      </c>
      <c r="C398" s="3">
        <v>96303</v>
      </c>
      <c r="D398" s="18">
        <v>6</v>
      </c>
      <c r="F398" s="2" t="s">
        <v>141</v>
      </c>
      <c r="G398" s="18" t="s">
        <v>1937</v>
      </c>
      <c r="H398" s="62">
        <v>40505</v>
      </c>
      <c r="I398" s="3">
        <f t="shared" ca="1" si="6"/>
        <v>10</v>
      </c>
    </row>
    <row r="399" spans="1:9" x14ac:dyDescent="0.3">
      <c r="A399" s="60">
        <v>825004363</v>
      </c>
      <c r="B399" s="2" t="s">
        <v>512</v>
      </c>
      <c r="C399" s="3">
        <v>112299</v>
      </c>
      <c r="D399" s="18">
        <v>1</v>
      </c>
      <c r="F399" s="2" t="s">
        <v>81</v>
      </c>
      <c r="G399" s="18" t="s">
        <v>1938</v>
      </c>
      <c r="H399" s="22">
        <v>36896</v>
      </c>
      <c r="I399" s="3">
        <f t="shared" ca="1" si="6"/>
        <v>20</v>
      </c>
    </row>
    <row r="400" spans="1:9" x14ac:dyDescent="0.3">
      <c r="A400" s="60">
        <v>355004654</v>
      </c>
      <c r="B400" s="2" t="s">
        <v>560</v>
      </c>
      <c r="C400" s="3">
        <v>83936</v>
      </c>
      <c r="D400" s="18">
        <v>0</v>
      </c>
      <c r="F400" s="2" t="s">
        <v>472</v>
      </c>
      <c r="G400" s="18" t="s">
        <v>1939</v>
      </c>
      <c r="H400" s="22">
        <v>40370</v>
      </c>
      <c r="I400" s="3">
        <f t="shared" ca="1" si="6"/>
        <v>10</v>
      </c>
    </row>
    <row r="401" spans="1:9" x14ac:dyDescent="0.3">
      <c r="A401" s="60">
        <v>892006096</v>
      </c>
      <c r="B401" s="2" t="s">
        <v>356</v>
      </c>
      <c r="C401" s="3">
        <v>65953</v>
      </c>
      <c r="D401" s="18">
        <v>1</v>
      </c>
      <c r="F401" s="2" t="s">
        <v>534</v>
      </c>
      <c r="G401" s="18" t="s">
        <v>1940</v>
      </c>
      <c r="H401" s="22">
        <v>36217</v>
      </c>
      <c r="I401" s="3">
        <f t="shared" ca="1" si="6"/>
        <v>22</v>
      </c>
    </row>
    <row r="402" spans="1:9" x14ac:dyDescent="0.3">
      <c r="A402" s="60">
        <v>557007305</v>
      </c>
      <c r="B402" s="2" t="s">
        <v>514</v>
      </c>
      <c r="C402" s="3">
        <v>118895</v>
      </c>
      <c r="D402" s="18">
        <v>4</v>
      </c>
      <c r="F402" s="2" t="s">
        <v>81</v>
      </c>
      <c r="G402" s="18" t="s">
        <v>1941</v>
      </c>
      <c r="H402" s="22">
        <v>35842</v>
      </c>
      <c r="I402" s="3">
        <f t="shared" ca="1" si="6"/>
        <v>23</v>
      </c>
    </row>
    <row r="403" spans="1:9" x14ac:dyDescent="0.3">
      <c r="A403" s="60">
        <v>278009982</v>
      </c>
      <c r="B403" s="2" t="s">
        <v>530</v>
      </c>
      <c r="C403" s="3">
        <v>124722</v>
      </c>
      <c r="D403" s="18">
        <v>3</v>
      </c>
      <c r="F403" s="2" t="s">
        <v>697</v>
      </c>
      <c r="G403" s="18" t="s">
        <v>1942</v>
      </c>
      <c r="H403" s="22">
        <v>39106</v>
      </c>
      <c r="I403" s="3">
        <f t="shared" ca="1" si="6"/>
        <v>14</v>
      </c>
    </row>
    <row r="404" spans="1:9" x14ac:dyDescent="0.3">
      <c r="A404" s="60">
        <v>370004802</v>
      </c>
      <c r="B404" s="2" t="s">
        <v>157</v>
      </c>
      <c r="C404" s="3">
        <v>96101</v>
      </c>
      <c r="D404" s="18">
        <v>6</v>
      </c>
      <c r="F404" s="2" t="s">
        <v>26</v>
      </c>
      <c r="G404" s="18" t="s">
        <v>1943</v>
      </c>
      <c r="H404" s="22">
        <v>36764</v>
      </c>
      <c r="I404" s="3">
        <f t="shared" ca="1" si="6"/>
        <v>20</v>
      </c>
    </row>
    <row r="405" spans="1:9" x14ac:dyDescent="0.3">
      <c r="A405" s="60">
        <v>629002103</v>
      </c>
      <c r="B405" s="2" t="s">
        <v>600</v>
      </c>
      <c r="C405" s="3">
        <v>57070</v>
      </c>
      <c r="D405" s="18">
        <v>3</v>
      </c>
      <c r="F405" s="2" t="s">
        <v>697</v>
      </c>
      <c r="G405" s="18" t="s">
        <v>1944</v>
      </c>
      <c r="H405" s="22">
        <v>40477</v>
      </c>
      <c r="I405" s="3">
        <f t="shared" ca="1" si="6"/>
        <v>10</v>
      </c>
    </row>
    <row r="406" spans="1:9" x14ac:dyDescent="0.3">
      <c r="A406" s="60">
        <v>729000230</v>
      </c>
      <c r="B406" s="2" t="s">
        <v>366</v>
      </c>
      <c r="C406" s="3">
        <v>48168</v>
      </c>
      <c r="D406" s="18">
        <v>2</v>
      </c>
      <c r="F406" s="2" t="s">
        <v>160</v>
      </c>
      <c r="G406" s="18" t="s">
        <v>1945</v>
      </c>
      <c r="H406" s="22">
        <v>39107</v>
      </c>
      <c r="I406" s="3">
        <f t="shared" ca="1" si="6"/>
        <v>14</v>
      </c>
    </row>
    <row r="407" spans="1:9" x14ac:dyDescent="0.3">
      <c r="A407" s="60">
        <v>619009656</v>
      </c>
      <c r="B407" s="2" t="s">
        <v>656</v>
      </c>
      <c r="C407" s="3">
        <v>79550</v>
      </c>
      <c r="D407" s="18">
        <v>5</v>
      </c>
      <c r="F407" s="2" t="s">
        <v>234</v>
      </c>
      <c r="G407" s="18" t="s">
        <v>1946</v>
      </c>
      <c r="H407" s="22">
        <v>35830</v>
      </c>
      <c r="I407" s="3">
        <f t="shared" ca="1" si="6"/>
        <v>23</v>
      </c>
    </row>
    <row r="408" spans="1:9" x14ac:dyDescent="0.3">
      <c r="A408" s="60">
        <v>991001301</v>
      </c>
      <c r="B408" s="2" t="s">
        <v>399</v>
      </c>
      <c r="C408" s="3">
        <v>116319</v>
      </c>
      <c r="D408" s="18">
        <v>4</v>
      </c>
      <c r="F408" s="2" t="s">
        <v>234</v>
      </c>
      <c r="G408" s="18" t="s">
        <v>1947</v>
      </c>
      <c r="H408" s="22">
        <v>35997</v>
      </c>
      <c r="I408" s="3">
        <f t="shared" ca="1" si="6"/>
        <v>22</v>
      </c>
    </row>
    <row r="409" spans="1:9" x14ac:dyDescent="0.3">
      <c r="A409" s="60">
        <v>841004999</v>
      </c>
      <c r="B409" s="2" t="s">
        <v>775</v>
      </c>
      <c r="C409" s="3">
        <v>70695</v>
      </c>
      <c r="D409" s="18">
        <v>6</v>
      </c>
      <c r="F409" s="2" t="s">
        <v>234</v>
      </c>
      <c r="G409" s="18" t="s">
        <v>1948</v>
      </c>
      <c r="H409" s="22">
        <v>40470</v>
      </c>
      <c r="I409" s="3">
        <f t="shared" ca="1" si="6"/>
        <v>10</v>
      </c>
    </row>
    <row r="410" spans="1:9" x14ac:dyDescent="0.3">
      <c r="A410" s="60">
        <v>820007769</v>
      </c>
      <c r="B410" s="2" t="s">
        <v>333</v>
      </c>
      <c r="C410" s="3">
        <v>51441</v>
      </c>
      <c r="D410" s="18">
        <v>5</v>
      </c>
      <c r="F410" s="2" t="s">
        <v>697</v>
      </c>
      <c r="G410" s="18" t="s">
        <v>1949</v>
      </c>
      <c r="H410" s="22">
        <v>36193</v>
      </c>
      <c r="I410" s="3">
        <f t="shared" ca="1" si="6"/>
        <v>22</v>
      </c>
    </row>
    <row r="411" spans="1:9" x14ac:dyDescent="0.3">
      <c r="A411" s="60">
        <v>663000794</v>
      </c>
      <c r="B411" s="2" t="s">
        <v>776</v>
      </c>
      <c r="C411" s="3">
        <v>68996</v>
      </c>
      <c r="D411" s="18">
        <v>0</v>
      </c>
      <c r="F411" s="2" t="s">
        <v>234</v>
      </c>
      <c r="G411" s="18" t="s">
        <v>1950</v>
      </c>
      <c r="H411" s="22">
        <v>36198</v>
      </c>
      <c r="I411" s="3">
        <f t="shared" ca="1" si="6"/>
        <v>22</v>
      </c>
    </row>
    <row r="412" spans="1:9" x14ac:dyDescent="0.3">
      <c r="A412" s="60">
        <v>821008956</v>
      </c>
      <c r="B412" s="2" t="s">
        <v>137</v>
      </c>
      <c r="C412" s="3">
        <v>123803</v>
      </c>
      <c r="D412" s="18">
        <v>1</v>
      </c>
      <c r="F412" s="2" t="s">
        <v>623</v>
      </c>
      <c r="G412" s="18" t="s">
        <v>1951</v>
      </c>
      <c r="H412" s="22">
        <v>38856</v>
      </c>
      <c r="I412" s="3">
        <f t="shared" ca="1" si="6"/>
        <v>14</v>
      </c>
    </row>
    <row r="413" spans="1:9" x14ac:dyDescent="0.3">
      <c r="A413" s="60">
        <v>125009987</v>
      </c>
      <c r="B413" s="2" t="s">
        <v>637</v>
      </c>
      <c r="C413" s="3">
        <v>118791</v>
      </c>
      <c r="D413" s="18">
        <v>5</v>
      </c>
      <c r="F413" s="2" t="s">
        <v>534</v>
      </c>
      <c r="G413" s="18" t="s">
        <v>1952</v>
      </c>
      <c r="H413" s="22">
        <v>39519</v>
      </c>
      <c r="I413" s="3">
        <f t="shared" ca="1" si="6"/>
        <v>13</v>
      </c>
    </row>
    <row r="414" spans="1:9" x14ac:dyDescent="0.3">
      <c r="A414" s="60">
        <v>710008897</v>
      </c>
      <c r="B414" s="2" t="s">
        <v>684</v>
      </c>
      <c r="C414" s="3">
        <v>112322</v>
      </c>
      <c r="D414" s="18">
        <v>5</v>
      </c>
      <c r="F414" s="2" t="s">
        <v>472</v>
      </c>
      <c r="G414" s="18" t="s">
        <v>1953</v>
      </c>
      <c r="H414" s="62">
        <v>40452</v>
      </c>
      <c r="I414" s="3">
        <f t="shared" ca="1" si="6"/>
        <v>10</v>
      </c>
    </row>
    <row r="415" spans="1:9" x14ac:dyDescent="0.3">
      <c r="A415" s="60">
        <v>880000247</v>
      </c>
      <c r="B415" s="2" t="s">
        <v>477</v>
      </c>
      <c r="C415" s="3">
        <v>96237</v>
      </c>
      <c r="D415" s="18">
        <v>4</v>
      </c>
      <c r="F415" s="2" t="s">
        <v>623</v>
      </c>
      <c r="G415" s="18" t="s">
        <v>1954</v>
      </c>
      <c r="H415" s="22">
        <v>39448</v>
      </c>
      <c r="I415" s="3">
        <f t="shared" ca="1" si="6"/>
        <v>13</v>
      </c>
    </row>
    <row r="416" spans="1:9" x14ac:dyDescent="0.3">
      <c r="A416" s="60">
        <v>839003601</v>
      </c>
      <c r="B416" s="2" t="s">
        <v>218</v>
      </c>
      <c r="C416" s="3">
        <v>111238</v>
      </c>
      <c r="D416" s="18">
        <v>4</v>
      </c>
      <c r="F416" s="2" t="s">
        <v>446</v>
      </c>
      <c r="G416" s="18" t="s">
        <v>1955</v>
      </c>
      <c r="H416" s="22">
        <v>35961</v>
      </c>
      <c r="I416" s="3">
        <f t="shared" ca="1" si="6"/>
        <v>22</v>
      </c>
    </row>
    <row r="417" spans="1:9" x14ac:dyDescent="0.3">
      <c r="A417" s="60">
        <v>990000871</v>
      </c>
      <c r="B417" s="2" t="s">
        <v>94</v>
      </c>
      <c r="C417" s="3">
        <v>46075</v>
      </c>
      <c r="D417" s="18">
        <v>2</v>
      </c>
      <c r="F417" s="2" t="s">
        <v>534</v>
      </c>
      <c r="G417" s="18" t="s">
        <v>1956</v>
      </c>
      <c r="H417" s="22">
        <v>40282</v>
      </c>
      <c r="I417" s="3">
        <f t="shared" ca="1" si="6"/>
        <v>10</v>
      </c>
    </row>
    <row r="418" spans="1:9" x14ac:dyDescent="0.3">
      <c r="A418" s="60">
        <v>275004995</v>
      </c>
      <c r="B418" s="2" t="s">
        <v>163</v>
      </c>
      <c r="C418" s="3">
        <v>74258</v>
      </c>
      <c r="D418" s="18">
        <v>1</v>
      </c>
      <c r="F418" s="2" t="s">
        <v>697</v>
      </c>
      <c r="G418" s="18" t="s">
        <v>1957</v>
      </c>
      <c r="H418" s="22">
        <v>41125</v>
      </c>
      <c r="I418" s="3">
        <f t="shared" ca="1" si="6"/>
        <v>8</v>
      </c>
    </row>
    <row r="419" spans="1:9" x14ac:dyDescent="0.3">
      <c r="A419" s="60">
        <v>950007489</v>
      </c>
      <c r="B419" s="2" t="s">
        <v>131</v>
      </c>
      <c r="C419" s="3">
        <v>110399</v>
      </c>
      <c r="D419" s="18">
        <v>5</v>
      </c>
      <c r="F419" s="2" t="s">
        <v>534</v>
      </c>
      <c r="G419" s="18" t="s">
        <v>1958</v>
      </c>
      <c r="H419" s="22">
        <v>40820</v>
      </c>
      <c r="I419" s="3">
        <f t="shared" ca="1" si="6"/>
        <v>9</v>
      </c>
    </row>
    <row r="420" spans="1:9" x14ac:dyDescent="0.3">
      <c r="A420" s="60">
        <v>692007525</v>
      </c>
      <c r="B420" s="2" t="s">
        <v>445</v>
      </c>
      <c r="C420" s="3">
        <v>87790</v>
      </c>
      <c r="D420" s="18">
        <v>0</v>
      </c>
      <c r="F420" s="2" t="s">
        <v>234</v>
      </c>
      <c r="G420" s="18" t="s">
        <v>1959</v>
      </c>
      <c r="H420" s="22">
        <v>40302</v>
      </c>
      <c r="I420" s="3">
        <f t="shared" ca="1" si="6"/>
        <v>10</v>
      </c>
    </row>
    <row r="421" spans="1:9" x14ac:dyDescent="0.3">
      <c r="A421" s="60">
        <v>997000797</v>
      </c>
      <c r="B421" s="2" t="s">
        <v>297</v>
      </c>
      <c r="C421" s="3">
        <v>99718</v>
      </c>
      <c r="D421" s="18">
        <v>2</v>
      </c>
      <c r="F421" s="2" t="s">
        <v>472</v>
      </c>
      <c r="G421" s="18" t="s">
        <v>1960</v>
      </c>
      <c r="H421" s="22">
        <v>38227</v>
      </c>
      <c r="I421" s="3">
        <f t="shared" ca="1" si="6"/>
        <v>16</v>
      </c>
    </row>
    <row r="422" spans="1:9" x14ac:dyDescent="0.3">
      <c r="A422" s="60">
        <v>352006424</v>
      </c>
      <c r="B422" s="2" t="s">
        <v>251</v>
      </c>
      <c r="C422" s="3">
        <v>119381</v>
      </c>
      <c r="D422" s="18">
        <v>0</v>
      </c>
      <c r="F422" s="2" t="s">
        <v>234</v>
      </c>
      <c r="G422" s="18" t="s">
        <v>1961</v>
      </c>
      <c r="H422" s="22">
        <v>38990</v>
      </c>
      <c r="I422" s="3">
        <f t="shared" ca="1" si="6"/>
        <v>14</v>
      </c>
    </row>
    <row r="423" spans="1:9" x14ac:dyDescent="0.3">
      <c r="A423" s="60">
        <v>562000121</v>
      </c>
      <c r="B423" s="2" t="s">
        <v>459</v>
      </c>
      <c r="C423" s="3">
        <v>76226</v>
      </c>
      <c r="D423" s="18">
        <v>0</v>
      </c>
      <c r="F423" s="2" t="s">
        <v>472</v>
      </c>
      <c r="G423" s="18" t="s">
        <v>1962</v>
      </c>
      <c r="H423" s="22">
        <v>36329</v>
      </c>
      <c r="I423" s="3">
        <f t="shared" ca="1" si="6"/>
        <v>21</v>
      </c>
    </row>
    <row r="424" spans="1:9" x14ac:dyDescent="0.3">
      <c r="A424" s="60">
        <v>712005799</v>
      </c>
      <c r="B424" s="2" t="s">
        <v>494</v>
      </c>
      <c r="C424" s="3">
        <v>119430</v>
      </c>
      <c r="D424" s="18">
        <v>0</v>
      </c>
      <c r="F424" s="2" t="s">
        <v>623</v>
      </c>
      <c r="G424" s="18" t="s">
        <v>1963</v>
      </c>
      <c r="H424" s="22">
        <v>36214</v>
      </c>
      <c r="I424" s="3">
        <f t="shared" ca="1" si="6"/>
        <v>22</v>
      </c>
    </row>
    <row r="425" spans="1:9" x14ac:dyDescent="0.3">
      <c r="A425" s="60">
        <v>828008767</v>
      </c>
      <c r="B425" s="2" t="s">
        <v>786</v>
      </c>
      <c r="C425" s="3">
        <v>100635</v>
      </c>
      <c r="D425" s="18">
        <v>1</v>
      </c>
      <c r="F425" s="2" t="s">
        <v>394</v>
      </c>
      <c r="G425" s="18" t="s">
        <v>1964</v>
      </c>
      <c r="H425" s="22">
        <v>40624</v>
      </c>
      <c r="I425" s="3">
        <f t="shared" ca="1" si="6"/>
        <v>9</v>
      </c>
    </row>
    <row r="426" spans="1:9" x14ac:dyDescent="0.3">
      <c r="A426" s="60">
        <v>168001155</v>
      </c>
      <c r="B426" s="2" t="s">
        <v>277</v>
      </c>
      <c r="C426" s="3">
        <v>124571</v>
      </c>
      <c r="D426" s="18">
        <v>6</v>
      </c>
      <c r="F426" s="2" t="s">
        <v>517</v>
      </c>
      <c r="G426" s="18" t="s">
        <v>1965</v>
      </c>
      <c r="H426" s="22">
        <v>39733</v>
      </c>
      <c r="I426" s="3">
        <f t="shared" ca="1" si="6"/>
        <v>12</v>
      </c>
    </row>
    <row r="427" spans="1:9" x14ac:dyDescent="0.3">
      <c r="A427" s="60">
        <v>927002843</v>
      </c>
      <c r="B427" s="2" t="s">
        <v>682</v>
      </c>
      <c r="C427" s="3">
        <v>59899</v>
      </c>
      <c r="D427" s="18">
        <v>4</v>
      </c>
      <c r="F427" s="2" t="s">
        <v>534</v>
      </c>
      <c r="G427" s="18" t="s">
        <v>1966</v>
      </c>
      <c r="H427" s="22">
        <v>39372</v>
      </c>
      <c r="I427" s="3">
        <f t="shared" ca="1" si="6"/>
        <v>13</v>
      </c>
    </row>
    <row r="428" spans="1:9" x14ac:dyDescent="0.3">
      <c r="A428" s="60">
        <v>613008396</v>
      </c>
      <c r="B428" s="2" t="s">
        <v>162</v>
      </c>
      <c r="C428" s="3">
        <v>54749</v>
      </c>
      <c r="D428" s="18">
        <v>3</v>
      </c>
      <c r="F428" s="2" t="s">
        <v>234</v>
      </c>
      <c r="G428" s="18" t="s">
        <v>1967</v>
      </c>
      <c r="H428" s="22">
        <v>37509</v>
      </c>
      <c r="I428" s="3">
        <f t="shared" ca="1" si="6"/>
        <v>18</v>
      </c>
    </row>
    <row r="429" spans="1:9" x14ac:dyDescent="0.3">
      <c r="A429" s="60">
        <v>274002690</v>
      </c>
      <c r="B429" s="2" t="s">
        <v>453</v>
      </c>
      <c r="C429" s="3">
        <v>112476</v>
      </c>
      <c r="D429" s="18">
        <v>0</v>
      </c>
      <c r="F429" s="2" t="s">
        <v>81</v>
      </c>
      <c r="G429" s="18" t="s">
        <v>1968</v>
      </c>
      <c r="H429" s="22">
        <v>40274</v>
      </c>
      <c r="I429" s="3">
        <f t="shared" ca="1" si="6"/>
        <v>10</v>
      </c>
    </row>
    <row r="430" spans="1:9" x14ac:dyDescent="0.3">
      <c r="A430" s="60">
        <v>844001465</v>
      </c>
      <c r="B430" s="2" t="s">
        <v>640</v>
      </c>
      <c r="C430" s="3">
        <v>97490</v>
      </c>
      <c r="D430" s="18">
        <v>2</v>
      </c>
      <c r="F430" s="2" t="s">
        <v>472</v>
      </c>
      <c r="G430" s="18" t="s">
        <v>1969</v>
      </c>
      <c r="H430" s="22">
        <v>40452</v>
      </c>
      <c r="I430" s="3">
        <f t="shared" ca="1" si="6"/>
        <v>10</v>
      </c>
    </row>
    <row r="431" spans="1:9" x14ac:dyDescent="0.3">
      <c r="A431" s="60">
        <v>241007711</v>
      </c>
      <c r="B431" s="2" t="s">
        <v>90</v>
      </c>
      <c r="C431" s="3">
        <v>104597</v>
      </c>
      <c r="D431" s="18">
        <v>4</v>
      </c>
      <c r="F431" s="2" t="s">
        <v>81</v>
      </c>
      <c r="G431" s="18" t="s">
        <v>1970</v>
      </c>
      <c r="H431" s="22">
        <v>36506</v>
      </c>
      <c r="I431" s="3">
        <f t="shared" ca="1" si="6"/>
        <v>21</v>
      </c>
    </row>
    <row r="432" spans="1:9" x14ac:dyDescent="0.3">
      <c r="A432" s="60">
        <v>808003622</v>
      </c>
      <c r="B432" s="2" t="s">
        <v>175</v>
      </c>
      <c r="C432" s="3">
        <v>120696</v>
      </c>
      <c r="D432" s="18">
        <v>1</v>
      </c>
      <c r="F432" s="2" t="s">
        <v>394</v>
      </c>
      <c r="G432" s="18" t="s">
        <v>1971</v>
      </c>
      <c r="H432" s="22">
        <v>36662</v>
      </c>
      <c r="I432" s="3">
        <f t="shared" ca="1" si="6"/>
        <v>20</v>
      </c>
    </row>
    <row r="433" spans="1:9" x14ac:dyDescent="0.3">
      <c r="A433" s="60">
        <v>285007128</v>
      </c>
      <c r="B433" s="2" t="s">
        <v>287</v>
      </c>
      <c r="C433" s="3">
        <v>47066</v>
      </c>
      <c r="D433" s="18">
        <v>6</v>
      </c>
      <c r="F433" s="2" t="s">
        <v>517</v>
      </c>
      <c r="G433" s="18" t="s">
        <v>1972</v>
      </c>
      <c r="H433" s="22">
        <v>39735</v>
      </c>
      <c r="I433" s="3">
        <f t="shared" ca="1" si="6"/>
        <v>12</v>
      </c>
    </row>
    <row r="434" spans="1:9" x14ac:dyDescent="0.3">
      <c r="A434" s="60">
        <v>244004782</v>
      </c>
      <c r="B434" s="2" t="s">
        <v>360</v>
      </c>
      <c r="C434" s="3">
        <v>100625</v>
      </c>
      <c r="D434" s="18">
        <v>5</v>
      </c>
      <c r="F434" s="2" t="s">
        <v>234</v>
      </c>
      <c r="G434" s="18" t="s">
        <v>1973</v>
      </c>
      <c r="H434" s="22">
        <v>39390</v>
      </c>
      <c r="I434" s="3">
        <f t="shared" ca="1" si="6"/>
        <v>13</v>
      </c>
    </row>
    <row r="435" spans="1:9" x14ac:dyDescent="0.3">
      <c r="A435" s="60">
        <v>323004986</v>
      </c>
      <c r="B435" s="2" t="s">
        <v>712</v>
      </c>
      <c r="C435" s="3">
        <v>89510</v>
      </c>
      <c r="D435" s="18">
        <v>2</v>
      </c>
      <c r="F435" s="2" t="s">
        <v>234</v>
      </c>
      <c r="G435" s="18" t="s">
        <v>1974</v>
      </c>
      <c r="H435" s="22">
        <v>37899</v>
      </c>
      <c r="I435" s="3">
        <f t="shared" ca="1" si="6"/>
        <v>17</v>
      </c>
    </row>
    <row r="436" spans="1:9" x14ac:dyDescent="0.3">
      <c r="A436" s="60">
        <v>449003469</v>
      </c>
      <c r="B436" s="2" t="s">
        <v>323</v>
      </c>
      <c r="C436" s="3">
        <v>104511</v>
      </c>
      <c r="D436" s="18">
        <v>5</v>
      </c>
      <c r="F436" s="2" t="s">
        <v>234</v>
      </c>
      <c r="G436" s="18" t="s">
        <v>1975</v>
      </c>
      <c r="H436" s="22">
        <v>36360</v>
      </c>
      <c r="I436" s="3">
        <f t="shared" ca="1" si="6"/>
        <v>21</v>
      </c>
    </row>
    <row r="437" spans="1:9" x14ac:dyDescent="0.3">
      <c r="A437" s="60">
        <v>842007484</v>
      </c>
      <c r="B437" s="2" t="s">
        <v>56</v>
      </c>
      <c r="C437" s="3">
        <v>102687</v>
      </c>
      <c r="D437" s="4">
        <v>5</v>
      </c>
      <c r="F437" s="2" t="s">
        <v>234</v>
      </c>
      <c r="G437" s="18" t="s">
        <v>1976</v>
      </c>
      <c r="H437" s="22">
        <v>39822</v>
      </c>
      <c r="I437" s="3">
        <f t="shared" ca="1" si="6"/>
        <v>12</v>
      </c>
    </row>
    <row r="438" spans="1:9" x14ac:dyDescent="0.3">
      <c r="A438" s="60">
        <v>355005982</v>
      </c>
      <c r="B438" s="2" t="s">
        <v>349</v>
      </c>
      <c r="C438" s="3">
        <v>55295</v>
      </c>
      <c r="D438" s="18">
        <v>5</v>
      </c>
      <c r="F438" s="2" t="s">
        <v>186</v>
      </c>
      <c r="G438" s="18" t="s">
        <v>1977</v>
      </c>
      <c r="H438" s="22">
        <v>39154</v>
      </c>
      <c r="I438" s="3">
        <f t="shared" ca="1" si="6"/>
        <v>13</v>
      </c>
    </row>
    <row r="439" spans="1:9" x14ac:dyDescent="0.3">
      <c r="A439" s="60">
        <v>963007603</v>
      </c>
      <c r="B439" s="2" t="s">
        <v>363</v>
      </c>
      <c r="C439" s="3">
        <v>110056</v>
      </c>
      <c r="D439" s="18">
        <v>0</v>
      </c>
      <c r="F439" s="2" t="s">
        <v>623</v>
      </c>
      <c r="G439" s="18" t="s">
        <v>1978</v>
      </c>
      <c r="H439" s="22">
        <v>37793</v>
      </c>
      <c r="I439" s="3">
        <f t="shared" ca="1" si="6"/>
        <v>17</v>
      </c>
    </row>
    <row r="440" spans="1:9" x14ac:dyDescent="0.3">
      <c r="A440" s="60">
        <v>249006642</v>
      </c>
      <c r="B440" s="2" t="s">
        <v>422</v>
      </c>
      <c r="C440" s="3">
        <v>88259</v>
      </c>
      <c r="D440" s="18">
        <v>5</v>
      </c>
      <c r="F440" s="2" t="s">
        <v>472</v>
      </c>
      <c r="G440" s="18" t="s">
        <v>1979</v>
      </c>
      <c r="H440" s="22">
        <v>39299</v>
      </c>
      <c r="I440" s="3">
        <f t="shared" ca="1" si="6"/>
        <v>13</v>
      </c>
    </row>
    <row r="441" spans="1:9" x14ac:dyDescent="0.3">
      <c r="A441" s="60">
        <v>688006661</v>
      </c>
      <c r="B441" s="2" t="s">
        <v>469</v>
      </c>
      <c r="C441" s="3">
        <v>102929</v>
      </c>
      <c r="D441" s="18">
        <v>6</v>
      </c>
      <c r="F441" s="2" t="s">
        <v>534</v>
      </c>
      <c r="G441" s="18" t="s">
        <v>1980</v>
      </c>
      <c r="H441" s="22">
        <v>35826</v>
      </c>
      <c r="I441" s="3">
        <f t="shared" ca="1" si="6"/>
        <v>23</v>
      </c>
    </row>
    <row r="442" spans="1:9" x14ac:dyDescent="0.3">
      <c r="A442" s="60">
        <v>690005845</v>
      </c>
      <c r="B442" s="2" t="s">
        <v>300</v>
      </c>
      <c r="C442" s="3">
        <v>91384</v>
      </c>
      <c r="D442" s="18">
        <v>0</v>
      </c>
      <c r="F442" s="2" t="s">
        <v>234</v>
      </c>
      <c r="G442" s="18" t="s">
        <v>1981</v>
      </c>
      <c r="H442" s="22">
        <v>35972</v>
      </c>
      <c r="I442" s="3">
        <f t="shared" ca="1" si="6"/>
        <v>22</v>
      </c>
    </row>
    <row r="443" spans="1:9" x14ac:dyDescent="0.3">
      <c r="A443" s="60">
        <v>558008371</v>
      </c>
      <c r="B443" s="2" t="s">
        <v>342</v>
      </c>
      <c r="C443" s="3">
        <v>55767</v>
      </c>
      <c r="D443" s="18">
        <v>2</v>
      </c>
      <c r="F443" s="2" t="s">
        <v>534</v>
      </c>
      <c r="G443" s="18" t="s">
        <v>1982</v>
      </c>
      <c r="H443" s="22">
        <v>38723</v>
      </c>
      <c r="I443" s="3">
        <f t="shared" ca="1" si="6"/>
        <v>15</v>
      </c>
    </row>
    <row r="444" spans="1:9" x14ac:dyDescent="0.3">
      <c r="A444" s="60">
        <v>691008633</v>
      </c>
      <c r="B444" s="2" t="s">
        <v>121</v>
      </c>
      <c r="C444" s="3">
        <v>112624</v>
      </c>
      <c r="D444" s="18">
        <v>5</v>
      </c>
      <c r="F444" s="2" t="s">
        <v>534</v>
      </c>
      <c r="G444" s="18" t="s">
        <v>1983</v>
      </c>
      <c r="H444" s="22">
        <v>39703</v>
      </c>
      <c r="I444" s="3">
        <f t="shared" ca="1" si="6"/>
        <v>12</v>
      </c>
    </row>
    <row r="445" spans="1:9" x14ac:dyDescent="0.3">
      <c r="A445" s="60">
        <v>724007373</v>
      </c>
      <c r="B445" s="2" t="s">
        <v>241</v>
      </c>
      <c r="C445" s="3">
        <v>104733</v>
      </c>
      <c r="D445" s="18">
        <v>5</v>
      </c>
      <c r="F445" s="2" t="s">
        <v>697</v>
      </c>
      <c r="G445" s="18" t="s">
        <v>1984</v>
      </c>
      <c r="H445" s="22">
        <v>39728</v>
      </c>
      <c r="I445" s="3">
        <f t="shared" ca="1" si="6"/>
        <v>12</v>
      </c>
    </row>
    <row r="446" spans="1:9" x14ac:dyDescent="0.3">
      <c r="A446" s="60">
        <v>235007637</v>
      </c>
      <c r="B446" s="2" t="s">
        <v>289</v>
      </c>
      <c r="C446" s="3">
        <v>62646</v>
      </c>
      <c r="D446" s="18">
        <v>3</v>
      </c>
      <c r="F446" s="2" t="s">
        <v>234</v>
      </c>
      <c r="G446" s="18" t="s">
        <v>1985</v>
      </c>
      <c r="H446" s="22">
        <v>36084</v>
      </c>
      <c r="I446" s="3">
        <f t="shared" ca="1" si="6"/>
        <v>22</v>
      </c>
    </row>
    <row r="447" spans="1:9" x14ac:dyDescent="0.3">
      <c r="A447" s="60">
        <v>483002035</v>
      </c>
      <c r="B447" s="2" t="s">
        <v>382</v>
      </c>
      <c r="C447" s="3">
        <v>74514</v>
      </c>
      <c r="D447" s="18">
        <v>1</v>
      </c>
      <c r="F447" s="2" t="s">
        <v>81</v>
      </c>
      <c r="G447" s="18" t="s">
        <v>1986</v>
      </c>
      <c r="H447" s="22">
        <v>39922</v>
      </c>
      <c r="I447" s="3">
        <f t="shared" ca="1" si="6"/>
        <v>11</v>
      </c>
    </row>
    <row r="448" spans="1:9" x14ac:dyDescent="0.3">
      <c r="A448" s="60">
        <v>889003932</v>
      </c>
      <c r="B448" s="2" t="s">
        <v>254</v>
      </c>
      <c r="C448" s="3">
        <v>85348</v>
      </c>
      <c r="D448" s="18">
        <v>1</v>
      </c>
      <c r="F448" s="2" t="s">
        <v>697</v>
      </c>
      <c r="G448" s="18" t="s">
        <v>1987</v>
      </c>
      <c r="H448" s="62">
        <v>40563</v>
      </c>
      <c r="I448" s="3">
        <f t="shared" ca="1" si="6"/>
        <v>10</v>
      </c>
    </row>
    <row r="449" spans="1:9" x14ac:dyDescent="0.3">
      <c r="A449" s="60">
        <v>248002530</v>
      </c>
      <c r="B449" s="2" t="s">
        <v>670</v>
      </c>
      <c r="C449" s="3">
        <v>77028</v>
      </c>
      <c r="D449" s="18">
        <v>1</v>
      </c>
      <c r="F449" s="2" t="s">
        <v>81</v>
      </c>
      <c r="G449" s="18" t="s">
        <v>1988</v>
      </c>
      <c r="H449" s="62">
        <v>40292</v>
      </c>
      <c r="I449" s="3">
        <f t="shared" ca="1" si="6"/>
        <v>10</v>
      </c>
    </row>
    <row r="450" spans="1:9" x14ac:dyDescent="0.3">
      <c r="A450" s="60">
        <v>796008101</v>
      </c>
      <c r="B450" s="2" t="s">
        <v>683</v>
      </c>
      <c r="C450" s="3">
        <v>83558</v>
      </c>
      <c r="D450" s="18">
        <v>0</v>
      </c>
      <c r="F450" s="2" t="s">
        <v>186</v>
      </c>
      <c r="G450" s="18" t="s">
        <v>1989</v>
      </c>
      <c r="H450" s="22">
        <v>38135</v>
      </c>
      <c r="I450" s="3">
        <f t="shared" ref="I450:I513" ca="1" si="7">DATEDIF(H450,TODAY(),"Y")</f>
        <v>16</v>
      </c>
    </row>
    <row r="451" spans="1:9" x14ac:dyDescent="0.3">
      <c r="A451" s="60">
        <v>926001709</v>
      </c>
      <c r="B451" s="2" t="s">
        <v>322</v>
      </c>
      <c r="C451" s="3">
        <v>95877</v>
      </c>
      <c r="D451" s="18">
        <v>6</v>
      </c>
      <c r="F451" s="2" t="s">
        <v>697</v>
      </c>
      <c r="G451" s="18" t="s">
        <v>1990</v>
      </c>
      <c r="H451" s="22">
        <v>35826</v>
      </c>
      <c r="I451" s="3">
        <f t="shared" ca="1" si="7"/>
        <v>23</v>
      </c>
    </row>
    <row r="452" spans="1:9" x14ac:dyDescent="0.3">
      <c r="A452" s="60">
        <v>180008681</v>
      </c>
      <c r="B452" s="2" t="s">
        <v>734</v>
      </c>
      <c r="C452" s="3">
        <v>59922</v>
      </c>
      <c r="D452" s="18">
        <v>4</v>
      </c>
      <c r="F452" s="2" t="s">
        <v>697</v>
      </c>
      <c r="G452" s="18" t="s">
        <v>1991</v>
      </c>
      <c r="H452" s="22">
        <v>39090</v>
      </c>
      <c r="I452" s="3">
        <f t="shared" ca="1" si="7"/>
        <v>14</v>
      </c>
    </row>
    <row r="453" spans="1:9" x14ac:dyDescent="0.3">
      <c r="A453" s="60">
        <v>603009925</v>
      </c>
      <c r="B453" s="2" t="s">
        <v>229</v>
      </c>
      <c r="C453" s="3">
        <v>47250</v>
      </c>
      <c r="D453" s="18">
        <v>0</v>
      </c>
      <c r="F453" s="2" t="s">
        <v>81</v>
      </c>
      <c r="G453" s="18" t="s">
        <v>1992</v>
      </c>
      <c r="H453" s="22">
        <v>38856</v>
      </c>
      <c r="I453" s="3">
        <f t="shared" ca="1" si="7"/>
        <v>14</v>
      </c>
    </row>
    <row r="454" spans="1:9" x14ac:dyDescent="0.3">
      <c r="A454" s="60">
        <v>191002592</v>
      </c>
      <c r="B454" s="2" t="s">
        <v>337</v>
      </c>
      <c r="C454" s="3">
        <v>102154</v>
      </c>
      <c r="D454" s="18">
        <v>3</v>
      </c>
      <c r="F454" s="2" t="s">
        <v>234</v>
      </c>
      <c r="G454" s="18" t="s">
        <v>1993</v>
      </c>
      <c r="H454" s="22">
        <v>40578</v>
      </c>
      <c r="I454" s="3">
        <f t="shared" ca="1" si="7"/>
        <v>10</v>
      </c>
    </row>
    <row r="455" spans="1:9" x14ac:dyDescent="0.3">
      <c r="A455" s="60">
        <v>835007811</v>
      </c>
      <c r="B455" s="2" t="s">
        <v>174</v>
      </c>
      <c r="C455" s="3">
        <v>76680</v>
      </c>
      <c r="D455" s="18">
        <v>6</v>
      </c>
      <c r="F455" s="2" t="s">
        <v>26</v>
      </c>
      <c r="G455" s="18" t="s">
        <v>1994</v>
      </c>
      <c r="H455" s="22">
        <v>36217</v>
      </c>
      <c r="I455" s="3">
        <f t="shared" ca="1" si="7"/>
        <v>22</v>
      </c>
    </row>
    <row r="456" spans="1:9" x14ac:dyDescent="0.3">
      <c r="A456" s="60">
        <v>952005470</v>
      </c>
      <c r="B456" s="2" t="s">
        <v>686</v>
      </c>
      <c r="C456" s="3">
        <v>92784</v>
      </c>
      <c r="D456" s="18">
        <v>0</v>
      </c>
      <c r="F456" s="2" t="s">
        <v>57</v>
      </c>
      <c r="G456" s="18" t="s">
        <v>1995</v>
      </c>
      <c r="H456" s="22">
        <v>40152</v>
      </c>
      <c r="I456" s="3">
        <f t="shared" ca="1" si="7"/>
        <v>11</v>
      </c>
    </row>
    <row r="457" spans="1:9" x14ac:dyDescent="0.3">
      <c r="A457" s="60">
        <v>727003353</v>
      </c>
      <c r="B457" s="2" t="s">
        <v>200</v>
      </c>
      <c r="C457" s="3">
        <v>114029</v>
      </c>
      <c r="D457" s="18">
        <v>0</v>
      </c>
      <c r="F457" s="2" t="s">
        <v>394</v>
      </c>
      <c r="G457" s="18" t="s">
        <v>1996</v>
      </c>
      <c r="H457" s="22">
        <v>37138</v>
      </c>
      <c r="I457" s="3">
        <f t="shared" ca="1" si="7"/>
        <v>19</v>
      </c>
    </row>
    <row r="458" spans="1:9" x14ac:dyDescent="0.3">
      <c r="A458" s="60">
        <v>847000292</v>
      </c>
      <c r="B458" s="2" t="s">
        <v>793</v>
      </c>
      <c r="C458" s="3">
        <v>88072</v>
      </c>
      <c r="D458" s="18">
        <v>2</v>
      </c>
      <c r="F458" s="2" t="s">
        <v>446</v>
      </c>
      <c r="G458" s="18" t="s">
        <v>1997</v>
      </c>
      <c r="H458" s="22">
        <v>37803</v>
      </c>
      <c r="I458" s="3">
        <f t="shared" ca="1" si="7"/>
        <v>17</v>
      </c>
    </row>
    <row r="459" spans="1:9" x14ac:dyDescent="0.3">
      <c r="A459" s="60">
        <v>443003613</v>
      </c>
      <c r="B459" s="2" t="s">
        <v>465</v>
      </c>
      <c r="C459" s="3">
        <v>86059</v>
      </c>
      <c r="D459" s="18">
        <v>5</v>
      </c>
      <c r="F459" s="2" t="s">
        <v>517</v>
      </c>
      <c r="G459" s="18" t="s">
        <v>1998</v>
      </c>
      <c r="H459" s="22">
        <v>40745</v>
      </c>
      <c r="I459" s="3">
        <f t="shared" ca="1" si="7"/>
        <v>9</v>
      </c>
    </row>
    <row r="460" spans="1:9" x14ac:dyDescent="0.3">
      <c r="A460" s="60">
        <v>330004895</v>
      </c>
      <c r="B460" s="2" t="s">
        <v>443</v>
      </c>
      <c r="C460" s="3">
        <v>74920</v>
      </c>
      <c r="D460" s="18">
        <v>1</v>
      </c>
      <c r="F460" s="2" t="s">
        <v>697</v>
      </c>
      <c r="G460" s="18" t="s">
        <v>1999</v>
      </c>
      <c r="H460" s="22">
        <v>40410</v>
      </c>
      <c r="I460" s="3">
        <f t="shared" ca="1" si="7"/>
        <v>10</v>
      </c>
    </row>
    <row r="461" spans="1:9" x14ac:dyDescent="0.3">
      <c r="A461" s="60">
        <v>402009103</v>
      </c>
      <c r="B461" s="2" t="s">
        <v>732</v>
      </c>
      <c r="C461" s="3">
        <v>86169</v>
      </c>
      <c r="D461" s="18">
        <v>3</v>
      </c>
      <c r="F461" s="2" t="s">
        <v>180</v>
      </c>
      <c r="G461" s="18" t="s">
        <v>2000</v>
      </c>
      <c r="H461" s="22">
        <v>39197</v>
      </c>
      <c r="I461" s="3">
        <f t="shared" ca="1" si="7"/>
        <v>13</v>
      </c>
    </row>
    <row r="462" spans="1:9" x14ac:dyDescent="0.3">
      <c r="A462" s="60">
        <v>646006840</v>
      </c>
      <c r="B462" s="2" t="s">
        <v>331</v>
      </c>
      <c r="C462" s="3">
        <v>100359</v>
      </c>
      <c r="D462" s="18">
        <v>6</v>
      </c>
      <c r="F462" s="2" t="s">
        <v>160</v>
      </c>
      <c r="G462" s="18" t="s">
        <v>2001</v>
      </c>
      <c r="H462" s="22">
        <v>36269</v>
      </c>
      <c r="I462" s="3">
        <f t="shared" ca="1" si="7"/>
        <v>21</v>
      </c>
    </row>
    <row r="463" spans="1:9" x14ac:dyDescent="0.3">
      <c r="A463" s="60">
        <v>436001777</v>
      </c>
      <c r="B463" s="2" t="s">
        <v>633</v>
      </c>
      <c r="C463" s="3">
        <v>59380</v>
      </c>
      <c r="D463" s="18">
        <v>1</v>
      </c>
      <c r="F463" s="2" t="s">
        <v>697</v>
      </c>
      <c r="G463" s="18" t="s">
        <v>2002</v>
      </c>
      <c r="H463" s="22">
        <v>39248</v>
      </c>
      <c r="I463" s="3">
        <f t="shared" ca="1" si="7"/>
        <v>13</v>
      </c>
    </row>
    <row r="464" spans="1:9" x14ac:dyDescent="0.3">
      <c r="A464" s="60">
        <v>564006807</v>
      </c>
      <c r="B464" s="2" t="s">
        <v>111</v>
      </c>
      <c r="C464" s="3">
        <v>62211</v>
      </c>
      <c r="D464" s="18">
        <v>4</v>
      </c>
      <c r="F464" s="2" t="s">
        <v>472</v>
      </c>
      <c r="G464" s="18" t="s">
        <v>2003</v>
      </c>
      <c r="H464" s="22">
        <v>40762</v>
      </c>
      <c r="I464" s="3">
        <f t="shared" ca="1" si="7"/>
        <v>9</v>
      </c>
    </row>
    <row r="465" spans="1:9" x14ac:dyDescent="0.3">
      <c r="A465" s="60">
        <v>177008808</v>
      </c>
      <c r="B465" s="2" t="s">
        <v>492</v>
      </c>
      <c r="C465" s="3">
        <v>72484</v>
      </c>
      <c r="D465" s="18">
        <v>6</v>
      </c>
      <c r="F465" s="2" t="s">
        <v>472</v>
      </c>
      <c r="G465" s="18" t="s">
        <v>2004</v>
      </c>
      <c r="H465" s="22">
        <v>40492</v>
      </c>
      <c r="I465" s="3">
        <f t="shared" ca="1" si="7"/>
        <v>10</v>
      </c>
    </row>
    <row r="466" spans="1:9" x14ac:dyDescent="0.3">
      <c r="A466" s="60">
        <v>939003033</v>
      </c>
      <c r="B466" s="2" t="s">
        <v>729</v>
      </c>
      <c r="C466" s="3">
        <v>48436</v>
      </c>
      <c r="D466" s="18">
        <v>5</v>
      </c>
      <c r="F466" s="2" t="s">
        <v>234</v>
      </c>
      <c r="G466" s="18" t="s">
        <v>2005</v>
      </c>
      <c r="H466" s="22">
        <v>35938</v>
      </c>
      <c r="I466" s="3">
        <f t="shared" ca="1" si="7"/>
        <v>22</v>
      </c>
    </row>
    <row r="467" spans="1:9" x14ac:dyDescent="0.3">
      <c r="A467" s="60">
        <v>330006708</v>
      </c>
      <c r="B467" s="2" t="s">
        <v>581</v>
      </c>
      <c r="C467" s="3">
        <v>68715</v>
      </c>
      <c r="D467" s="18">
        <v>6</v>
      </c>
      <c r="F467" s="2" t="s">
        <v>81</v>
      </c>
      <c r="G467" s="18" t="s">
        <v>2006</v>
      </c>
      <c r="H467" s="22">
        <v>36059</v>
      </c>
      <c r="I467" s="3">
        <f t="shared" ca="1" si="7"/>
        <v>22</v>
      </c>
    </row>
    <row r="468" spans="1:9" x14ac:dyDescent="0.3">
      <c r="A468" s="60">
        <v>676005492</v>
      </c>
      <c r="B468" s="2" t="s">
        <v>204</v>
      </c>
      <c r="C468" s="3">
        <v>62791</v>
      </c>
      <c r="D468" s="18">
        <v>3</v>
      </c>
      <c r="F468" s="2" t="s">
        <v>446</v>
      </c>
      <c r="G468" s="18" t="s">
        <v>2007</v>
      </c>
      <c r="H468" s="22">
        <v>40922</v>
      </c>
      <c r="I468" s="3">
        <f t="shared" ca="1" si="7"/>
        <v>9</v>
      </c>
    </row>
    <row r="469" spans="1:9" x14ac:dyDescent="0.3">
      <c r="A469" s="60">
        <v>118006304</v>
      </c>
      <c r="B469" s="2" t="s">
        <v>597</v>
      </c>
      <c r="C469" s="3">
        <v>97694</v>
      </c>
      <c r="D469" s="18">
        <v>3</v>
      </c>
      <c r="F469" s="2" t="s">
        <v>697</v>
      </c>
      <c r="G469" s="18" t="s">
        <v>2008</v>
      </c>
      <c r="H469" s="22">
        <v>36365</v>
      </c>
      <c r="I469" s="3">
        <f t="shared" ca="1" si="7"/>
        <v>21</v>
      </c>
    </row>
    <row r="470" spans="1:9" x14ac:dyDescent="0.3">
      <c r="A470" s="60">
        <v>496009966</v>
      </c>
      <c r="B470" s="2" t="s">
        <v>605</v>
      </c>
      <c r="C470" s="3">
        <v>43474</v>
      </c>
      <c r="D470" s="18">
        <v>2</v>
      </c>
      <c r="F470" s="2" t="s">
        <v>697</v>
      </c>
      <c r="G470" s="18" t="s">
        <v>2009</v>
      </c>
      <c r="H470" s="22">
        <v>37141</v>
      </c>
      <c r="I470" s="3">
        <f t="shared" ca="1" si="7"/>
        <v>19</v>
      </c>
    </row>
    <row r="471" spans="1:9" x14ac:dyDescent="0.3">
      <c r="A471" s="60">
        <v>499005056</v>
      </c>
      <c r="B471" s="2" t="s">
        <v>489</v>
      </c>
      <c r="C471" s="3">
        <v>52926</v>
      </c>
      <c r="D471" s="18">
        <v>6</v>
      </c>
      <c r="F471" s="2" t="s">
        <v>697</v>
      </c>
      <c r="G471" s="18" t="s">
        <v>2010</v>
      </c>
      <c r="H471" s="22">
        <v>40393</v>
      </c>
      <c r="I471" s="3">
        <f t="shared" ca="1" si="7"/>
        <v>10</v>
      </c>
    </row>
    <row r="472" spans="1:9" x14ac:dyDescent="0.3">
      <c r="A472" s="60">
        <v>616007357</v>
      </c>
      <c r="B472" s="2" t="s">
        <v>368</v>
      </c>
      <c r="C472" s="3">
        <v>56533</v>
      </c>
      <c r="D472" s="18">
        <v>6</v>
      </c>
      <c r="F472" s="2" t="s">
        <v>225</v>
      </c>
      <c r="G472" s="18" t="s">
        <v>2011</v>
      </c>
      <c r="H472" s="22">
        <v>40690</v>
      </c>
      <c r="I472" s="3">
        <f t="shared" ca="1" si="7"/>
        <v>9</v>
      </c>
    </row>
    <row r="473" spans="1:9" x14ac:dyDescent="0.3">
      <c r="A473" s="60">
        <v>912006485</v>
      </c>
      <c r="B473" s="2" t="s">
        <v>760</v>
      </c>
      <c r="C473" s="3">
        <v>61685</v>
      </c>
      <c r="D473" s="18">
        <v>2</v>
      </c>
      <c r="F473" s="2" t="s">
        <v>534</v>
      </c>
      <c r="G473" s="18" t="s">
        <v>2012</v>
      </c>
      <c r="H473" s="22">
        <v>39047</v>
      </c>
      <c r="I473" s="3">
        <f t="shared" ca="1" si="7"/>
        <v>14</v>
      </c>
    </row>
    <row r="474" spans="1:9" x14ac:dyDescent="0.3">
      <c r="A474" s="60">
        <v>560007725</v>
      </c>
      <c r="B474" s="2" t="s">
        <v>124</v>
      </c>
      <c r="C474" s="3">
        <v>82217</v>
      </c>
      <c r="D474" s="18">
        <v>5</v>
      </c>
      <c r="F474" s="2" t="s">
        <v>234</v>
      </c>
      <c r="G474" s="18" t="s">
        <v>2013</v>
      </c>
      <c r="H474" s="22">
        <v>38044</v>
      </c>
      <c r="I474" s="3">
        <f t="shared" ca="1" si="7"/>
        <v>17</v>
      </c>
    </row>
    <row r="475" spans="1:9" x14ac:dyDescent="0.3">
      <c r="A475" s="60">
        <v>652007464</v>
      </c>
      <c r="B475" s="2" t="s">
        <v>660</v>
      </c>
      <c r="C475" s="3">
        <v>110815</v>
      </c>
      <c r="D475" s="18">
        <v>2</v>
      </c>
      <c r="F475" s="2" t="s">
        <v>160</v>
      </c>
      <c r="G475" s="18" t="s">
        <v>2014</v>
      </c>
      <c r="H475" s="22">
        <v>36357</v>
      </c>
      <c r="I475" s="3">
        <f t="shared" ca="1" si="7"/>
        <v>21</v>
      </c>
    </row>
    <row r="476" spans="1:9" x14ac:dyDescent="0.3">
      <c r="A476" s="60">
        <v>184002521</v>
      </c>
      <c r="B476" s="2" t="s">
        <v>669</v>
      </c>
      <c r="C476" s="3">
        <v>78245</v>
      </c>
      <c r="D476" s="18">
        <v>6</v>
      </c>
      <c r="F476" s="2" t="s">
        <v>234</v>
      </c>
      <c r="G476" s="18" t="s">
        <v>2015</v>
      </c>
      <c r="H476" s="22">
        <v>36067</v>
      </c>
      <c r="I476" s="3">
        <f t="shared" ca="1" si="7"/>
        <v>22</v>
      </c>
    </row>
    <row r="477" spans="1:9" x14ac:dyDescent="0.3">
      <c r="A477" s="60">
        <v>705008163</v>
      </c>
      <c r="B477" s="2" t="s">
        <v>500</v>
      </c>
      <c r="C477" s="3">
        <v>79427</v>
      </c>
      <c r="D477" s="18">
        <v>6</v>
      </c>
      <c r="F477" s="2" t="s">
        <v>186</v>
      </c>
      <c r="G477" s="18" t="s">
        <v>2016</v>
      </c>
      <c r="H477" s="22">
        <v>40259</v>
      </c>
      <c r="I477" s="3">
        <f t="shared" ca="1" si="7"/>
        <v>10</v>
      </c>
    </row>
    <row r="478" spans="1:9" x14ac:dyDescent="0.3">
      <c r="A478" s="60">
        <v>697004556</v>
      </c>
      <c r="B478" s="2" t="s">
        <v>756</v>
      </c>
      <c r="C478" s="3">
        <v>78997</v>
      </c>
      <c r="D478" s="18">
        <v>2</v>
      </c>
      <c r="F478" s="2" t="s">
        <v>186</v>
      </c>
      <c r="G478" s="18" t="s">
        <v>2017</v>
      </c>
      <c r="H478" s="22">
        <v>39144</v>
      </c>
      <c r="I478" s="3">
        <f t="shared" ca="1" si="7"/>
        <v>14</v>
      </c>
    </row>
    <row r="479" spans="1:9" x14ac:dyDescent="0.3">
      <c r="A479" s="60">
        <v>645002142</v>
      </c>
      <c r="B479" s="2" t="s">
        <v>379</v>
      </c>
      <c r="C479" s="3">
        <v>49740</v>
      </c>
      <c r="D479" s="18">
        <v>1</v>
      </c>
      <c r="F479" s="2" t="s">
        <v>534</v>
      </c>
      <c r="G479" s="18" t="s">
        <v>2018</v>
      </c>
      <c r="H479" s="22">
        <v>36297</v>
      </c>
      <c r="I479" s="3">
        <f t="shared" ca="1" si="7"/>
        <v>21</v>
      </c>
    </row>
    <row r="480" spans="1:9" x14ac:dyDescent="0.3">
      <c r="A480" s="60">
        <v>611007380</v>
      </c>
      <c r="B480" s="2" t="s">
        <v>87</v>
      </c>
      <c r="C480" s="3">
        <v>73059</v>
      </c>
      <c r="D480" s="18">
        <v>3</v>
      </c>
      <c r="F480" s="2" t="s">
        <v>472</v>
      </c>
      <c r="G480" s="18" t="s">
        <v>2019</v>
      </c>
      <c r="H480" s="22">
        <v>39678</v>
      </c>
      <c r="I480" s="3">
        <f t="shared" ca="1" si="7"/>
        <v>12</v>
      </c>
    </row>
    <row r="481" spans="1:9" x14ac:dyDescent="0.3">
      <c r="A481" s="60">
        <v>628000452</v>
      </c>
      <c r="B481" s="2" t="s">
        <v>556</v>
      </c>
      <c r="C481" s="3">
        <v>66777</v>
      </c>
      <c r="D481" s="18">
        <v>0</v>
      </c>
      <c r="F481" s="2" t="s">
        <v>81</v>
      </c>
      <c r="G481" s="18" t="s">
        <v>2020</v>
      </c>
      <c r="H481" s="22">
        <v>38970</v>
      </c>
      <c r="I481" s="3">
        <f t="shared" ca="1" si="7"/>
        <v>14</v>
      </c>
    </row>
    <row r="482" spans="1:9" x14ac:dyDescent="0.3">
      <c r="A482" s="60">
        <v>183006400</v>
      </c>
      <c r="B482" s="2" t="s">
        <v>179</v>
      </c>
      <c r="C482" s="3">
        <v>51343</v>
      </c>
      <c r="D482" s="18">
        <v>0</v>
      </c>
      <c r="F482" s="2" t="s">
        <v>234</v>
      </c>
      <c r="G482" s="18" t="s">
        <v>2021</v>
      </c>
      <c r="H482" s="22">
        <v>36101</v>
      </c>
      <c r="I482" s="3">
        <f t="shared" ca="1" si="7"/>
        <v>22</v>
      </c>
    </row>
    <row r="483" spans="1:9" x14ac:dyDescent="0.3">
      <c r="A483" s="60">
        <v>470007257</v>
      </c>
      <c r="B483" s="2" t="s">
        <v>719</v>
      </c>
      <c r="C483" s="3">
        <v>106727</v>
      </c>
      <c r="D483" s="18">
        <v>3</v>
      </c>
      <c r="F483" s="2" t="s">
        <v>180</v>
      </c>
      <c r="G483" s="18" t="s">
        <v>2022</v>
      </c>
      <c r="H483" s="22">
        <v>38738</v>
      </c>
      <c r="I483" s="3">
        <f t="shared" ca="1" si="7"/>
        <v>15</v>
      </c>
    </row>
    <row r="484" spans="1:9" x14ac:dyDescent="0.3">
      <c r="A484" s="60">
        <v>477008896</v>
      </c>
      <c r="B484" s="2" t="s">
        <v>206</v>
      </c>
      <c r="C484" s="3">
        <v>49871</v>
      </c>
      <c r="D484" s="18">
        <v>6</v>
      </c>
      <c r="F484" s="2" t="s">
        <v>26</v>
      </c>
      <c r="G484" s="18" t="s">
        <v>2023</v>
      </c>
      <c r="H484" s="22">
        <v>36777</v>
      </c>
      <c r="I484" s="3">
        <f t="shared" ca="1" si="7"/>
        <v>20</v>
      </c>
    </row>
    <row r="485" spans="1:9" x14ac:dyDescent="0.3">
      <c r="A485" s="60">
        <v>393009472</v>
      </c>
      <c r="B485" s="2" t="s">
        <v>66</v>
      </c>
      <c r="C485" s="3">
        <v>113141</v>
      </c>
      <c r="D485" s="4">
        <v>3</v>
      </c>
      <c r="F485" s="2" t="s">
        <v>234</v>
      </c>
      <c r="G485" s="18" t="s">
        <v>2024</v>
      </c>
      <c r="H485" s="22">
        <v>38146</v>
      </c>
      <c r="I485" s="3">
        <f t="shared" ca="1" si="7"/>
        <v>16</v>
      </c>
    </row>
    <row r="486" spans="1:9" x14ac:dyDescent="0.3">
      <c r="A486" s="60">
        <v>383002370</v>
      </c>
      <c r="B486" s="2" t="s">
        <v>110</v>
      </c>
      <c r="C486" s="3">
        <v>101108</v>
      </c>
      <c r="D486" s="18">
        <v>5</v>
      </c>
      <c r="F486" s="2" t="s">
        <v>623</v>
      </c>
      <c r="G486" s="18" t="s">
        <v>2025</v>
      </c>
      <c r="H486" s="22">
        <v>36081</v>
      </c>
      <c r="I486" s="3">
        <f t="shared" ca="1" si="7"/>
        <v>22</v>
      </c>
    </row>
    <row r="487" spans="1:9" x14ac:dyDescent="0.3">
      <c r="A487" s="60">
        <v>198004815</v>
      </c>
      <c r="B487" s="2" t="s">
        <v>93</v>
      </c>
      <c r="C487" s="3">
        <v>51489</v>
      </c>
      <c r="D487" s="18">
        <v>2</v>
      </c>
      <c r="F487" s="2" t="s">
        <v>160</v>
      </c>
      <c r="G487" s="18" t="s">
        <v>2026</v>
      </c>
      <c r="H487" s="22">
        <v>36342</v>
      </c>
      <c r="I487" s="3">
        <f t="shared" ca="1" si="7"/>
        <v>21</v>
      </c>
    </row>
    <row r="488" spans="1:9" x14ac:dyDescent="0.3">
      <c r="A488" s="60">
        <v>871006737</v>
      </c>
      <c r="B488" s="2" t="s">
        <v>176</v>
      </c>
      <c r="C488" s="3">
        <v>114645</v>
      </c>
      <c r="D488" s="18">
        <v>6</v>
      </c>
      <c r="F488" s="2" t="s">
        <v>472</v>
      </c>
      <c r="G488" s="18" t="s">
        <v>2027</v>
      </c>
      <c r="H488" s="22">
        <v>39657</v>
      </c>
      <c r="I488" s="3">
        <f t="shared" ca="1" si="7"/>
        <v>12</v>
      </c>
    </row>
    <row r="489" spans="1:9" x14ac:dyDescent="0.3">
      <c r="A489" s="60">
        <v>883002269</v>
      </c>
      <c r="B489" s="2" t="s">
        <v>207</v>
      </c>
      <c r="C489" s="3">
        <v>80928</v>
      </c>
      <c r="D489" s="18">
        <v>5</v>
      </c>
      <c r="F489" s="2" t="s">
        <v>623</v>
      </c>
      <c r="G489" s="18" t="s">
        <v>2028</v>
      </c>
      <c r="H489" s="22">
        <v>41195</v>
      </c>
      <c r="I489" s="3">
        <f t="shared" ca="1" si="7"/>
        <v>8</v>
      </c>
    </row>
    <row r="490" spans="1:9" x14ac:dyDescent="0.3">
      <c r="A490" s="60">
        <v>836002377</v>
      </c>
      <c r="B490" s="2" t="s">
        <v>447</v>
      </c>
      <c r="C490" s="3">
        <v>85333</v>
      </c>
      <c r="D490" s="18">
        <v>5</v>
      </c>
      <c r="F490" s="2" t="s">
        <v>394</v>
      </c>
      <c r="G490" s="18" t="s">
        <v>2029</v>
      </c>
      <c r="H490" s="22">
        <v>38969</v>
      </c>
      <c r="I490" s="3">
        <f t="shared" ca="1" si="7"/>
        <v>14</v>
      </c>
    </row>
    <row r="491" spans="1:9" x14ac:dyDescent="0.3">
      <c r="A491" s="60">
        <v>418003151</v>
      </c>
      <c r="B491" s="2" t="s">
        <v>95</v>
      </c>
      <c r="C491" s="3">
        <v>102833</v>
      </c>
      <c r="D491" s="18">
        <v>0</v>
      </c>
      <c r="F491" s="2" t="s">
        <v>798</v>
      </c>
      <c r="G491" s="18" t="s">
        <v>2030</v>
      </c>
      <c r="H491" s="22">
        <v>39116</v>
      </c>
      <c r="I491" s="3">
        <f t="shared" ca="1" si="7"/>
        <v>14</v>
      </c>
    </row>
    <row r="492" spans="1:9" x14ac:dyDescent="0.3">
      <c r="A492" s="60">
        <v>251008864</v>
      </c>
      <c r="B492" s="2" t="s">
        <v>149</v>
      </c>
      <c r="C492" s="3">
        <v>53099</v>
      </c>
      <c r="D492" s="18">
        <v>4</v>
      </c>
      <c r="F492" s="2" t="s">
        <v>534</v>
      </c>
      <c r="G492" s="18" t="s">
        <v>2031</v>
      </c>
      <c r="H492" s="22">
        <v>39772</v>
      </c>
      <c r="I492" s="3">
        <f t="shared" ca="1" si="7"/>
        <v>12</v>
      </c>
    </row>
    <row r="493" spans="1:9" x14ac:dyDescent="0.3">
      <c r="A493" s="60">
        <v>187004424</v>
      </c>
      <c r="B493" s="2" t="s">
        <v>191</v>
      </c>
      <c r="C493" s="3">
        <v>103347</v>
      </c>
      <c r="D493" s="18">
        <v>0</v>
      </c>
      <c r="F493" s="2" t="s">
        <v>446</v>
      </c>
      <c r="G493" s="18" t="s">
        <v>2032</v>
      </c>
      <c r="H493" s="22">
        <v>36175</v>
      </c>
      <c r="I493" s="3">
        <f t="shared" ca="1" si="7"/>
        <v>22</v>
      </c>
    </row>
    <row r="494" spans="1:9" x14ac:dyDescent="0.3">
      <c r="A494" s="60">
        <v>501003738</v>
      </c>
      <c r="B494" s="2" t="s">
        <v>687</v>
      </c>
      <c r="C494" s="3">
        <v>73507</v>
      </c>
      <c r="D494" s="18">
        <v>1</v>
      </c>
      <c r="F494" s="2" t="s">
        <v>57</v>
      </c>
      <c r="G494" s="18" t="s">
        <v>2033</v>
      </c>
      <c r="H494" s="22">
        <v>36214</v>
      </c>
      <c r="I494" s="3">
        <f t="shared" ca="1" si="7"/>
        <v>22</v>
      </c>
    </row>
    <row r="495" spans="1:9" x14ac:dyDescent="0.3">
      <c r="A495" s="60">
        <v>681005012</v>
      </c>
      <c r="B495" s="2" t="s">
        <v>803</v>
      </c>
      <c r="C495" s="3">
        <v>120198</v>
      </c>
      <c r="D495" s="4">
        <v>4</v>
      </c>
      <c r="F495" s="2" t="s">
        <v>534</v>
      </c>
      <c r="G495" s="18" t="s">
        <v>2034</v>
      </c>
      <c r="H495" s="22">
        <v>38903</v>
      </c>
      <c r="I495" s="3">
        <f t="shared" ca="1" si="7"/>
        <v>14</v>
      </c>
    </row>
    <row r="496" spans="1:9" x14ac:dyDescent="0.3">
      <c r="A496" s="60">
        <v>220009829</v>
      </c>
      <c r="B496" s="2" t="s">
        <v>215</v>
      </c>
      <c r="C496" s="3">
        <v>72893</v>
      </c>
      <c r="D496" s="18">
        <v>5</v>
      </c>
      <c r="F496" s="2" t="s">
        <v>534</v>
      </c>
      <c r="G496" s="18" t="s">
        <v>2035</v>
      </c>
      <c r="H496" s="22">
        <v>40707</v>
      </c>
      <c r="I496" s="3">
        <f t="shared" ca="1" si="7"/>
        <v>9</v>
      </c>
    </row>
    <row r="497" spans="1:9" x14ac:dyDescent="0.3">
      <c r="A497" s="60">
        <v>714000417</v>
      </c>
      <c r="B497" s="2" t="s">
        <v>797</v>
      </c>
      <c r="C497" s="3">
        <v>126954</v>
      </c>
      <c r="D497" s="18">
        <v>0</v>
      </c>
      <c r="F497" s="2" t="s">
        <v>234</v>
      </c>
      <c r="G497" s="18" t="s">
        <v>2036</v>
      </c>
      <c r="H497" s="22">
        <v>36177</v>
      </c>
      <c r="I497" s="3">
        <f t="shared" ca="1" si="7"/>
        <v>22</v>
      </c>
    </row>
    <row r="498" spans="1:9" x14ac:dyDescent="0.3">
      <c r="A498" s="60">
        <v>160001460</v>
      </c>
      <c r="B498" s="2" t="s">
        <v>504</v>
      </c>
      <c r="C498" s="3">
        <v>69672</v>
      </c>
      <c r="D498" s="18">
        <v>5</v>
      </c>
      <c r="F498" s="2" t="s">
        <v>534</v>
      </c>
      <c r="G498" s="18" t="s">
        <v>2037</v>
      </c>
      <c r="H498" s="22">
        <v>39742</v>
      </c>
      <c r="I498" s="3">
        <f t="shared" ca="1" si="7"/>
        <v>12</v>
      </c>
    </row>
    <row r="499" spans="1:9" x14ac:dyDescent="0.3">
      <c r="A499" s="60">
        <v>492001568</v>
      </c>
      <c r="B499" s="2" t="s">
        <v>260</v>
      </c>
      <c r="C499" s="3">
        <v>49138</v>
      </c>
      <c r="D499" s="18">
        <v>4</v>
      </c>
      <c r="F499" s="2" t="s">
        <v>186</v>
      </c>
      <c r="G499" s="18" t="s">
        <v>2038</v>
      </c>
      <c r="H499" s="22">
        <v>36263</v>
      </c>
      <c r="I499" s="3">
        <f t="shared" ca="1" si="7"/>
        <v>21</v>
      </c>
    </row>
    <row r="500" spans="1:9" x14ac:dyDescent="0.3">
      <c r="A500" s="60">
        <v>477008716</v>
      </c>
      <c r="B500" s="2" t="s">
        <v>506</v>
      </c>
      <c r="C500" s="3">
        <v>122589</v>
      </c>
      <c r="D500" s="18">
        <v>3</v>
      </c>
      <c r="F500" s="2" t="s">
        <v>234</v>
      </c>
      <c r="G500" s="18" t="s">
        <v>2039</v>
      </c>
      <c r="H500" s="22">
        <v>38289</v>
      </c>
      <c r="I500" s="3">
        <f t="shared" ca="1" si="7"/>
        <v>16</v>
      </c>
    </row>
    <row r="501" spans="1:9" x14ac:dyDescent="0.3">
      <c r="A501" s="60">
        <v>276000033</v>
      </c>
      <c r="B501" s="2" t="s">
        <v>733</v>
      </c>
      <c r="C501" s="3">
        <v>55058</v>
      </c>
      <c r="D501" s="18">
        <v>1</v>
      </c>
      <c r="F501" s="2" t="s">
        <v>623</v>
      </c>
      <c r="G501" s="18" t="s">
        <v>2040</v>
      </c>
      <c r="H501" s="22">
        <v>39417</v>
      </c>
      <c r="I501" s="3">
        <f t="shared" ca="1" si="7"/>
        <v>13</v>
      </c>
    </row>
    <row r="502" spans="1:9" x14ac:dyDescent="0.3">
      <c r="A502" s="60">
        <v>827007441</v>
      </c>
      <c r="B502" s="2" t="s">
        <v>765</v>
      </c>
      <c r="C502" s="3">
        <v>107127</v>
      </c>
      <c r="D502" s="18">
        <v>6</v>
      </c>
      <c r="F502" s="2" t="s">
        <v>234</v>
      </c>
      <c r="G502" s="18" t="s">
        <v>2041</v>
      </c>
      <c r="H502" s="22">
        <v>38321</v>
      </c>
      <c r="I502" s="3">
        <f t="shared" ca="1" si="7"/>
        <v>16</v>
      </c>
    </row>
    <row r="503" spans="1:9" x14ac:dyDescent="0.3">
      <c r="A503" s="60">
        <v>468009041</v>
      </c>
      <c r="B503" s="2" t="s">
        <v>307</v>
      </c>
      <c r="C503" s="3">
        <v>64887</v>
      </c>
      <c r="D503" s="18">
        <v>0</v>
      </c>
      <c r="F503" s="2" t="s">
        <v>446</v>
      </c>
      <c r="G503" s="18" t="s">
        <v>2042</v>
      </c>
      <c r="H503" s="22">
        <v>41209</v>
      </c>
      <c r="I503" s="3">
        <f t="shared" ca="1" si="7"/>
        <v>8</v>
      </c>
    </row>
    <row r="504" spans="1:9" x14ac:dyDescent="0.3">
      <c r="A504" s="60">
        <v>628004143</v>
      </c>
      <c r="B504" s="2" t="s">
        <v>454</v>
      </c>
      <c r="C504" s="3">
        <v>110665</v>
      </c>
      <c r="D504" s="18">
        <v>6</v>
      </c>
      <c r="F504" s="2" t="s">
        <v>394</v>
      </c>
      <c r="G504" s="18" t="s">
        <v>2043</v>
      </c>
      <c r="H504" s="22">
        <v>39330</v>
      </c>
      <c r="I504" s="3">
        <f t="shared" ca="1" si="7"/>
        <v>13</v>
      </c>
    </row>
    <row r="505" spans="1:9" x14ac:dyDescent="0.3">
      <c r="A505" s="60">
        <v>818000233</v>
      </c>
      <c r="B505" s="2" t="s">
        <v>652</v>
      </c>
      <c r="C505" s="3">
        <v>51250</v>
      </c>
      <c r="D505" s="18">
        <v>3</v>
      </c>
      <c r="F505" s="2" t="s">
        <v>697</v>
      </c>
      <c r="G505" s="18" t="s">
        <v>2044</v>
      </c>
      <c r="H505" s="22">
        <v>40811</v>
      </c>
      <c r="I505" s="3">
        <f t="shared" ca="1" si="7"/>
        <v>9</v>
      </c>
    </row>
    <row r="506" spans="1:9" x14ac:dyDescent="0.3">
      <c r="A506" s="60">
        <v>578008537</v>
      </c>
      <c r="B506" s="2" t="s">
        <v>483</v>
      </c>
      <c r="C506" s="3">
        <v>55969</v>
      </c>
      <c r="D506" s="18">
        <v>3</v>
      </c>
      <c r="F506" s="2" t="s">
        <v>472</v>
      </c>
      <c r="G506" s="18" t="s">
        <v>2045</v>
      </c>
      <c r="H506" s="22">
        <v>35921</v>
      </c>
      <c r="I506" s="3">
        <f t="shared" ca="1" si="7"/>
        <v>22</v>
      </c>
    </row>
    <row r="507" spans="1:9" x14ac:dyDescent="0.3">
      <c r="A507" s="60">
        <v>926005139</v>
      </c>
      <c r="B507" s="2" t="s">
        <v>143</v>
      </c>
      <c r="C507" s="3">
        <v>43819</v>
      </c>
      <c r="D507" s="18">
        <v>4</v>
      </c>
      <c r="F507" s="2" t="s">
        <v>234</v>
      </c>
      <c r="G507" s="18" t="s">
        <v>2046</v>
      </c>
      <c r="H507" s="22">
        <v>39348</v>
      </c>
      <c r="I507" s="3">
        <f t="shared" ca="1" si="7"/>
        <v>13</v>
      </c>
    </row>
    <row r="508" spans="1:9" x14ac:dyDescent="0.3">
      <c r="A508" s="60">
        <v>808003869</v>
      </c>
      <c r="B508" s="2" t="s">
        <v>223</v>
      </c>
      <c r="C508" s="3">
        <v>55686</v>
      </c>
      <c r="D508" s="18">
        <v>4</v>
      </c>
      <c r="F508" s="2" t="s">
        <v>446</v>
      </c>
      <c r="G508" s="18" t="s">
        <v>2047</v>
      </c>
      <c r="H508" s="22">
        <v>36567</v>
      </c>
      <c r="I508" s="3">
        <f t="shared" ca="1" si="7"/>
        <v>21</v>
      </c>
    </row>
    <row r="509" spans="1:9" x14ac:dyDescent="0.3">
      <c r="A509" s="60">
        <v>247003062</v>
      </c>
      <c r="B509" s="2" t="s">
        <v>10</v>
      </c>
      <c r="C509" s="3">
        <v>60981</v>
      </c>
      <c r="D509" s="4">
        <v>3</v>
      </c>
      <c r="F509" s="2" t="s">
        <v>697</v>
      </c>
      <c r="G509" s="18" t="s">
        <v>2048</v>
      </c>
      <c r="H509" s="22">
        <v>40986</v>
      </c>
      <c r="I509" s="3">
        <f t="shared" ca="1" si="7"/>
        <v>8</v>
      </c>
    </row>
    <row r="510" spans="1:9" x14ac:dyDescent="0.3">
      <c r="A510" s="60">
        <v>225002266</v>
      </c>
      <c r="B510" s="2" t="s">
        <v>715</v>
      </c>
      <c r="C510" s="3">
        <v>47052</v>
      </c>
      <c r="D510" s="18">
        <v>1</v>
      </c>
      <c r="F510" s="2" t="s">
        <v>186</v>
      </c>
      <c r="G510" s="18" t="s">
        <v>2049</v>
      </c>
      <c r="H510" s="22">
        <v>39893</v>
      </c>
      <c r="I510" s="3">
        <f t="shared" ca="1" si="7"/>
        <v>11</v>
      </c>
    </row>
    <row r="511" spans="1:9" x14ac:dyDescent="0.3">
      <c r="A511" s="60">
        <v>275008269</v>
      </c>
      <c r="B511" s="2" t="s">
        <v>173</v>
      </c>
      <c r="C511" s="3">
        <v>67318</v>
      </c>
      <c r="D511" s="18">
        <v>3</v>
      </c>
      <c r="F511" s="2" t="s">
        <v>394</v>
      </c>
      <c r="G511" s="18" t="s">
        <v>2050</v>
      </c>
      <c r="H511" s="22">
        <v>39063</v>
      </c>
      <c r="I511" s="3">
        <f t="shared" ca="1" si="7"/>
        <v>14</v>
      </c>
    </row>
    <row r="512" spans="1:9" x14ac:dyDescent="0.3">
      <c r="A512" s="60">
        <v>970007327</v>
      </c>
      <c r="B512" s="2" t="s">
        <v>339</v>
      </c>
      <c r="C512" s="3">
        <v>72877</v>
      </c>
      <c r="D512" s="18">
        <v>2</v>
      </c>
      <c r="F512" s="2" t="s">
        <v>11</v>
      </c>
      <c r="G512" s="18" t="s">
        <v>2051</v>
      </c>
      <c r="H512" s="22">
        <v>41151</v>
      </c>
      <c r="I512" s="3">
        <f t="shared" ca="1" si="7"/>
        <v>8</v>
      </c>
    </row>
    <row r="513" spans="1:9" x14ac:dyDescent="0.3">
      <c r="A513" s="60">
        <v>693001179</v>
      </c>
      <c r="B513" s="2" t="s">
        <v>749</v>
      </c>
      <c r="C513" s="3">
        <v>65753</v>
      </c>
      <c r="D513" s="18">
        <v>4</v>
      </c>
      <c r="F513" s="2" t="s">
        <v>150</v>
      </c>
      <c r="G513" s="18" t="s">
        <v>2052</v>
      </c>
      <c r="H513" s="22">
        <v>36249</v>
      </c>
      <c r="I513" s="3">
        <f t="shared" ca="1" si="7"/>
        <v>21</v>
      </c>
    </row>
    <row r="514" spans="1:9" x14ac:dyDescent="0.3">
      <c r="A514" s="60">
        <v>706007501</v>
      </c>
      <c r="B514" s="2" t="s">
        <v>372</v>
      </c>
      <c r="C514" s="3">
        <v>43983</v>
      </c>
      <c r="D514" s="18">
        <v>6</v>
      </c>
      <c r="F514" s="2" t="s">
        <v>394</v>
      </c>
      <c r="G514" s="18" t="s">
        <v>2053</v>
      </c>
      <c r="H514" s="22">
        <v>35857</v>
      </c>
      <c r="I514" s="3">
        <f t="shared" ref="I514:I577" ca="1" si="8">DATEDIF(H514,TODAY(),"Y")</f>
        <v>23</v>
      </c>
    </row>
    <row r="515" spans="1:9" x14ac:dyDescent="0.3">
      <c r="A515" s="60">
        <v>811009107</v>
      </c>
      <c r="B515" s="2" t="s">
        <v>521</v>
      </c>
      <c r="C515" s="3">
        <v>52543</v>
      </c>
      <c r="D515" s="18">
        <v>3</v>
      </c>
      <c r="F515" s="2" t="s">
        <v>623</v>
      </c>
      <c r="G515" s="18" t="s">
        <v>2054</v>
      </c>
      <c r="H515" s="22">
        <v>41157</v>
      </c>
      <c r="I515" s="3">
        <f t="shared" ca="1" si="8"/>
        <v>8</v>
      </c>
    </row>
    <row r="516" spans="1:9" x14ac:dyDescent="0.3">
      <c r="A516" s="60">
        <v>325007964</v>
      </c>
      <c r="B516" s="2" t="s">
        <v>242</v>
      </c>
      <c r="C516" s="3">
        <v>80559</v>
      </c>
      <c r="D516" s="18">
        <v>5</v>
      </c>
      <c r="F516" s="2" t="s">
        <v>472</v>
      </c>
      <c r="G516" s="18" t="s">
        <v>2055</v>
      </c>
      <c r="H516" s="22">
        <v>40947</v>
      </c>
      <c r="I516" s="3">
        <f t="shared" ca="1" si="8"/>
        <v>9</v>
      </c>
    </row>
    <row r="517" spans="1:9" x14ac:dyDescent="0.3">
      <c r="A517" s="60">
        <v>471005026</v>
      </c>
      <c r="B517" s="2" t="s">
        <v>371</v>
      </c>
      <c r="C517" s="3">
        <v>47350</v>
      </c>
      <c r="D517" s="18">
        <v>3</v>
      </c>
      <c r="F517" s="2" t="s">
        <v>81</v>
      </c>
      <c r="G517" s="18" t="s">
        <v>2056</v>
      </c>
      <c r="H517" s="22">
        <v>35848</v>
      </c>
      <c r="I517" s="3">
        <f t="shared" ca="1" si="8"/>
        <v>23</v>
      </c>
    </row>
    <row r="518" spans="1:9" x14ac:dyDescent="0.3">
      <c r="A518" s="60">
        <v>788006335</v>
      </c>
      <c r="B518" s="2" t="s">
        <v>795</v>
      </c>
      <c r="C518" s="3">
        <v>119199</v>
      </c>
      <c r="D518" s="18">
        <v>1</v>
      </c>
      <c r="F518" s="2" t="s">
        <v>234</v>
      </c>
      <c r="G518" s="18" t="s">
        <v>2057</v>
      </c>
      <c r="H518" s="22">
        <v>40473</v>
      </c>
      <c r="I518" s="3">
        <f t="shared" ca="1" si="8"/>
        <v>10</v>
      </c>
    </row>
    <row r="519" spans="1:9" x14ac:dyDescent="0.3">
      <c r="A519" s="60">
        <v>496007469</v>
      </c>
      <c r="B519" s="2" t="s">
        <v>408</v>
      </c>
      <c r="C519" s="3">
        <v>69800</v>
      </c>
      <c r="D519" s="18">
        <v>0</v>
      </c>
      <c r="F519" s="2" t="s">
        <v>697</v>
      </c>
      <c r="G519" s="18" t="s">
        <v>2058</v>
      </c>
      <c r="H519" s="22">
        <v>39534</v>
      </c>
      <c r="I519" s="3">
        <f t="shared" ca="1" si="8"/>
        <v>12</v>
      </c>
    </row>
    <row r="520" spans="1:9" x14ac:dyDescent="0.3">
      <c r="A520" s="60">
        <v>232003029</v>
      </c>
      <c r="B520" s="2" t="s">
        <v>676</v>
      </c>
      <c r="C520" s="3">
        <v>116549</v>
      </c>
      <c r="D520" s="18">
        <v>5</v>
      </c>
      <c r="F520" s="2" t="s">
        <v>446</v>
      </c>
      <c r="G520" s="18" t="s">
        <v>2059</v>
      </c>
      <c r="H520" s="22">
        <v>40235</v>
      </c>
      <c r="I520" s="3">
        <f t="shared" ca="1" si="8"/>
        <v>11</v>
      </c>
    </row>
    <row r="521" spans="1:9" x14ac:dyDescent="0.3">
      <c r="A521" s="60">
        <v>225008251</v>
      </c>
      <c r="B521" s="2" t="s">
        <v>348</v>
      </c>
      <c r="C521" s="3">
        <v>58134</v>
      </c>
      <c r="D521" s="18">
        <v>0</v>
      </c>
      <c r="F521" s="2" t="s">
        <v>517</v>
      </c>
      <c r="G521" s="18" t="s">
        <v>2060</v>
      </c>
      <c r="H521" s="22">
        <v>40585</v>
      </c>
      <c r="I521" s="3">
        <f t="shared" ca="1" si="8"/>
        <v>10</v>
      </c>
    </row>
    <row r="522" spans="1:9" x14ac:dyDescent="0.3">
      <c r="A522" s="60">
        <v>466008684</v>
      </c>
      <c r="B522" s="2" t="s">
        <v>330</v>
      </c>
      <c r="C522" s="3">
        <v>58262</v>
      </c>
      <c r="D522" s="18">
        <v>2</v>
      </c>
      <c r="F522" s="2" t="s">
        <v>11</v>
      </c>
      <c r="G522" s="18" t="s">
        <v>2061</v>
      </c>
      <c r="H522" s="22">
        <v>40595</v>
      </c>
      <c r="I522" s="3">
        <f t="shared" ca="1" si="8"/>
        <v>10</v>
      </c>
    </row>
    <row r="523" spans="1:9" x14ac:dyDescent="0.3">
      <c r="A523" s="60">
        <v>700007102</v>
      </c>
      <c r="B523" s="2" t="s">
        <v>346</v>
      </c>
      <c r="C523" s="3">
        <v>49488</v>
      </c>
      <c r="D523" s="18">
        <v>1</v>
      </c>
      <c r="F523" s="2" t="s">
        <v>234</v>
      </c>
      <c r="G523" s="18" t="s">
        <v>2062</v>
      </c>
      <c r="H523" s="22">
        <v>39403</v>
      </c>
      <c r="I523" s="3">
        <f t="shared" ca="1" si="8"/>
        <v>13</v>
      </c>
    </row>
    <row r="524" spans="1:9" x14ac:dyDescent="0.3">
      <c r="A524" s="60">
        <v>548006229</v>
      </c>
      <c r="B524" s="2" t="s">
        <v>723</v>
      </c>
      <c r="C524" s="3">
        <v>45981</v>
      </c>
      <c r="D524" s="18">
        <v>5</v>
      </c>
      <c r="F524" s="2" t="s">
        <v>517</v>
      </c>
      <c r="G524" s="18" t="s">
        <v>2063</v>
      </c>
      <c r="H524" s="22">
        <v>40818</v>
      </c>
      <c r="I524" s="3">
        <f t="shared" ca="1" si="8"/>
        <v>9</v>
      </c>
    </row>
    <row r="525" spans="1:9" x14ac:dyDescent="0.3">
      <c r="A525" s="60">
        <v>822004601</v>
      </c>
      <c r="B525" s="2" t="s">
        <v>290</v>
      </c>
      <c r="C525" s="3">
        <v>102244</v>
      </c>
      <c r="D525" s="18">
        <v>5</v>
      </c>
      <c r="F525" s="2" t="s">
        <v>472</v>
      </c>
      <c r="G525" s="18" t="s">
        <v>2064</v>
      </c>
      <c r="H525" s="22">
        <v>41233</v>
      </c>
      <c r="I525" s="3">
        <f t="shared" ca="1" si="8"/>
        <v>8</v>
      </c>
    </row>
    <row r="526" spans="1:9" x14ac:dyDescent="0.3">
      <c r="A526" s="60">
        <v>933008420</v>
      </c>
      <c r="B526" s="2" t="s">
        <v>169</v>
      </c>
      <c r="C526" s="3">
        <v>57534</v>
      </c>
      <c r="D526" s="18">
        <v>2</v>
      </c>
      <c r="F526" s="2" t="s">
        <v>623</v>
      </c>
      <c r="G526" s="18" t="s">
        <v>2065</v>
      </c>
      <c r="H526" s="22">
        <v>37815</v>
      </c>
      <c r="I526" s="3">
        <f t="shared" ca="1" si="8"/>
        <v>17</v>
      </c>
    </row>
    <row r="527" spans="1:9" x14ac:dyDescent="0.3">
      <c r="A527" s="60">
        <v>941003970</v>
      </c>
      <c r="B527" s="2" t="s">
        <v>127</v>
      </c>
      <c r="C527" s="3">
        <v>105647</v>
      </c>
      <c r="D527" s="18">
        <v>0</v>
      </c>
      <c r="F527" s="2" t="s">
        <v>234</v>
      </c>
      <c r="G527" s="18" t="s">
        <v>2066</v>
      </c>
      <c r="H527" s="22">
        <v>37634</v>
      </c>
      <c r="I527" s="3">
        <f t="shared" ca="1" si="8"/>
        <v>18</v>
      </c>
    </row>
    <row r="528" spans="1:9" x14ac:dyDescent="0.3">
      <c r="A528" s="60">
        <v>866009151</v>
      </c>
      <c r="B528" s="2" t="s">
        <v>358</v>
      </c>
      <c r="C528" s="3">
        <v>42514</v>
      </c>
      <c r="D528" s="18">
        <v>4</v>
      </c>
      <c r="F528" s="2" t="s">
        <v>394</v>
      </c>
      <c r="G528" s="18" t="s">
        <v>2067</v>
      </c>
      <c r="H528" s="22">
        <v>36199</v>
      </c>
      <c r="I528" s="3">
        <f t="shared" ca="1" si="8"/>
        <v>22</v>
      </c>
    </row>
    <row r="529" spans="1:9" x14ac:dyDescent="0.3">
      <c r="A529" s="60">
        <v>183004601</v>
      </c>
      <c r="B529" s="2" t="s">
        <v>320</v>
      </c>
      <c r="C529" s="3">
        <v>65688</v>
      </c>
      <c r="D529" s="18">
        <v>1</v>
      </c>
      <c r="F529" s="2" t="s">
        <v>394</v>
      </c>
      <c r="G529" s="18" t="s">
        <v>2068</v>
      </c>
      <c r="H529" s="22">
        <v>38834</v>
      </c>
      <c r="I529" s="3">
        <f t="shared" ca="1" si="8"/>
        <v>14</v>
      </c>
    </row>
    <row r="530" spans="1:9" x14ac:dyDescent="0.3">
      <c r="A530" s="60">
        <v>250005577</v>
      </c>
      <c r="B530" s="2" t="s">
        <v>505</v>
      </c>
      <c r="C530" s="3">
        <v>56971</v>
      </c>
      <c r="D530" s="18">
        <v>6</v>
      </c>
      <c r="F530" s="2" t="s">
        <v>534</v>
      </c>
      <c r="G530" s="18" t="s">
        <v>2069</v>
      </c>
      <c r="H530" s="22">
        <v>40477</v>
      </c>
      <c r="I530" s="3">
        <f t="shared" ca="1" si="8"/>
        <v>10</v>
      </c>
    </row>
    <row r="531" spans="1:9" x14ac:dyDescent="0.3">
      <c r="A531" s="60">
        <v>392005739</v>
      </c>
      <c r="B531" s="2" t="s">
        <v>75</v>
      </c>
      <c r="C531" s="3">
        <v>124798</v>
      </c>
      <c r="D531" s="4">
        <v>2</v>
      </c>
      <c r="F531" s="2" t="s">
        <v>394</v>
      </c>
      <c r="G531" s="18" t="s">
        <v>2070</v>
      </c>
      <c r="H531" s="22">
        <v>36094</v>
      </c>
      <c r="I531" s="3">
        <f t="shared" ca="1" si="8"/>
        <v>22</v>
      </c>
    </row>
    <row r="532" spans="1:9" x14ac:dyDescent="0.3">
      <c r="A532" s="60">
        <v>927002260</v>
      </c>
      <c r="B532" s="2" t="s">
        <v>48</v>
      </c>
      <c r="C532" s="3">
        <v>69038</v>
      </c>
      <c r="D532" s="4">
        <v>6</v>
      </c>
      <c r="F532" s="2" t="s">
        <v>534</v>
      </c>
      <c r="G532" s="18" t="s">
        <v>2071</v>
      </c>
      <c r="H532" s="22">
        <v>40438</v>
      </c>
      <c r="I532" s="3">
        <f t="shared" ca="1" si="8"/>
        <v>10</v>
      </c>
    </row>
    <row r="533" spans="1:9" x14ac:dyDescent="0.3">
      <c r="A533" s="60">
        <v>444008352</v>
      </c>
      <c r="B533" s="2" t="s">
        <v>236</v>
      </c>
      <c r="C533" s="3">
        <v>92402</v>
      </c>
      <c r="D533" s="18">
        <v>5</v>
      </c>
      <c r="F533" s="2" t="s">
        <v>234</v>
      </c>
      <c r="G533" s="18" t="s">
        <v>2072</v>
      </c>
      <c r="H533" s="22">
        <v>36707</v>
      </c>
      <c r="I533" s="3">
        <f t="shared" ca="1" si="8"/>
        <v>20</v>
      </c>
    </row>
    <row r="534" spans="1:9" x14ac:dyDescent="0.3">
      <c r="A534" s="60">
        <v>531005309</v>
      </c>
      <c r="B534" s="2" t="s">
        <v>301</v>
      </c>
      <c r="C534" s="3">
        <v>121377</v>
      </c>
      <c r="D534" s="18">
        <v>1</v>
      </c>
      <c r="F534" s="2" t="s">
        <v>534</v>
      </c>
      <c r="G534" s="18" t="s">
        <v>2073</v>
      </c>
      <c r="H534" s="62">
        <v>40410</v>
      </c>
      <c r="I534" s="3">
        <f t="shared" ca="1" si="8"/>
        <v>10</v>
      </c>
    </row>
    <row r="535" spans="1:9" x14ac:dyDescent="0.3">
      <c r="A535" s="60">
        <v>480002541</v>
      </c>
      <c r="B535" s="2" t="s">
        <v>91</v>
      </c>
      <c r="C535" s="3">
        <v>124141</v>
      </c>
      <c r="D535" s="18">
        <v>6</v>
      </c>
      <c r="F535" s="2" t="s">
        <v>180</v>
      </c>
      <c r="G535" s="18" t="s">
        <v>2074</v>
      </c>
      <c r="H535" s="22">
        <v>40442</v>
      </c>
      <c r="I535" s="3">
        <f t="shared" ca="1" si="8"/>
        <v>10</v>
      </c>
    </row>
    <row r="536" spans="1:9" x14ac:dyDescent="0.3">
      <c r="A536" s="60">
        <v>429004495</v>
      </c>
      <c r="B536" s="2" t="s">
        <v>125</v>
      </c>
      <c r="C536" s="3">
        <v>95620</v>
      </c>
      <c r="D536" s="18">
        <v>6</v>
      </c>
      <c r="F536" s="2" t="s">
        <v>697</v>
      </c>
      <c r="G536" s="18" t="s">
        <v>2075</v>
      </c>
      <c r="H536" s="22">
        <v>38863</v>
      </c>
      <c r="I536" s="3">
        <f t="shared" ca="1" si="8"/>
        <v>14</v>
      </c>
    </row>
    <row r="537" spans="1:9" x14ac:dyDescent="0.3">
      <c r="A537" s="60">
        <v>815001964</v>
      </c>
      <c r="B537" s="2" t="s">
        <v>462</v>
      </c>
      <c r="C537" s="3">
        <v>99465</v>
      </c>
      <c r="D537" s="18">
        <v>1</v>
      </c>
      <c r="F537" s="2" t="s">
        <v>623</v>
      </c>
      <c r="G537" s="18" t="s">
        <v>2076</v>
      </c>
      <c r="H537" s="22">
        <v>39137</v>
      </c>
      <c r="I537" s="3">
        <f t="shared" ca="1" si="8"/>
        <v>14</v>
      </c>
    </row>
    <row r="538" spans="1:9" x14ac:dyDescent="0.3">
      <c r="A538" s="60">
        <v>853005842</v>
      </c>
      <c r="B538" s="2" t="s">
        <v>123</v>
      </c>
      <c r="C538" s="3">
        <v>51385</v>
      </c>
      <c r="D538" s="18">
        <v>1</v>
      </c>
      <c r="F538" s="2" t="s">
        <v>697</v>
      </c>
      <c r="G538" s="18" t="s">
        <v>2077</v>
      </c>
      <c r="H538" s="22">
        <v>40568</v>
      </c>
      <c r="I538" s="3">
        <f t="shared" ca="1" si="8"/>
        <v>10</v>
      </c>
    </row>
    <row r="539" spans="1:9" x14ac:dyDescent="0.3">
      <c r="A539" s="60">
        <v>210007671</v>
      </c>
      <c r="B539" s="2" t="s">
        <v>61</v>
      </c>
      <c r="C539" s="3">
        <v>90032</v>
      </c>
      <c r="D539" s="4">
        <v>3</v>
      </c>
      <c r="F539" s="2" t="s">
        <v>534</v>
      </c>
      <c r="G539" s="18" t="s">
        <v>2078</v>
      </c>
      <c r="H539" s="22">
        <v>40332</v>
      </c>
      <c r="I539" s="3">
        <f t="shared" ca="1" si="8"/>
        <v>10</v>
      </c>
    </row>
    <row r="540" spans="1:9" x14ac:dyDescent="0.3">
      <c r="A540" s="60">
        <v>629004246</v>
      </c>
      <c r="B540" s="2" t="s">
        <v>296</v>
      </c>
      <c r="C540" s="3">
        <v>42913</v>
      </c>
      <c r="D540" s="18">
        <v>5</v>
      </c>
      <c r="F540" s="2" t="s">
        <v>534</v>
      </c>
      <c r="G540" s="18" t="s">
        <v>2079</v>
      </c>
      <c r="H540" s="22">
        <v>40815</v>
      </c>
      <c r="I540" s="3">
        <f t="shared" ca="1" si="8"/>
        <v>9</v>
      </c>
    </row>
    <row r="541" spans="1:9" x14ac:dyDescent="0.3">
      <c r="A541" s="60">
        <v>782009211</v>
      </c>
      <c r="B541" s="2" t="s">
        <v>86</v>
      </c>
      <c r="C541" s="3">
        <v>84121</v>
      </c>
      <c r="D541" s="18">
        <v>2</v>
      </c>
      <c r="F541" s="2" t="s">
        <v>234</v>
      </c>
      <c r="G541" s="18" t="s">
        <v>2080</v>
      </c>
      <c r="H541" s="22">
        <v>39407</v>
      </c>
      <c r="I541" s="3">
        <f t="shared" ca="1" si="8"/>
        <v>13</v>
      </c>
    </row>
    <row r="542" spans="1:9" x14ac:dyDescent="0.3">
      <c r="A542" s="60">
        <v>122009650</v>
      </c>
      <c r="B542" s="2" t="s">
        <v>25</v>
      </c>
      <c r="C542" s="3">
        <v>69212</v>
      </c>
      <c r="D542" s="4">
        <v>1</v>
      </c>
      <c r="F542" s="2" t="s">
        <v>534</v>
      </c>
      <c r="G542" s="18" t="s">
        <v>2081</v>
      </c>
      <c r="H542" s="22">
        <v>37249</v>
      </c>
      <c r="I542" s="3">
        <f t="shared" ca="1" si="8"/>
        <v>19</v>
      </c>
    </row>
    <row r="543" spans="1:9" x14ac:dyDescent="0.3">
      <c r="A543" s="60">
        <v>922005239</v>
      </c>
      <c r="B543" s="2" t="s">
        <v>575</v>
      </c>
      <c r="C543" s="3">
        <v>108629</v>
      </c>
      <c r="D543" s="18">
        <v>0</v>
      </c>
      <c r="F543" s="2" t="s">
        <v>81</v>
      </c>
      <c r="G543" s="18" t="s">
        <v>2082</v>
      </c>
      <c r="H543" s="22">
        <v>35829</v>
      </c>
      <c r="I543" s="3">
        <f t="shared" ca="1" si="8"/>
        <v>23</v>
      </c>
    </row>
    <row r="544" spans="1:9" x14ac:dyDescent="0.3">
      <c r="A544" s="60">
        <v>785007258</v>
      </c>
      <c r="B544" s="2" t="s">
        <v>361</v>
      </c>
      <c r="C544" s="3">
        <v>71207</v>
      </c>
      <c r="D544" s="18">
        <v>6</v>
      </c>
      <c r="F544" s="2" t="s">
        <v>234</v>
      </c>
      <c r="G544" s="18" t="s">
        <v>2083</v>
      </c>
      <c r="H544" s="22">
        <v>39001</v>
      </c>
      <c r="I544" s="3">
        <f t="shared" ca="1" si="8"/>
        <v>14</v>
      </c>
    </row>
    <row r="545" spans="1:9" x14ac:dyDescent="0.3">
      <c r="A545" s="60">
        <v>161000365</v>
      </c>
      <c r="B545" s="2" t="s">
        <v>412</v>
      </c>
      <c r="C545" s="3">
        <v>61223</v>
      </c>
      <c r="D545" s="18">
        <v>0</v>
      </c>
      <c r="F545" s="2" t="s">
        <v>394</v>
      </c>
      <c r="G545" s="18" t="s">
        <v>2084</v>
      </c>
      <c r="H545" s="22">
        <v>36392</v>
      </c>
      <c r="I545" s="3">
        <f t="shared" ca="1" si="8"/>
        <v>21</v>
      </c>
    </row>
    <row r="546" spans="1:9" x14ac:dyDescent="0.3">
      <c r="A546" s="60">
        <v>325003476</v>
      </c>
      <c r="B546" s="2" t="s">
        <v>92</v>
      </c>
      <c r="C546" s="3">
        <v>119465</v>
      </c>
      <c r="D546" s="18">
        <v>3</v>
      </c>
      <c r="F546" s="2" t="s">
        <v>623</v>
      </c>
      <c r="G546" s="18" t="s">
        <v>2085</v>
      </c>
      <c r="H546" s="22">
        <v>40469</v>
      </c>
      <c r="I546" s="3">
        <f t="shared" ca="1" si="8"/>
        <v>10</v>
      </c>
    </row>
    <row r="547" spans="1:9" x14ac:dyDescent="0.3">
      <c r="A547" s="60">
        <v>989007527</v>
      </c>
      <c r="B547" s="2" t="s">
        <v>639</v>
      </c>
      <c r="C547" s="3">
        <v>51435</v>
      </c>
      <c r="D547" s="18">
        <v>1</v>
      </c>
      <c r="F547" s="2" t="s">
        <v>792</v>
      </c>
      <c r="G547" s="18" t="s">
        <v>2086</v>
      </c>
      <c r="H547" s="22">
        <v>40719</v>
      </c>
      <c r="I547" s="3">
        <f t="shared" ca="1" si="8"/>
        <v>9</v>
      </c>
    </row>
    <row r="548" spans="1:9" x14ac:dyDescent="0.3">
      <c r="A548" s="60">
        <v>119004638</v>
      </c>
      <c r="B548" s="2" t="s">
        <v>703</v>
      </c>
      <c r="C548" s="3">
        <v>73248</v>
      </c>
      <c r="D548" s="18">
        <v>3</v>
      </c>
      <c r="F548" s="2" t="s">
        <v>234</v>
      </c>
      <c r="G548" s="18" t="s">
        <v>2087</v>
      </c>
      <c r="H548" s="22">
        <v>36332</v>
      </c>
      <c r="I548" s="3">
        <f t="shared" ca="1" si="8"/>
        <v>21</v>
      </c>
    </row>
    <row r="549" spans="1:9" x14ac:dyDescent="0.3">
      <c r="A549" s="60">
        <v>467009440</v>
      </c>
      <c r="B549" s="2" t="s">
        <v>713</v>
      </c>
      <c r="C549" s="3">
        <v>47567</v>
      </c>
      <c r="D549" s="18">
        <v>6</v>
      </c>
      <c r="F549" s="2" t="s">
        <v>81</v>
      </c>
      <c r="G549" s="18" t="s">
        <v>2088</v>
      </c>
      <c r="H549" s="22">
        <v>41091</v>
      </c>
      <c r="I549" s="3">
        <f t="shared" ca="1" si="8"/>
        <v>8</v>
      </c>
    </row>
    <row r="550" spans="1:9" x14ac:dyDescent="0.3">
      <c r="A550" s="60">
        <v>776008388</v>
      </c>
      <c r="B550" s="2" t="s">
        <v>184</v>
      </c>
      <c r="C550" s="3">
        <v>52674</v>
      </c>
      <c r="D550" s="18">
        <v>0</v>
      </c>
      <c r="F550" s="2" t="s">
        <v>234</v>
      </c>
      <c r="G550" s="18" t="s">
        <v>2089</v>
      </c>
      <c r="H550" s="22">
        <v>36503</v>
      </c>
      <c r="I550" s="3">
        <f t="shared" ca="1" si="8"/>
        <v>21</v>
      </c>
    </row>
    <row r="551" spans="1:9" x14ac:dyDescent="0.3">
      <c r="A551" s="60">
        <v>412004189</v>
      </c>
      <c r="B551" s="2" t="s">
        <v>580</v>
      </c>
      <c r="C551" s="3">
        <v>92231</v>
      </c>
      <c r="D551" s="18">
        <v>4</v>
      </c>
      <c r="F551" s="2" t="s">
        <v>623</v>
      </c>
      <c r="G551" s="18" t="s">
        <v>2090</v>
      </c>
      <c r="H551" s="22">
        <v>35896</v>
      </c>
      <c r="I551" s="3">
        <f t="shared" ca="1" si="8"/>
        <v>22</v>
      </c>
    </row>
    <row r="552" spans="1:9" x14ac:dyDescent="0.3">
      <c r="A552" s="60">
        <v>368008983</v>
      </c>
      <c r="B552" s="2" t="s">
        <v>413</v>
      </c>
      <c r="C552" s="3">
        <v>119751</v>
      </c>
      <c r="D552" s="18">
        <v>3</v>
      </c>
      <c r="F552" s="2" t="s">
        <v>386</v>
      </c>
      <c r="G552" s="18" t="s">
        <v>2091</v>
      </c>
      <c r="H552" s="22">
        <v>39038</v>
      </c>
      <c r="I552" s="3">
        <f t="shared" ca="1" si="8"/>
        <v>14</v>
      </c>
    </row>
    <row r="553" spans="1:9" x14ac:dyDescent="0.3">
      <c r="A553" s="60">
        <v>961002132</v>
      </c>
      <c r="B553" s="2" t="s">
        <v>228</v>
      </c>
      <c r="C553" s="3">
        <v>114941</v>
      </c>
      <c r="D553" s="18">
        <v>5</v>
      </c>
      <c r="F553" s="2" t="s">
        <v>472</v>
      </c>
      <c r="G553" s="18" t="s">
        <v>2092</v>
      </c>
      <c r="H553" s="22">
        <v>37470</v>
      </c>
      <c r="I553" s="3">
        <f t="shared" ca="1" si="8"/>
        <v>18</v>
      </c>
    </row>
    <row r="554" spans="1:9" x14ac:dyDescent="0.3">
      <c r="A554" s="60">
        <v>478001789</v>
      </c>
      <c r="B554" s="2" t="s">
        <v>166</v>
      </c>
      <c r="C554" s="3">
        <v>105911</v>
      </c>
      <c r="D554" s="18">
        <v>3</v>
      </c>
      <c r="F554" s="2" t="s">
        <v>623</v>
      </c>
      <c r="G554" s="18" t="s">
        <v>2093</v>
      </c>
      <c r="H554" s="22">
        <v>39797</v>
      </c>
      <c r="I554" s="3">
        <f t="shared" ca="1" si="8"/>
        <v>12</v>
      </c>
    </row>
    <row r="555" spans="1:9" x14ac:dyDescent="0.3">
      <c r="A555" s="60">
        <v>768005335</v>
      </c>
      <c r="B555" s="2" t="s">
        <v>414</v>
      </c>
      <c r="C555" s="3">
        <v>80640</v>
      </c>
      <c r="D555" s="18">
        <v>0</v>
      </c>
      <c r="F555" s="2" t="s">
        <v>234</v>
      </c>
      <c r="G555" s="18" t="s">
        <v>2094</v>
      </c>
      <c r="H555" s="22">
        <v>38816</v>
      </c>
      <c r="I555" s="3">
        <f t="shared" ca="1" si="8"/>
        <v>14</v>
      </c>
    </row>
    <row r="556" spans="1:9" x14ac:dyDescent="0.3">
      <c r="A556" s="60">
        <v>827001047</v>
      </c>
      <c r="B556" s="2" t="s">
        <v>220</v>
      </c>
      <c r="C556" s="3">
        <v>71086</v>
      </c>
      <c r="D556" s="18">
        <v>3</v>
      </c>
      <c r="F556" s="2" t="s">
        <v>186</v>
      </c>
      <c r="G556" s="18" t="s">
        <v>2095</v>
      </c>
      <c r="H556" s="22">
        <v>35989</v>
      </c>
      <c r="I556" s="3">
        <f t="shared" ca="1" si="8"/>
        <v>22</v>
      </c>
    </row>
    <row r="557" spans="1:9" x14ac:dyDescent="0.3">
      <c r="A557" s="60">
        <v>416002967</v>
      </c>
      <c r="B557" s="2" t="s">
        <v>474</v>
      </c>
      <c r="C557" s="3">
        <v>52114</v>
      </c>
      <c r="D557" s="18">
        <v>1</v>
      </c>
      <c r="F557" s="2" t="s">
        <v>472</v>
      </c>
      <c r="G557" s="18" t="s">
        <v>2096</v>
      </c>
      <c r="H557" s="62">
        <v>40393</v>
      </c>
      <c r="I557" s="3">
        <f t="shared" ca="1" si="8"/>
        <v>10</v>
      </c>
    </row>
    <row r="558" spans="1:9" x14ac:dyDescent="0.3">
      <c r="A558" s="60">
        <v>698004073</v>
      </c>
      <c r="B558" s="2" t="s">
        <v>611</v>
      </c>
      <c r="C558" s="3">
        <v>46313</v>
      </c>
      <c r="D558" s="18">
        <v>2</v>
      </c>
      <c r="F558" s="2" t="s">
        <v>534</v>
      </c>
      <c r="G558" s="18" t="s">
        <v>2097</v>
      </c>
      <c r="H558" s="22">
        <v>40137</v>
      </c>
      <c r="I558" s="3">
        <f t="shared" ca="1" si="8"/>
        <v>11</v>
      </c>
    </row>
    <row r="559" spans="1:9" x14ac:dyDescent="0.3">
      <c r="A559" s="60">
        <v>765001771</v>
      </c>
      <c r="B559" s="2" t="s">
        <v>400</v>
      </c>
      <c r="C559" s="3">
        <v>65423</v>
      </c>
      <c r="D559" s="18">
        <v>4</v>
      </c>
      <c r="F559" s="2" t="s">
        <v>623</v>
      </c>
      <c r="G559" s="18" t="s">
        <v>2098</v>
      </c>
      <c r="H559" s="22">
        <v>36078</v>
      </c>
      <c r="I559" s="3">
        <f t="shared" ca="1" si="8"/>
        <v>22</v>
      </c>
    </row>
    <row r="560" spans="1:9" x14ac:dyDescent="0.3">
      <c r="A560" s="60">
        <v>324006819</v>
      </c>
      <c r="B560" s="2" t="s">
        <v>401</v>
      </c>
      <c r="C560" s="3">
        <v>54011</v>
      </c>
      <c r="D560" s="18">
        <v>5</v>
      </c>
      <c r="F560" s="2" t="s">
        <v>234</v>
      </c>
      <c r="G560" s="18" t="s">
        <v>2099</v>
      </c>
      <c r="H560" s="22">
        <v>39181</v>
      </c>
      <c r="I560" s="3">
        <f t="shared" ca="1" si="8"/>
        <v>13</v>
      </c>
    </row>
    <row r="561" spans="1:9" x14ac:dyDescent="0.3">
      <c r="A561" s="60">
        <v>585009908</v>
      </c>
      <c r="B561" s="2" t="s">
        <v>384</v>
      </c>
      <c r="C561" s="3">
        <v>126627</v>
      </c>
      <c r="D561" s="18">
        <v>0</v>
      </c>
      <c r="F561" s="2" t="s">
        <v>697</v>
      </c>
      <c r="G561" s="18" t="s">
        <v>2100</v>
      </c>
      <c r="H561" s="22">
        <v>39784</v>
      </c>
      <c r="I561" s="3">
        <f t="shared" ca="1" si="8"/>
        <v>12</v>
      </c>
    </row>
    <row r="562" spans="1:9" x14ac:dyDescent="0.3">
      <c r="A562" s="60">
        <v>147002980</v>
      </c>
      <c r="B562" s="2" t="s">
        <v>262</v>
      </c>
      <c r="C562" s="3">
        <v>74224</v>
      </c>
      <c r="D562" s="18">
        <v>5</v>
      </c>
      <c r="F562" s="2" t="s">
        <v>11</v>
      </c>
      <c r="G562" s="18" t="s">
        <v>2101</v>
      </c>
      <c r="H562" s="22">
        <v>39147</v>
      </c>
      <c r="I562" s="3">
        <f t="shared" ca="1" si="8"/>
        <v>14</v>
      </c>
    </row>
    <row r="563" spans="1:9" x14ac:dyDescent="0.3">
      <c r="A563" s="60">
        <v>895004663</v>
      </c>
      <c r="B563" s="2" t="s">
        <v>209</v>
      </c>
      <c r="C563" s="3">
        <v>59013</v>
      </c>
      <c r="D563" s="18">
        <v>5</v>
      </c>
      <c r="F563" s="2" t="s">
        <v>697</v>
      </c>
      <c r="G563" s="18" t="s">
        <v>2102</v>
      </c>
      <c r="H563" s="22">
        <v>40523</v>
      </c>
      <c r="I563" s="3">
        <f t="shared" ca="1" si="8"/>
        <v>10</v>
      </c>
    </row>
    <row r="564" spans="1:9" x14ac:dyDescent="0.3">
      <c r="A564" s="60">
        <v>185008808</v>
      </c>
      <c r="B564" s="2" t="s">
        <v>378</v>
      </c>
      <c r="C564" s="3">
        <v>117677</v>
      </c>
      <c r="D564" s="18">
        <v>3</v>
      </c>
      <c r="F564" s="2" t="s">
        <v>534</v>
      </c>
      <c r="G564" s="18" t="s">
        <v>2103</v>
      </c>
      <c r="H564" s="22">
        <v>36380</v>
      </c>
      <c r="I564" s="3">
        <f t="shared" ca="1" si="8"/>
        <v>21</v>
      </c>
    </row>
    <row r="565" spans="1:9" x14ac:dyDescent="0.3">
      <c r="A565" s="60">
        <v>180000615</v>
      </c>
      <c r="B565" s="2" t="s">
        <v>341</v>
      </c>
      <c r="C565" s="3">
        <v>113335</v>
      </c>
      <c r="D565" s="18">
        <v>6</v>
      </c>
      <c r="F565" s="2" t="s">
        <v>186</v>
      </c>
      <c r="G565" s="18" t="s">
        <v>2104</v>
      </c>
      <c r="H565" s="22">
        <v>41254</v>
      </c>
      <c r="I565" s="3">
        <f t="shared" ca="1" si="8"/>
        <v>8</v>
      </c>
    </row>
    <row r="566" spans="1:9" x14ac:dyDescent="0.3">
      <c r="A566" s="60">
        <v>428002703</v>
      </c>
      <c r="B566" s="2" t="s">
        <v>103</v>
      </c>
      <c r="C566" s="3">
        <v>118240</v>
      </c>
      <c r="D566" s="18">
        <v>5</v>
      </c>
      <c r="F566" s="2" t="s">
        <v>160</v>
      </c>
      <c r="G566" s="18" t="s">
        <v>2105</v>
      </c>
      <c r="H566" s="22">
        <v>36077</v>
      </c>
      <c r="I566" s="3">
        <f t="shared" ca="1" si="8"/>
        <v>22</v>
      </c>
    </row>
    <row r="567" spans="1:9" x14ac:dyDescent="0.3">
      <c r="A567" s="60">
        <v>398001038</v>
      </c>
      <c r="B567" s="2" t="s">
        <v>801</v>
      </c>
      <c r="C567" s="3">
        <v>110404</v>
      </c>
      <c r="D567" s="18">
        <v>1</v>
      </c>
      <c r="F567" s="2" t="s">
        <v>697</v>
      </c>
      <c r="G567" s="18" t="s">
        <v>2106</v>
      </c>
      <c r="H567" s="22">
        <v>39399</v>
      </c>
      <c r="I567" s="3">
        <f t="shared" ca="1" si="8"/>
        <v>13</v>
      </c>
    </row>
    <row r="568" spans="1:9" x14ac:dyDescent="0.3">
      <c r="A568" s="60">
        <v>812005892</v>
      </c>
      <c r="B568" s="2" t="s">
        <v>233</v>
      </c>
      <c r="C568" s="3">
        <v>42649</v>
      </c>
      <c r="D568" s="18">
        <v>4</v>
      </c>
      <c r="F568" s="2" t="s">
        <v>394</v>
      </c>
      <c r="G568" s="18" t="s">
        <v>2107</v>
      </c>
      <c r="H568" s="22">
        <v>36463</v>
      </c>
      <c r="I568" s="3">
        <f t="shared" ca="1" si="8"/>
        <v>21</v>
      </c>
    </row>
    <row r="569" spans="1:9" x14ac:dyDescent="0.3">
      <c r="A569" s="60">
        <v>211005392</v>
      </c>
      <c r="B569" s="2" t="s">
        <v>761</v>
      </c>
      <c r="C569" s="3">
        <v>89144</v>
      </c>
      <c r="D569" s="18">
        <v>3</v>
      </c>
      <c r="F569" s="2" t="s">
        <v>26</v>
      </c>
      <c r="G569" s="18" t="s">
        <v>2108</v>
      </c>
      <c r="H569" s="22">
        <v>37782</v>
      </c>
      <c r="I569" s="3">
        <f t="shared" ca="1" si="8"/>
        <v>17</v>
      </c>
    </row>
    <row r="570" spans="1:9" x14ac:dyDescent="0.3">
      <c r="A570" s="60">
        <v>164007640</v>
      </c>
      <c r="B570" s="2" t="s">
        <v>555</v>
      </c>
      <c r="C570" s="3">
        <v>103697</v>
      </c>
      <c r="D570" s="18">
        <v>1</v>
      </c>
      <c r="F570" s="2" t="s">
        <v>517</v>
      </c>
      <c r="G570" s="18" t="s">
        <v>2109</v>
      </c>
      <c r="H570" s="22">
        <v>40654</v>
      </c>
      <c r="I570" s="3">
        <f t="shared" ca="1" si="8"/>
        <v>9</v>
      </c>
    </row>
    <row r="571" spans="1:9" x14ac:dyDescent="0.3">
      <c r="A571" s="60">
        <v>324008262</v>
      </c>
      <c r="B571" s="2" t="s">
        <v>490</v>
      </c>
      <c r="C571" s="3">
        <v>90081</v>
      </c>
      <c r="D571" s="18">
        <v>0</v>
      </c>
      <c r="F571" s="2" t="s">
        <v>623</v>
      </c>
      <c r="G571" s="18" t="s">
        <v>2110</v>
      </c>
      <c r="H571" s="22">
        <v>36526</v>
      </c>
      <c r="I571" s="3">
        <f t="shared" ca="1" si="8"/>
        <v>21</v>
      </c>
    </row>
    <row r="572" spans="1:9" x14ac:dyDescent="0.3">
      <c r="A572" s="60">
        <v>368009712</v>
      </c>
      <c r="B572" s="2" t="s">
        <v>168</v>
      </c>
      <c r="C572" s="3">
        <v>103026</v>
      </c>
      <c r="D572" s="18">
        <v>0</v>
      </c>
      <c r="F572" s="2" t="s">
        <v>234</v>
      </c>
      <c r="G572" s="18" t="s">
        <v>2111</v>
      </c>
      <c r="H572" s="22">
        <v>40918</v>
      </c>
      <c r="I572" s="3">
        <f t="shared" ca="1" si="8"/>
        <v>9</v>
      </c>
    </row>
    <row r="573" spans="1:9" x14ac:dyDescent="0.3">
      <c r="A573" s="60">
        <v>789008380</v>
      </c>
      <c r="B573" s="2" t="s">
        <v>392</v>
      </c>
      <c r="C573" s="3">
        <v>93239</v>
      </c>
      <c r="D573" s="18">
        <v>0</v>
      </c>
      <c r="F573" s="2" t="s">
        <v>446</v>
      </c>
      <c r="G573" s="18" t="s">
        <v>2112</v>
      </c>
      <c r="H573" s="22">
        <v>36084</v>
      </c>
      <c r="I573" s="3">
        <f t="shared" ca="1" si="8"/>
        <v>22</v>
      </c>
    </row>
    <row r="574" spans="1:9" x14ac:dyDescent="0.3">
      <c r="A574" s="60">
        <v>549005297</v>
      </c>
      <c r="B574" s="2" t="s">
        <v>189</v>
      </c>
      <c r="C574" s="3">
        <v>91950</v>
      </c>
      <c r="D574" s="18">
        <v>3</v>
      </c>
      <c r="F574" s="2" t="s">
        <v>394</v>
      </c>
      <c r="G574" s="18" t="s">
        <v>2113</v>
      </c>
      <c r="H574" s="22">
        <v>37166</v>
      </c>
      <c r="I574" s="3">
        <f t="shared" ca="1" si="8"/>
        <v>19</v>
      </c>
    </row>
    <row r="575" spans="1:9" x14ac:dyDescent="0.3">
      <c r="A575" s="60">
        <v>375002017</v>
      </c>
      <c r="B575" s="2" t="s">
        <v>271</v>
      </c>
      <c r="C575" s="3">
        <v>55397</v>
      </c>
      <c r="D575" s="18">
        <v>4</v>
      </c>
      <c r="F575" s="2" t="s">
        <v>394</v>
      </c>
      <c r="G575" s="18" t="s">
        <v>2114</v>
      </c>
      <c r="H575" s="22">
        <v>40447</v>
      </c>
      <c r="I575" s="3">
        <f t="shared" ca="1" si="8"/>
        <v>10</v>
      </c>
    </row>
    <row r="576" spans="1:9" x14ac:dyDescent="0.3">
      <c r="A576" s="60">
        <v>979007433</v>
      </c>
      <c r="B576" s="2" t="s">
        <v>424</v>
      </c>
      <c r="C576" s="3">
        <v>47851</v>
      </c>
      <c r="D576" s="18">
        <v>4</v>
      </c>
      <c r="F576" s="2" t="s">
        <v>623</v>
      </c>
      <c r="G576" s="18" t="s">
        <v>2115</v>
      </c>
      <c r="H576" s="22">
        <v>41016</v>
      </c>
      <c r="I576" s="3">
        <f t="shared" ca="1" si="8"/>
        <v>8</v>
      </c>
    </row>
    <row r="577" spans="1:9" x14ac:dyDescent="0.3">
      <c r="A577" s="60">
        <v>678006592</v>
      </c>
      <c r="B577" s="2" t="s">
        <v>698</v>
      </c>
      <c r="C577" s="3">
        <v>97801</v>
      </c>
      <c r="D577" s="18">
        <v>4</v>
      </c>
      <c r="F577" s="2" t="s">
        <v>234</v>
      </c>
      <c r="G577" s="18" t="s">
        <v>2116</v>
      </c>
      <c r="H577" s="22">
        <v>36729</v>
      </c>
      <c r="I577" s="3">
        <f t="shared" ca="1" si="8"/>
        <v>20</v>
      </c>
    </row>
    <row r="578" spans="1:9" x14ac:dyDescent="0.3">
      <c r="A578" s="60">
        <v>764008188</v>
      </c>
      <c r="B578" s="2" t="s">
        <v>243</v>
      </c>
      <c r="C578" s="3">
        <v>69372</v>
      </c>
      <c r="D578" s="18">
        <v>2</v>
      </c>
      <c r="F578" s="2" t="s">
        <v>81</v>
      </c>
      <c r="G578" s="18" t="s">
        <v>2117</v>
      </c>
      <c r="H578" s="22">
        <v>37241</v>
      </c>
      <c r="I578" s="3">
        <f t="shared" ref="I578:I641" ca="1" si="9">DATEDIF(H578,TODAY(),"Y")</f>
        <v>19</v>
      </c>
    </row>
    <row r="579" spans="1:9" x14ac:dyDescent="0.3">
      <c r="A579" s="60">
        <v>202007824</v>
      </c>
      <c r="B579" s="2" t="s">
        <v>524</v>
      </c>
      <c r="C579" s="3">
        <v>57703</v>
      </c>
      <c r="D579" s="18">
        <v>5</v>
      </c>
      <c r="F579" s="2" t="s">
        <v>234</v>
      </c>
      <c r="G579" s="18" t="s">
        <v>2118</v>
      </c>
      <c r="H579" s="22">
        <v>39545</v>
      </c>
      <c r="I579" s="3">
        <f t="shared" ca="1" si="9"/>
        <v>12</v>
      </c>
    </row>
    <row r="580" spans="1:9" x14ac:dyDescent="0.3">
      <c r="A580" s="60">
        <v>411001893</v>
      </c>
      <c r="B580" s="2" t="s">
        <v>627</v>
      </c>
      <c r="C580" s="3">
        <v>98770</v>
      </c>
      <c r="D580" s="18">
        <v>4</v>
      </c>
      <c r="F580" s="2" t="s">
        <v>81</v>
      </c>
      <c r="G580" s="18" t="s">
        <v>2119</v>
      </c>
      <c r="H580" s="22">
        <v>39803</v>
      </c>
      <c r="I580" s="3">
        <f t="shared" ca="1" si="9"/>
        <v>12</v>
      </c>
    </row>
    <row r="581" spans="1:9" x14ac:dyDescent="0.3">
      <c r="A581" s="60">
        <v>157005694</v>
      </c>
      <c r="B581" s="2" t="s">
        <v>250</v>
      </c>
      <c r="C581" s="3">
        <v>79572</v>
      </c>
      <c r="D581" s="18">
        <v>1</v>
      </c>
      <c r="F581" s="2" t="s">
        <v>57</v>
      </c>
      <c r="G581" s="18" t="s">
        <v>2120</v>
      </c>
      <c r="H581" s="22">
        <v>40106</v>
      </c>
      <c r="I581" s="3">
        <f t="shared" ca="1" si="9"/>
        <v>11</v>
      </c>
    </row>
    <row r="582" spans="1:9" x14ac:dyDescent="0.3">
      <c r="A582" s="60">
        <v>721005410</v>
      </c>
      <c r="B582" s="2" t="s">
        <v>568</v>
      </c>
      <c r="C582" s="3">
        <v>79152</v>
      </c>
      <c r="D582" s="18">
        <v>2</v>
      </c>
      <c r="F582" s="2" t="s">
        <v>472</v>
      </c>
      <c r="G582" s="18" t="s">
        <v>2121</v>
      </c>
      <c r="H582" s="22">
        <v>39404</v>
      </c>
      <c r="I582" s="3">
        <f t="shared" ca="1" si="9"/>
        <v>13</v>
      </c>
    </row>
    <row r="583" spans="1:9" x14ac:dyDescent="0.3">
      <c r="A583" s="60">
        <v>697005571</v>
      </c>
      <c r="B583" s="2" t="s">
        <v>227</v>
      </c>
      <c r="C583" s="3">
        <v>103041</v>
      </c>
      <c r="D583" s="18">
        <v>2</v>
      </c>
      <c r="F583" s="2" t="s">
        <v>623</v>
      </c>
      <c r="G583" s="18" t="s">
        <v>2122</v>
      </c>
      <c r="H583" s="22">
        <v>39134</v>
      </c>
      <c r="I583" s="3">
        <f t="shared" ca="1" si="9"/>
        <v>14</v>
      </c>
    </row>
    <row r="584" spans="1:9" x14ac:dyDescent="0.3">
      <c r="A584" s="60">
        <v>133007320</v>
      </c>
      <c r="B584" s="2" t="s">
        <v>779</v>
      </c>
      <c r="C584" s="3">
        <v>58374</v>
      </c>
      <c r="D584" s="18">
        <v>2</v>
      </c>
      <c r="F584" s="2" t="s">
        <v>697</v>
      </c>
      <c r="G584" s="18" t="s">
        <v>2123</v>
      </c>
      <c r="H584" s="22">
        <v>39343</v>
      </c>
      <c r="I584" s="3">
        <f t="shared" ca="1" si="9"/>
        <v>13</v>
      </c>
    </row>
    <row r="585" spans="1:9" x14ac:dyDescent="0.3">
      <c r="A585" s="60">
        <v>853000995</v>
      </c>
      <c r="B585" s="2" t="s">
        <v>426</v>
      </c>
      <c r="C585" s="3">
        <v>116169</v>
      </c>
      <c r="D585" s="18">
        <v>5</v>
      </c>
      <c r="F585" s="2" t="s">
        <v>186</v>
      </c>
      <c r="G585" s="18" t="s">
        <v>2124</v>
      </c>
      <c r="H585" s="22">
        <v>40470</v>
      </c>
      <c r="I585" s="3">
        <f t="shared" ca="1" si="9"/>
        <v>10</v>
      </c>
    </row>
    <row r="586" spans="1:9" x14ac:dyDescent="0.3">
      <c r="A586" s="60">
        <v>138000535</v>
      </c>
      <c r="B586" s="2" t="s">
        <v>269</v>
      </c>
      <c r="C586" s="3">
        <v>63745</v>
      </c>
      <c r="D586" s="18">
        <v>3</v>
      </c>
      <c r="F586" s="2" t="s">
        <v>697</v>
      </c>
      <c r="G586" s="18" t="s">
        <v>2125</v>
      </c>
      <c r="H586" s="22">
        <v>38328</v>
      </c>
      <c r="I586" s="3">
        <f t="shared" ca="1" si="9"/>
        <v>16</v>
      </c>
    </row>
    <row r="587" spans="1:9" x14ac:dyDescent="0.3">
      <c r="A587" s="60">
        <v>710003370</v>
      </c>
      <c r="B587" s="2" t="s">
        <v>44</v>
      </c>
      <c r="C587" s="3">
        <v>53399</v>
      </c>
      <c r="D587" s="4">
        <v>3</v>
      </c>
      <c r="F587" s="2" t="s">
        <v>186</v>
      </c>
      <c r="G587" s="18" t="s">
        <v>2126</v>
      </c>
      <c r="H587" s="22">
        <v>37288</v>
      </c>
      <c r="I587" s="3">
        <f t="shared" ca="1" si="9"/>
        <v>19</v>
      </c>
    </row>
    <row r="588" spans="1:9" x14ac:dyDescent="0.3">
      <c r="A588" s="60">
        <v>503000710</v>
      </c>
      <c r="B588" s="2" t="s">
        <v>721</v>
      </c>
      <c r="C588" s="3">
        <v>43940</v>
      </c>
      <c r="D588" s="18">
        <v>4</v>
      </c>
      <c r="F588" s="2" t="s">
        <v>234</v>
      </c>
      <c r="G588" s="18" t="s">
        <v>2127</v>
      </c>
      <c r="H588" s="22">
        <v>40953</v>
      </c>
      <c r="I588" s="3">
        <f t="shared" ca="1" si="9"/>
        <v>9</v>
      </c>
    </row>
    <row r="589" spans="1:9" x14ac:dyDescent="0.3">
      <c r="A589" s="60">
        <v>583005788</v>
      </c>
      <c r="B589" s="2" t="s">
        <v>665</v>
      </c>
      <c r="C589" s="3">
        <v>54791</v>
      </c>
      <c r="D589" s="18">
        <v>6</v>
      </c>
      <c r="F589" s="2" t="s">
        <v>446</v>
      </c>
      <c r="G589" s="18" t="s">
        <v>2128</v>
      </c>
      <c r="H589" s="22">
        <v>40533</v>
      </c>
      <c r="I589" s="3">
        <f t="shared" ca="1" si="9"/>
        <v>10</v>
      </c>
    </row>
    <row r="590" spans="1:9" x14ac:dyDescent="0.3">
      <c r="A590" s="60">
        <v>430003074</v>
      </c>
      <c r="B590" s="2" t="s">
        <v>659</v>
      </c>
      <c r="C590" s="3">
        <v>60764</v>
      </c>
      <c r="D590" s="18">
        <v>1</v>
      </c>
      <c r="F590" s="2" t="s">
        <v>697</v>
      </c>
      <c r="G590" s="18" t="s">
        <v>2129</v>
      </c>
      <c r="H590" s="22">
        <v>38347</v>
      </c>
      <c r="I590" s="3">
        <f t="shared" ca="1" si="9"/>
        <v>16</v>
      </c>
    </row>
    <row r="591" spans="1:9" x14ac:dyDescent="0.3">
      <c r="A591" s="60">
        <v>368009354</v>
      </c>
      <c r="B591" s="2" t="s">
        <v>487</v>
      </c>
      <c r="C591" s="3">
        <v>114318</v>
      </c>
      <c r="D591" s="18">
        <v>6</v>
      </c>
      <c r="F591" s="2" t="s">
        <v>472</v>
      </c>
      <c r="G591" s="18" t="s">
        <v>2130</v>
      </c>
      <c r="H591" s="22">
        <v>39224</v>
      </c>
      <c r="I591" s="3">
        <f t="shared" ca="1" si="9"/>
        <v>13</v>
      </c>
    </row>
    <row r="592" spans="1:9" x14ac:dyDescent="0.3">
      <c r="A592" s="60">
        <v>263002698</v>
      </c>
      <c r="B592" s="2" t="s">
        <v>318</v>
      </c>
      <c r="C592" s="3">
        <v>69142</v>
      </c>
      <c r="D592" s="18">
        <v>0</v>
      </c>
      <c r="F592" s="2" t="s">
        <v>234</v>
      </c>
      <c r="G592" s="18" t="s">
        <v>2131</v>
      </c>
      <c r="H592" s="22">
        <v>38738</v>
      </c>
      <c r="I592" s="3">
        <f t="shared" ca="1" si="9"/>
        <v>15</v>
      </c>
    </row>
    <row r="593" spans="1:9" x14ac:dyDescent="0.3">
      <c r="A593" s="60">
        <v>569001458</v>
      </c>
      <c r="B593" s="2" t="s">
        <v>751</v>
      </c>
      <c r="C593" s="3">
        <v>120325</v>
      </c>
      <c r="D593" s="18">
        <v>1</v>
      </c>
      <c r="F593" s="2" t="s">
        <v>160</v>
      </c>
      <c r="G593" s="18" t="s">
        <v>2132</v>
      </c>
      <c r="H593" s="22">
        <v>37113</v>
      </c>
      <c r="I593" s="3">
        <f t="shared" ca="1" si="9"/>
        <v>19</v>
      </c>
    </row>
    <row r="594" spans="1:9" x14ac:dyDescent="0.3">
      <c r="A594" s="60">
        <v>809004130</v>
      </c>
      <c r="B594" s="2" t="s">
        <v>780</v>
      </c>
      <c r="C594" s="3">
        <v>46272</v>
      </c>
      <c r="D594" s="18">
        <v>6</v>
      </c>
      <c r="F594" s="2" t="s">
        <v>446</v>
      </c>
      <c r="G594" s="18" t="s">
        <v>2133</v>
      </c>
      <c r="H594" s="22">
        <v>38734</v>
      </c>
      <c r="I594" s="3">
        <f t="shared" ca="1" si="9"/>
        <v>15</v>
      </c>
    </row>
    <row r="595" spans="1:9" x14ac:dyDescent="0.3">
      <c r="A595" s="60">
        <v>612001035</v>
      </c>
      <c r="B595" s="2" t="s">
        <v>769</v>
      </c>
      <c r="C595" s="3">
        <v>94817</v>
      </c>
      <c r="D595" s="18">
        <v>2</v>
      </c>
      <c r="F595" s="2" t="s">
        <v>186</v>
      </c>
      <c r="G595" s="18" t="s">
        <v>2134</v>
      </c>
      <c r="H595" s="22">
        <v>36414</v>
      </c>
      <c r="I595" s="3">
        <f t="shared" ca="1" si="9"/>
        <v>21</v>
      </c>
    </row>
    <row r="596" spans="1:9" x14ac:dyDescent="0.3">
      <c r="A596" s="60">
        <v>195001395</v>
      </c>
      <c r="B596" s="2" t="s">
        <v>308</v>
      </c>
      <c r="C596" s="3">
        <v>44751</v>
      </c>
      <c r="D596" s="18">
        <v>6</v>
      </c>
      <c r="F596" s="2" t="s">
        <v>534</v>
      </c>
      <c r="G596" s="18" t="s">
        <v>2135</v>
      </c>
      <c r="H596" s="22">
        <v>37404</v>
      </c>
      <c r="I596" s="3">
        <f t="shared" ca="1" si="9"/>
        <v>18</v>
      </c>
    </row>
    <row r="597" spans="1:9" x14ac:dyDescent="0.3">
      <c r="A597" s="60">
        <v>776006307</v>
      </c>
      <c r="B597" s="2" t="s">
        <v>727</v>
      </c>
      <c r="C597" s="3">
        <v>46564</v>
      </c>
      <c r="D597" s="18">
        <v>6</v>
      </c>
      <c r="F597" s="2" t="s">
        <v>697</v>
      </c>
      <c r="G597" s="18" t="s">
        <v>2136</v>
      </c>
      <c r="H597" s="22">
        <v>39728</v>
      </c>
      <c r="I597" s="3">
        <f t="shared" ca="1" si="9"/>
        <v>12</v>
      </c>
    </row>
    <row r="598" spans="1:9" x14ac:dyDescent="0.3">
      <c r="A598" s="60">
        <v>472001626</v>
      </c>
      <c r="B598" s="2" t="s">
        <v>675</v>
      </c>
      <c r="C598" s="3">
        <v>81635</v>
      </c>
      <c r="D598" s="18">
        <v>2</v>
      </c>
      <c r="F598" s="2" t="s">
        <v>57</v>
      </c>
      <c r="G598" s="18" t="s">
        <v>2137</v>
      </c>
      <c r="H598" s="22">
        <v>38746</v>
      </c>
      <c r="I598" s="3">
        <f t="shared" ca="1" si="9"/>
        <v>15</v>
      </c>
    </row>
    <row r="599" spans="1:9" x14ac:dyDescent="0.3">
      <c r="A599" s="60">
        <v>794004254</v>
      </c>
      <c r="B599" s="2" t="s">
        <v>211</v>
      </c>
      <c r="C599" s="3">
        <v>116386</v>
      </c>
      <c r="D599" s="18">
        <v>6</v>
      </c>
      <c r="F599" s="2" t="s">
        <v>394</v>
      </c>
      <c r="G599" s="18" t="s">
        <v>2138</v>
      </c>
      <c r="H599" s="22">
        <v>39258</v>
      </c>
      <c r="I599" s="3">
        <f t="shared" ca="1" si="9"/>
        <v>13</v>
      </c>
    </row>
    <row r="600" spans="1:9" x14ac:dyDescent="0.3">
      <c r="A600" s="60">
        <v>445009320</v>
      </c>
      <c r="B600" s="2" t="s">
        <v>478</v>
      </c>
      <c r="C600" s="3">
        <v>71913</v>
      </c>
      <c r="D600" s="18">
        <v>5</v>
      </c>
      <c r="F600" s="2" t="s">
        <v>623</v>
      </c>
      <c r="G600" s="18" t="s">
        <v>2139</v>
      </c>
      <c r="H600" s="22">
        <v>36196</v>
      </c>
      <c r="I600" s="3">
        <f t="shared" ca="1" si="9"/>
        <v>22</v>
      </c>
    </row>
    <row r="601" spans="1:9" x14ac:dyDescent="0.3">
      <c r="A601" s="60">
        <v>117003143</v>
      </c>
      <c r="B601" s="2" t="s">
        <v>388</v>
      </c>
      <c r="C601" s="3">
        <v>78034</v>
      </c>
      <c r="D601" s="18">
        <v>3</v>
      </c>
      <c r="F601" s="2" t="s">
        <v>534</v>
      </c>
      <c r="G601" s="18" t="s">
        <v>2140</v>
      </c>
      <c r="H601" s="22">
        <v>39109</v>
      </c>
      <c r="I601" s="3">
        <f t="shared" ca="1" si="9"/>
        <v>14</v>
      </c>
    </row>
    <row r="602" spans="1:9" x14ac:dyDescent="0.3">
      <c r="A602" s="60">
        <v>335003968</v>
      </c>
      <c r="B602" s="2" t="s">
        <v>502</v>
      </c>
      <c r="C602" s="3">
        <v>72549</v>
      </c>
      <c r="D602" s="18">
        <v>2</v>
      </c>
      <c r="F602" s="2" t="s">
        <v>697</v>
      </c>
      <c r="G602" s="18" t="s">
        <v>2141</v>
      </c>
      <c r="H602" s="22">
        <v>40018</v>
      </c>
      <c r="I602" s="3">
        <f t="shared" ca="1" si="9"/>
        <v>11</v>
      </c>
    </row>
    <row r="603" spans="1:9" x14ac:dyDescent="0.3">
      <c r="A603" s="60">
        <v>133003056</v>
      </c>
      <c r="B603" s="2" t="s">
        <v>576</v>
      </c>
      <c r="C603" s="3">
        <v>48249</v>
      </c>
      <c r="D603" s="18">
        <v>1</v>
      </c>
      <c r="F603" s="2" t="s">
        <v>534</v>
      </c>
      <c r="G603" s="18" t="s">
        <v>2142</v>
      </c>
      <c r="H603" s="62">
        <v>40404</v>
      </c>
      <c r="I603" s="3">
        <f t="shared" ca="1" si="9"/>
        <v>10</v>
      </c>
    </row>
    <row r="604" spans="1:9" x14ac:dyDescent="0.3">
      <c r="A604" s="60">
        <v>264006318</v>
      </c>
      <c r="B604" s="2" t="s">
        <v>115</v>
      </c>
      <c r="C604" s="3">
        <v>119300</v>
      </c>
      <c r="D604" s="18">
        <v>4</v>
      </c>
      <c r="F604" s="2" t="s">
        <v>697</v>
      </c>
      <c r="G604" s="18" t="s">
        <v>2143</v>
      </c>
      <c r="H604" s="22">
        <v>36462</v>
      </c>
      <c r="I604" s="3">
        <f t="shared" ca="1" si="9"/>
        <v>21</v>
      </c>
    </row>
    <row r="605" spans="1:9" x14ac:dyDescent="0.3">
      <c r="A605" s="60">
        <v>849008734</v>
      </c>
      <c r="B605" s="2" t="s">
        <v>653</v>
      </c>
      <c r="C605" s="3">
        <v>76713</v>
      </c>
      <c r="D605" s="18">
        <v>1</v>
      </c>
      <c r="F605" s="2" t="s">
        <v>234</v>
      </c>
      <c r="G605" s="18" t="s">
        <v>2144</v>
      </c>
      <c r="H605" s="22">
        <v>35932</v>
      </c>
      <c r="I605" s="3">
        <f t="shared" ca="1" si="9"/>
        <v>22</v>
      </c>
    </row>
    <row r="606" spans="1:9" x14ac:dyDescent="0.3">
      <c r="A606" s="60">
        <v>305003365</v>
      </c>
      <c r="B606" s="2" t="s">
        <v>247</v>
      </c>
      <c r="C606" s="3">
        <v>118087</v>
      </c>
      <c r="D606" s="18">
        <v>1</v>
      </c>
      <c r="F606" s="2" t="s">
        <v>792</v>
      </c>
      <c r="G606" s="18" t="s">
        <v>2145</v>
      </c>
      <c r="H606" s="22">
        <v>36991</v>
      </c>
      <c r="I606" s="3">
        <f t="shared" ca="1" si="9"/>
        <v>19</v>
      </c>
    </row>
    <row r="607" spans="1:9" x14ac:dyDescent="0.3">
      <c r="A607" s="60">
        <v>352004558</v>
      </c>
      <c r="B607" s="2" t="s">
        <v>730</v>
      </c>
      <c r="C607" s="3">
        <v>90823</v>
      </c>
      <c r="D607" s="18">
        <v>3</v>
      </c>
      <c r="F607" s="2" t="s">
        <v>623</v>
      </c>
      <c r="G607" s="18" t="s">
        <v>2146</v>
      </c>
      <c r="H607" s="22">
        <v>38793</v>
      </c>
      <c r="I607" s="3">
        <f t="shared" ca="1" si="9"/>
        <v>14</v>
      </c>
    </row>
    <row r="608" spans="1:9" x14ac:dyDescent="0.3">
      <c r="A608" s="60">
        <v>360002858</v>
      </c>
      <c r="B608" s="2" t="s">
        <v>552</v>
      </c>
      <c r="C608" s="3">
        <v>110700</v>
      </c>
      <c r="D608" s="18">
        <v>2</v>
      </c>
      <c r="F608" s="2" t="s">
        <v>623</v>
      </c>
      <c r="G608" s="18" t="s">
        <v>2147</v>
      </c>
      <c r="H608" s="22">
        <v>36557</v>
      </c>
      <c r="I608" s="3">
        <f t="shared" ca="1" si="9"/>
        <v>21</v>
      </c>
    </row>
    <row r="609" spans="1:9" x14ac:dyDescent="0.3">
      <c r="A609" s="60">
        <v>748000224</v>
      </c>
      <c r="B609" s="2" t="s">
        <v>444</v>
      </c>
      <c r="C609" s="3">
        <v>52239</v>
      </c>
      <c r="D609" s="18">
        <v>3</v>
      </c>
      <c r="F609" s="2" t="s">
        <v>697</v>
      </c>
      <c r="G609" s="18" t="s">
        <v>2148</v>
      </c>
      <c r="H609" s="22">
        <v>40451</v>
      </c>
      <c r="I609" s="3">
        <f t="shared" ca="1" si="9"/>
        <v>10</v>
      </c>
    </row>
    <row r="610" spans="1:9" x14ac:dyDescent="0.3">
      <c r="A610" s="60">
        <v>279005316</v>
      </c>
      <c r="B610" s="2" t="s">
        <v>565</v>
      </c>
      <c r="C610" s="3">
        <v>89725</v>
      </c>
      <c r="D610" s="18">
        <v>0</v>
      </c>
      <c r="F610" s="2" t="s">
        <v>623</v>
      </c>
      <c r="G610" s="18" t="s">
        <v>2149</v>
      </c>
      <c r="H610" s="22">
        <v>39183</v>
      </c>
      <c r="I610" s="3">
        <f t="shared" ca="1" si="9"/>
        <v>13</v>
      </c>
    </row>
    <row r="611" spans="1:9" x14ac:dyDescent="0.3">
      <c r="A611" s="60">
        <v>216002482</v>
      </c>
      <c r="B611" s="2" t="s">
        <v>284</v>
      </c>
      <c r="C611" s="3">
        <v>95190</v>
      </c>
      <c r="D611" s="18">
        <v>6</v>
      </c>
      <c r="F611" s="2" t="s">
        <v>534</v>
      </c>
      <c r="G611" s="18" t="s">
        <v>2150</v>
      </c>
      <c r="H611" s="22">
        <v>39864</v>
      </c>
      <c r="I611" s="3">
        <f t="shared" ca="1" si="9"/>
        <v>12</v>
      </c>
    </row>
    <row r="612" spans="1:9" x14ac:dyDescent="0.3">
      <c r="A612" s="60">
        <v>526005092</v>
      </c>
      <c r="B612" s="2" t="s">
        <v>195</v>
      </c>
      <c r="C612" s="3">
        <v>93380</v>
      </c>
      <c r="D612" s="18">
        <v>6</v>
      </c>
      <c r="F612" s="2" t="s">
        <v>697</v>
      </c>
      <c r="G612" s="18" t="s">
        <v>2151</v>
      </c>
      <c r="H612" s="22">
        <v>40360</v>
      </c>
      <c r="I612" s="3">
        <f t="shared" ca="1" si="9"/>
        <v>10</v>
      </c>
    </row>
    <row r="613" spans="1:9" x14ac:dyDescent="0.3">
      <c r="A613" s="60">
        <v>266004878</v>
      </c>
      <c r="B613" s="2" t="s">
        <v>606</v>
      </c>
      <c r="C613" s="3">
        <v>97420</v>
      </c>
      <c r="D613" s="18">
        <v>5</v>
      </c>
      <c r="F613" s="2" t="s">
        <v>81</v>
      </c>
      <c r="G613" s="18" t="s">
        <v>2152</v>
      </c>
      <c r="H613" s="22">
        <v>39094</v>
      </c>
      <c r="I613" s="3">
        <f t="shared" ca="1" si="9"/>
        <v>14</v>
      </c>
    </row>
    <row r="614" spans="1:9" x14ac:dyDescent="0.3">
      <c r="A614" s="60">
        <v>901000810</v>
      </c>
      <c r="B614" s="2" t="s">
        <v>263</v>
      </c>
      <c r="C614" s="3">
        <v>91698</v>
      </c>
      <c r="D614" s="18">
        <v>6</v>
      </c>
      <c r="F614" s="2" t="s">
        <v>81</v>
      </c>
      <c r="G614" s="18" t="s">
        <v>1035</v>
      </c>
      <c r="H614" s="22">
        <v>40085</v>
      </c>
      <c r="I614" s="3">
        <f t="shared" ca="1" si="9"/>
        <v>11</v>
      </c>
    </row>
    <row r="615" spans="1:9" x14ac:dyDescent="0.3">
      <c r="A615" s="60">
        <v>864007521</v>
      </c>
      <c r="B615" s="2" t="s">
        <v>561</v>
      </c>
      <c r="C615" s="3">
        <v>74513</v>
      </c>
      <c r="D615" s="18">
        <v>2</v>
      </c>
      <c r="F615" s="2" t="s">
        <v>394</v>
      </c>
      <c r="G615" s="18" t="s">
        <v>2153</v>
      </c>
      <c r="H615" s="22">
        <v>36371</v>
      </c>
      <c r="I615" s="3">
        <f t="shared" ca="1" si="9"/>
        <v>21</v>
      </c>
    </row>
    <row r="616" spans="1:9" x14ac:dyDescent="0.3">
      <c r="A616" s="60">
        <v>392000656</v>
      </c>
      <c r="B616" s="2" t="s">
        <v>295</v>
      </c>
      <c r="C616" s="3">
        <v>76361</v>
      </c>
      <c r="D616" s="18">
        <v>3</v>
      </c>
      <c r="F616" s="2" t="s">
        <v>623</v>
      </c>
      <c r="G616" s="18" t="s">
        <v>2154</v>
      </c>
      <c r="H616" s="22">
        <v>40909</v>
      </c>
      <c r="I616" s="3">
        <f t="shared" ca="1" si="9"/>
        <v>9</v>
      </c>
    </row>
    <row r="617" spans="1:9" x14ac:dyDescent="0.3">
      <c r="A617" s="60">
        <v>510007726</v>
      </c>
      <c r="B617" s="2" t="s">
        <v>567</v>
      </c>
      <c r="C617" s="3">
        <v>66579</v>
      </c>
      <c r="D617" s="18">
        <v>0</v>
      </c>
      <c r="F617" s="2" t="s">
        <v>697</v>
      </c>
      <c r="G617" s="18" t="s">
        <v>2155</v>
      </c>
      <c r="H617" s="62">
        <v>40536</v>
      </c>
      <c r="I617" s="3">
        <f t="shared" ca="1" si="9"/>
        <v>10</v>
      </c>
    </row>
    <row r="618" spans="1:9" x14ac:dyDescent="0.3">
      <c r="A618" s="60">
        <v>187000749</v>
      </c>
      <c r="B618" s="2" t="s">
        <v>737</v>
      </c>
      <c r="C618" s="3">
        <v>90273</v>
      </c>
      <c r="D618" s="18">
        <v>5</v>
      </c>
      <c r="F618" s="2" t="s">
        <v>234</v>
      </c>
      <c r="G618" s="18" t="s">
        <v>2156</v>
      </c>
      <c r="H618" s="22">
        <v>39144</v>
      </c>
      <c r="I618" s="3">
        <f t="shared" ca="1" si="9"/>
        <v>14</v>
      </c>
    </row>
    <row r="619" spans="1:9" x14ac:dyDescent="0.3">
      <c r="A619" s="60">
        <v>409008986</v>
      </c>
      <c r="B619" s="2" t="s">
        <v>98</v>
      </c>
      <c r="C619" s="3">
        <v>93149</v>
      </c>
      <c r="D619" s="18">
        <v>2</v>
      </c>
      <c r="F619" s="2" t="s">
        <v>81</v>
      </c>
      <c r="G619" s="18" t="s">
        <v>2157</v>
      </c>
      <c r="H619" s="22">
        <v>37176</v>
      </c>
      <c r="I619" s="3">
        <f t="shared" ca="1" si="9"/>
        <v>19</v>
      </c>
    </row>
    <row r="620" spans="1:9" x14ac:dyDescent="0.3">
      <c r="A620" s="60">
        <v>572007380</v>
      </c>
      <c r="B620" s="2" t="s">
        <v>192</v>
      </c>
      <c r="C620" s="3">
        <v>118046</v>
      </c>
      <c r="D620" s="18">
        <v>2</v>
      </c>
      <c r="F620" s="2" t="s">
        <v>234</v>
      </c>
      <c r="G620" s="18" t="s">
        <v>2158</v>
      </c>
      <c r="H620" s="22">
        <v>39538</v>
      </c>
      <c r="I620" s="3">
        <f t="shared" ca="1" si="9"/>
        <v>12</v>
      </c>
    </row>
    <row r="621" spans="1:9" x14ac:dyDescent="0.3">
      <c r="A621" s="60">
        <v>406007951</v>
      </c>
      <c r="B621" s="2" t="s">
        <v>458</v>
      </c>
      <c r="C621" s="3">
        <v>74973</v>
      </c>
      <c r="D621" s="18">
        <v>4</v>
      </c>
      <c r="F621" s="2" t="s">
        <v>534</v>
      </c>
      <c r="G621" s="18" t="s">
        <v>2159</v>
      </c>
      <c r="H621" s="22">
        <v>39282</v>
      </c>
      <c r="I621" s="3">
        <f t="shared" ca="1" si="9"/>
        <v>13</v>
      </c>
    </row>
    <row r="622" spans="1:9" x14ac:dyDescent="0.3">
      <c r="A622" s="60">
        <v>699004090</v>
      </c>
      <c r="B622" s="2" t="s">
        <v>171</v>
      </c>
      <c r="C622" s="3">
        <v>64206</v>
      </c>
      <c r="D622" s="18">
        <v>6</v>
      </c>
      <c r="F622" s="2" t="s">
        <v>394</v>
      </c>
      <c r="G622" s="18" t="s">
        <v>2160</v>
      </c>
      <c r="H622" s="22">
        <v>40351</v>
      </c>
      <c r="I622" s="3">
        <f t="shared" ca="1" si="9"/>
        <v>10</v>
      </c>
    </row>
    <row r="623" spans="1:9" x14ac:dyDescent="0.3">
      <c r="A623" s="60">
        <v>916000791</v>
      </c>
      <c r="B623" s="2" t="s">
        <v>118</v>
      </c>
      <c r="C623" s="3">
        <v>53191</v>
      </c>
      <c r="D623" s="18">
        <v>6</v>
      </c>
      <c r="F623" s="2" t="s">
        <v>150</v>
      </c>
      <c r="G623" s="18" t="s">
        <v>2161</v>
      </c>
      <c r="H623" s="22">
        <v>38801</v>
      </c>
      <c r="I623" s="3">
        <f t="shared" ca="1" si="9"/>
        <v>14</v>
      </c>
    </row>
    <row r="624" spans="1:9" x14ac:dyDescent="0.3">
      <c r="A624" s="60">
        <v>713005877</v>
      </c>
      <c r="B624" s="2" t="s">
        <v>432</v>
      </c>
      <c r="C624" s="3">
        <v>88669</v>
      </c>
      <c r="D624" s="18">
        <v>3</v>
      </c>
      <c r="F624" s="2" t="s">
        <v>623</v>
      </c>
      <c r="G624" s="18" t="s">
        <v>2162</v>
      </c>
      <c r="H624" s="22">
        <v>38902</v>
      </c>
      <c r="I624" s="3">
        <f t="shared" ca="1" si="9"/>
        <v>14</v>
      </c>
    </row>
    <row r="625" spans="1:9" x14ac:dyDescent="0.3">
      <c r="A625" s="60">
        <v>605006812</v>
      </c>
      <c r="B625" s="2" t="s">
        <v>84</v>
      </c>
      <c r="C625" s="3">
        <v>83157</v>
      </c>
      <c r="D625" s="18">
        <v>0</v>
      </c>
      <c r="F625" s="2" t="s">
        <v>697</v>
      </c>
      <c r="G625" s="18" t="s">
        <v>2163</v>
      </c>
      <c r="H625" s="22">
        <v>39742</v>
      </c>
      <c r="I625" s="3">
        <f t="shared" ca="1" si="9"/>
        <v>12</v>
      </c>
    </row>
    <row r="626" spans="1:9" x14ac:dyDescent="0.3">
      <c r="A626" s="60">
        <v>859001428</v>
      </c>
      <c r="B626" s="2" t="s">
        <v>774</v>
      </c>
      <c r="C626" s="3">
        <v>74122</v>
      </c>
      <c r="D626" s="18">
        <v>6</v>
      </c>
      <c r="F626" s="2" t="s">
        <v>472</v>
      </c>
      <c r="G626" s="18" t="s">
        <v>2164</v>
      </c>
      <c r="H626" s="22">
        <v>41116</v>
      </c>
      <c r="I626" s="3">
        <f t="shared" ca="1" si="9"/>
        <v>8</v>
      </c>
    </row>
    <row r="627" spans="1:9" x14ac:dyDescent="0.3">
      <c r="A627" s="60">
        <v>875008181</v>
      </c>
      <c r="B627" s="2" t="s">
        <v>707</v>
      </c>
      <c r="C627" s="3">
        <v>120355</v>
      </c>
      <c r="D627" s="18">
        <v>5</v>
      </c>
      <c r="F627" s="2" t="s">
        <v>394</v>
      </c>
      <c r="G627" s="18" t="s">
        <v>2165</v>
      </c>
      <c r="H627" s="22">
        <v>39592</v>
      </c>
      <c r="I627" s="3">
        <f t="shared" ca="1" si="9"/>
        <v>12</v>
      </c>
    </row>
    <row r="628" spans="1:9" x14ac:dyDescent="0.3">
      <c r="A628" s="60">
        <v>833004903</v>
      </c>
      <c r="B628" s="2" t="s">
        <v>484</v>
      </c>
      <c r="C628" s="3">
        <v>66292</v>
      </c>
      <c r="D628" s="18">
        <v>6</v>
      </c>
      <c r="F628" s="2" t="s">
        <v>623</v>
      </c>
      <c r="G628" s="18" t="s">
        <v>2166</v>
      </c>
      <c r="H628" s="22">
        <v>36290</v>
      </c>
      <c r="I628" s="3">
        <f t="shared" ca="1" si="9"/>
        <v>21</v>
      </c>
    </row>
    <row r="629" spans="1:9" x14ac:dyDescent="0.3">
      <c r="A629" s="60">
        <v>403003432</v>
      </c>
      <c r="B629" s="2" t="s">
        <v>344</v>
      </c>
      <c r="C629" s="3">
        <v>54973</v>
      </c>
      <c r="D629" s="18">
        <v>5</v>
      </c>
      <c r="F629" s="2" t="s">
        <v>234</v>
      </c>
      <c r="G629" s="18" t="s">
        <v>2167</v>
      </c>
      <c r="H629" s="22">
        <v>36009</v>
      </c>
      <c r="I629" s="3">
        <f t="shared" ca="1" si="9"/>
        <v>22</v>
      </c>
    </row>
    <row r="630" spans="1:9" x14ac:dyDescent="0.3">
      <c r="A630" s="60">
        <v>903009808</v>
      </c>
      <c r="B630" s="2" t="s">
        <v>237</v>
      </c>
      <c r="C630" s="3">
        <v>110812</v>
      </c>
      <c r="D630" s="18">
        <v>4</v>
      </c>
      <c r="F630" s="2" t="s">
        <v>472</v>
      </c>
      <c r="G630" s="18" t="s">
        <v>2168</v>
      </c>
      <c r="H630" s="22">
        <v>39616</v>
      </c>
      <c r="I630" s="3">
        <f t="shared" ca="1" si="9"/>
        <v>12</v>
      </c>
    </row>
    <row r="631" spans="1:9" x14ac:dyDescent="0.3">
      <c r="A631" s="60">
        <v>201002518</v>
      </c>
      <c r="B631" s="2" t="s">
        <v>278</v>
      </c>
      <c r="C631" s="3">
        <v>60684</v>
      </c>
      <c r="D631" s="18">
        <v>4</v>
      </c>
      <c r="F631" s="2" t="s">
        <v>234</v>
      </c>
      <c r="G631" s="18" t="s">
        <v>2169</v>
      </c>
      <c r="H631" s="22">
        <v>36318</v>
      </c>
      <c r="I631" s="3">
        <f t="shared" ca="1" si="9"/>
        <v>21</v>
      </c>
    </row>
    <row r="632" spans="1:9" x14ac:dyDescent="0.3">
      <c r="A632" s="60">
        <v>639007014</v>
      </c>
      <c r="B632" s="2" t="s">
        <v>350</v>
      </c>
      <c r="C632" s="3">
        <v>104197</v>
      </c>
      <c r="D632" s="18">
        <v>2</v>
      </c>
      <c r="F632" s="2" t="s">
        <v>534</v>
      </c>
      <c r="G632" s="18" t="s">
        <v>2170</v>
      </c>
      <c r="H632" s="22">
        <v>39592</v>
      </c>
      <c r="I632" s="3">
        <f t="shared" ca="1" si="9"/>
        <v>12</v>
      </c>
    </row>
    <row r="633" spans="1:9" x14ac:dyDescent="0.3">
      <c r="A633" s="60">
        <v>629009808</v>
      </c>
      <c r="B633" s="2" t="s">
        <v>755</v>
      </c>
      <c r="C633" s="3">
        <v>87932</v>
      </c>
      <c r="D633" s="18">
        <v>2</v>
      </c>
      <c r="F633" s="2" t="s">
        <v>234</v>
      </c>
      <c r="G633" s="18" t="s">
        <v>2171</v>
      </c>
      <c r="H633" s="22">
        <v>39518</v>
      </c>
      <c r="I633" s="3">
        <f t="shared" ca="1" si="9"/>
        <v>13</v>
      </c>
    </row>
    <row r="634" spans="1:9" x14ac:dyDescent="0.3">
      <c r="A634" s="60">
        <v>327009087</v>
      </c>
      <c r="B634" s="2" t="s">
        <v>616</v>
      </c>
      <c r="C634" s="3">
        <v>53834</v>
      </c>
      <c r="D634" s="18">
        <v>1</v>
      </c>
      <c r="F634" s="2" t="s">
        <v>234</v>
      </c>
      <c r="G634" s="18" t="s">
        <v>2172</v>
      </c>
      <c r="H634" s="22">
        <v>40469</v>
      </c>
      <c r="I634" s="3">
        <f t="shared" ca="1" si="9"/>
        <v>10</v>
      </c>
    </row>
    <row r="635" spans="1:9" x14ac:dyDescent="0.3">
      <c r="A635" s="60">
        <v>292006373</v>
      </c>
      <c r="B635" s="2" t="s">
        <v>649</v>
      </c>
      <c r="C635" s="3">
        <v>46803</v>
      </c>
      <c r="D635" s="18">
        <v>6</v>
      </c>
      <c r="F635" s="2" t="s">
        <v>534</v>
      </c>
      <c r="G635" s="18" t="s">
        <v>2173</v>
      </c>
      <c r="H635" s="22">
        <v>39899</v>
      </c>
      <c r="I635" s="3">
        <f t="shared" ca="1" si="9"/>
        <v>11</v>
      </c>
    </row>
    <row r="636" spans="1:9" x14ac:dyDescent="0.3">
      <c r="A636" s="60">
        <v>702008217</v>
      </c>
      <c r="B636" s="2" t="s">
        <v>564</v>
      </c>
      <c r="C636" s="3">
        <v>87321</v>
      </c>
      <c r="D636" s="18">
        <v>0</v>
      </c>
      <c r="F636" s="2" t="s">
        <v>517</v>
      </c>
      <c r="G636" s="18" t="s">
        <v>2174</v>
      </c>
      <c r="H636" s="22">
        <v>40841</v>
      </c>
      <c r="I636" s="3">
        <f t="shared" ca="1" si="9"/>
        <v>9</v>
      </c>
    </row>
    <row r="637" spans="1:9" x14ac:dyDescent="0.3">
      <c r="A637" s="60">
        <v>780008341</v>
      </c>
      <c r="B637" s="2" t="s">
        <v>705</v>
      </c>
      <c r="C637" s="3">
        <v>62335</v>
      </c>
      <c r="D637" s="18">
        <v>3</v>
      </c>
      <c r="F637" s="2" t="s">
        <v>534</v>
      </c>
      <c r="G637" s="18" t="s">
        <v>2175</v>
      </c>
      <c r="H637" s="22">
        <v>35821</v>
      </c>
      <c r="I637" s="3">
        <f t="shared" ca="1" si="9"/>
        <v>23</v>
      </c>
    </row>
    <row r="638" spans="1:9" x14ac:dyDescent="0.3">
      <c r="A638" s="60">
        <v>496003845</v>
      </c>
      <c r="B638" s="2" t="s">
        <v>421</v>
      </c>
      <c r="C638" s="3">
        <v>66016</v>
      </c>
      <c r="D638" s="18">
        <v>2</v>
      </c>
      <c r="F638" s="2" t="s">
        <v>160</v>
      </c>
      <c r="G638" s="18" t="s">
        <v>2176</v>
      </c>
      <c r="H638" s="22">
        <v>39758</v>
      </c>
      <c r="I638" s="3">
        <f t="shared" ca="1" si="9"/>
        <v>12</v>
      </c>
    </row>
    <row r="639" spans="1:9" x14ac:dyDescent="0.3">
      <c r="A639" s="60">
        <v>959004354</v>
      </c>
      <c r="B639" s="2" t="s">
        <v>28</v>
      </c>
      <c r="C639" s="3">
        <v>107635</v>
      </c>
      <c r="D639" s="4">
        <v>6</v>
      </c>
      <c r="F639" s="2" t="s">
        <v>386</v>
      </c>
      <c r="G639" s="18" t="s">
        <v>2177</v>
      </c>
      <c r="H639" s="22">
        <v>41137</v>
      </c>
      <c r="I639" s="3">
        <f t="shared" ca="1" si="9"/>
        <v>8</v>
      </c>
    </row>
    <row r="640" spans="1:9" x14ac:dyDescent="0.3">
      <c r="A640" s="60">
        <v>863000351</v>
      </c>
      <c r="B640" s="2" t="s">
        <v>338</v>
      </c>
      <c r="C640" s="3">
        <v>61049</v>
      </c>
      <c r="D640" s="18">
        <v>1</v>
      </c>
      <c r="F640" s="2" t="s">
        <v>697</v>
      </c>
      <c r="G640" s="18" t="s">
        <v>2178</v>
      </c>
      <c r="H640" s="22">
        <v>38805</v>
      </c>
      <c r="I640" s="3">
        <f t="shared" ca="1" si="9"/>
        <v>14</v>
      </c>
    </row>
    <row r="641" spans="1:9" x14ac:dyDescent="0.3">
      <c r="A641" s="60">
        <v>441002775</v>
      </c>
      <c r="B641" s="2" t="s">
        <v>607</v>
      </c>
      <c r="C641" s="3">
        <v>105708</v>
      </c>
      <c r="D641" s="18">
        <v>2</v>
      </c>
      <c r="F641" s="2" t="s">
        <v>234</v>
      </c>
      <c r="G641" s="18" t="s">
        <v>2179</v>
      </c>
      <c r="H641" s="22">
        <v>38798</v>
      </c>
      <c r="I641" s="3">
        <f t="shared" ca="1" si="9"/>
        <v>14</v>
      </c>
    </row>
    <row r="642" spans="1:9" x14ac:dyDescent="0.3">
      <c r="A642" s="60">
        <v>673008346</v>
      </c>
      <c r="B642" s="2" t="s">
        <v>102</v>
      </c>
      <c r="C642" s="3">
        <v>112396</v>
      </c>
      <c r="D642" s="18">
        <v>6</v>
      </c>
      <c r="F642" s="2" t="s">
        <v>225</v>
      </c>
      <c r="G642" s="18" t="s">
        <v>2180</v>
      </c>
      <c r="H642" s="22">
        <v>40263</v>
      </c>
      <c r="I642" s="3">
        <f t="shared" ref="I642:I705" ca="1" si="10">DATEDIF(H642,TODAY(),"Y")</f>
        <v>10</v>
      </c>
    </row>
    <row r="643" spans="1:9" x14ac:dyDescent="0.3">
      <c r="A643" s="60">
        <v>515003023</v>
      </c>
      <c r="B643" s="2" t="s">
        <v>407</v>
      </c>
      <c r="C643" s="3">
        <v>83404</v>
      </c>
      <c r="D643" s="18">
        <v>6</v>
      </c>
      <c r="F643" s="2" t="s">
        <v>234</v>
      </c>
      <c r="G643" s="18" t="s">
        <v>2181</v>
      </c>
      <c r="H643" s="22">
        <v>37866</v>
      </c>
      <c r="I643" s="3">
        <f t="shared" ca="1" si="10"/>
        <v>17</v>
      </c>
    </row>
    <row r="644" spans="1:9" x14ac:dyDescent="0.3">
      <c r="A644" s="60">
        <v>271007077</v>
      </c>
      <c r="B644" s="2" t="s">
        <v>468</v>
      </c>
      <c r="C644" s="3">
        <v>43487</v>
      </c>
      <c r="D644" s="18">
        <v>2</v>
      </c>
      <c r="F644" s="2" t="s">
        <v>697</v>
      </c>
      <c r="G644" s="18" t="s">
        <v>2182</v>
      </c>
      <c r="H644" s="22">
        <v>39118</v>
      </c>
      <c r="I644" s="3">
        <f t="shared" ca="1" si="10"/>
        <v>14</v>
      </c>
    </row>
    <row r="645" spans="1:9" x14ac:dyDescent="0.3">
      <c r="A645" s="60">
        <v>571005026</v>
      </c>
      <c r="B645" s="2" t="s">
        <v>643</v>
      </c>
      <c r="C645" s="3">
        <v>84796</v>
      </c>
      <c r="D645" s="18">
        <v>2</v>
      </c>
      <c r="F645" s="2" t="s">
        <v>697</v>
      </c>
      <c r="G645" s="18" t="s">
        <v>2183</v>
      </c>
      <c r="H645" s="22">
        <v>36080</v>
      </c>
      <c r="I645" s="3">
        <f t="shared" ca="1" si="10"/>
        <v>22</v>
      </c>
    </row>
    <row r="646" spans="1:9" x14ac:dyDescent="0.3">
      <c r="A646" s="60">
        <v>689002191</v>
      </c>
      <c r="B646" s="2" t="s">
        <v>735</v>
      </c>
      <c r="C646" s="3">
        <v>80964</v>
      </c>
      <c r="D646" s="18">
        <v>3</v>
      </c>
      <c r="F646" s="2" t="s">
        <v>472</v>
      </c>
      <c r="G646" s="18" t="s">
        <v>2184</v>
      </c>
      <c r="H646" s="22">
        <v>39123</v>
      </c>
      <c r="I646" s="3">
        <f t="shared" ca="1" si="10"/>
        <v>14</v>
      </c>
    </row>
    <row r="647" spans="1:9" x14ac:dyDescent="0.3">
      <c r="A647" s="60">
        <v>264000258</v>
      </c>
      <c r="B647" s="2" t="s">
        <v>270</v>
      </c>
      <c r="C647" s="3">
        <v>77739</v>
      </c>
      <c r="D647" s="18">
        <v>1</v>
      </c>
      <c r="F647" s="2" t="s">
        <v>798</v>
      </c>
      <c r="G647" s="18" t="s">
        <v>2185</v>
      </c>
      <c r="H647" s="22">
        <v>40543</v>
      </c>
      <c r="I647" s="3">
        <f t="shared" ca="1" si="10"/>
        <v>10</v>
      </c>
    </row>
    <row r="648" spans="1:9" x14ac:dyDescent="0.3">
      <c r="A648" s="60">
        <v>222004579</v>
      </c>
      <c r="B648" s="2" t="s">
        <v>144</v>
      </c>
      <c r="C648" s="3">
        <v>85139</v>
      </c>
      <c r="D648" s="18">
        <v>1</v>
      </c>
      <c r="F648" s="2" t="s">
        <v>150</v>
      </c>
      <c r="G648" s="18" t="s">
        <v>2186</v>
      </c>
      <c r="H648" s="22">
        <v>39147</v>
      </c>
      <c r="I648" s="3">
        <f t="shared" ca="1" si="10"/>
        <v>14</v>
      </c>
    </row>
    <row r="649" spans="1:9" x14ac:dyDescent="0.3">
      <c r="A649" s="60">
        <v>427007460</v>
      </c>
      <c r="B649" s="2" t="s">
        <v>116</v>
      </c>
      <c r="C649" s="3">
        <v>124619</v>
      </c>
      <c r="D649" s="18">
        <v>6</v>
      </c>
      <c r="F649" s="2" t="s">
        <v>186</v>
      </c>
      <c r="G649" s="18" t="s">
        <v>2187</v>
      </c>
      <c r="H649" s="22">
        <v>39654</v>
      </c>
      <c r="I649" s="3">
        <f t="shared" ca="1" si="10"/>
        <v>12</v>
      </c>
    </row>
    <row r="650" spans="1:9" x14ac:dyDescent="0.3">
      <c r="A650" s="60">
        <v>810006566</v>
      </c>
      <c r="B650" s="2" t="s">
        <v>33</v>
      </c>
      <c r="C650" s="3">
        <v>98598</v>
      </c>
      <c r="D650" s="4">
        <v>4</v>
      </c>
      <c r="F650" s="2" t="s">
        <v>623</v>
      </c>
      <c r="G650" s="18" t="s">
        <v>2188</v>
      </c>
      <c r="H650" s="22">
        <v>39002</v>
      </c>
      <c r="I650" s="3">
        <f t="shared" ca="1" si="10"/>
        <v>14</v>
      </c>
    </row>
    <row r="651" spans="1:9" x14ac:dyDescent="0.3">
      <c r="A651" s="60">
        <v>158006093</v>
      </c>
      <c r="B651" s="2" t="s">
        <v>635</v>
      </c>
      <c r="C651" s="3">
        <v>73326</v>
      </c>
      <c r="D651" s="18">
        <v>0</v>
      </c>
      <c r="F651" s="2" t="s">
        <v>81</v>
      </c>
      <c r="G651" s="18" t="s">
        <v>2189</v>
      </c>
      <c r="H651" s="22">
        <v>40273</v>
      </c>
      <c r="I651" s="3">
        <f t="shared" ca="1" si="10"/>
        <v>10</v>
      </c>
    </row>
    <row r="652" spans="1:9" x14ac:dyDescent="0.3">
      <c r="A652" s="60">
        <v>863003029</v>
      </c>
      <c r="B652" s="2" t="s">
        <v>310</v>
      </c>
      <c r="C652" s="3">
        <v>90126</v>
      </c>
      <c r="D652" s="18">
        <v>4</v>
      </c>
      <c r="F652" s="2" t="s">
        <v>394</v>
      </c>
      <c r="G652" s="18" t="s">
        <v>2190</v>
      </c>
      <c r="H652" s="22">
        <v>36121</v>
      </c>
      <c r="I652" s="3">
        <f t="shared" ca="1" si="10"/>
        <v>22</v>
      </c>
    </row>
    <row r="653" spans="1:9" x14ac:dyDescent="0.3">
      <c r="A653" s="60">
        <v>132004327</v>
      </c>
      <c r="B653" s="2" t="s">
        <v>325</v>
      </c>
      <c r="C653" s="3">
        <v>54633</v>
      </c>
      <c r="D653" s="18">
        <v>5</v>
      </c>
      <c r="F653" s="2" t="s">
        <v>534</v>
      </c>
      <c r="G653" s="18" t="s">
        <v>2191</v>
      </c>
      <c r="H653" s="22">
        <v>36536</v>
      </c>
      <c r="I653" s="3">
        <f t="shared" ca="1" si="10"/>
        <v>21</v>
      </c>
    </row>
    <row r="654" spans="1:9" x14ac:dyDescent="0.3">
      <c r="A654" s="60">
        <v>756007752</v>
      </c>
      <c r="B654" s="2" t="s">
        <v>475</v>
      </c>
      <c r="C654" s="3">
        <v>111847</v>
      </c>
      <c r="D654" s="18">
        <v>5</v>
      </c>
      <c r="F654" s="2" t="s">
        <v>234</v>
      </c>
      <c r="G654" s="18" t="s">
        <v>2192</v>
      </c>
      <c r="H654" s="22">
        <v>35829</v>
      </c>
      <c r="I654" s="3">
        <f t="shared" ca="1" si="10"/>
        <v>23</v>
      </c>
    </row>
    <row r="655" spans="1:9" x14ac:dyDescent="0.3">
      <c r="A655" s="60">
        <v>641000205</v>
      </c>
      <c r="B655" s="2" t="s">
        <v>101</v>
      </c>
      <c r="C655" s="3">
        <v>96191</v>
      </c>
      <c r="D655" s="18">
        <v>5</v>
      </c>
      <c r="F655" s="2" t="s">
        <v>81</v>
      </c>
      <c r="G655" s="18" t="s">
        <v>2193</v>
      </c>
      <c r="H655" s="22">
        <v>37785</v>
      </c>
      <c r="I655" s="3">
        <f t="shared" ca="1" si="10"/>
        <v>17</v>
      </c>
    </row>
    <row r="656" spans="1:9" x14ac:dyDescent="0.3">
      <c r="A656" s="60">
        <v>342008179</v>
      </c>
      <c r="B656" s="2" t="s">
        <v>784</v>
      </c>
      <c r="C656" s="3">
        <v>124666</v>
      </c>
      <c r="D656" s="18">
        <v>6</v>
      </c>
      <c r="F656" s="2" t="s">
        <v>697</v>
      </c>
      <c r="G656" s="18" t="s">
        <v>2194</v>
      </c>
      <c r="H656" s="22">
        <v>36458</v>
      </c>
      <c r="I656" s="3">
        <f t="shared" ca="1" si="10"/>
        <v>21</v>
      </c>
    </row>
    <row r="657" spans="1:9" x14ac:dyDescent="0.3">
      <c r="A657" s="60">
        <v>525008270</v>
      </c>
      <c r="B657" s="2" t="s">
        <v>31</v>
      </c>
      <c r="C657" s="3">
        <v>82341</v>
      </c>
      <c r="D657" s="4">
        <v>3</v>
      </c>
      <c r="F657" s="2" t="s">
        <v>234</v>
      </c>
      <c r="G657" s="18" t="s">
        <v>2195</v>
      </c>
      <c r="H657" s="22">
        <v>40456</v>
      </c>
      <c r="I657" s="3">
        <f t="shared" ca="1" si="10"/>
        <v>10</v>
      </c>
    </row>
    <row r="658" spans="1:9" x14ac:dyDescent="0.3">
      <c r="A658" s="60">
        <v>900006149</v>
      </c>
      <c r="B658" s="2" t="s">
        <v>239</v>
      </c>
      <c r="C658" s="3">
        <v>81584</v>
      </c>
      <c r="D658" s="18">
        <v>4</v>
      </c>
      <c r="F658" s="2" t="s">
        <v>697</v>
      </c>
      <c r="G658" s="18" t="s">
        <v>2196</v>
      </c>
      <c r="H658" s="22">
        <v>39648</v>
      </c>
      <c r="I658" s="3">
        <f t="shared" ca="1" si="10"/>
        <v>12</v>
      </c>
    </row>
    <row r="659" spans="1:9" x14ac:dyDescent="0.3">
      <c r="A659" s="60">
        <v>760001779</v>
      </c>
      <c r="B659" s="2" t="s">
        <v>14</v>
      </c>
      <c r="C659" s="3">
        <v>60915</v>
      </c>
      <c r="D659" s="4">
        <v>3</v>
      </c>
      <c r="F659" s="2" t="s">
        <v>186</v>
      </c>
      <c r="G659" s="18" t="s">
        <v>2197</v>
      </c>
      <c r="H659" s="22">
        <v>39274</v>
      </c>
      <c r="I659" s="3">
        <f t="shared" ca="1" si="10"/>
        <v>13</v>
      </c>
    </row>
    <row r="660" spans="1:9" x14ac:dyDescent="0.3">
      <c r="A660" s="60">
        <v>761006419</v>
      </c>
      <c r="B660" s="2" t="s">
        <v>510</v>
      </c>
      <c r="C660" s="3">
        <v>119082</v>
      </c>
      <c r="D660" s="18">
        <v>1</v>
      </c>
      <c r="F660" s="2" t="s">
        <v>234</v>
      </c>
      <c r="G660" s="18" t="s">
        <v>2198</v>
      </c>
      <c r="H660" s="22">
        <v>36455</v>
      </c>
      <c r="I660" s="3">
        <f t="shared" ca="1" si="10"/>
        <v>21</v>
      </c>
    </row>
    <row r="661" spans="1:9" x14ac:dyDescent="0.3">
      <c r="A661" s="60">
        <v>879004327</v>
      </c>
      <c r="B661" s="2" t="s">
        <v>770</v>
      </c>
      <c r="C661" s="3">
        <v>95259</v>
      </c>
      <c r="D661" s="18">
        <v>4</v>
      </c>
      <c r="F661" s="2" t="s">
        <v>792</v>
      </c>
      <c r="G661" s="18" t="s">
        <v>2199</v>
      </c>
      <c r="H661" s="22">
        <v>37684</v>
      </c>
      <c r="I661" s="3">
        <f t="shared" ca="1" si="10"/>
        <v>18</v>
      </c>
    </row>
    <row r="662" spans="1:9" x14ac:dyDescent="0.3">
      <c r="A662" s="60">
        <v>946002588</v>
      </c>
      <c r="B662" s="2" t="s">
        <v>139</v>
      </c>
      <c r="C662" s="3">
        <v>53330</v>
      </c>
      <c r="D662" s="18">
        <v>1</v>
      </c>
      <c r="F662" s="2" t="s">
        <v>234</v>
      </c>
      <c r="G662" s="18" t="s">
        <v>2200</v>
      </c>
      <c r="H662" s="22">
        <v>35801</v>
      </c>
      <c r="I662" s="3">
        <f t="shared" ca="1" si="10"/>
        <v>23</v>
      </c>
    </row>
    <row r="663" spans="1:9" x14ac:dyDescent="0.3">
      <c r="A663" s="60">
        <v>974008703</v>
      </c>
      <c r="B663" s="2" t="s">
        <v>58</v>
      </c>
      <c r="C663" s="3">
        <v>121213</v>
      </c>
      <c r="D663" s="4">
        <v>2</v>
      </c>
      <c r="F663" s="2" t="s">
        <v>81</v>
      </c>
      <c r="G663" s="18" t="s">
        <v>2201</v>
      </c>
      <c r="H663" s="22">
        <v>39215</v>
      </c>
      <c r="I663" s="3">
        <f t="shared" ca="1" si="10"/>
        <v>13</v>
      </c>
    </row>
    <row r="664" spans="1:9" x14ac:dyDescent="0.3">
      <c r="A664" s="60">
        <v>407007443</v>
      </c>
      <c r="B664" s="2" t="s">
        <v>54</v>
      </c>
      <c r="C664" s="3">
        <v>45315</v>
      </c>
      <c r="D664" s="4">
        <v>2</v>
      </c>
      <c r="F664" s="2" t="s">
        <v>234</v>
      </c>
      <c r="G664" s="18" t="s">
        <v>2202</v>
      </c>
      <c r="H664" s="22">
        <v>38777</v>
      </c>
      <c r="I664" s="3">
        <f t="shared" ca="1" si="10"/>
        <v>15</v>
      </c>
    </row>
    <row r="665" spans="1:9" x14ac:dyDescent="0.3">
      <c r="A665" s="60">
        <v>883008791</v>
      </c>
      <c r="B665" s="2" t="s">
        <v>681</v>
      </c>
      <c r="C665" s="3">
        <v>76284</v>
      </c>
      <c r="D665" s="18">
        <v>3</v>
      </c>
      <c r="F665" s="2" t="s">
        <v>697</v>
      </c>
      <c r="G665" s="18" t="s">
        <v>2203</v>
      </c>
      <c r="H665" s="22">
        <v>39441</v>
      </c>
      <c r="I665" s="3">
        <f t="shared" ca="1" si="10"/>
        <v>13</v>
      </c>
    </row>
    <row r="666" spans="1:9" x14ac:dyDescent="0.3">
      <c r="A666" s="60">
        <v>438007602</v>
      </c>
      <c r="B666" s="2" t="s">
        <v>213</v>
      </c>
      <c r="C666" s="3">
        <v>123331</v>
      </c>
      <c r="D666" s="18">
        <v>5</v>
      </c>
      <c r="F666" s="2" t="s">
        <v>234</v>
      </c>
      <c r="G666" s="18" t="s">
        <v>2204</v>
      </c>
      <c r="H666" s="22">
        <v>39106</v>
      </c>
      <c r="I666" s="3">
        <f t="shared" ca="1" si="10"/>
        <v>14</v>
      </c>
    </row>
    <row r="667" spans="1:9" x14ac:dyDescent="0.3">
      <c r="A667" s="60">
        <v>178003027</v>
      </c>
      <c r="B667" s="2" t="s">
        <v>224</v>
      </c>
      <c r="C667" s="3">
        <v>48576</v>
      </c>
      <c r="D667" s="18">
        <v>0</v>
      </c>
      <c r="F667" s="2" t="s">
        <v>697</v>
      </c>
      <c r="G667" s="18" t="s">
        <v>2205</v>
      </c>
      <c r="H667" s="62">
        <v>40638</v>
      </c>
      <c r="I667" s="3">
        <f t="shared" ca="1" si="10"/>
        <v>9</v>
      </c>
    </row>
    <row r="668" spans="1:9" x14ac:dyDescent="0.3">
      <c r="A668" s="60">
        <v>374000175</v>
      </c>
      <c r="B668" s="2" t="s">
        <v>393</v>
      </c>
      <c r="C668" s="3">
        <v>123209</v>
      </c>
      <c r="D668" s="18">
        <v>5</v>
      </c>
      <c r="F668" s="2" t="s">
        <v>81</v>
      </c>
      <c r="G668" s="18" t="s">
        <v>2206</v>
      </c>
      <c r="H668" s="22">
        <v>39588</v>
      </c>
      <c r="I668" s="3">
        <f t="shared" ca="1" si="10"/>
        <v>12</v>
      </c>
    </row>
    <row r="669" spans="1:9" x14ac:dyDescent="0.3">
      <c r="A669" s="60">
        <v>189005475</v>
      </c>
      <c r="B669" s="2" t="s">
        <v>354</v>
      </c>
      <c r="C669" s="3">
        <v>77016</v>
      </c>
      <c r="D669" s="18">
        <v>1</v>
      </c>
      <c r="F669" s="2" t="s">
        <v>234</v>
      </c>
      <c r="G669" s="18" t="s">
        <v>2207</v>
      </c>
      <c r="H669" s="22">
        <v>39378</v>
      </c>
      <c r="I669" s="3">
        <f t="shared" ca="1" si="10"/>
        <v>13</v>
      </c>
    </row>
    <row r="670" spans="1:9" x14ac:dyDescent="0.3">
      <c r="A670" s="60">
        <v>235004630</v>
      </c>
      <c r="B670" s="2" t="s">
        <v>434</v>
      </c>
      <c r="C670" s="3">
        <v>57718</v>
      </c>
      <c r="D670" s="18">
        <v>6</v>
      </c>
      <c r="F670" s="2" t="s">
        <v>623</v>
      </c>
      <c r="G670" s="18" t="s">
        <v>2208</v>
      </c>
      <c r="H670" s="22">
        <v>40726</v>
      </c>
      <c r="I670" s="3">
        <f t="shared" ca="1" si="10"/>
        <v>9</v>
      </c>
    </row>
    <row r="671" spans="1:9" x14ac:dyDescent="0.3">
      <c r="A671" s="60">
        <v>320000533</v>
      </c>
      <c r="B671" s="2" t="s">
        <v>648</v>
      </c>
      <c r="C671" s="3">
        <v>44395</v>
      </c>
      <c r="D671" s="18">
        <v>4</v>
      </c>
      <c r="F671" s="2" t="s">
        <v>186</v>
      </c>
      <c r="G671" s="18" t="s">
        <v>2209</v>
      </c>
      <c r="H671" s="22">
        <v>36643</v>
      </c>
      <c r="I671" s="3">
        <f t="shared" ca="1" si="10"/>
        <v>20</v>
      </c>
    </row>
    <row r="672" spans="1:9" x14ac:dyDescent="0.3">
      <c r="A672" s="60">
        <v>319005440</v>
      </c>
      <c r="B672" s="2" t="s">
        <v>651</v>
      </c>
      <c r="C672" s="3">
        <v>71466</v>
      </c>
      <c r="D672" s="18">
        <v>5</v>
      </c>
      <c r="F672" s="2" t="s">
        <v>234</v>
      </c>
      <c r="G672" s="18" t="s">
        <v>2210</v>
      </c>
      <c r="H672" s="62">
        <v>40603</v>
      </c>
      <c r="I672" s="3">
        <f t="shared" ca="1" si="10"/>
        <v>10</v>
      </c>
    </row>
    <row r="673" spans="1:9" x14ac:dyDescent="0.3">
      <c r="A673" s="60">
        <v>953000312</v>
      </c>
      <c r="B673" s="2" t="s">
        <v>509</v>
      </c>
      <c r="C673" s="3">
        <v>57743</v>
      </c>
      <c r="D673" s="18">
        <v>1</v>
      </c>
      <c r="F673" s="2" t="s">
        <v>697</v>
      </c>
      <c r="G673" s="18" t="s">
        <v>2211</v>
      </c>
      <c r="H673" s="22">
        <v>39768</v>
      </c>
      <c r="I673" s="3">
        <f t="shared" ca="1" si="10"/>
        <v>12</v>
      </c>
    </row>
    <row r="674" spans="1:9" x14ac:dyDescent="0.3">
      <c r="A674" s="60">
        <v>862001247</v>
      </c>
      <c r="B674" s="2" t="s">
        <v>417</v>
      </c>
      <c r="C674" s="3">
        <v>86111</v>
      </c>
      <c r="D674" s="18">
        <v>5</v>
      </c>
      <c r="F674" s="2" t="s">
        <v>697</v>
      </c>
      <c r="G674" s="18" t="s">
        <v>2212</v>
      </c>
      <c r="H674" s="22">
        <v>37495</v>
      </c>
      <c r="I674" s="3">
        <f t="shared" ca="1" si="10"/>
        <v>18</v>
      </c>
    </row>
    <row r="675" spans="1:9" x14ac:dyDescent="0.3">
      <c r="A675" s="60">
        <v>667001171</v>
      </c>
      <c r="B675" s="2" t="s">
        <v>100</v>
      </c>
      <c r="C675" s="3">
        <v>54814</v>
      </c>
      <c r="D675" s="18">
        <v>1</v>
      </c>
      <c r="F675" s="2" t="s">
        <v>186</v>
      </c>
      <c r="G675" s="18" t="s">
        <v>2213</v>
      </c>
      <c r="H675" s="22">
        <v>36082</v>
      </c>
      <c r="I675" s="3">
        <f t="shared" ca="1" si="10"/>
        <v>22</v>
      </c>
    </row>
    <row r="676" spans="1:9" x14ac:dyDescent="0.3">
      <c r="A676" s="60">
        <v>171006035</v>
      </c>
      <c r="B676" s="2" t="s">
        <v>585</v>
      </c>
      <c r="C676" s="3">
        <v>95313</v>
      </c>
      <c r="D676" s="18">
        <v>5</v>
      </c>
      <c r="F676" s="2" t="s">
        <v>81</v>
      </c>
      <c r="G676" s="18" t="s">
        <v>2214</v>
      </c>
      <c r="H676" s="22">
        <v>39662</v>
      </c>
      <c r="I676" s="3">
        <f t="shared" ca="1" si="10"/>
        <v>12</v>
      </c>
    </row>
    <row r="677" spans="1:9" x14ac:dyDescent="0.3">
      <c r="A677" s="60">
        <v>840006021</v>
      </c>
      <c r="B677" s="2" t="s">
        <v>566</v>
      </c>
      <c r="C677" s="3">
        <v>66140</v>
      </c>
      <c r="D677" s="18">
        <v>3</v>
      </c>
      <c r="F677" s="2" t="s">
        <v>534</v>
      </c>
      <c r="G677" s="18" t="s">
        <v>2215</v>
      </c>
      <c r="H677" s="22">
        <v>39298</v>
      </c>
      <c r="I677" s="3">
        <f t="shared" ca="1" si="10"/>
        <v>13</v>
      </c>
    </row>
    <row r="678" spans="1:9" x14ac:dyDescent="0.3">
      <c r="A678" s="60">
        <v>182005638</v>
      </c>
      <c r="B678" s="2" t="s">
        <v>449</v>
      </c>
      <c r="C678" s="3">
        <v>66852</v>
      </c>
      <c r="D678" s="18">
        <v>5</v>
      </c>
      <c r="F678" s="2" t="s">
        <v>160</v>
      </c>
      <c r="G678" s="18" t="s">
        <v>2216</v>
      </c>
      <c r="H678" s="22">
        <v>41128</v>
      </c>
      <c r="I678" s="3">
        <f t="shared" ca="1" si="10"/>
        <v>8</v>
      </c>
    </row>
    <row r="679" spans="1:9" x14ac:dyDescent="0.3">
      <c r="A679" s="60">
        <v>271006302</v>
      </c>
      <c r="B679" s="2" t="s">
        <v>199</v>
      </c>
      <c r="C679" s="3">
        <v>44692</v>
      </c>
      <c r="D679" s="18">
        <v>3</v>
      </c>
      <c r="F679" s="2" t="s">
        <v>160</v>
      </c>
      <c r="G679" s="18" t="s">
        <v>2217</v>
      </c>
      <c r="H679" s="22">
        <v>40918</v>
      </c>
      <c r="I679" s="3">
        <f t="shared" ca="1" si="10"/>
        <v>9</v>
      </c>
    </row>
    <row r="680" spans="1:9" x14ac:dyDescent="0.3">
      <c r="A680" s="60">
        <v>859006135</v>
      </c>
      <c r="B680" s="2" t="s">
        <v>668</v>
      </c>
      <c r="C680" s="3">
        <v>65258</v>
      </c>
      <c r="D680" s="18">
        <v>0</v>
      </c>
      <c r="F680" s="2" t="s">
        <v>81</v>
      </c>
      <c r="G680" s="18" t="s">
        <v>2218</v>
      </c>
      <c r="H680" s="22">
        <v>40880</v>
      </c>
      <c r="I680" s="3">
        <f t="shared" ca="1" si="10"/>
        <v>9</v>
      </c>
    </row>
    <row r="681" spans="1:9" x14ac:dyDescent="0.3">
      <c r="A681" s="60">
        <v>710006099</v>
      </c>
      <c r="B681" s="2" t="s">
        <v>317</v>
      </c>
      <c r="C681" s="3">
        <v>102792</v>
      </c>
      <c r="D681" s="18">
        <v>1</v>
      </c>
      <c r="F681" s="2" t="s">
        <v>534</v>
      </c>
      <c r="G681" s="18" t="s">
        <v>2219</v>
      </c>
      <c r="H681" s="22">
        <v>35990</v>
      </c>
      <c r="I681" s="3">
        <f t="shared" ca="1" si="10"/>
        <v>22</v>
      </c>
    </row>
    <row r="682" spans="1:9" x14ac:dyDescent="0.3">
      <c r="A682" s="60">
        <v>578004967</v>
      </c>
      <c r="B682" s="2" t="s">
        <v>694</v>
      </c>
      <c r="C682" s="3">
        <v>97922</v>
      </c>
      <c r="D682" s="18">
        <v>2</v>
      </c>
      <c r="F682" s="2" t="s">
        <v>234</v>
      </c>
      <c r="G682" s="18" t="s">
        <v>2220</v>
      </c>
      <c r="H682" s="22">
        <v>39276</v>
      </c>
      <c r="I682" s="3">
        <f t="shared" ca="1" si="10"/>
        <v>13</v>
      </c>
    </row>
    <row r="683" spans="1:9" x14ac:dyDescent="0.3">
      <c r="A683" s="60">
        <v>534008319</v>
      </c>
      <c r="B683" s="2" t="s">
        <v>617</v>
      </c>
      <c r="C683" s="3">
        <v>119223</v>
      </c>
      <c r="D683" s="18">
        <v>2</v>
      </c>
      <c r="F683" s="2" t="s">
        <v>141</v>
      </c>
      <c r="G683" s="18" t="s">
        <v>2221</v>
      </c>
      <c r="H683" s="22">
        <v>39529</v>
      </c>
      <c r="I683" s="3">
        <f t="shared" ca="1" si="10"/>
        <v>12</v>
      </c>
    </row>
    <row r="684" spans="1:9" x14ac:dyDescent="0.3">
      <c r="A684" s="60">
        <v>583009473</v>
      </c>
      <c r="B684" s="2" t="s">
        <v>245</v>
      </c>
      <c r="C684" s="3">
        <v>71445</v>
      </c>
      <c r="D684" s="18">
        <v>4</v>
      </c>
      <c r="F684" s="2" t="s">
        <v>234</v>
      </c>
      <c r="G684" s="18" t="s">
        <v>2222</v>
      </c>
      <c r="H684" s="22">
        <v>39312</v>
      </c>
      <c r="I684" s="3">
        <f t="shared" ca="1" si="10"/>
        <v>13</v>
      </c>
    </row>
    <row r="685" spans="1:9" x14ac:dyDescent="0.3">
      <c r="A685" s="60">
        <v>988008172</v>
      </c>
      <c r="B685" s="2" t="s">
        <v>147</v>
      </c>
      <c r="C685" s="3">
        <v>71073</v>
      </c>
      <c r="D685" s="18">
        <v>0</v>
      </c>
      <c r="F685" s="2" t="s">
        <v>623</v>
      </c>
      <c r="G685" s="18" t="s">
        <v>2223</v>
      </c>
      <c r="H685" s="22">
        <v>36070</v>
      </c>
      <c r="I685" s="3">
        <f t="shared" ca="1" si="10"/>
        <v>22</v>
      </c>
    </row>
    <row r="686" spans="1:9" x14ac:dyDescent="0.3">
      <c r="A686" s="60">
        <v>598005110</v>
      </c>
      <c r="B686" s="2" t="s">
        <v>217</v>
      </c>
      <c r="C686" s="3">
        <v>64193</v>
      </c>
      <c r="D686" s="18">
        <v>5</v>
      </c>
      <c r="F686" s="2" t="s">
        <v>26</v>
      </c>
      <c r="G686" s="18" t="s">
        <v>2224</v>
      </c>
      <c r="H686" s="22">
        <v>39029</v>
      </c>
      <c r="I686" s="3">
        <f t="shared" ca="1" si="10"/>
        <v>14</v>
      </c>
    </row>
    <row r="687" spans="1:9" x14ac:dyDescent="0.3">
      <c r="A687" s="60">
        <v>615001047</v>
      </c>
      <c r="B687" s="2" t="s">
        <v>255</v>
      </c>
      <c r="C687" s="3">
        <v>98150</v>
      </c>
      <c r="D687" s="18">
        <v>1</v>
      </c>
      <c r="F687" s="2" t="s">
        <v>26</v>
      </c>
      <c r="G687" s="18" t="s">
        <v>2225</v>
      </c>
      <c r="H687" s="22">
        <v>39704</v>
      </c>
      <c r="I687" s="3">
        <f t="shared" ca="1" si="10"/>
        <v>12</v>
      </c>
    </row>
    <row r="688" spans="1:9" x14ac:dyDescent="0.3">
      <c r="A688" s="60">
        <v>985005309</v>
      </c>
      <c r="B688" s="2" t="s">
        <v>470</v>
      </c>
      <c r="C688" s="3">
        <v>98838</v>
      </c>
      <c r="D688" s="18">
        <v>5</v>
      </c>
      <c r="F688" s="2" t="s">
        <v>234</v>
      </c>
      <c r="G688" s="18" t="s">
        <v>2226</v>
      </c>
      <c r="H688" s="22">
        <v>38809</v>
      </c>
      <c r="I688" s="3">
        <f t="shared" ca="1" si="10"/>
        <v>14</v>
      </c>
    </row>
    <row r="689" spans="1:9" x14ac:dyDescent="0.3">
      <c r="A689" s="60">
        <v>459003811</v>
      </c>
      <c r="B689" s="2" t="s">
        <v>109</v>
      </c>
      <c r="C689" s="3">
        <v>115133</v>
      </c>
      <c r="D689" s="18">
        <v>5</v>
      </c>
      <c r="F689" s="2" t="s">
        <v>160</v>
      </c>
      <c r="G689" s="18" t="s">
        <v>2227</v>
      </c>
      <c r="H689" s="22">
        <v>40752</v>
      </c>
      <c r="I689" s="3">
        <f t="shared" ca="1" si="10"/>
        <v>9</v>
      </c>
    </row>
    <row r="690" spans="1:9" x14ac:dyDescent="0.3">
      <c r="A690" s="60">
        <v>726007115</v>
      </c>
      <c r="B690" s="2" t="s">
        <v>599</v>
      </c>
      <c r="C690" s="3">
        <v>111638</v>
      </c>
      <c r="D690" s="18">
        <v>4</v>
      </c>
      <c r="F690" s="2" t="s">
        <v>160</v>
      </c>
      <c r="G690" s="18" t="s">
        <v>2228</v>
      </c>
      <c r="H690" s="22">
        <v>40550</v>
      </c>
      <c r="I690" s="3">
        <f t="shared" ca="1" si="10"/>
        <v>10</v>
      </c>
    </row>
    <row r="691" spans="1:9" x14ac:dyDescent="0.3">
      <c r="A691" s="60">
        <v>860008697</v>
      </c>
      <c r="B691" s="2" t="s">
        <v>491</v>
      </c>
      <c r="C691" s="3">
        <v>61736</v>
      </c>
      <c r="D691" s="18">
        <v>6</v>
      </c>
      <c r="F691" s="2" t="s">
        <v>534</v>
      </c>
      <c r="G691" s="18" t="s">
        <v>2229</v>
      </c>
      <c r="H691" s="22">
        <v>36028</v>
      </c>
      <c r="I691" s="3">
        <f t="shared" ca="1" si="10"/>
        <v>22</v>
      </c>
    </row>
    <row r="692" spans="1:9" x14ac:dyDescent="0.3">
      <c r="A692" s="60">
        <v>754007607</v>
      </c>
      <c r="B692" s="2" t="s">
        <v>671</v>
      </c>
      <c r="C692" s="3">
        <v>66268</v>
      </c>
      <c r="D692" s="18">
        <v>5</v>
      </c>
      <c r="F692" s="2" t="s">
        <v>234</v>
      </c>
      <c r="G692" s="18" t="s">
        <v>2230</v>
      </c>
      <c r="H692" s="22">
        <v>41026</v>
      </c>
      <c r="I692" s="3">
        <f t="shared" ca="1" si="10"/>
        <v>8</v>
      </c>
    </row>
    <row r="693" spans="1:9" x14ac:dyDescent="0.3">
      <c r="A693" s="60">
        <v>434001839</v>
      </c>
      <c r="B693" s="2" t="s">
        <v>589</v>
      </c>
      <c r="C693" s="3">
        <v>52388</v>
      </c>
      <c r="D693" s="18">
        <v>0</v>
      </c>
      <c r="F693" s="2" t="s">
        <v>234</v>
      </c>
      <c r="G693" s="18" t="s">
        <v>2231</v>
      </c>
      <c r="H693" s="22">
        <v>37394</v>
      </c>
      <c r="I693" s="3">
        <f t="shared" ca="1" si="10"/>
        <v>18</v>
      </c>
    </row>
    <row r="694" spans="1:9" x14ac:dyDescent="0.3">
      <c r="A694" s="60">
        <v>999002126</v>
      </c>
      <c r="B694" s="2" t="s">
        <v>71</v>
      </c>
      <c r="C694" s="3">
        <v>115351</v>
      </c>
      <c r="D694" s="4">
        <v>3</v>
      </c>
      <c r="F694" s="2" t="s">
        <v>186</v>
      </c>
      <c r="G694" s="18" t="s">
        <v>2232</v>
      </c>
      <c r="H694" s="22">
        <v>40399</v>
      </c>
      <c r="I694" s="3">
        <f t="shared" ca="1" si="10"/>
        <v>10</v>
      </c>
    </row>
    <row r="695" spans="1:9" x14ac:dyDescent="0.3">
      <c r="A695" s="60">
        <v>567003511</v>
      </c>
      <c r="B695" s="2" t="s">
        <v>577</v>
      </c>
      <c r="C695" s="3">
        <v>46370</v>
      </c>
      <c r="D695" s="18">
        <v>1</v>
      </c>
      <c r="F695" s="2" t="s">
        <v>697</v>
      </c>
      <c r="G695" s="18" t="s">
        <v>2233</v>
      </c>
      <c r="H695" s="62">
        <v>40680</v>
      </c>
      <c r="I695" s="3">
        <f t="shared" ca="1" si="10"/>
        <v>9</v>
      </c>
    </row>
    <row r="696" spans="1:9" x14ac:dyDescent="0.3">
      <c r="A696" s="60">
        <v>971003702</v>
      </c>
      <c r="B696" s="2" t="s">
        <v>748</v>
      </c>
      <c r="C696" s="3">
        <v>60730</v>
      </c>
      <c r="D696" s="18">
        <v>3</v>
      </c>
      <c r="F696" s="2" t="s">
        <v>81</v>
      </c>
      <c r="G696" s="18" t="s">
        <v>2234</v>
      </c>
      <c r="H696" s="22">
        <v>36087</v>
      </c>
      <c r="I696" s="3">
        <f t="shared" ca="1" si="10"/>
        <v>22</v>
      </c>
    </row>
    <row r="697" spans="1:9" x14ac:dyDescent="0.3">
      <c r="A697" s="60">
        <v>288002134</v>
      </c>
      <c r="B697" s="2" t="s">
        <v>666</v>
      </c>
      <c r="C697" s="3">
        <v>78162</v>
      </c>
      <c r="D697" s="18">
        <v>3</v>
      </c>
      <c r="F697" s="2" t="s">
        <v>81</v>
      </c>
      <c r="G697" s="18" t="s">
        <v>2235</v>
      </c>
      <c r="H697" s="22">
        <v>39802</v>
      </c>
      <c r="I697" s="3">
        <f t="shared" ca="1" si="10"/>
        <v>12</v>
      </c>
    </row>
    <row r="698" spans="1:9" x14ac:dyDescent="0.3">
      <c r="A698" s="60">
        <v>252006271</v>
      </c>
      <c r="B698" s="2" t="s">
        <v>89</v>
      </c>
      <c r="C698" s="3">
        <v>75259</v>
      </c>
      <c r="D698" s="18">
        <v>6</v>
      </c>
      <c r="F698" s="2" t="s">
        <v>234</v>
      </c>
      <c r="G698" s="18" t="s">
        <v>2236</v>
      </c>
      <c r="H698" s="22">
        <v>36704</v>
      </c>
      <c r="I698" s="3">
        <f t="shared" ca="1" si="10"/>
        <v>20</v>
      </c>
    </row>
    <row r="699" spans="1:9" x14ac:dyDescent="0.3">
      <c r="A699" s="60">
        <v>631008003</v>
      </c>
      <c r="B699" s="2" t="s">
        <v>345</v>
      </c>
      <c r="C699" s="3">
        <v>119949</v>
      </c>
      <c r="D699" s="18">
        <v>5</v>
      </c>
      <c r="F699" s="2" t="s">
        <v>186</v>
      </c>
      <c r="G699" s="18" t="s">
        <v>2237</v>
      </c>
      <c r="H699" s="22">
        <v>40710</v>
      </c>
      <c r="I699" s="3">
        <f t="shared" ca="1" si="10"/>
        <v>9</v>
      </c>
    </row>
    <row r="700" spans="1:9" x14ac:dyDescent="0.3">
      <c r="A700" s="60">
        <v>769009823</v>
      </c>
      <c r="B700" s="2" t="s">
        <v>437</v>
      </c>
      <c r="C700" s="3">
        <v>48546</v>
      </c>
      <c r="D700" s="18">
        <v>1</v>
      </c>
      <c r="F700" s="2" t="s">
        <v>81</v>
      </c>
      <c r="G700" s="18" t="s">
        <v>2238</v>
      </c>
      <c r="H700" s="22">
        <v>36487</v>
      </c>
      <c r="I700" s="3">
        <f t="shared" ca="1" si="10"/>
        <v>21</v>
      </c>
    </row>
    <row r="701" spans="1:9" x14ac:dyDescent="0.3">
      <c r="A701" s="60">
        <v>622008587</v>
      </c>
      <c r="B701" s="2" t="s">
        <v>549</v>
      </c>
      <c r="C701" s="3">
        <v>89002</v>
      </c>
      <c r="D701" s="18">
        <v>2</v>
      </c>
      <c r="F701" s="2" t="s">
        <v>26</v>
      </c>
      <c r="G701" s="18" t="s">
        <v>2239</v>
      </c>
      <c r="H701" s="22">
        <v>36260</v>
      </c>
      <c r="I701" s="3">
        <f t="shared" ca="1" si="10"/>
        <v>21</v>
      </c>
    </row>
    <row r="702" spans="1:9" x14ac:dyDescent="0.3">
      <c r="A702" s="60">
        <v>760008343</v>
      </c>
      <c r="B702" s="2" t="s">
        <v>369</v>
      </c>
      <c r="C702" s="3">
        <v>113370</v>
      </c>
      <c r="D702" s="18">
        <v>2</v>
      </c>
      <c r="F702" s="2" t="s">
        <v>472</v>
      </c>
      <c r="G702" s="18" t="s">
        <v>2240</v>
      </c>
      <c r="H702" s="62">
        <v>40620</v>
      </c>
      <c r="I702" s="3">
        <f t="shared" ca="1" si="10"/>
        <v>9</v>
      </c>
    </row>
    <row r="703" spans="1:9" x14ac:dyDescent="0.3">
      <c r="A703" s="60">
        <v>644003573</v>
      </c>
      <c r="B703" s="2" t="s">
        <v>527</v>
      </c>
      <c r="C703" s="3">
        <v>73842</v>
      </c>
      <c r="D703" s="18">
        <v>2</v>
      </c>
      <c r="F703" s="2" t="s">
        <v>394</v>
      </c>
      <c r="G703" s="18" t="s">
        <v>2241</v>
      </c>
      <c r="H703" s="22">
        <v>40209</v>
      </c>
      <c r="I703" s="3">
        <f t="shared" ca="1" si="10"/>
        <v>11</v>
      </c>
    </row>
    <row r="704" spans="1:9" x14ac:dyDescent="0.3">
      <c r="A704" s="60">
        <v>875008394</v>
      </c>
      <c r="B704" s="2" t="s">
        <v>351</v>
      </c>
      <c r="C704" s="3">
        <v>46006</v>
      </c>
      <c r="D704" s="18">
        <v>4</v>
      </c>
      <c r="F704" s="2" t="s">
        <v>623</v>
      </c>
      <c r="G704" s="18" t="s">
        <v>2242</v>
      </c>
      <c r="H704" s="22">
        <v>40853</v>
      </c>
      <c r="I704" s="3">
        <f t="shared" ca="1" si="10"/>
        <v>9</v>
      </c>
    </row>
    <row r="705" spans="1:9" x14ac:dyDescent="0.3">
      <c r="A705" s="60">
        <v>565005523</v>
      </c>
      <c r="B705" s="2" t="s">
        <v>525</v>
      </c>
      <c r="C705" s="3">
        <v>83926</v>
      </c>
      <c r="D705" s="18">
        <v>0</v>
      </c>
      <c r="F705" s="2" t="s">
        <v>798</v>
      </c>
      <c r="G705" s="18" t="s">
        <v>2243</v>
      </c>
      <c r="H705" s="22">
        <v>39639</v>
      </c>
      <c r="I705" s="3">
        <f t="shared" ca="1" si="10"/>
        <v>12</v>
      </c>
    </row>
    <row r="706" spans="1:9" x14ac:dyDescent="0.3">
      <c r="A706" s="60">
        <v>350007898</v>
      </c>
      <c r="B706" s="2" t="s">
        <v>23</v>
      </c>
      <c r="C706" s="3">
        <v>115547</v>
      </c>
      <c r="D706" s="4">
        <v>2</v>
      </c>
      <c r="F706" s="2" t="s">
        <v>472</v>
      </c>
      <c r="G706" s="18" t="s">
        <v>2244</v>
      </c>
      <c r="H706" s="22">
        <v>40468</v>
      </c>
      <c r="I706" s="3">
        <f t="shared" ref="I706:I742" ca="1" si="11">DATEDIF(H706,TODAY(),"Y")</f>
        <v>10</v>
      </c>
    </row>
    <row r="707" spans="1:9" x14ac:dyDescent="0.3">
      <c r="A707" s="60">
        <v>855000539</v>
      </c>
      <c r="B707" s="2" t="s">
        <v>790</v>
      </c>
      <c r="C707" s="3">
        <v>86894</v>
      </c>
      <c r="D707" s="18">
        <v>2</v>
      </c>
      <c r="F707" s="2" t="s">
        <v>234</v>
      </c>
      <c r="G707" s="18" t="s">
        <v>2245</v>
      </c>
      <c r="H707" s="22">
        <v>39455</v>
      </c>
      <c r="I707" s="3">
        <f t="shared" ca="1" si="11"/>
        <v>13</v>
      </c>
    </row>
    <row r="708" spans="1:9" x14ac:dyDescent="0.3">
      <c r="A708" s="60">
        <v>816005489</v>
      </c>
      <c r="B708" s="2" t="s">
        <v>440</v>
      </c>
      <c r="C708" s="3">
        <v>69414</v>
      </c>
      <c r="D708" s="18">
        <v>4</v>
      </c>
      <c r="F708" s="2" t="s">
        <v>792</v>
      </c>
      <c r="G708" s="18" t="s">
        <v>2246</v>
      </c>
      <c r="H708" s="22">
        <v>40692</v>
      </c>
      <c r="I708" s="3">
        <f t="shared" ca="1" si="11"/>
        <v>9</v>
      </c>
    </row>
    <row r="709" spans="1:9" x14ac:dyDescent="0.3">
      <c r="A709" s="60">
        <v>883006541</v>
      </c>
      <c r="B709" s="2" t="s">
        <v>96</v>
      </c>
      <c r="C709" s="3">
        <v>65490</v>
      </c>
      <c r="D709" s="18">
        <v>0</v>
      </c>
      <c r="F709" s="2" t="s">
        <v>26</v>
      </c>
      <c r="G709" s="18" t="s">
        <v>2247</v>
      </c>
      <c r="H709" s="22">
        <v>39189</v>
      </c>
      <c r="I709" s="3">
        <f t="shared" ca="1" si="11"/>
        <v>13</v>
      </c>
    </row>
    <row r="710" spans="1:9" x14ac:dyDescent="0.3">
      <c r="A710" s="60">
        <v>372009331</v>
      </c>
      <c r="B710" s="2" t="s">
        <v>722</v>
      </c>
      <c r="C710" s="3">
        <v>92962</v>
      </c>
      <c r="D710" s="18">
        <v>0</v>
      </c>
      <c r="F710" s="2" t="s">
        <v>394</v>
      </c>
      <c r="G710" s="18" t="s">
        <v>2248</v>
      </c>
      <c r="H710" s="22">
        <v>40610</v>
      </c>
      <c r="I710" s="3">
        <f t="shared" ca="1" si="11"/>
        <v>10</v>
      </c>
    </row>
    <row r="711" spans="1:9" x14ac:dyDescent="0.3">
      <c r="A711" s="60">
        <v>169006248</v>
      </c>
      <c r="B711" s="2" t="s">
        <v>620</v>
      </c>
      <c r="C711" s="3">
        <v>79867</v>
      </c>
      <c r="D711" s="18">
        <v>4</v>
      </c>
      <c r="F711" s="2" t="s">
        <v>225</v>
      </c>
      <c r="G711" s="18" t="s">
        <v>2249</v>
      </c>
      <c r="H711" s="22">
        <v>36673</v>
      </c>
      <c r="I711" s="3">
        <f t="shared" ca="1" si="11"/>
        <v>20</v>
      </c>
    </row>
    <row r="712" spans="1:9" x14ac:dyDescent="0.3">
      <c r="A712" s="60">
        <v>443001998</v>
      </c>
      <c r="B712" s="2" t="s">
        <v>535</v>
      </c>
      <c r="C712" s="3">
        <v>46368</v>
      </c>
      <c r="D712" s="18">
        <v>0</v>
      </c>
      <c r="F712" s="2" t="s">
        <v>186</v>
      </c>
      <c r="G712" s="18" t="s">
        <v>2250</v>
      </c>
      <c r="H712" s="22">
        <v>41228</v>
      </c>
      <c r="I712" s="3">
        <f t="shared" ca="1" si="11"/>
        <v>8</v>
      </c>
    </row>
    <row r="713" spans="1:9" x14ac:dyDescent="0.3">
      <c r="A713" s="60">
        <v>851005747</v>
      </c>
      <c r="B713" s="2" t="s">
        <v>82</v>
      </c>
      <c r="C713" s="3">
        <v>106453</v>
      </c>
      <c r="D713" s="18">
        <v>0</v>
      </c>
      <c r="F713" s="2" t="s">
        <v>234</v>
      </c>
      <c r="G713" s="18" t="s">
        <v>2251</v>
      </c>
      <c r="H713" s="22">
        <v>36444</v>
      </c>
      <c r="I713" s="3">
        <f t="shared" ca="1" si="11"/>
        <v>21</v>
      </c>
    </row>
    <row r="714" spans="1:9" x14ac:dyDescent="0.3">
      <c r="A714" s="60">
        <v>771009774</v>
      </c>
      <c r="B714" s="2" t="s">
        <v>314</v>
      </c>
      <c r="C714" s="3">
        <v>97758</v>
      </c>
      <c r="D714" s="18">
        <v>6</v>
      </c>
      <c r="F714" s="2" t="s">
        <v>234</v>
      </c>
      <c r="G714" s="18" t="s">
        <v>2252</v>
      </c>
      <c r="H714" s="22">
        <v>41025</v>
      </c>
      <c r="I714" s="3">
        <f t="shared" ca="1" si="11"/>
        <v>8</v>
      </c>
    </row>
    <row r="715" spans="1:9" x14ac:dyDescent="0.3">
      <c r="A715" s="60">
        <v>612007918</v>
      </c>
      <c r="B715" s="2" t="s">
        <v>41</v>
      </c>
      <c r="C715" s="3">
        <v>102146</v>
      </c>
      <c r="D715" s="4">
        <v>4</v>
      </c>
      <c r="F715" s="2" t="s">
        <v>234</v>
      </c>
      <c r="G715" s="18" t="s">
        <v>2253</v>
      </c>
      <c r="H715" s="22">
        <v>37730</v>
      </c>
      <c r="I715" s="3">
        <f t="shared" ca="1" si="11"/>
        <v>17</v>
      </c>
    </row>
    <row r="716" spans="1:9" x14ac:dyDescent="0.3">
      <c r="A716" s="60">
        <v>904008524</v>
      </c>
      <c r="B716" s="2" t="s">
        <v>104</v>
      </c>
      <c r="C716" s="3">
        <v>114408</v>
      </c>
      <c r="D716" s="18">
        <v>0</v>
      </c>
      <c r="F716" s="2" t="s">
        <v>234</v>
      </c>
      <c r="G716" s="18" t="s">
        <v>2254</v>
      </c>
      <c r="H716" s="22">
        <v>37436</v>
      </c>
      <c r="I716" s="3">
        <f t="shared" ca="1" si="11"/>
        <v>18</v>
      </c>
    </row>
    <row r="717" spans="1:9" x14ac:dyDescent="0.3">
      <c r="A717" s="60">
        <v>950000069</v>
      </c>
      <c r="B717" s="2" t="s">
        <v>29</v>
      </c>
      <c r="C717" s="3">
        <v>113020</v>
      </c>
      <c r="D717" s="4">
        <v>1</v>
      </c>
      <c r="F717" s="2" t="s">
        <v>234</v>
      </c>
      <c r="G717" s="18" t="s">
        <v>2255</v>
      </c>
      <c r="H717" s="22">
        <v>39597</v>
      </c>
      <c r="I717" s="3">
        <f t="shared" ca="1" si="11"/>
        <v>12</v>
      </c>
    </row>
    <row r="718" spans="1:9" x14ac:dyDescent="0.3">
      <c r="A718" s="60">
        <v>445009708</v>
      </c>
      <c r="B718" s="2" t="s">
        <v>628</v>
      </c>
      <c r="C718" s="3">
        <v>100248</v>
      </c>
      <c r="D718" s="18">
        <v>5</v>
      </c>
      <c r="F718" s="2" t="s">
        <v>234</v>
      </c>
      <c r="G718" s="18" t="s">
        <v>2256</v>
      </c>
      <c r="H718" s="22">
        <v>36011</v>
      </c>
      <c r="I718" s="3">
        <f t="shared" ca="1" si="11"/>
        <v>22</v>
      </c>
    </row>
    <row r="719" spans="1:9" x14ac:dyDescent="0.3">
      <c r="A719" s="60">
        <v>846006696</v>
      </c>
      <c r="B719" s="2" t="s">
        <v>587</v>
      </c>
      <c r="C719" s="3">
        <v>108616</v>
      </c>
      <c r="D719" s="18">
        <v>1</v>
      </c>
      <c r="F719" s="2" t="s">
        <v>697</v>
      </c>
      <c r="G719" s="18" t="s">
        <v>2257</v>
      </c>
      <c r="H719" s="22">
        <v>38914</v>
      </c>
      <c r="I719" s="3">
        <f t="shared" ca="1" si="11"/>
        <v>14</v>
      </c>
    </row>
    <row r="720" spans="1:9" x14ac:dyDescent="0.3">
      <c r="A720" s="60">
        <v>845000798</v>
      </c>
      <c r="B720" s="2" t="s">
        <v>754</v>
      </c>
      <c r="C720" s="3">
        <v>121824</v>
      </c>
      <c r="D720" s="18">
        <v>2</v>
      </c>
      <c r="F720" s="2" t="s">
        <v>697</v>
      </c>
      <c r="G720" s="18" t="s">
        <v>2258</v>
      </c>
      <c r="H720" s="22">
        <v>36025</v>
      </c>
      <c r="I720" s="3">
        <f t="shared" ca="1" si="11"/>
        <v>22</v>
      </c>
    </row>
    <row r="721" spans="1:9" x14ac:dyDescent="0.3">
      <c r="A721" s="60">
        <v>522006924</v>
      </c>
      <c r="B721" s="2" t="s">
        <v>39</v>
      </c>
      <c r="C721" s="3">
        <v>107968</v>
      </c>
      <c r="D721" s="4">
        <v>1</v>
      </c>
      <c r="F721" s="2" t="s">
        <v>57</v>
      </c>
      <c r="G721" s="18" t="s">
        <v>2259</v>
      </c>
      <c r="H721" s="22">
        <v>36893</v>
      </c>
      <c r="I721" s="3">
        <f t="shared" ca="1" si="11"/>
        <v>20</v>
      </c>
    </row>
    <row r="722" spans="1:9" x14ac:dyDescent="0.3">
      <c r="A722" s="60">
        <v>616003868</v>
      </c>
      <c r="B722" s="2" t="s">
        <v>329</v>
      </c>
      <c r="C722" s="3">
        <v>85065</v>
      </c>
      <c r="D722" s="18">
        <v>2</v>
      </c>
      <c r="F722" s="2" t="s">
        <v>394</v>
      </c>
      <c r="G722" s="18" t="s">
        <v>2260</v>
      </c>
      <c r="H722" s="22">
        <v>39290</v>
      </c>
      <c r="I722" s="3">
        <f t="shared" ca="1" si="11"/>
        <v>13</v>
      </c>
    </row>
    <row r="723" spans="1:9" x14ac:dyDescent="0.3">
      <c r="A723" s="60">
        <v>316005079</v>
      </c>
      <c r="B723" s="2" t="s">
        <v>578</v>
      </c>
      <c r="C723" s="3">
        <v>117457</v>
      </c>
      <c r="D723" s="18">
        <v>4</v>
      </c>
      <c r="F723" s="2" t="s">
        <v>697</v>
      </c>
      <c r="G723" s="18" t="s">
        <v>2261</v>
      </c>
      <c r="H723" s="22">
        <v>36967</v>
      </c>
      <c r="I723" s="3">
        <f t="shared" ca="1" si="11"/>
        <v>19</v>
      </c>
    </row>
    <row r="724" spans="1:9" x14ac:dyDescent="0.3">
      <c r="A724" s="60">
        <v>518009982</v>
      </c>
      <c r="B724" s="2" t="s">
        <v>519</v>
      </c>
      <c r="C724" s="3">
        <v>126925</v>
      </c>
      <c r="D724" s="18">
        <v>6</v>
      </c>
      <c r="F724" s="2" t="s">
        <v>81</v>
      </c>
      <c r="G724" s="18" t="s">
        <v>2262</v>
      </c>
      <c r="H724" s="22">
        <v>38954</v>
      </c>
      <c r="I724" s="3">
        <f t="shared" ca="1" si="11"/>
        <v>14</v>
      </c>
    </row>
    <row r="725" spans="1:9" x14ac:dyDescent="0.3">
      <c r="A725" s="60">
        <v>542009928</v>
      </c>
      <c r="B725" s="2" t="s">
        <v>304</v>
      </c>
      <c r="C725" s="3">
        <v>85202</v>
      </c>
      <c r="D725" s="18">
        <v>1</v>
      </c>
      <c r="F725" s="2" t="s">
        <v>534</v>
      </c>
      <c r="G725" s="18" t="s">
        <v>2263</v>
      </c>
      <c r="H725" s="22">
        <v>37568</v>
      </c>
      <c r="I725" s="3">
        <f t="shared" ca="1" si="11"/>
        <v>18</v>
      </c>
    </row>
    <row r="726" spans="1:9" x14ac:dyDescent="0.3">
      <c r="A726" s="60">
        <v>277002530</v>
      </c>
      <c r="B726" s="2" t="s">
        <v>758</v>
      </c>
      <c r="C726" s="3">
        <v>43394</v>
      </c>
      <c r="D726" s="18">
        <v>5</v>
      </c>
      <c r="F726" s="2" t="s">
        <v>234</v>
      </c>
      <c r="G726" s="18" t="s">
        <v>2264</v>
      </c>
      <c r="H726" s="22">
        <v>37820</v>
      </c>
      <c r="I726" s="3">
        <f t="shared" ca="1" si="11"/>
        <v>17</v>
      </c>
    </row>
    <row r="727" spans="1:9" x14ac:dyDescent="0.3">
      <c r="A727" s="60">
        <v>145005016</v>
      </c>
      <c r="B727" s="2" t="s">
        <v>596</v>
      </c>
      <c r="C727" s="3">
        <v>44273</v>
      </c>
      <c r="D727" s="18">
        <v>0</v>
      </c>
      <c r="F727" s="2" t="s">
        <v>57</v>
      </c>
      <c r="G727" s="18" t="s">
        <v>2265</v>
      </c>
      <c r="H727" s="22">
        <v>41018</v>
      </c>
      <c r="I727" s="3">
        <f t="shared" ca="1" si="11"/>
        <v>8</v>
      </c>
    </row>
    <row r="728" spans="1:9" x14ac:dyDescent="0.3">
      <c r="A728" s="60">
        <v>689007347</v>
      </c>
      <c r="B728" s="2" t="s">
        <v>167</v>
      </c>
      <c r="C728" s="3">
        <v>42552</v>
      </c>
      <c r="D728" s="18">
        <v>6</v>
      </c>
      <c r="F728" s="2" t="s">
        <v>180</v>
      </c>
      <c r="G728" s="18" t="s">
        <v>2266</v>
      </c>
      <c r="H728" s="22">
        <v>38854</v>
      </c>
      <c r="I728" s="3">
        <f t="shared" ca="1" si="11"/>
        <v>14</v>
      </c>
    </row>
    <row r="729" spans="1:9" x14ac:dyDescent="0.3">
      <c r="A729" s="60">
        <v>132008226</v>
      </c>
      <c r="B729" s="2" t="s">
        <v>212</v>
      </c>
      <c r="C729" s="3">
        <v>69384</v>
      </c>
      <c r="D729" s="18">
        <v>3</v>
      </c>
      <c r="F729" s="2" t="s">
        <v>186</v>
      </c>
      <c r="G729" s="18" t="s">
        <v>2267</v>
      </c>
      <c r="H729" s="22">
        <v>37641</v>
      </c>
      <c r="I729" s="3">
        <f t="shared" ca="1" si="11"/>
        <v>18</v>
      </c>
    </row>
    <row r="730" spans="1:9" x14ac:dyDescent="0.3">
      <c r="A730" s="60">
        <v>187000559</v>
      </c>
      <c r="B730" s="2" t="s">
        <v>52</v>
      </c>
      <c r="C730" s="3">
        <v>70990</v>
      </c>
      <c r="D730" s="4">
        <v>6</v>
      </c>
      <c r="F730" s="2" t="s">
        <v>81</v>
      </c>
      <c r="G730" s="18" t="s">
        <v>2268</v>
      </c>
      <c r="H730" s="22">
        <v>35965</v>
      </c>
      <c r="I730" s="3">
        <f t="shared" ca="1" si="11"/>
        <v>22</v>
      </c>
    </row>
    <row r="731" spans="1:9" x14ac:dyDescent="0.3">
      <c r="A731" s="60">
        <v>982000179</v>
      </c>
      <c r="B731" s="2" t="s">
        <v>119</v>
      </c>
      <c r="C731" s="3">
        <v>45299</v>
      </c>
      <c r="D731" s="18">
        <v>0</v>
      </c>
      <c r="F731" s="2" t="s">
        <v>141</v>
      </c>
      <c r="G731" s="18" t="s">
        <v>2269</v>
      </c>
      <c r="H731" s="22">
        <v>39388</v>
      </c>
      <c r="I731" s="3">
        <f t="shared" ca="1" si="11"/>
        <v>13</v>
      </c>
    </row>
    <row r="732" spans="1:9" x14ac:dyDescent="0.3">
      <c r="A732" s="60">
        <v>298001737</v>
      </c>
      <c r="B732" s="2" t="s">
        <v>513</v>
      </c>
      <c r="C732" s="3">
        <v>125668</v>
      </c>
      <c r="D732" s="18">
        <v>0</v>
      </c>
      <c r="F732" s="2" t="s">
        <v>623</v>
      </c>
      <c r="G732" s="18" t="s">
        <v>2270</v>
      </c>
      <c r="H732" s="22">
        <v>35842</v>
      </c>
      <c r="I732" s="3">
        <f t="shared" ca="1" si="11"/>
        <v>23</v>
      </c>
    </row>
    <row r="733" spans="1:9" x14ac:dyDescent="0.3">
      <c r="A733" s="60">
        <v>993006935</v>
      </c>
      <c r="B733" s="2" t="s">
        <v>387</v>
      </c>
      <c r="C733" s="3">
        <v>103260</v>
      </c>
      <c r="D733" s="18">
        <v>1</v>
      </c>
      <c r="F733" s="2" t="s">
        <v>81</v>
      </c>
      <c r="G733" s="18" t="s">
        <v>2271</v>
      </c>
      <c r="H733" s="22">
        <v>36602</v>
      </c>
      <c r="I733" s="3">
        <f t="shared" ca="1" si="11"/>
        <v>20</v>
      </c>
    </row>
    <row r="734" spans="1:9" x14ac:dyDescent="0.3">
      <c r="A734" s="60">
        <v>114000990</v>
      </c>
      <c r="B734" s="2" t="s">
        <v>614</v>
      </c>
      <c r="C734" s="3">
        <v>61640</v>
      </c>
      <c r="D734" s="18">
        <v>4</v>
      </c>
      <c r="F734" s="2" t="s">
        <v>394</v>
      </c>
      <c r="G734" s="18" t="s">
        <v>2272</v>
      </c>
      <c r="H734" s="22">
        <v>36192</v>
      </c>
      <c r="I734" s="3">
        <f t="shared" ca="1" si="11"/>
        <v>22</v>
      </c>
    </row>
    <row r="735" spans="1:9" x14ac:dyDescent="0.3">
      <c r="A735" s="60">
        <v>495002073</v>
      </c>
      <c r="B735" s="2" t="s">
        <v>688</v>
      </c>
      <c r="C735" s="3">
        <v>109943</v>
      </c>
      <c r="D735" s="18">
        <v>1</v>
      </c>
      <c r="F735" s="2" t="s">
        <v>225</v>
      </c>
      <c r="G735" s="18" t="s">
        <v>2273</v>
      </c>
      <c r="H735" s="22">
        <v>37946</v>
      </c>
      <c r="I735" s="3">
        <f t="shared" ca="1" si="11"/>
        <v>17</v>
      </c>
    </row>
    <row r="736" spans="1:9" x14ac:dyDescent="0.3">
      <c r="A736" s="60">
        <v>648005012</v>
      </c>
      <c r="B736" s="2" t="s">
        <v>194</v>
      </c>
      <c r="C736" s="3">
        <v>63297</v>
      </c>
      <c r="D736" s="18">
        <v>6</v>
      </c>
      <c r="F736" s="2" t="s">
        <v>386</v>
      </c>
      <c r="G736" s="18" t="s">
        <v>2274</v>
      </c>
      <c r="H736" s="22">
        <v>37407</v>
      </c>
      <c r="I736" s="3">
        <f t="shared" ca="1" si="11"/>
        <v>18</v>
      </c>
    </row>
    <row r="737" spans="1:9" x14ac:dyDescent="0.3">
      <c r="A737" s="60">
        <v>368000382</v>
      </c>
      <c r="B737" s="2" t="s">
        <v>283</v>
      </c>
      <c r="C737" s="3">
        <v>60725</v>
      </c>
      <c r="D737" s="18">
        <v>3</v>
      </c>
      <c r="F737" s="2" t="s">
        <v>446</v>
      </c>
      <c r="G737" s="18" t="s">
        <v>2275</v>
      </c>
      <c r="H737" s="22">
        <v>40494</v>
      </c>
      <c r="I737" s="3">
        <f t="shared" ca="1" si="11"/>
        <v>10</v>
      </c>
    </row>
    <row r="738" spans="1:9" x14ac:dyDescent="0.3">
      <c r="A738" s="60">
        <v>539008717</v>
      </c>
      <c r="B738" s="2" t="s">
        <v>70</v>
      </c>
      <c r="C738" s="3">
        <v>61443</v>
      </c>
      <c r="D738" s="4">
        <v>4</v>
      </c>
      <c r="F738" s="2" t="s">
        <v>534</v>
      </c>
      <c r="G738" s="18" t="s">
        <v>2276</v>
      </c>
      <c r="H738" s="22">
        <v>38815</v>
      </c>
      <c r="I738" s="3">
        <f t="shared" ca="1" si="11"/>
        <v>14</v>
      </c>
    </row>
    <row r="739" spans="1:9" x14ac:dyDescent="0.3">
      <c r="A739" s="60">
        <v>690003892</v>
      </c>
      <c r="B739" s="2" t="s">
        <v>511</v>
      </c>
      <c r="C739" s="3">
        <v>74560</v>
      </c>
      <c r="D739" s="18">
        <v>4</v>
      </c>
      <c r="F739" s="2" t="s">
        <v>234</v>
      </c>
      <c r="G739" s="18" t="s">
        <v>2277</v>
      </c>
      <c r="H739" s="22">
        <v>40312</v>
      </c>
      <c r="I739" s="3">
        <f t="shared" ca="1" si="11"/>
        <v>10</v>
      </c>
    </row>
    <row r="740" spans="1:9" x14ac:dyDescent="0.3">
      <c r="A740" s="60">
        <v>463006396</v>
      </c>
      <c r="B740" s="2" t="s">
        <v>129</v>
      </c>
      <c r="C740" s="3">
        <v>45315</v>
      </c>
      <c r="D740" s="18">
        <v>2</v>
      </c>
      <c r="F740" s="2" t="s">
        <v>534</v>
      </c>
      <c r="G740" s="18" t="s">
        <v>2278</v>
      </c>
      <c r="H740" s="22">
        <v>40259</v>
      </c>
      <c r="I740" s="3">
        <f t="shared" ca="1" si="11"/>
        <v>10</v>
      </c>
    </row>
    <row r="741" spans="1:9" x14ac:dyDescent="0.3">
      <c r="A741" s="60">
        <v>829003742</v>
      </c>
      <c r="B741" s="2" t="s">
        <v>190</v>
      </c>
      <c r="C741" s="3">
        <v>96410</v>
      </c>
      <c r="D741" s="18">
        <v>6</v>
      </c>
      <c r="F741" s="2" t="s">
        <v>234</v>
      </c>
      <c r="G741" s="18" t="s">
        <v>2279</v>
      </c>
      <c r="H741" s="22">
        <v>35996</v>
      </c>
      <c r="I741" s="3">
        <f t="shared" ca="1" si="11"/>
        <v>22</v>
      </c>
    </row>
    <row r="742" spans="1:9" x14ac:dyDescent="0.3">
      <c r="A742" s="60">
        <v>280007597</v>
      </c>
      <c r="B742" s="2" t="s">
        <v>720</v>
      </c>
      <c r="C742" s="3">
        <v>112486</v>
      </c>
      <c r="D742" s="18">
        <v>6</v>
      </c>
      <c r="F742" s="2" t="s">
        <v>57</v>
      </c>
      <c r="G742" s="18" t="s">
        <v>2280</v>
      </c>
      <c r="H742" s="22">
        <v>39414</v>
      </c>
      <c r="I742" s="3">
        <f t="shared" ca="1" si="11"/>
        <v>13</v>
      </c>
    </row>
  </sheetData>
  <sortState xmlns:xlrd2="http://schemas.microsoft.com/office/spreadsheetml/2017/richdata2" ref="G2:J742">
    <sortCondition ref="G3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CCFF"/>
    <pageSetUpPr autoPageBreaks="0"/>
  </sheetPr>
  <dimension ref="A1:C742"/>
  <sheetViews>
    <sheetView zoomScale="175" zoomScaleNormal="175" zoomScaleSheetLayoutView="100" workbookViewId="0">
      <selection sqref="A1:B1"/>
    </sheetView>
  </sheetViews>
  <sheetFormatPr defaultColWidth="19.77734375" defaultRowHeight="14.4" x14ac:dyDescent="0.3"/>
  <cols>
    <col min="1" max="1" width="10.109375" style="22" bestFit="1" customWidth="1"/>
    <col min="2" max="2" width="26.109375" style="2" customWidth="1"/>
    <col min="3" max="3" width="20" style="31" bestFit="1" customWidth="1"/>
    <col min="4" max="16384" width="19.77734375" style="2"/>
  </cols>
  <sheetData>
    <row r="1" spans="1:2" x14ac:dyDescent="0.3">
      <c r="A1" s="21" t="s">
        <v>893</v>
      </c>
      <c r="B1" s="49" t="s">
        <v>894</v>
      </c>
    </row>
    <row r="2" spans="1:2" x14ac:dyDescent="0.3">
      <c r="A2" s="22">
        <v>42712</v>
      </c>
      <c r="B2" s="2">
        <f>ROUNDUP(MONTH(A2)/3,0)</f>
        <v>4</v>
      </c>
    </row>
    <row r="3" spans="1:2" x14ac:dyDescent="0.3">
      <c r="A3" s="22">
        <v>43240</v>
      </c>
      <c r="B3" s="2">
        <f t="shared" ref="B3:B66" si="0">ROUNDUP(MONTH(A3)/3,0)</f>
        <v>2</v>
      </c>
    </row>
    <row r="4" spans="1:2" x14ac:dyDescent="0.3">
      <c r="A4" s="22">
        <v>42925</v>
      </c>
      <c r="B4" s="2">
        <f t="shared" si="0"/>
        <v>3</v>
      </c>
    </row>
    <row r="5" spans="1:2" x14ac:dyDescent="0.3">
      <c r="A5" s="22">
        <v>43412</v>
      </c>
      <c r="B5" s="2">
        <f t="shared" si="0"/>
        <v>4</v>
      </c>
    </row>
    <row r="6" spans="1:2" x14ac:dyDescent="0.3">
      <c r="A6" s="22">
        <v>42912</v>
      </c>
      <c r="B6" s="2">
        <f t="shared" si="0"/>
        <v>2</v>
      </c>
    </row>
    <row r="7" spans="1:2" x14ac:dyDescent="0.3">
      <c r="A7" s="22">
        <v>43209</v>
      </c>
      <c r="B7" s="2">
        <f t="shared" si="0"/>
        <v>2</v>
      </c>
    </row>
    <row r="8" spans="1:2" x14ac:dyDescent="0.3">
      <c r="A8" s="22">
        <v>42948</v>
      </c>
      <c r="B8" s="2">
        <f t="shared" si="0"/>
        <v>3</v>
      </c>
    </row>
    <row r="9" spans="1:2" x14ac:dyDescent="0.3">
      <c r="A9" s="22">
        <v>43112</v>
      </c>
      <c r="B9" s="2">
        <f t="shared" si="0"/>
        <v>1</v>
      </c>
    </row>
    <row r="10" spans="1:2" x14ac:dyDescent="0.3">
      <c r="A10" s="22">
        <v>43012</v>
      </c>
      <c r="B10" s="2">
        <f t="shared" si="0"/>
        <v>4</v>
      </c>
    </row>
    <row r="11" spans="1:2" x14ac:dyDescent="0.3">
      <c r="A11" s="22">
        <v>43213</v>
      </c>
      <c r="B11" s="2">
        <f t="shared" si="0"/>
        <v>2</v>
      </c>
    </row>
    <row r="12" spans="1:2" x14ac:dyDescent="0.3">
      <c r="A12" s="22">
        <v>42652</v>
      </c>
      <c r="B12" s="2">
        <f t="shared" si="0"/>
        <v>4</v>
      </c>
    </row>
    <row r="13" spans="1:2" x14ac:dyDescent="0.3">
      <c r="A13" s="22">
        <v>42469</v>
      </c>
      <c r="B13" s="2">
        <f t="shared" si="0"/>
        <v>2</v>
      </c>
    </row>
    <row r="14" spans="1:2" x14ac:dyDescent="0.3">
      <c r="A14" s="22">
        <v>42549</v>
      </c>
      <c r="B14" s="2">
        <f t="shared" si="0"/>
        <v>2</v>
      </c>
    </row>
    <row r="15" spans="1:2" x14ac:dyDescent="0.3">
      <c r="A15" s="22">
        <v>42837</v>
      </c>
      <c r="B15" s="2">
        <f t="shared" si="0"/>
        <v>2</v>
      </c>
    </row>
    <row r="16" spans="1:2" x14ac:dyDescent="0.3">
      <c r="A16" s="22">
        <v>42875</v>
      </c>
      <c r="B16" s="2">
        <f t="shared" si="0"/>
        <v>2</v>
      </c>
    </row>
    <row r="17" spans="1:2" x14ac:dyDescent="0.3">
      <c r="A17" s="22">
        <v>43086</v>
      </c>
      <c r="B17" s="2">
        <f t="shared" si="0"/>
        <v>4</v>
      </c>
    </row>
    <row r="18" spans="1:2" x14ac:dyDescent="0.3">
      <c r="A18" s="22">
        <v>43111</v>
      </c>
      <c r="B18" s="2">
        <f t="shared" si="0"/>
        <v>1</v>
      </c>
    </row>
    <row r="19" spans="1:2" x14ac:dyDescent="0.3">
      <c r="A19" s="22">
        <v>42442</v>
      </c>
      <c r="B19" s="2">
        <f t="shared" si="0"/>
        <v>1</v>
      </c>
    </row>
    <row r="20" spans="1:2" x14ac:dyDescent="0.3">
      <c r="A20" s="22">
        <v>42634</v>
      </c>
      <c r="B20" s="2">
        <f t="shared" si="0"/>
        <v>3</v>
      </c>
    </row>
    <row r="21" spans="1:2" x14ac:dyDescent="0.3">
      <c r="A21" s="22">
        <v>42550</v>
      </c>
      <c r="B21" s="2">
        <f t="shared" si="0"/>
        <v>2</v>
      </c>
    </row>
    <row r="22" spans="1:2" x14ac:dyDescent="0.3">
      <c r="A22" s="22">
        <v>42623</v>
      </c>
      <c r="B22" s="2">
        <f t="shared" si="0"/>
        <v>3</v>
      </c>
    </row>
    <row r="23" spans="1:2" x14ac:dyDescent="0.3">
      <c r="A23" s="22">
        <v>42539</v>
      </c>
      <c r="B23" s="2">
        <f t="shared" si="0"/>
        <v>2</v>
      </c>
    </row>
    <row r="24" spans="1:2" x14ac:dyDescent="0.3">
      <c r="A24" s="22">
        <v>42801</v>
      </c>
      <c r="B24" s="2">
        <f t="shared" si="0"/>
        <v>1</v>
      </c>
    </row>
    <row r="25" spans="1:2" x14ac:dyDescent="0.3">
      <c r="A25" s="22">
        <v>43261</v>
      </c>
      <c r="B25" s="2">
        <f t="shared" si="0"/>
        <v>2</v>
      </c>
    </row>
    <row r="26" spans="1:2" x14ac:dyDescent="0.3">
      <c r="A26" s="22">
        <v>43351</v>
      </c>
      <c r="B26" s="2">
        <f t="shared" si="0"/>
        <v>3</v>
      </c>
    </row>
    <row r="27" spans="1:2" x14ac:dyDescent="0.3">
      <c r="A27" s="22">
        <v>42851</v>
      </c>
      <c r="B27" s="2">
        <f t="shared" si="0"/>
        <v>2</v>
      </c>
    </row>
    <row r="28" spans="1:2" x14ac:dyDescent="0.3">
      <c r="A28" s="22">
        <v>43311</v>
      </c>
      <c r="B28" s="2">
        <f t="shared" si="0"/>
        <v>3</v>
      </c>
    </row>
    <row r="29" spans="1:2" x14ac:dyDescent="0.3">
      <c r="A29" s="22">
        <v>43238</v>
      </c>
      <c r="B29" s="2">
        <f t="shared" si="0"/>
        <v>2</v>
      </c>
    </row>
    <row r="30" spans="1:2" x14ac:dyDescent="0.3">
      <c r="A30" s="22">
        <v>42807</v>
      </c>
      <c r="B30" s="2">
        <f t="shared" si="0"/>
        <v>1</v>
      </c>
    </row>
    <row r="31" spans="1:2" x14ac:dyDescent="0.3">
      <c r="A31" s="22">
        <v>43139</v>
      </c>
      <c r="B31" s="2">
        <f t="shared" si="0"/>
        <v>1</v>
      </c>
    </row>
    <row r="32" spans="1:2" x14ac:dyDescent="0.3">
      <c r="A32" s="22">
        <v>42981</v>
      </c>
      <c r="B32" s="2">
        <f t="shared" si="0"/>
        <v>3</v>
      </c>
    </row>
    <row r="33" spans="1:2" x14ac:dyDescent="0.3">
      <c r="A33" s="22">
        <v>42745</v>
      </c>
      <c r="B33" s="2">
        <f t="shared" si="0"/>
        <v>1</v>
      </c>
    </row>
    <row r="34" spans="1:2" x14ac:dyDescent="0.3">
      <c r="A34" s="22">
        <v>42930</v>
      </c>
      <c r="B34" s="2">
        <f t="shared" si="0"/>
        <v>3</v>
      </c>
    </row>
    <row r="35" spans="1:2" x14ac:dyDescent="0.3">
      <c r="A35" s="22">
        <v>43191</v>
      </c>
      <c r="B35" s="2">
        <f t="shared" si="0"/>
        <v>2</v>
      </c>
    </row>
    <row r="36" spans="1:2" x14ac:dyDescent="0.3">
      <c r="A36" s="22">
        <v>43372</v>
      </c>
      <c r="B36" s="2">
        <f t="shared" si="0"/>
        <v>3</v>
      </c>
    </row>
    <row r="37" spans="1:2" x14ac:dyDescent="0.3">
      <c r="A37" s="22">
        <v>43232</v>
      </c>
      <c r="B37" s="2">
        <f t="shared" si="0"/>
        <v>2</v>
      </c>
    </row>
    <row r="38" spans="1:2" x14ac:dyDescent="0.3">
      <c r="A38" s="22">
        <v>42955</v>
      </c>
      <c r="B38" s="2">
        <f t="shared" si="0"/>
        <v>3</v>
      </c>
    </row>
    <row r="39" spans="1:2" x14ac:dyDescent="0.3">
      <c r="A39" s="22">
        <v>43263</v>
      </c>
      <c r="B39" s="2">
        <f t="shared" si="0"/>
        <v>2</v>
      </c>
    </row>
    <row r="40" spans="1:2" x14ac:dyDescent="0.3">
      <c r="A40" s="22">
        <v>42592</v>
      </c>
      <c r="B40" s="2">
        <f t="shared" si="0"/>
        <v>3</v>
      </c>
    </row>
    <row r="41" spans="1:2" x14ac:dyDescent="0.3">
      <c r="A41" s="22">
        <v>42884</v>
      </c>
      <c r="B41" s="2">
        <f t="shared" si="0"/>
        <v>2</v>
      </c>
    </row>
    <row r="42" spans="1:2" x14ac:dyDescent="0.3">
      <c r="A42" s="22">
        <v>42605</v>
      </c>
      <c r="B42" s="2">
        <f t="shared" si="0"/>
        <v>3</v>
      </c>
    </row>
    <row r="43" spans="1:2" x14ac:dyDescent="0.3">
      <c r="A43" s="22">
        <v>42757</v>
      </c>
      <c r="B43" s="2">
        <f t="shared" si="0"/>
        <v>1</v>
      </c>
    </row>
    <row r="44" spans="1:2" x14ac:dyDescent="0.3">
      <c r="A44" s="22">
        <v>42815</v>
      </c>
      <c r="B44" s="2">
        <f t="shared" si="0"/>
        <v>1</v>
      </c>
    </row>
    <row r="45" spans="1:2" x14ac:dyDescent="0.3">
      <c r="A45" s="22">
        <v>42504</v>
      </c>
      <c r="B45" s="2">
        <f t="shared" si="0"/>
        <v>2</v>
      </c>
    </row>
    <row r="46" spans="1:2" x14ac:dyDescent="0.3">
      <c r="A46" s="22">
        <v>42550</v>
      </c>
      <c r="B46" s="2">
        <f t="shared" si="0"/>
        <v>2</v>
      </c>
    </row>
    <row r="47" spans="1:2" x14ac:dyDescent="0.3">
      <c r="A47" s="22">
        <v>42827</v>
      </c>
      <c r="B47" s="2">
        <f t="shared" si="0"/>
        <v>2</v>
      </c>
    </row>
    <row r="48" spans="1:2" x14ac:dyDescent="0.3">
      <c r="A48" s="22">
        <v>43029</v>
      </c>
      <c r="B48" s="2">
        <f t="shared" si="0"/>
        <v>4</v>
      </c>
    </row>
    <row r="49" spans="1:2" x14ac:dyDescent="0.3">
      <c r="A49" s="22">
        <v>43505</v>
      </c>
      <c r="B49" s="2">
        <f t="shared" si="0"/>
        <v>1</v>
      </c>
    </row>
    <row r="50" spans="1:2" x14ac:dyDescent="0.3">
      <c r="A50" s="22">
        <v>42681</v>
      </c>
      <c r="B50" s="2">
        <f t="shared" si="0"/>
        <v>4</v>
      </c>
    </row>
    <row r="51" spans="1:2" x14ac:dyDescent="0.3">
      <c r="A51" s="22">
        <v>43444</v>
      </c>
      <c r="B51" s="2">
        <f t="shared" si="0"/>
        <v>4</v>
      </c>
    </row>
    <row r="52" spans="1:2" x14ac:dyDescent="0.3">
      <c r="A52" s="22">
        <v>42992</v>
      </c>
      <c r="B52" s="2">
        <f t="shared" si="0"/>
        <v>3</v>
      </c>
    </row>
    <row r="53" spans="1:2" x14ac:dyDescent="0.3">
      <c r="A53" s="22">
        <v>43439</v>
      </c>
      <c r="B53" s="2">
        <f t="shared" si="0"/>
        <v>4</v>
      </c>
    </row>
    <row r="54" spans="1:2" x14ac:dyDescent="0.3">
      <c r="A54" s="22">
        <v>43369</v>
      </c>
      <c r="B54" s="2">
        <f t="shared" si="0"/>
        <v>3</v>
      </c>
    </row>
    <row r="55" spans="1:2" x14ac:dyDescent="0.3">
      <c r="A55" s="22">
        <v>42650</v>
      </c>
      <c r="B55" s="2">
        <f t="shared" si="0"/>
        <v>4</v>
      </c>
    </row>
    <row r="56" spans="1:2" x14ac:dyDescent="0.3">
      <c r="A56" s="22">
        <v>42484</v>
      </c>
      <c r="B56" s="2">
        <f t="shared" si="0"/>
        <v>2</v>
      </c>
    </row>
    <row r="57" spans="1:2" x14ac:dyDescent="0.3">
      <c r="A57" s="22">
        <v>42974</v>
      </c>
      <c r="B57" s="2">
        <f t="shared" si="0"/>
        <v>3</v>
      </c>
    </row>
    <row r="58" spans="1:2" x14ac:dyDescent="0.3">
      <c r="A58" s="22">
        <v>42894</v>
      </c>
      <c r="B58" s="2">
        <f t="shared" si="0"/>
        <v>2</v>
      </c>
    </row>
    <row r="59" spans="1:2" x14ac:dyDescent="0.3">
      <c r="A59" s="22">
        <v>42667</v>
      </c>
      <c r="B59" s="2">
        <f t="shared" si="0"/>
        <v>4</v>
      </c>
    </row>
    <row r="60" spans="1:2" x14ac:dyDescent="0.3">
      <c r="A60" s="22">
        <v>43458</v>
      </c>
      <c r="B60" s="2">
        <f t="shared" si="0"/>
        <v>4</v>
      </c>
    </row>
    <row r="61" spans="1:2" x14ac:dyDescent="0.3">
      <c r="A61" s="22">
        <v>43494</v>
      </c>
      <c r="B61" s="2">
        <f t="shared" si="0"/>
        <v>1</v>
      </c>
    </row>
    <row r="62" spans="1:2" x14ac:dyDescent="0.3">
      <c r="A62" s="22">
        <v>42704</v>
      </c>
      <c r="B62" s="2">
        <f t="shared" si="0"/>
        <v>4</v>
      </c>
    </row>
    <row r="63" spans="1:2" x14ac:dyDescent="0.3">
      <c r="A63" s="22">
        <v>42871</v>
      </c>
      <c r="B63" s="2">
        <f t="shared" si="0"/>
        <v>2</v>
      </c>
    </row>
    <row r="64" spans="1:2" x14ac:dyDescent="0.3">
      <c r="A64" s="22">
        <v>42965</v>
      </c>
      <c r="B64" s="2">
        <f t="shared" si="0"/>
        <v>3</v>
      </c>
    </row>
    <row r="65" spans="1:2" x14ac:dyDescent="0.3">
      <c r="A65" s="22">
        <v>43069</v>
      </c>
      <c r="B65" s="2">
        <f t="shared" si="0"/>
        <v>4</v>
      </c>
    </row>
    <row r="66" spans="1:2" x14ac:dyDescent="0.3">
      <c r="A66" s="22">
        <v>42517</v>
      </c>
      <c r="B66" s="2">
        <f t="shared" si="0"/>
        <v>2</v>
      </c>
    </row>
    <row r="67" spans="1:2" x14ac:dyDescent="0.3">
      <c r="A67" s="22">
        <v>42885</v>
      </c>
      <c r="B67" s="2">
        <f t="shared" ref="B67:B130" si="1">ROUNDUP(MONTH(A67)/3,0)</f>
        <v>2</v>
      </c>
    </row>
    <row r="68" spans="1:2" x14ac:dyDescent="0.3">
      <c r="A68" s="22">
        <v>42481</v>
      </c>
      <c r="B68" s="2">
        <f t="shared" si="1"/>
        <v>2</v>
      </c>
    </row>
    <row r="69" spans="1:2" x14ac:dyDescent="0.3">
      <c r="A69" s="22">
        <v>43189</v>
      </c>
      <c r="B69" s="2">
        <f t="shared" si="1"/>
        <v>1</v>
      </c>
    </row>
    <row r="70" spans="1:2" x14ac:dyDescent="0.3">
      <c r="A70" s="22">
        <v>42458</v>
      </c>
      <c r="B70" s="2">
        <f t="shared" si="1"/>
        <v>1</v>
      </c>
    </row>
    <row r="71" spans="1:2" x14ac:dyDescent="0.3">
      <c r="A71" s="22">
        <v>43054</v>
      </c>
      <c r="B71" s="2">
        <f t="shared" si="1"/>
        <v>4</v>
      </c>
    </row>
    <row r="72" spans="1:2" x14ac:dyDescent="0.3">
      <c r="A72" s="22">
        <v>42652</v>
      </c>
      <c r="B72" s="2">
        <f t="shared" si="1"/>
        <v>4</v>
      </c>
    </row>
    <row r="73" spans="1:2" x14ac:dyDescent="0.3">
      <c r="A73" s="22">
        <v>43048</v>
      </c>
      <c r="B73" s="2">
        <f t="shared" si="1"/>
        <v>4</v>
      </c>
    </row>
    <row r="74" spans="1:2" x14ac:dyDescent="0.3">
      <c r="A74" s="22">
        <v>42879</v>
      </c>
      <c r="B74" s="2">
        <f t="shared" si="1"/>
        <v>2</v>
      </c>
    </row>
    <row r="75" spans="1:2" x14ac:dyDescent="0.3">
      <c r="A75" s="22">
        <v>43249</v>
      </c>
      <c r="B75" s="2">
        <f t="shared" si="1"/>
        <v>2</v>
      </c>
    </row>
    <row r="76" spans="1:2" x14ac:dyDescent="0.3">
      <c r="A76" s="22">
        <v>42576</v>
      </c>
      <c r="B76" s="2">
        <f t="shared" si="1"/>
        <v>3</v>
      </c>
    </row>
    <row r="77" spans="1:2" x14ac:dyDescent="0.3">
      <c r="A77" s="22">
        <v>42501</v>
      </c>
      <c r="B77" s="2">
        <f t="shared" si="1"/>
        <v>2</v>
      </c>
    </row>
    <row r="78" spans="1:2" x14ac:dyDescent="0.3">
      <c r="A78" s="22">
        <v>42571</v>
      </c>
      <c r="B78" s="2">
        <f t="shared" si="1"/>
        <v>3</v>
      </c>
    </row>
    <row r="79" spans="1:2" x14ac:dyDescent="0.3">
      <c r="A79" s="22">
        <v>42937</v>
      </c>
      <c r="B79" s="2">
        <f t="shared" si="1"/>
        <v>3</v>
      </c>
    </row>
    <row r="80" spans="1:2" x14ac:dyDescent="0.3">
      <c r="A80" s="22">
        <v>42709</v>
      </c>
      <c r="B80" s="2">
        <f t="shared" si="1"/>
        <v>4</v>
      </c>
    </row>
    <row r="81" spans="1:2" x14ac:dyDescent="0.3">
      <c r="A81" s="22">
        <v>43056</v>
      </c>
      <c r="B81" s="2">
        <f t="shared" si="1"/>
        <v>4</v>
      </c>
    </row>
    <row r="82" spans="1:2" x14ac:dyDescent="0.3">
      <c r="A82" s="22">
        <v>42719</v>
      </c>
      <c r="B82" s="2">
        <f t="shared" si="1"/>
        <v>4</v>
      </c>
    </row>
    <row r="83" spans="1:2" x14ac:dyDescent="0.3">
      <c r="A83" s="22">
        <v>43015</v>
      </c>
      <c r="B83" s="2">
        <f t="shared" si="1"/>
        <v>4</v>
      </c>
    </row>
    <row r="84" spans="1:2" x14ac:dyDescent="0.3">
      <c r="A84" s="22">
        <v>43149</v>
      </c>
      <c r="B84" s="2">
        <f t="shared" si="1"/>
        <v>1</v>
      </c>
    </row>
    <row r="85" spans="1:2" x14ac:dyDescent="0.3">
      <c r="A85" s="22">
        <v>42943</v>
      </c>
      <c r="B85" s="2">
        <f t="shared" si="1"/>
        <v>3</v>
      </c>
    </row>
    <row r="86" spans="1:2" x14ac:dyDescent="0.3">
      <c r="A86" s="22">
        <v>43095</v>
      </c>
      <c r="B86" s="2">
        <f t="shared" si="1"/>
        <v>4</v>
      </c>
    </row>
    <row r="87" spans="1:2" x14ac:dyDescent="0.3">
      <c r="A87" s="22">
        <v>42923</v>
      </c>
      <c r="B87" s="2">
        <f t="shared" si="1"/>
        <v>3</v>
      </c>
    </row>
    <row r="88" spans="1:2" x14ac:dyDescent="0.3">
      <c r="A88" s="22">
        <v>43412</v>
      </c>
      <c r="B88" s="2">
        <f t="shared" si="1"/>
        <v>4</v>
      </c>
    </row>
    <row r="89" spans="1:2" x14ac:dyDescent="0.3">
      <c r="A89" s="22">
        <v>43070</v>
      </c>
      <c r="B89" s="2">
        <f t="shared" si="1"/>
        <v>4</v>
      </c>
    </row>
    <row r="90" spans="1:2" x14ac:dyDescent="0.3">
      <c r="A90" s="22">
        <v>43043</v>
      </c>
      <c r="B90" s="2">
        <f t="shared" si="1"/>
        <v>4</v>
      </c>
    </row>
    <row r="91" spans="1:2" x14ac:dyDescent="0.3">
      <c r="A91" s="22">
        <v>43021</v>
      </c>
      <c r="B91" s="2">
        <f t="shared" si="1"/>
        <v>4</v>
      </c>
    </row>
    <row r="92" spans="1:2" x14ac:dyDescent="0.3">
      <c r="A92" s="22">
        <v>43110</v>
      </c>
      <c r="B92" s="2">
        <f t="shared" si="1"/>
        <v>1</v>
      </c>
    </row>
    <row r="93" spans="1:2" x14ac:dyDescent="0.3">
      <c r="A93" s="22">
        <v>43349</v>
      </c>
      <c r="B93" s="2">
        <f t="shared" si="1"/>
        <v>3</v>
      </c>
    </row>
    <row r="94" spans="1:2" x14ac:dyDescent="0.3">
      <c r="A94" s="22">
        <v>42710</v>
      </c>
      <c r="B94" s="2">
        <f t="shared" si="1"/>
        <v>4</v>
      </c>
    </row>
    <row r="95" spans="1:2" x14ac:dyDescent="0.3">
      <c r="A95" s="22">
        <v>42991</v>
      </c>
      <c r="B95" s="2">
        <f t="shared" si="1"/>
        <v>3</v>
      </c>
    </row>
    <row r="96" spans="1:2" x14ac:dyDescent="0.3">
      <c r="A96" s="22">
        <v>43290</v>
      </c>
      <c r="B96" s="2">
        <f t="shared" si="1"/>
        <v>3</v>
      </c>
    </row>
    <row r="97" spans="1:2" x14ac:dyDescent="0.3">
      <c r="A97" s="22">
        <v>43271</v>
      </c>
      <c r="B97" s="2">
        <f t="shared" si="1"/>
        <v>2</v>
      </c>
    </row>
    <row r="98" spans="1:2" x14ac:dyDescent="0.3">
      <c r="A98" s="22">
        <v>42762</v>
      </c>
      <c r="B98" s="2">
        <f t="shared" si="1"/>
        <v>1</v>
      </c>
    </row>
    <row r="99" spans="1:2" x14ac:dyDescent="0.3">
      <c r="A99" s="22">
        <v>43156</v>
      </c>
      <c r="B99" s="2">
        <f t="shared" si="1"/>
        <v>1</v>
      </c>
    </row>
    <row r="100" spans="1:2" x14ac:dyDescent="0.3">
      <c r="A100" s="22">
        <v>43326</v>
      </c>
      <c r="B100" s="2">
        <f t="shared" si="1"/>
        <v>3</v>
      </c>
    </row>
    <row r="101" spans="1:2" x14ac:dyDescent="0.3">
      <c r="A101" s="22">
        <v>42487</v>
      </c>
      <c r="B101" s="2">
        <f t="shared" si="1"/>
        <v>2</v>
      </c>
    </row>
    <row r="102" spans="1:2" x14ac:dyDescent="0.3">
      <c r="A102" s="22">
        <v>42792</v>
      </c>
      <c r="B102" s="2">
        <f t="shared" si="1"/>
        <v>1</v>
      </c>
    </row>
    <row r="103" spans="1:2" x14ac:dyDescent="0.3">
      <c r="A103" s="22">
        <v>43420</v>
      </c>
      <c r="B103" s="2">
        <f t="shared" si="1"/>
        <v>4</v>
      </c>
    </row>
    <row r="104" spans="1:2" x14ac:dyDescent="0.3">
      <c r="A104" s="22">
        <v>42427</v>
      </c>
      <c r="B104" s="2">
        <f t="shared" si="1"/>
        <v>1</v>
      </c>
    </row>
    <row r="105" spans="1:2" x14ac:dyDescent="0.3">
      <c r="A105" s="22">
        <v>42506</v>
      </c>
      <c r="B105" s="2">
        <f t="shared" si="1"/>
        <v>2</v>
      </c>
    </row>
    <row r="106" spans="1:2" x14ac:dyDescent="0.3">
      <c r="A106" s="22">
        <v>43378</v>
      </c>
      <c r="B106" s="2">
        <f t="shared" si="1"/>
        <v>4</v>
      </c>
    </row>
    <row r="107" spans="1:2" x14ac:dyDescent="0.3">
      <c r="A107" s="22">
        <v>42496</v>
      </c>
      <c r="B107" s="2">
        <f t="shared" si="1"/>
        <v>2</v>
      </c>
    </row>
    <row r="108" spans="1:2" x14ac:dyDescent="0.3">
      <c r="A108" s="22">
        <v>42557</v>
      </c>
      <c r="B108" s="2">
        <f t="shared" si="1"/>
        <v>3</v>
      </c>
    </row>
    <row r="109" spans="1:2" x14ac:dyDescent="0.3">
      <c r="A109" s="22">
        <v>43299</v>
      </c>
      <c r="B109" s="2">
        <f t="shared" si="1"/>
        <v>3</v>
      </c>
    </row>
    <row r="110" spans="1:2" x14ac:dyDescent="0.3">
      <c r="A110" s="22">
        <v>43390</v>
      </c>
      <c r="B110" s="2">
        <f t="shared" si="1"/>
        <v>4</v>
      </c>
    </row>
    <row r="111" spans="1:2" x14ac:dyDescent="0.3">
      <c r="A111" s="22">
        <v>43456</v>
      </c>
      <c r="B111" s="2">
        <f t="shared" si="1"/>
        <v>4</v>
      </c>
    </row>
    <row r="112" spans="1:2" x14ac:dyDescent="0.3">
      <c r="A112" s="22">
        <v>42619</v>
      </c>
      <c r="B112" s="2">
        <f t="shared" si="1"/>
        <v>3</v>
      </c>
    </row>
    <row r="113" spans="1:2" x14ac:dyDescent="0.3">
      <c r="A113" s="22">
        <v>43148</v>
      </c>
      <c r="B113" s="2">
        <f t="shared" si="1"/>
        <v>1</v>
      </c>
    </row>
    <row r="114" spans="1:2" x14ac:dyDescent="0.3">
      <c r="A114" s="22">
        <v>43347</v>
      </c>
      <c r="B114" s="2">
        <f t="shared" si="1"/>
        <v>3</v>
      </c>
    </row>
    <row r="115" spans="1:2" x14ac:dyDescent="0.3">
      <c r="A115" s="22">
        <v>43193</v>
      </c>
      <c r="B115" s="2">
        <f t="shared" si="1"/>
        <v>2</v>
      </c>
    </row>
    <row r="116" spans="1:2" x14ac:dyDescent="0.3">
      <c r="A116" s="22">
        <v>42896</v>
      </c>
      <c r="B116" s="2">
        <f t="shared" si="1"/>
        <v>2</v>
      </c>
    </row>
    <row r="117" spans="1:2" x14ac:dyDescent="0.3">
      <c r="A117" s="22">
        <v>43158</v>
      </c>
      <c r="B117" s="2">
        <f t="shared" si="1"/>
        <v>1</v>
      </c>
    </row>
    <row r="118" spans="1:2" x14ac:dyDescent="0.3">
      <c r="A118" s="22">
        <v>43071</v>
      </c>
      <c r="B118" s="2">
        <f t="shared" si="1"/>
        <v>4</v>
      </c>
    </row>
    <row r="119" spans="1:2" x14ac:dyDescent="0.3">
      <c r="A119" s="22">
        <v>42688</v>
      </c>
      <c r="B119" s="2">
        <f t="shared" si="1"/>
        <v>4</v>
      </c>
    </row>
    <row r="120" spans="1:2" x14ac:dyDescent="0.3">
      <c r="A120" s="22">
        <v>43300</v>
      </c>
      <c r="B120" s="2">
        <f t="shared" si="1"/>
        <v>3</v>
      </c>
    </row>
    <row r="121" spans="1:2" x14ac:dyDescent="0.3">
      <c r="A121" s="22">
        <v>43129</v>
      </c>
      <c r="B121" s="2">
        <f t="shared" si="1"/>
        <v>1</v>
      </c>
    </row>
    <row r="122" spans="1:2" x14ac:dyDescent="0.3">
      <c r="A122" s="22">
        <v>42618</v>
      </c>
      <c r="B122" s="2">
        <f t="shared" si="1"/>
        <v>3</v>
      </c>
    </row>
    <row r="123" spans="1:2" x14ac:dyDescent="0.3">
      <c r="A123" s="22">
        <v>42749</v>
      </c>
      <c r="B123" s="2">
        <f t="shared" si="1"/>
        <v>1</v>
      </c>
    </row>
    <row r="124" spans="1:2" x14ac:dyDescent="0.3">
      <c r="A124" s="22">
        <v>42425</v>
      </c>
      <c r="B124" s="2">
        <f t="shared" si="1"/>
        <v>1</v>
      </c>
    </row>
    <row r="125" spans="1:2" x14ac:dyDescent="0.3">
      <c r="A125" s="22">
        <v>43446</v>
      </c>
      <c r="B125" s="2">
        <f t="shared" si="1"/>
        <v>4</v>
      </c>
    </row>
    <row r="126" spans="1:2" x14ac:dyDescent="0.3">
      <c r="A126" s="22">
        <v>43026</v>
      </c>
      <c r="B126" s="2">
        <f t="shared" si="1"/>
        <v>4</v>
      </c>
    </row>
    <row r="127" spans="1:2" x14ac:dyDescent="0.3">
      <c r="A127" s="22">
        <v>42909</v>
      </c>
      <c r="B127" s="2">
        <f t="shared" si="1"/>
        <v>2</v>
      </c>
    </row>
    <row r="128" spans="1:2" x14ac:dyDescent="0.3">
      <c r="A128" s="22">
        <v>43269</v>
      </c>
      <c r="B128" s="2">
        <f t="shared" si="1"/>
        <v>2</v>
      </c>
    </row>
    <row r="129" spans="1:2" x14ac:dyDescent="0.3">
      <c r="A129" s="22">
        <v>42532</v>
      </c>
      <c r="B129" s="2">
        <f t="shared" si="1"/>
        <v>2</v>
      </c>
    </row>
    <row r="130" spans="1:2" x14ac:dyDescent="0.3">
      <c r="A130" s="22">
        <v>43489</v>
      </c>
      <c r="B130" s="2">
        <f t="shared" si="1"/>
        <v>1</v>
      </c>
    </row>
    <row r="131" spans="1:2" x14ac:dyDescent="0.3">
      <c r="A131" s="22">
        <v>43165</v>
      </c>
      <c r="B131" s="2">
        <f t="shared" ref="B131:B194" si="2">ROUNDUP(MONTH(A131)/3,0)</f>
        <v>1</v>
      </c>
    </row>
    <row r="132" spans="1:2" x14ac:dyDescent="0.3">
      <c r="A132" s="22">
        <v>43011</v>
      </c>
      <c r="B132" s="2">
        <f t="shared" si="2"/>
        <v>4</v>
      </c>
    </row>
    <row r="133" spans="1:2" x14ac:dyDescent="0.3">
      <c r="A133" s="22">
        <v>43348</v>
      </c>
      <c r="B133" s="2">
        <f t="shared" si="2"/>
        <v>3</v>
      </c>
    </row>
    <row r="134" spans="1:2" x14ac:dyDescent="0.3">
      <c r="A134" s="22">
        <v>42454</v>
      </c>
      <c r="B134" s="2">
        <f t="shared" si="2"/>
        <v>1</v>
      </c>
    </row>
    <row r="135" spans="1:2" x14ac:dyDescent="0.3">
      <c r="A135" s="22">
        <v>42967</v>
      </c>
      <c r="B135" s="2">
        <f t="shared" si="2"/>
        <v>3</v>
      </c>
    </row>
    <row r="136" spans="1:2" x14ac:dyDescent="0.3">
      <c r="A136" s="22">
        <v>43219</v>
      </c>
      <c r="B136" s="2">
        <f t="shared" si="2"/>
        <v>2</v>
      </c>
    </row>
    <row r="137" spans="1:2" x14ac:dyDescent="0.3">
      <c r="A137" s="22">
        <v>43463</v>
      </c>
      <c r="B137" s="2">
        <f t="shared" si="2"/>
        <v>4</v>
      </c>
    </row>
    <row r="138" spans="1:2" x14ac:dyDescent="0.3">
      <c r="A138" s="22">
        <v>42992</v>
      </c>
      <c r="B138" s="2">
        <f t="shared" si="2"/>
        <v>3</v>
      </c>
    </row>
    <row r="139" spans="1:2" x14ac:dyDescent="0.3">
      <c r="A139" s="22">
        <v>43142</v>
      </c>
      <c r="B139" s="2">
        <f t="shared" si="2"/>
        <v>1</v>
      </c>
    </row>
    <row r="140" spans="1:2" x14ac:dyDescent="0.3">
      <c r="A140" s="22">
        <v>43435</v>
      </c>
      <c r="B140" s="2">
        <f t="shared" si="2"/>
        <v>4</v>
      </c>
    </row>
    <row r="141" spans="1:2" x14ac:dyDescent="0.3">
      <c r="A141" s="22">
        <v>42933</v>
      </c>
      <c r="B141" s="2">
        <f t="shared" si="2"/>
        <v>3</v>
      </c>
    </row>
    <row r="142" spans="1:2" x14ac:dyDescent="0.3">
      <c r="A142" s="22">
        <v>42818</v>
      </c>
      <c r="B142" s="2">
        <f t="shared" si="2"/>
        <v>1</v>
      </c>
    </row>
    <row r="143" spans="1:2" x14ac:dyDescent="0.3">
      <c r="A143" s="22">
        <v>43449</v>
      </c>
      <c r="B143" s="2">
        <f t="shared" si="2"/>
        <v>4</v>
      </c>
    </row>
    <row r="144" spans="1:2" x14ac:dyDescent="0.3">
      <c r="A144" s="22">
        <v>43119</v>
      </c>
      <c r="B144" s="2">
        <f t="shared" si="2"/>
        <v>1</v>
      </c>
    </row>
    <row r="145" spans="1:2" x14ac:dyDescent="0.3">
      <c r="A145" s="22">
        <v>43060</v>
      </c>
      <c r="B145" s="2">
        <f t="shared" si="2"/>
        <v>4</v>
      </c>
    </row>
    <row r="146" spans="1:2" x14ac:dyDescent="0.3">
      <c r="A146" s="22">
        <v>42797</v>
      </c>
      <c r="B146" s="2">
        <f t="shared" si="2"/>
        <v>1</v>
      </c>
    </row>
    <row r="147" spans="1:2" x14ac:dyDescent="0.3">
      <c r="A147" s="22">
        <v>42735</v>
      </c>
      <c r="B147" s="2">
        <f t="shared" si="2"/>
        <v>4</v>
      </c>
    </row>
    <row r="148" spans="1:2" x14ac:dyDescent="0.3">
      <c r="A148" s="22">
        <v>43397</v>
      </c>
      <c r="B148" s="2">
        <f t="shared" si="2"/>
        <v>4</v>
      </c>
    </row>
    <row r="149" spans="1:2" x14ac:dyDescent="0.3">
      <c r="A149" s="22">
        <v>42743</v>
      </c>
      <c r="B149" s="2">
        <f t="shared" si="2"/>
        <v>1</v>
      </c>
    </row>
    <row r="150" spans="1:2" x14ac:dyDescent="0.3">
      <c r="A150" s="22">
        <v>42787</v>
      </c>
      <c r="B150" s="2">
        <f t="shared" si="2"/>
        <v>1</v>
      </c>
    </row>
    <row r="151" spans="1:2" x14ac:dyDescent="0.3">
      <c r="A151" s="22">
        <v>42604</v>
      </c>
      <c r="B151" s="2">
        <f t="shared" si="2"/>
        <v>3</v>
      </c>
    </row>
    <row r="152" spans="1:2" x14ac:dyDescent="0.3">
      <c r="A152" s="22">
        <v>42855</v>
      </c>
      <c r="B152" s="2">
        <f t="shared" si="2"/>
        <v>2</v>
      </c>
    </row>
    <row r="153" spans="1:2" x14ac:dyDescent="0.3">
      <c r="A153" s="22">
        <v>42711</v>
      </c>
      <c r="B153" s="2">
        <f t="shared" si="2"/>
        <v>4</v>
      </c>
    </row>
    <row r="154" spans="1:2" x14ac:dyDescent="0.3">
      <c r="A154" s="22">
        <v>42888</v>
      </c>
      <c r="B154" s="2">
        <f t="shared" si="2"/>
        <v>2</v>
      </c>
    </row>
    <row r="155" spans="1:2" x14ac:dyDescent="0.3">
      <c r="A155" s="22">
        <v>42895</v>
      </c>
      <c r="B155" s="2">
        <f t="shared" si="2"/>
        <v>2</v>
      </c>
    </row>
    <row r="156" spans="1:2" x14ac:dyDescent="0.3">
      <c r="A156" s="22">
        <v>42917</v>
      </c>
      <c r="B156" s="2">
        <f t="shared" si="2"/>
        <v>3</v>
      </c>
    </row>
    <row r="157" spans="1:2" x14ac:dyDescent="0.3">
      <c r="A157" s="22">
        <v>42847</v>
      </c>
      <c r="B157" s="2">
        <f t="shared" si="2"/>
        <v>2</v>
      </c>
    </row>
    <row r="158" spans="1:2" x14ac:dyDescent="0.3">
      <c r="A158" s="22">
        <v>42647</v>
      </c>
      <c r="B158" s="2">
        <f t="shared" si="2"/>
        <v>4</v>
      </c>
    </row>
    <row r="159" spans="1:2" x14ac:dyDescent="0.3">
      <c r="A159" s="22">
        <v>42583</v>
      </c>
      <c r="B159" s="2">
        <f t="shared" si="2"/>
        <v>3</v>
      </c>
    </row>
    <row r="160" spans="1:2" x14ac:dyDescent="0.3">
      <c r="A160" s="22">
        <v>43485</v>
      </c>
      <c r="B160" s="2">
        <f t="shared" si="2"/>
        <v>1</v>
      </c>
    </row>
    <row r="161" spans="1:2" x14ac:dyDescent="0.3">
      <c r="A161" s="22">
        <v>43090</v>
      </c>
      <c r="B161" s="2">
        <f t="shared" si="2"/>
        <v>4</v>
      </c>
    </row>
    <row r="162" spans="1:2" x14ac:dyDescent="0.3">
      <c r="A162" s="22">
        <v>42924</v>
      </c>
      <c r="B162" s="2">
        <f t="shared" si="2"/>
        <v>3</v>
      </c>
    </row>
    <row r="163" spans="1:2" x14ac:dyDescent="0.3">
      <c r="A163" s="22">
        <v>43132</v>
      </c>
      <c r="B163" s="2">
        <f t="shared" si="2"/>
        <v>1</v>
      </c>
    </row>
    <row r="164" spans="1:2" x14ac:dyDescent="0.3">
      <c r="A164" s="22">
        <v>42852</v>
      </c>
      <c r="B164" s="2">
        <f t="shared" si="2"/>
        <v>2</v>
      </c>
    </row>
    <row r="165" spans="1:2" x14ac:dyDescent="0.3">
      <c r="A165" s="22">
        <v>43420</v>
      </c>
      <c r="B165" s="2">
        <f t="shared" si="2"/>
        <v>4</v>
      </c>
    </row>
    <row r="166" spans="1:2" x14ac:dyDescent="0.3">
      <c r="A166" s="22">
        <v>43138</v>
      </c>
      <c r="B166" s="2">
        <f t="shared" si="2"/>
        <v>1</v>
      </c>
    </row>
    <row r="167" spans="1:2" x14ac:dyDescent="0.3">
      <c r="A167" s="22">
        <v>43229</v>
      </c>
      <c r="B167" s="2">
        <f t="shared" si="2"/>
        <v>2</v>
      </c>
    </row>
    <row r="168" spans="1:2" x14ac:dyDescent="0.3">
      <c r="A168" s="22">
        <v>42931</v>
      </c>
      <c r="B168" s="2">
        <f t="shared" si="2"/>
        <v>3</v>
      </c>
    </row>
    <row r="169" spans="1:2" x14ac:dyDescent="0.3">
      <c r="A169" s="22">
        <v>42539</v>
      </c>
      <c r="B169" s="2">
        <f t="shared" si="2"/>
        <v>2</v>
      </c>
    </row>
    <row r="170" spans="1:2" x14ac:dyDescent="0.3">
      <c r="A170" s="22">
        <v>42998</v>
      </c>
      <c r="B170" s="2">
        <f t="shared" si="2"/>
        <v>3</v>
      </c>
    </row>
    <row r="171" spans="1:2" x14ac:dyDescent="0.3">
      <c r="A171" s="22">
        <v>42501</v>
      </c>
      <c r="B171" s="2">
        <f t="shared" si="2"/>
        <v>2</v>
      </c>
    </row>
    <row r="172" spans="1:2" x14ac:dyDescent="0.3">
      <c r="A172" s="22">
        <v>42631</v>
      </c>
      <c r="B172" s="2">
        <f t="shared" si="2"/>
        <v>3</v>
      </c>
    </row>
    <row r="173" spans="1:2" x14ac:dyDescent="0.3">
      <c r="A173" s="22">
        <v>43461</v>
      </c>
      <c r="B173" s="2">
        <f t="shared" si="2"/>
        <v>4</v>
      </c>
    </row>
    <row r="174" spans="1:2" x14ac:dyDescent="0.3">
      <c r="A174" s="22">
        <v>43051</v>
      </c>
      <c r="B174" s="2">
        <f t="shared" si="2"/>
        <v>4</v>
      </c>
    </row>
    <row r="175" spans="1:2" x14ac:dyDescent="0.3">
      <c r="A175" s="22">
        <v>42658</v>
      </c>
      <c r="B175" s="2">
        <f t="shared" si="2"/>
        <v>4</v>
      </c>
    </row>
    <row r="176" spans="1:2" x14ac:dyDescent="0.3">
      <c r="A176" s="22">
        <v>42682</v>
      </c>
      <c r="B176" s="2">
        <f t="shared" si="2"/>
        <v>4</v>
      </c>
    </row>
    <row r="177" spans="1:2" x14ac:dyDescent="0.3">
      <c r="A177" s="22">
        <v>43131</v>
      </c>
      <c r="B177" s="2">
        <f t="shared" si="2"/>
        <v>1</v>
      </c>
    </row>
    <row r="178" spans="1:2" x14ac:dyDescent="0.3">
      <c r="A178" s="22">
        <v>43171</v>
      </c>
      <c r="B178" s="2">
        <f t="shared" si="2"/>
        <v>1</v>
      </c>
    </row>
    <row r="179" spans="1:2" x14ac:dyDescent="0.3">
      <c r="A179" s="22">
        <v>43286</v>
      </c>
      <c r="B179" s="2">
        <f t="shared" si="2"/>
        <v>3</v>
      </c>
    </row>
    <row r="180" spans="1:2" x14ac:dyDescent="0.3">
      <c r="A180" s="22">
        <v>43219</v>
      </c>
      <c r="B180" s="2">
        <f t="shared" si="2"/>
        <v>2</v>
      </c>
    </row>
    <row r="181" spans="1:2" x14ac:dyDescent="0.3">
      <c r="A181" s="22">
        <v>42909</v>
      </c>
      <c r="B181" s="2">
        <f t="shared" si="2"/>
        <v>2</v>
      </c>
    </row>
    <row r="182" spans="1:2" x14ac:dyDescent="0.3">
      <c r="A182" s="22">
        <v>42569</v>
      </c>
      <c r="B182" s="2">
        <f t="shared" si="2"/>
        <v>3</v>
      </c>
    </row>
    <row r="183" spans="1:2" x14ac:dyDescent="0.3">
      <c r="A183" s="22">
        <v>43242</v>
      </c>
      <c r="B183" s="2">
        <f t="shared" si="2"/>
        <v>2</v>
      </c>
    </row>
    <row r="184" spans="1:2" x14ac:dyDescent="0.3">
      <c r="A184" s="22">
        <v>42951</v>
      </c>
      <c r="B184" s="2">
        <f t="shared" si="2"/>
        <v>3</v>
      </c>
    </row>
    <row r="185" spans="1:2" x14ac:dyDescent="0.3">
      <c r="A185" s="22">
        <v>42625</v>
      </c>
      <c r="B185" s="2">
        <f t="shared" si="2"/>
        <v>3</v>
      </c>
    </row>
    <row r="186" spans="1:2" x14ac:dyDescent="0.3">
      <c r="A186" s="22">
        <v>42976</v>
      </c>
      <c r="B186" s="2">
        <f t="shared" si="2"/>
        <v>3</v>
      </c>
    </row>
    <row r="187" spans="1:2" x14ac:dyDescent="0.3">
      <c r="A187" s="22">
        <v>43225</v>
      </c>
      <c r="B187" s="2">
        <f t="shared" si="2"/>
        <v>2</v>
      </c>
    </row>
    <row r="188" spans="1:2" x14ac:dyDescent="0.3">
      <c r="A188" s="22">
        <v>42776</v>
      </c>
      <c r="B188" s="2">
        <f t="shared" si="2"/>
        <v>1</v>
      </c>
    </row>
    <row r="189" spans="1:2" x14ac:dyDescent="0.3">
      <c r="A189" s="22">
        <v>43305</v>
      </c>
      <c r="B189" s="2">
        <f t="shared" si="2"/>
        <v>3</v>
      </c>
    </row>
    <row r="190" spans="1:2" x14ac:dyDescent="0.3">
      <c r="A190" s="22">
        <v>43062</v>
      </c>
      <c r="B190" s="2">
        <f t="shared" si="2"/>
        <v>4</v>
      </c>
    </row>
    <row r="191" spans="1:2" x14ac:dyDescent="0.3">
      <c r="A191" s="22">
        <v>42424</v>
      </c>
      <c r="B191" s="2">
        <f t="shared" si="2"/>
        <v>1</v>
      </c>
    </row>
    <row r="192" spans="1:2" x14ac:dyDescent="0.3">
      <c r="A192" s="22">
        <v>42937</v>
      </c>
      <c r="B192" s="2">
        <f t="shared" si="2"/>
        <v>3</v>
      </c>
    </row>
    <row r="193" spans="1:2" x14ac:dyDescent="0.3">
      <c r="A193" s="22">
        <v>42853</v>
      </c>
      <c r="B193" s="2">
        <f t="shared" si="2"/>
        <v>2</v>
      </c>
    </row>
    <row r="194" spans="1:2" x14ac:dyDescent="0.3">
      <c r="A194" s="22">
        <v>42602</v>
      </c>
      <c r="B194" s="2">
        <f t="shared" si="2"/>
        <v>3</v>
      </c>
    </row>
    <row r="195" spans="1:2" x14ac:dyDescent="0.3">
      <c r="A195" s="22">
        <v>43225</v>
      </c>
      <c r="B195" s="2">
        <f t="shared" ref="B195:B258" si="3">ROUNDUP(MONTH(A195)/3,0)</f>
        <v>2</v>
      </c>
    </row>
    <row r="196" spans="1:2" x14ac:dyDescent="0.3">
      <c r="A196" s="22">
        <v>43470</v>
      </c>
      <c r="B196" s="2">
        <f t="shared" si="3"/>
        <v>1</v>
      </c>
    </row>
    <row r="197" spans="1:2" x14ac:dyDescent="0.3">
      <c r="A197" s="22">
        <v>42488</v>
      </c>
      <c r="B197" s="2">
        <f t="shared" si="3"/>
        <v>2</v>
      </c>
    </row>
    <row r="198" spans="1:2" x14ac:dyDescent="0.3">
      <c r="A198" s="22">
        <v>42600</v>
      </c>
      <c r="B198" s="2">
        <f t="shared" si="3"/>
        <v>3</v>
      </c>
    </row>
    <row r="199" spans="1:2" x14ac:dyDescent="0.3">
      <c r="A199" s="22">
        <v>42963</v>
      </c>
      <c r="B199" s="2">
        <f t="shared" si="3"/>
        <v>3</v>
      </c>
    </row>
    <row r="200" spans="1:2" x14ac:dyDescent="0.3">
      <c r="A200" s="22">
        <v>43446</v>
      </c>
      <c r="B200" s="2">
        <f t="shared" si="3"/>
        <v>4</v>
      </c>
    </row>
    <row r="201" spans="1:2" x14ac:dyDescent="0.3">
      <c r="A201" s="22">
        <v>42724</v>
      </c>
      <c r="B201" s="2">
        <f t="shared" si="3"/>
        <v>4</v>
      </c>
    </row>
    <row r="202" spans="1:2" x14ac:dyDescent="0.3">
      <c r="A202" s="22">
        <v>43426</v>
      </c>
      <c r="B202" s="2">
        <f t="shared" si="3"/>
        <v>4</v>
      </c>
    </row>
    <row r="203" spans="1:2" x14ac:dyDescent="0.3">
      <c r="A203" s="22">
        <v>42704</v>
      </c>
      <c r="B203" s="2">
        <f t="shared" si="3"/>
        <v>4</v>
      </c>
    </row>
    <row r="204" spans="1:2" x14ac:dyDescent="0.3">
      <c r="A204" s="22">
        <v>43067</v>
      </c>
      <c r="B204" s="2">
        <f t="shared" si="3"/>
        <v>4</v>
      </c>
    </row>
    <row r="205" spans="1:2" x14ac:dyDescent="0.3">
      <c r="A205" s="22">
        <v>42703</v>
      </c>
      <c r="B205" s="2">
        <f t="shared" si="3"/>
        <v>4</v>
      </c>
    </row>
    <row r="206" spans="1:2" x14ac:dyDescent="0.3">
      <c r="A206" s="22">
        <v>42665</v>
      </c>
      <c r="B206" s="2">
        <f t="shared" si="3"/>
        <v>4</v>
      </c>
    </row>
    <row r="207" spans="1:2" x14ac:dyDescent="0.3">
      <c r="A207" s="22">
        <v>42485</v>
      </c>
      <c r="B207" s="2">
        <f t="shared" si="3"/>
        <v>2</v>
      </c>
    </row>
    <row r="208" spans="1:2" x14ac:dyDescent="0.3">
      <c r="A208" s="22">
        <v>43413</v>
      </c>
      <c r="B208" s="2">
        <f t="shared" si="3"/>
        <v>4</v>
      </c>
    </row>
    <row r="209" spans="1:2" x14ac:dyDescent="0.3">
      <c r="A209" s="22">
        <v>42874</v>
      </c>
      <c r="B209" s="2">
        <f t="shared" si="3"/>
        <v>2</v>
      </c>
    </row>
    <row r="210" spans="1:2" x14ac:dyDescent="0.3">
      <c r="A210" s="22">
        <v>42928</v>
      </c>
      <c r="B210" s="2">
        <f t="shared" si="3"/>
        <v>3</v>
      </c>
    </row>
    <row r="211" spans="1:2" x14ac:dyDescent="0.3">
      <c r="A211" s="22">
        <v>43135</v>
      </c>
      <c r="B211" s="2">
        <f t="shared" si="3"/>
        <v>1</v>
      </c>
    </row>
    <row r="212" spans="1:2" x14ac:dyDescent="0.3">
      <c r="A212" s="22">
        <v>42709</v>
      </c>
      <c r="B212" s="2">
        <f t="shared" si="3"/>
        <v>4</v>
      </c>
    </row>
    <row r="213" spans="1:2" x14ac:dyDescent="0.3">
      <c r="A213" s="22">
        <v>43058</v>
      </c>
      <c r="B213" s="2">
        <f t="shared" si="3"/>
        <v>4</v>
      </c>
    </row>
    <row r="214" spans="1:2" x14ac:dyDescent="0.3">
      <c r="A214" s="22">
        <v>43337</v>
      </c>
      <c r="B214" s="2">
        <f t="shared" si="3"/>
        <v>3</v>
      </c>
    </row>
    <row r="215" spans="1:2" x14ac:dyDescent="0.3">
      <c r="A215" s="22">
        <v>42771</v>
      </c>
      <c r="B215" s="2">
        <f t="shared" si="3"/>
        <v>1</v>
      </c>
    </row>
    <row r="216" spans="1:2" x14ac:dyDescent="0.3">
      <c r="A216" s="22">
        <v>42575</v>
      </c>
      <c r="B216" s="2">
        <f t="shared" si="3"/>
        <v>3</v>
      </c>
    </row>
    <row r="217" spans="1:2" x14ac:dyDescent="0.3">
      <c r="A217" s="22">
        <v>42855</v>
      </c>
      <c r="B217" s="2">
        <f t="shared" si="3"/>
        <v>2</v>
      </c>
    </row>
    <row r="218" spans="1:2" x14ac:dyDescent="0.3">
      <c r="A218" s="22">
        <v>42812</v>
      </c>
      <c r="B218" s="2">
        <f t="shared" si="3"/>
        <v>1</v>
      </c>
    </row>
    <row r="219" spans="1:2" x14ac:dyDescent="0.3">
      <c r="A219" s="22">
        <v>42757</v>
      </c>
      <c r="B219" s="2">
        <f t="shared" si="3"/>
        <v>1</v>
      </c>
    </row>
    <row r="220" spans="1:2" x14ac:dyDescent="0.3">
      <c r="A220" s="22">
        <v>42804</v>
      </c>
      <c r="B220" s="2">
        <f t="shared" si="3"/>
        <v>1</v>
      </c>
    </row>
    <row r="221" spans="1:2" x14ac:dyDescent="0.3">
      <c r="A221" s="22">
        <v>43177</v>
      </c>
      <c r="B221" s="2">
        <f t="shared" si="3"/>
        <v>1</v>
      </c>
    </row>
    <row r="222" spans="1:2" x14ac:dyDescent="0.3">
      <c r="A222" s="22">
        <v>43016</v>
      </c>
      <c r="B222" s="2">
        <f t="shared" si="3"/>
        <v>4</v>
      </c>
    </row>
    <row r="223" spans="1:2" x14ac:dyDescent="0.3">
      <c r="A223" s="22">
        <v>43188</v>
      </c>
      <c r="B223" s="2">
        <f t="shared" si="3"/>
        <v>1</v>
      </c>
    </row>
    <row r="224" spans="1:2" x14ac:dyDescent="0.3">
      <c r="A224" s="22">
        <v>42464</v>
      </c>
      <c r="B224" s="2">
        <f t="shared" si="3"/>
        <v>2</v>
      </c>
    </row>
    <row r="225" spans="1:2" x14ac:dyDescent="0.3">
      <c r="A225" s="22">
        <v>42922</v>
      </c>
      <c r="B225" s="2">
        <f t="shared" si="3"/>
        <v>3</v>
      </c>
    </row>
    <row r="226" spans="1:2" x14ac:dyDescent="0.3">
      <c r="A226" s="22">
        <v>42601</v>
      </c>
      <c r="B226" s="2">
        <f t="shared" si="3"/>
        <v>3</v>
      </c>
    </row>
    <row r="227" spans="1:2" x14ac:dyDescent="0.3">
      <c r="A227" s="22">
        <v>42799</v>
      </c>
      <c r="B227" s="2">
        <f t="shared" si="3"/>
        <v>1</v>
      </c>
    </row>
    <row r="228" spans="1:2" x14ac:dyDescent="0.3">
      <c r="A228" s="22">
        <v>43323</v>
      </c>
      <c r="B228" s="2">
        <f t="shared" si="3"/>
        <v>3</v>
      </c>
    </row>
    <row r="229" spans="1:2" x14ac:dyDescent="0.3">
      <c r="A229" s="22">
        <v>43122</v>
      </c>
      <c r="B229" s="2">
        <f t="shared" si="3"/>
        <v>1</v>
      </c>
    </row>
    <row r="230" spans="1:2" x14ac:dyDescent="0.3">
      <c r="A230" s="22">
        <v>42916</v>
      </c>
      <c r="B230" s="2">
        <f t="shared" si="3"/>
        <v>2</v>
      </c>
    </row>
    <row r="231" spans="1:2" x14ac:dyDescent="0.3">
      <c r="A231" s="22">
        <v>43385</v>
      </c>
      <c r="B231" s="2">
        <f t="shared" si="3"/>
        <v>4</v>
      </c>
    </row>
    <row r="232" spans="1:2" x14ac:dyDescent="0.3">
      <c r="A232" s="22">
        <v>42481</v>
      </c>
      <c r="B232" s="2">
        <f t="shared" si="3"/>
        <v>2</v>
      </c>
    </row>
    <row r="233" spans="1:2" x14ac:dyDescent="0.3">
      <c r="A233" s="22">
        <v>42637</v>
      </c>
      <c r="B233" s="2">
        <f t="shared" si="3"/>
        <v>3</v>
      </c>
    </row>
    <row r="234" spans="1:2" x14ac:dyDescent="0.3">
      <c r="A234" s="22">
        <v>42887</v>
      </c>
      <c r="B234" s="2">
        <f t="shared" si="3"/>
        <v>2</v>
      </c>
    </row>
    <row r="235" spans="1:2" x14ac:dyDescent="0.3">
      <c r="A235" s="22">
        <v>43091</v>
      </c>
      <c r="B235" s="2">
        <f t="shared" si="3"/>
        <v>4</v>
      </c>
    </row>
    <row r="236" spans="1:2" x14ac:dyDescent="0.3">
      <c r="A236" s="22">
        <v>42562</v>
      </c>
      <c r="B236" s="2">
        <f t="shared" si="3"/>
        <v>3</v>
      </c>
    </row>
    <row r="237" spans="1:2" x14ac:dyDescent="0.3">
      <c r="A237" s="22">
        <v>43294</v>
      </c>
      <c r="B237" s="2">
        <f t="shared" si="3"/>
        <v>3</v>
      </c>
    </row>
    <row r="238" spans="1:2" x14ac:dyDescent="0.3">
      <c r="A238" s="22">
        <v>42800</v>
      </c>
      <c r="B238" s="2">
        <f t="shared" si="3"/>
        <v>1</v>
      </c>
    </row>
    <row r="239" spans="1:2" x14ac:dyDescent="0.3">
      <c r="A239" s="22">
        <v>43312</v>
      </c>
      <c r="B239" s="2">
        <f t="shared" si="3"/>
        <v>3</v>
      </c>
    </row>
    <row r="240" spans="1:2" x14ac:dyDescent="0.3">
      <c r="A240" s="22">
        <v>43206</v>
      </c>
      <c r="B240" s="2">
        <f t="shared" si="3"/>
        <v>2</v>
      </c>
    </row>
    <row r="241" spans="1:2" x14ac:dyDescent="0.3">
      <c r="A241" s="22">
        <v>43410</v>
      </c>
      <c r="B241" s="2">
        <f t="shared" si="3"/>
        <v>4</v>
      </c>
    </row>
    <row r="242" spans="1:2" x14ac:dyDescent="0.3">
      <c r="A242" s="22">
        <v>42815</v>
      </c>
      <c r="B242" s="2">
        <f t="shared" si="3"/>
        <v>1</v>
      </c>
    </row>
    <row r="243" spans="1:2" x14ac:dyDescent="0.3">
      <c r="A243" s="22">
        <v>42490</v>
      </c>
      <c r="B243" s="2">
        <f t="shared" si="3"/>
        <v>2</v>
      </c>
    </row>
    <row r="244" spans="1:2" x14ac:dyDescent="0.3">
      <c r="A244" s="22">
        <v>43499</v>
      </c>
      <c r="B244" s="2">
        <f t="shared" si="3"/>
        <v>1</v>
      </c>
    </row>
    <row r="245" spans="1:2" x14ac:dyDescent="0.3">
      <c r="A245" s="22">
        <v>43418</v>
      </c>
      <c r="B245" s="2">
        <f t="shared" si="3"/>
        <v>4</v>
      </c>
    </row>
    <row r="246" spans="1:2" x14ac:dyDescent="0.3">
      <c r="A246" s="22">
        <v>43498</v>
      </c>
      <c r="B246" s="2">
        <f t="shared" si="3"/>
        <v>1</v>
      </c>
    </row>
    <row r="247" spans="1:2" x14ac:dyDescent="0.3">
      <c r="A247" s="22">
        <v>42671</v>
      </c>
      <c r="B247" s="2">
        <f t="shared" si="3"/>
        <v>4</v>
      </c>
    </row>
    <row r="248" spans="1:2" x14ac:dyDescent="0.3">
      <c r="A248" s="22">
        <v>42693</v>
      </c>
      <c r="B248" s="2">
        <f t="shared" si="3"/>
        <v>4</v>
      </c>
    </row>
    <row r="249" spans="1:2" x14ac:dyDescent="0.3">
      <c r="A249" s="22">
        <v>42953</v>
      </c>
      <c r="B249" s="2">
        <f t="shared" si="3"/>
        <v>3</v>
      </c>
    </row>
    <row r="250" spans="1:2" x14ac:dyDescent="0.3">
      <c r="A250" s="22">
        <v>42532</v>
      </c>
      <c r="B250" s="2">
        <f t="shared" si="3"/>
        <v>2</v>
      </c>
    </row>
    <row r="251" spans="1:2" x14ac:dyDescent="0.3">
      <c r="A251" s="22">
        <v>43448</v>
      </c>
      <c r="B251" s="2">
        <f t="shared" si="3"/>
        <v>4</v>
      </c>
    </row>
    <row r="252" spans="1:2" x14ac:dyDescent="0.3">
      <c r="A252" s="22">
        <v>42473</v>
      </c>
      <c r="B252" s="2">
        <f t="shared" si="3"/>
        <v>2</v>
      </c>
    </row>
    <row r="253" spans="1:2" x14ac:dyDescent="0.3">
      <c r="A253" s="22">
        <v>43009</v>
      </c>
      <c r="B253" s="2">
        <f t="shared" si="3"/>
        <v>4</v>
      </c>
    </row>
    <row r="254" spans="1:2" x14ac:dyDescent="0.3">
      <c r="A254" s="22">
        <v>43045</v>
      </c>
      <c r="B254" s="2">
        <f t="shared" si="3"/>
        <v>4</v>
      </c>
    </row>
    <row r="255" spans="1:2" x14ac:dyDescent="0.3">
      <c r="A255" s="22">
        <v>42443</v>
      </c>
      <c r="B255" s="2">
        <f t="shared" si="3"/>
        <v>1</v>
      </c>
    </row>
    <row r="256" spans="1:2" x14ac:dyDescent="0.3">
      <c r="A256" s="22">
        <v>42959</v>
      </c>
      <c r="B256" s="2">
        <f t="shared" si="3"/>
        <v>3</v>
      </c>
    </row>
    <row r="257" spans="1:2" x14ac:dyDescent="0.3">
      <c r="A257" s="22">
        <v>42746</v>
      </c>
      <c r="B257" s="2">
        <f t="shared" si="3"/>
        <v>1</v>
      </c>
    </row>
    <row r="258" spans="1:2" x14ac:dyDescent="0.3">
      <c r="A258" s="22">
        <v>43423</v>
      </c>
      <c r="B258" s="2">
        <f t="shared" si="3"/>
        <v>4</v>
      </c>
    </row>
    <row r="259" spans="1:2" x14ac:dyDescent="0.3">
      <c r="A259" s="22">
        <v>43262</v>
      </c>
      <c r="B259" s="2">
        <f t="shared" ref="B259:B322" si="4">ROUNDUP(MONTH(A259)/3,0)</f>
        <v>2</v>
      </c>
    </row>
    <row r="260" spans="1:2" x14ac:dyDescent="0.3">
      <c r="A260" s="22">
        <v>42678</v>
      </c>
      <c r="B260" s="2">
        <f t="shared" si="4"/>
        <v>4</v>
      </c>
    </row>
    <row r="261" spans="1:2" x14ac:dyDescent="0.3">
      <c r="A261" s="22">
        <v>42513</v>
      </c>
      <c r="B261" s="2">
        <f t="shared" si="4"/>
        <v>2</v>
      </c>
    </row>
    <row r="262" spans="1:2" x14ac:dyDescent="0.3">
      <c r="A262" s="22">
        <v>42425</v>
      </c>
      <c r="B262" s="2">
        <f t="shared" si="4"/>
        <v>1</v>
      </c>
    </row>
    <row r="263" spans="1:2" x14ac:dyDescent="0.3">
      <c r="A263" s="22">
        <v>42900</v>
      </c>
      <c r="B263" s="2">
        <f t="shared" si="4"/>
        <v>2</v>
      </c>
    </row>
    <row r="264" spans="1:2" x14ac:dyDescent="0.3">
      <c r="A264" s="22">
        <v>42766</v>
      </c>
      <c r="B264" s="2">
        <f t="shared" si="4"/>
        <v>1</v>
      </c>
    </row>
    <row r="265" spans="1:2" x14ac:dyDescent="0.3">
      <c r="A265" s="22">
        <v>43388</v>
      </c>
      <c r="B265" s="2">
        <f t="shared" si="4"/>
        <v>4</v>
      </c>
    </row>
    <row r="266" spans="1:2" x14ac:dyDescent="0.3">
      <c r="A266" s="22">
        <v>43230</v>
      </c>
      <c r="B266" s="2">
        <f t="shared" si="4"/>
        <v>2</v>
      </c>
    </row>
    <row r="267" spans="1:2" x14ac:dyDescent="0.3">
      <c r="A267" s="22">
        <v>42991</v>
      </c>
      <c r="B267" s="2">
        <f t="shared" si="4"/>
        <v>3</v>
      </c>
    </row>
    <row r="268" spans="1:2" x14ac:dyDescent="0.3">
      <c r="A268" s="22">
        <v>42762</v>
      </c>
      <c r="B268" s="2">
        <f t="shared" si="4"/>
        <v>1</v>
      </c>
    </row>
    <row r="269" spans="1:2" x14ac:dyDescent="0.3">
      <c r="A269" s="22">
        <v>42765</v>
      </c>
      <c r="B269" s="2">
        <f t="shared" si="4"/>
        <v>1</v>
      </c>
    </row>
    <row r="270" spans="1:2" x14ac:dyDescent="0.3">
      <c r="A270" s="22">
        <v>42507</v>
      </c>
      <c r="B270" s="2">
        <f t="shared" si="4"/>
        <v>2</v>
      </c>
    </row>
    <row r="271" spans="1:2" x14ac:dyDescent="0.3">
      <c r="A271" s="22">
        <v>43302</v>
      </c>
      <c r="B271" s="2">
        <f t="shared" si="4"/>
        <v>3</v>
      </c>
    </row>
    <row r="272" spans="1:2" x14ac:dyDescent="0.3">
      <c r="A272" s="22">
        <v>43157</v>
      </c>
      <c r="B272" s="2">
        <f t="shared" si="4"/>
        <v>1</v>
      </c>
    </row>
    <row r="273" spans="1:2" x14ac:dyDescent="0.3">
      <c r="A273" s="22">
        <v>42509</v>
      </c>
      <c r="B273" s="2">
        <f t="shared" si="4"/>
        <v>2</v>
      </c>
    </row>
    <row r="274" spans="1:2" x14ac:dyDescent="0.3">
      <c r="A274" s="22">
        <v>42812</v>
      </c>
      <c r="B274" s="2">
        <f t="shared" si="4"/>
        <v>1</v>
      </c>
    </row>
    <row r="275" spans="1:2" x14ac:dyDescent="0.3">
      <c r="A275" s="22">
        <v>43495</v>
      </c>
      <c r="B275" s="2">
        <f t="shared" si="4"/>
        <v>1</v>
      </c>
    </row>
    <row r="276" spans="1:2" x14ac:dyDescent="0.3">
      <c r="A276" s="22">
        <v>42782</v>
      </c>
      <c r="B276" s="2">
        <f t="shared" si="4"/>
        <v>1</v>
      </c>
    </row>
    <row r="277" spans="1:2" x14ac:dyDescent="0.3">
      <c r="A277" s="22">
        <v>43340</v>
      </c>
      <c r="B277" s="2">
        <f t="shared" si="4"/>
        <v>3</v>
      </c>
    </row>
    <row r="278" spans="1:2" x14ac:dyDescent="0.3">
      <c r="A278" s="22">
        <v>42660</v>
      </c>
      <c r="B278" s="2">
        <f t="shared" si="4"/>
        <v>4</v>
      </c>
    </row>
    <row r="279" spans="1:2" x14ac:dyDescent="0.3">
      <c r="A279" s="22">
        <v>42511</v>
      </c>
      <c r="B279" s="2">
        <f t="shared" si="4"/>
        <v>2</v>
      </c>
    </row>
    <row r="280" spans="1:2" x14ac:dyDescent="0.3">
      <c r="A280" s="22">
        <v>42491</v>
      </c>
      <c r="B280" s="2">
        <f t="shared" si="4"/>
        <v>2</v>
      </c>
    </row>
    <row r="281" spans="1:2" x14ac:dyDescent="0.3">
      <c r="A281" s="22">
        <v>43219</v>
      </c>
      <c r="B281" s="2">
        <f t="shared" si="4"/>
        <v>2</v>
      </c>
    </row>
    <row r="282" spans="1:2" x14ac:dyDescent="0.3">
      <c r="A282" s="22">
        <v>42540</v>
      </c>
      <c r="B282" s="2">
        <f t="shared" si="4"/>
        <v>2</v>
      </c>
    </row>
    <row r="283" spans="1:2" x14ac:dyDescent="0.3">
      <c r="A283" s="22">
        <v>43455</v>
      </c>
      <c r="B283" s="2">
        <f t="shared" si="4"/>
        <v>4</v>
      </c>
    </row>
    <row r="284" spans="1:2" x14ac:dyDescent="0.3">
      <c r="A284" s="22">
        <v>43310</v>
      </c>
      <c r="B284" s="2">
        <f t="shared" si="4"/>
        <v>3</v>
      </c>
    </row>
    <row r="285" spans="1:2" x14ac:dyDescent="0.3">
      <c r="A285" s="22">
        <v>43219</v>
      </c>
      <c r="B285" s="2">
        <f t="shared" si="4"/>
        <v>2</v>
      </c>
    </row>
    <row r="286" spans="1:2" x14ac:dyDescent="0.3">
      <c r="A286" s="22">
        <v>42843</v>
      </c>
      <c r="B286" s="2">
        <f t="shared" si="4"/>
        <v>2</v>
      </c>
    </row>
    <row r="287" spans="1:2" x14ac:dyDescent="0.3">
      <c r="A287" s="22">
        <v>43488</v>
      </c>
      <c r="B287" s="2">
        <f t="shared" si="4"/>
        <v>1</v>
      </c>
    </row>
    <row r="288" spans="1:2" x14ac:dyDescent="0.3">
      <c r="A288" s="22">
        <v>42707</v>
      </c>
      <c r="B288" s="2">
        <f t="shared" si="4"/>
        <v>4</v>
      </c>
    </row>
    <row r="289" spans="1:2" x14ac:dyDescent="0.3">
      <c r="A289" s="22">
        <v>43342</v>
      </c>
      <c r="B289" s="2">
        <f t="shared" si="4"/>
        <v>3</v>
      </c>
    </row>
    <row r="290" spans="1:2" x14ac:dyDescent="0.3">
      <c r="A290" s="22">
        <v>43077</v>
      </c>
      <c r="B290" s="2">
        <f t="shared" si="4"/>
        <v>4</v>
      </c>
    </row>
    <row r="291" spans="1:2" x14ac:dyDescent="0.3">
      <c r="A291" s="22">
        <v>43465</v>
      </c>
      <c r="B291" s="2">
        <f t="shared" si="4"/>
        <v>4</v>
      </c>
    </row>
    <row r="292" spans="1:2" x14ac:dyDescent="0.3">
      <c r="A292" s="22">
        <v>43440</v>
      </c>
      <c r="B292" s="2">
        <f t="shared" si="4"/>
        <v>4</v>
      </c>
    </row>
    <row r="293" spans="1:2" x14ac:dyDescent="0.3">
      <c r="A293" s="22">
        <v>42453</v>
      </c>
      <c r="B293" s="2">
        <f t="shared" si="4"/>
        <v>1</v>
      </c>
    </row>
    <row r="294" spans="1:2" x14ac:dyDescent="0.3">
      <c r="A294" s="22">
        <v>42776</v>
      </c>
      <c r="B294" s="2">
        <f t="shared" si="4"/>
        <v>1</v>
      </c>
    </row>
    <row r="295" spans="1:2" x14ac:dyDescent="0.3">
      <c r="A295" s="22">
        <v>43118</v>
      </c>
      <c r="B295" s="2">
        <f t="shared" si="4"/>
        <v>1</v>
      </c>
    </row>
    <row r="296" spans="1:2" x14ac:dyDescent="0.3">
      <c r="A296" s="22">
        <v>43090</v>
      </c>
      <c r="B296" s="2">
        <f t="shared" si="4"/>
        <v>4</v>
      </c>
    </row>
    <row r="297" spans="1:2" x14ac:dyDescent="0.3">
      <c r="A297" s="22">
        <v>43232</v>
      </c>
      <c r="B297" s="2">
        <f t="shared" si="4"/>
        <v>2</v>
      </c>
    </row>
    <row r="298" spans="1:2" x14ac:dyDescent="0.3">
      <c r="A298" s="22">
        <v>43456</v>
      </c>
      <c r="B298" s="2">
        <f t="shared" si="4"/>
        <v>4</v>
      </c>
    </row>
    <row r="299" spans="1:2" x14ac:dyDescent="0.3">
      <c r="A299" s="22">
        <v>42980</v>
      </c>
      <c r="B299" s="2">
        <f t="shared" si="4"/>
        <v>3</v>
      </c>
    </row>
    <row r="300" spans="1:2" x14ac:dyDescent="0.3">
      <c r="A300" s="22">
        <v>43166</v>
      </c>
      <c r="B300" s="2">
        <f t="shared" si="4"/>
        <v>1</v>
      </c>
    </row>
    <row r="301" spans="1:2" x14ac:dyDescent="0.3">
      <c r="A301" s="22">
        <v>43451</v>
      </c>
      <c r="B301" s="2">
        <f t="shared" si="4"/>
        <v>4</v>
      </c>
    </row>
    <row r="302" spans="1:2" x14ac:dyDescent="0.3">
      <c r="A302" s="22">
        <v>43054</v>
      </c>
      <c r="B302" s="2">
        <f t="shared" si="4"/>
        <v>4</v>
      </c>
    </row>
    <row r="303" spans="1:2" x14ac:dyDescent="0.3">
      <c r="A303" s="22">
        <v>42702</v>
      </c>
      <c r="B303" s="2">
        <f t="shared" si="4"/>
        <v>4</v>
      </c>
    </row>
    <row r="304" spans="1:2" x14ac:dyDescent="0.3">
      <c r="A304" s="22">
        <v>42772</v>
      </c>
      <c r="B304" s="2">
        <f t="shared" si="4"/>
        <v>1</v>
      </c>
    </row>
    <row r="305" spans="1:2" x14ac:dyDescent="0.3">
      <c r="A305" s="22">
        <v>43247</v>
      </c>
      <c r="B305" s="2">
        <f t="shared" si="4"/>
        <v>2</v>
      </c>
    </row>
    <row r="306" spans="1:2" x14ac:dyDescent="0.3">
      <c r="A306" s="22">
        <v>43065</v>
      </c>
      <c r="B306" s="2">
        <f t="shared" si="4"/>
        <v>4</v>
      </c>
    </row>
    <row r="307" spans="1:2" x14ac:dyDescent="0.3">
      <c r="A307" s="22">
        <v>42921</v>
      </c>
      <c r="B307" s="2">
        <f t="shared" si="4"/>
        <v>3</v>
      </c>
    </row>
    <row r="308" spans="1:2" x14ac:dyDescent="0.3">
      <c r="A308" s="22">
        <v>42735</v>
      </c>
      <c r="B308" s="2">
        <f t="shared" si="4"/>
        <v>4</v>
      </c>
    </row>
    <row r="309" spans="1:2" x14ac:dyDescent="0.3">
      <c r="A309" s="22">
        <v>42877</v>
      </c>
      <c r="B309" s="2">
        <f t="shared" si="4"/>
        <v>2</v>
      </c>
    </row>
    <row r="310" spans="1:2" x14ac:dyDescent="0.3">
      <c r="A310" s="22">
        <v>43068</v>
      </c>
      <c r="B310" s="2">
        <f t="shared" si="4"/>
        <v>4</v>
      </c>
    </row>
    <row r="311" spans="1:2" x14ac:dyDescent="0.3">
      <c r="A311" s="22">
        <v>43224</v>
      </c>
      <c r="B311" s="2">
        <f t="shared" si="4"/>
        <v>2</v>
      </c>
    </row>
    <row r="312" spans="1:2" x14ac:dyDescent="0.3">
      <c r="A312" s="22">
        <v>43119</v>
      </c>
      <c r="B312" s="2">
        <f t="shared" si="4"/>
        <v>1</v>
      </c>
    </row>
    <row r="313" spans="1:2" x14ac:dyDescent="0.3">
      <c r="A313" s="22">
        <v>42798</v>
      </c>
      <c r="B313" s="2">
        <f t="shared" si="4"/>
        <v>1</v>
      </c>
    </row>
    <row r="314" spans="1:2" x14ac:dyDescent="0.3">
      <c r="A314" s="22">
        <v>42750</v>
      </c>
      <c r="B314" s="2">
        <f t="shared" si="4"/>
        <v>1</v>
      </c>
    </row>
    <row r="315" spans="1:2" x14ac:dyDescent="0.3">
      <c r="A315" s="22">
        <v>43239</v>
      </c>
      <c r="B315" s="2">
        <f t="shared" si="4"/>
        <v>2</v>
      </c>
    </row>
    <row r="316" spans="1:2" x14ac:dyDescent="0.3">
      <c r="A316" s="22">
        <v>43482</v>
      </c>
      <c r="B316" s="2">
        <f t="shared" si="4"/>
        <v>1</v>
      </c>
    </row>
    <row r="317" spans="1:2" x14ac:dyDescent="0.3">
      <c r="A317" s="22">
        <v>42875</v>
      </c>
      <c r="B317" s="2">
        <f t="shared" si="4"/>
        <v>2</v>
      </c>
    </row>
    <row r="318" spans="1:2" x14ac:dyDescent="0.3">
      <c r="A318" s="22">
        <v>43243</v>
      </c>
      <c r="B318" s="2">
        <f t="shared" si="4"/>
        <v>2</v>
      </c>
    </row>
    <row r="319" spans="1:2" x14ac:dyDescent="0.3">
      <c r="A319" s="22">
        <v>43006</v>
      </c>
      <c r="B319" s="2">
        <f t="shared" si="4"/>
        <v>3</v>
      </c>
    </row>
    <row r="320" spans="1:2" x14ac:dyDescent="0.3">
      <c r="A320" s="22">
        <v>42628</v>
      </c>
      <c r="B320" s="2">
        <f t="shared" si="4"/>
        <v>3</v>
      </c>
    </row>
    <row r="321" spans="1:2" x14ac:dyDescent="0.3">
      <c r="A321" s="22">
        <v>42616</v>
      </c>
      <c r="B321" s="2">
        <f t="shared" si="4"/>
        <v>3</v>
      </c>
    </row>
    <row r="322" spans="1:2" x14ac:dyDescent="0.3">
      <c r="A322" s="22">
        <v>42684</v>
      </c>
      <c r="B322" s="2">
        <f t="shared" si="4"/>
        <v>4</v>
      </c>
    </row>
    <row r="323" spans="1:2" x14ac:dyDescent="0.3">
      <c r="A323" s="22">
        <v>42655</v>
      </c>
      <c r="B323" s="2">
        <f t="shared" ref="B323:B386" si="5">ROUNDUP(MONTH(A323)/3,0)</f>
        <v>4</v>
      </c>
    </row>
    <row r="324" spans="1:2" x14ac:dyDescent="0.3">
      <c r="A324" s="22">
        <v>42791</v>
      </c>
      <c r="B324" s="2">
        <f t="shared" si="5"/>
        <v>1</v>
      </c>
    </row>
    <row r="325" spans="1:2" x14ac:dyDescent="0.3">
      <c r="A325" s="22">
        <v>43302</v>
      </c>
      <c r="B325" s="2">
        <f t="shared" si="5"/>
        <v>3</v>
      </c>
    </row>
    <row r="326" spans="1:2" x14ac:dyDescent="0.3">
      <c r="A326" s="22">
        <v>42724</v>
      </c>
      <c r="B326" s="2">
        <f t="shared" si="5"/>
        <v>4</v>
      </c>
    </row>
    <row r="327" spans="1:2" x14ac:dyDescent="0.3">
      <c r="A327" s="22">
        <v>43182</v>
      </c>
      <c r="B327" s="2">
        <f t="shared" si="5"/>
        <v>1</v>
      </c>
    </row>
    <row r="328" spans="1:2" x14ac:dyDescent="0.3">
      <c r="A328" s="22">
        <v>43317</v>
      </c>
      <c r="B328" s="2">
        <f t="shared" si="5"/>
        <v>3</v>
      </c>
    </row>
    <row r="329" spans="1:2" x14ac:dyDescent="0.3">
      <c r="A329" s="22">
        <v>43434</v>
      </c>
      <c r="B329" s="2">
        <f t="shared" si="5"/>
        <v>4</v>
      </c>
    </row>
    <row r="330" spans="1:2" x14ac:dyDescent="0.3">
      <c r="A330" s="22">
        <v>43505</v>
      </c>
      <c r="B330" s="2">
        <f t="shared" si="5"/>
        <v>1</v>
      </c>
    </row>
    <row r="331" spans="1:2" x14ac:dyDescent="0.3">
      <c r="A331" s="22">
        <v>43439</v>
      </c>
      <c r="B331" s="2">
        <f t="shared" si="5"/>
        <v>4</v>
      </c>
    </row>
    <row r="332" spans="1:2" x14ac:dyDescent="0.3">
      <c r="A332" s="22">
        <v>43009</v>
      </c>
      <c r="B332" s="2">
        <f t="shared" si="5"/>
        <v>4</v>
      </c>
    </row>
    <row r="333" spans="1:2" x14ac:dyDescent="0.3">
      <c r="A333" s="22">
        <v>42525</v>
      </c>
      <c r="B333" s="2">
        <f t="shared" si="5"/>
        <v>2</v>
      </c>
    </row>
    <row r="334" spans="1:2" x14ac:dyDescent="0.3">
      <c r="A334" s="22">
        <v>43230</v>
      </c>
      <c r="B334" s="2">
        <f t="shared" si="5"/>
        <v>2</v>
      </c>
    </row>
    <row r="335" spans="1:2" x14ac:dyDescent="0.3">
      <c r="A335" s="22">
        <v>42532</v>
      </c>
      <c r="B335" s="2">
        <f t="shared" si="5"/>
        <v>2</v>
      </c>
    </row>
    <row r="336" spans="1:2" x14ac:dyDescent="0.3">
      <c r="A336" s="22">
        <v>42803</v>
      </c>
      <c r="B336" s="2">
        <f t="shared" si="5"/>
        <v>1</v>
      </c>
    </row>
    <row r="337" spans="1:2" x14ac:dyDescent="0.3">
      <c r="A337" s="22">
        <v>42846</v>
      </c>
      <c r="B337" s="2">
        <f t="shared" si="5"/>
        <v>2</v>
      </c>
    </row>
    <row r="338" spans="1:2" x14ac:dyDescent="0.3">
      <c r="A338" s="22">
        <v>42470</v>
      </c>
      <c r="B338" s="2">
        <f t="shared" si="5"/>
        <v>2</v>
      </c>
    </row>
    <row r="339" spans="1:2" x14ac:dyDescent="0.3">
      <c r="A339" s="22">
        <v>43083</v>
      </c>
      <c r="B339" s="2">
        <f t="shared" si="5"/>
        <v>4</v>
      </c>
    </row>
    <row r="340" spans="1:2" x14ac:dyDescent="0.3">
      <c r="A340" s="22">
        <v>42428</v>
      </c>
      <c r="B340" s="2">
        <f t="shared" si="5"/>
        <v>1</v>
      </c>
    </row>
    <row r="341" spans="1:2" x14ac:dyDescent="0.3">
      <c r="A341" s="22">
        <v>43192</v>
      </c>
      <c r="B341" s="2">
        <f t="shared" si="5"/>
        <v>2</v>
      </c>
    </row>
    <row r="342" spans="1:2" x14ac:dyDescent="0.3">
      <c r="A342" s="22">
        <v>43130</v>
      </c>
      <c r="B342" s="2">
        <f t="shared" si="5"/>
        <v>1</v>
      </c>
    </row>
    <row r="343" spans="1:2" x14ac:dyDescent="0.3">
      <c r="A343" s="22">
        <v>43323</v>
      </c>
      <c r="B343" s="2">
        <f t="shared" si="5"/>
        <v>3</v>
      </c>
    </row>
    <row r="344" spans="1:2" x14ac:dyDescent="0.3">
      <c r="A344" s="22">
        <v>43455</v>
      </c>
      <c r="B344" s="2">
        <f t="shared" si="5"/>
        <v>4</v>
      </c>
    </row>
    <row r="345" spans="1:2" x14ac:dyDescent="0.3">
      <c r="A345" s="22">
        <v>43278</v>
      </c>
      <c r="B345" s="2">
        <f t="shared" si="5"/>
        <v>2</v>
      </c>
    </row>
    <row r="346" spans="1:2" x14ac:dyDescent="0.3">
      <c r="A346" s="22">
        <v>43008</v>
      </c>
      <c r="B346" s="2">
        <f t="shared" si="5"/>
        <v>3</v>
      </c>
    </row>
    <row r="347" spans="1:2" x14ac:dyDescent="0.3">
      <c r="A347" s="22">
        <v>43331</v>
      </c>
      <c r="B347" s="2">
        <f t="shared" si="5"/>
        <v>3</v>
      </c>
    </row>
    <row r="348" spans="1:2" x14ac:dyDescent="0.3">
      <c r="A348" s="22">
        <v>43199</v>
      </c>
      <c r="B348" s="2">
        <f t="shared" si="5"/>
        <v>2</v>
      </c>
    </row>
    <row r="349" spans="1:2" x14ac:dyDescent="0.3">
      <c r="A349" s="22">
        <v>42750</v>
      </c>
      <c r="B349" s="2">
        <f t="shared" si="5"/>
        <v>1</v>
      </c>
    </row>
    <row r="350" spans="1:2" x14ac:dyDescent="0.3">
      <c r="A350" s="22">
        <v>42631</v>
      </c>
      <c r="B350" s="2">
        <f t="shared" si="5"/>
        <v>3</v>
      </c>
    </row>
    <row r="351" spans="1:2" x14ac:dyDescent="0.3">
      <c r="A351" s="22">
        <v>42981</v>
      </c>
      <c r="B351" s="2">
        <f t="shared" si="5"/>
        <v>3</v>
      </c>
    </row>
    <row r="352" spans="1:2" x14ac:dyDescent="0.3">
      <c r="A352" s="22">
        <v>42914</v>
      </c>
      <c r="B352" s="2">
        <f t="shared" si="5"/>
        <v>2</v>
      </c>
    </row>
    <row r="353" spans="1:2" x14ac:dyDescent="0.3">
      <c r="A353" s="22">
        <v>43203</v>
      </c>
      <c r="B353" s="2">
        <f t="shared" si="5"/>
        <v>2</v>
      </c>
    </row>
    <row r="354" spans="1:2" x14ac:dyDescent="0.3">
      <c r="A354" s="22">
        <v>43256</v>
      </c>
      <c r="B354" s="2">
        <f t="shared" si="5"/>
        <v>2</v>
      </c>
    </row>
    <row r="355" spans="1:2" x14ac:dyDescent="0.3">
      <c r="A355" s="22">
        <v>42778</v>
      </c>
      <c r="B355" s="2">
        <f t="shared" si="5"/>
        <v>1</v>
      </c>
    </row>
    <row r="356" spans="1:2" x14ac:dyDescent="0.3">
      <c r="A356" s="22">
        <v>42691</v>
      </c>
      <c r="B356" s="2">
        <f t="shared" si="5"/>
        <v>4</v>
      </c>
    </row>
    <row r="357" spans="1:2" x14ac:dyDescent="0.3">
      <c r="A357" s="22">
        <v>43318</v>
      </c>
      <c r="B357" s="2">
        <f t="shared" si="5"/>
        <v>3</v>
      </c>
    </row>
    <row r="358" spans="1:2" x14ac:dyDescent="0.3">
      <c r="A358" s="22">
        <v>43041</v>
      </c>
      <c r="B358" s="2">
        <f t="shared" si="5"/>
        <v>4</v>
      </c>
    </row>
    <row r="359" spans="1:2" x14ac:dyDescent="0.3">
      <c r="A359" s="22">
        <v>43068</v>
      </c>
      <c r="B359" s="2">
        <f t="shared" si="5"/>
        <v>4</v>
      </c>
    </row>
    <row r="360" spans="1:2" x14ac:dyDescent="0.3">
      <c r="A360" s="22">
        <v>43375</v>
      </c>
      <c r="B360" s="2">
        <f t="shared" si="5"/>
        <v>4</v>
      </c>
    </row>
    <row r="361" spans="1:2" x14ac:dyDescent="0.3">
      <c r="A361" s="22">
        <v>43341</v>
      </c>
      <c r="B361" s="2">
        <f t="shared" si="5"/>
        <v>3</v>
      </c>
    </row>
    <row r="362" spans="1:2" x14ac:dyDescent="0.3">
      <c r="A362" s="22">
        <v>42942</v>
      </c>
      <c r="B362" s="2">
        <f t="shared" si="5"/>
        <v>3</v>
      </c>
    </row>
    <row r="363" spans="1:2" x14ac:dyDescent="0.3">
      <c r="A363" s="22">
        <v>43392</v>
      </c>
      <c r="B363" s="2">
        <f t="shared" si="5"/>
        <v>4</v>
      </c>
    </row>
    <row r="364" spans="1:2" x14ac:dyDescent="0.3">
      <c r="A364" s="22">
        <v>43102</v>
      </c>
      <c r="B364" s="2">
        <f t="shared" si="5"/>
        <v>1</v>
      </c>
    </row>
    <row r="365" spans="1:2" x14ac:dyDescent="0.3">
      <c r="A365" s="22">
        <v>43127</v>
      </c>
      <c r="B365" s="2">
        <f t="shared" si="5"/>
        <v>1</v>
      </c>
    </row>
    <row r="366" spans="1:2" x14ac:dyDescent="0.3">
      <c r="A366" s="22">
        <v>43427</v>
      </c>
      <c r="B366" s="2">
        <f t="shared" si="5"/>
        <v>4</v>
      </c>
    </row>
    <row r="367" spans="1:2" x14ac:dyDescent="0.3">
      <c r="A367" s="22">
        <v>42810</v>
      </c>
      <c r="B367" s="2">
        <f t="shared" si="5"/>
        <v>1</v>
      </c>
    </row>
    <row r="368" spans="1:2" x14ac:dyDescent="0.3">
      <c r="A368" s="22">
        <v>43351</v>
      </c>
      <c r="B368" s="2">
        <f t="shared" si="5"/>
        <v>3</v>
      </c>
    </row>
    <row r="369" spans="1:2" x14ac:dyDescent="0.3">
      <c r="A369" s="22">
        <v>42917</v>
      </c>
      <c r="B369" s="2">
        <f t="shared" si="5"/>
        <v>3</v>
      </c>
    </row>
    <row r="370" spans="1:2" x14ac:dyDescent="0.3">
      <c r="A370" s="22">
        <v>42752</v>
      </c>
      <c r="B370" s="2">
        <f t="shared" si="5"/>
        <v>1</v>
      </c>
    </row>
    <row r="371" spans="1:2" x14ac:dyDescent="0.3">
      <c r="A371" s="22">
        <v>43327</v>
      </c>
      <c r="B371" s="2">
        <f t="shared" si="5"/>
        <v>3</v>
      </c>
    </row>
    <row r="372" spans="1:2" x14ac:dyDescent="0.3">
      <c r="A372" s="22">
        <v>43439</v>
      </c>
      <c r="B372" s="2">
        <f t="shared" si="5"/>
        <v>4</v>
      </c>
    </row>
    <row r="373" spans="1:2" x14ac:dyDescent="0.3">
      <c r="A373" s="22">
        <v>43215</v>
      </c>
      <c r="B373" s="2">
        <f t="shared" si="5"/>
        <v>2</v>
      </c>
    </row>
    <row r="374" spans="1:2" x14ac:dyDescent="0.3">
      <c r="A374" s="22">
        <v>42715</v>
      </c>
      <c r="B374" s="2">
        <f t="shared" si="5"/>
        <v>4</v>
      </c>
    </row>
    <row r="375" spans="1:2" x14ac:dyDescent="0.3">
      <c r="A375" s="22">
        <v>42973</v>
      </c>
      <c r="B375" s="2">
        <f t="shared" si="5"/>
        <v>3</v>
      </c>
    </row>
    <row r="376" spans="1:2" x14ac:dyDescent="0.3">
      <c r="A376" s="22">
        <v>42689</v>
      </c>
      <c r="B376" s="2">
        <f t="shared" si="5"/>
        <v>4</v>
      </c>
    </row>
    <row r="377" spans="1:2" x14ac:dyDescent="0.3">
      <c r="A377" s="22">
        <v>43418</v>
      </c>
      <c r="B377" s="2">
        <f t="shared" si="5"/>
        <v>4</v>
      </c>
    </row>
    <row r="378" spans="1:2" x14ac:dyDescent="0.3">
      <c r="A378" s="22">
        <v>42840</v>
      </c>
      <c r="B378" s="2">
        <f t="shared" si="5"/>
        <v>2</v>
      </c>
    </row>
    <row r="379" spans="1:2" x14ac:dyDescent="0.3">
      <c r="A379" s="22">
        <v>42431</v>
      </c>
      <c r="B379" s="2">
        <f t="shared" si="5"/>
        <v>1</v>
      </c>
    </row>
    <row r="380" spans="1:2" x14ac:dyDescent="0.3">
      <c r="A380" s="22">
        <v>42988</v>
      </c>
      <c r="B380" s="2">
        <f t="shared" si="5"/>
        <v>3</v>
      </c>
    </row>
    <row r="381" spans="1:2" x14ac:dyDescent="0.3">
      <c r="A381" s="22">
        <v>43137</v>
      </c>
      <c r="B381" s="2">
        <f t="shared" si="5"/>
        <v>1</v>
      </c>
    </row>
    <row r="382" spans="1:2" x14ac:dyDescent="0.3">
      <c r="A382" s="22">
        <v>42498</v>
      </c>
      <c r="B382" s="2">
        <f t="shared" si="5"/>
        <v>2</v>
      </c>
    </row>
    <row r="383" spans="1:2" x14ac:dyDescent="0.3">
      <c r="A383" s="22">
        <v>42541</v>
      </c>
      <c r="B383" s="2">
        <f t="shared" si="5"/>
        <v>2</v>
      </c>
    </row>
    <row r="384" spans="1:2" x14ac:dyDescent="0.3">
      <c r="A384" s="22">
        <v>43334</v>
      </c>
      <c r="B384" s="2">
        <f t="shared" si="5"/>
        <v>3</v>
      </c>
    </row>
    <row r="385" spans="1:2" x14ac:dyDescent="0.3">
      <c r="A385" s="22">
        <v>43434</v>
      </c>
      <c r="B385" s="2">
        <f t="shared" si="5"/>
        <v>4</v>
      </c>
    </row>
    <row r="386" spans="1:2" x14ac:dyDescent="0.3">
      <c r="A386" s="22">
        <v>43331</v>
      </c>
      <c r="B386" s="2">
        <f t="shared" si="5"/>
        <v>3</v>
      </c>
    </row>
    <row r="387" spans="1:2" x14ac:dyDescent="0.3">
      <c r="A387" s="22">
        <v>42601</v>
      </c>
      <c r="B387" s="2">
        <f t="shared" ref="B387:B450" si="6">ROUNDUP(MONTH(A387)/3,0)</f>
        <v>3</v>
      </c>
    </row>
    <row r="388" spans="1:2" x14ac:dyDescent="0.3">
      <c r="A388" s="22">
        <v>42778</v>
      </c>
      <c r="B388" s="2">
        <f t="shared" si="6"/>
        <v>1</v>
      </c>
    </row>
    <row r="389" spans="1:2" x14ac:dyDescent="0.3">
      <c r="A389" s="22">
        <v>43283</v>
      </c>
      <c r="B389" s="2">
        <f t="shared" si="6"/>
        <v>3</v>
      </c>
    </row>
    <row r="390" spans="1:2" x14ac:dyDescent="0.3">
      <c r="A390" s="22">
        <v>42856</v>
      </c>
      <c r="B390" s="2">
        <f t="shared" si="6"/>
        <v>2</v>
      </c>
    </row>
    <row r="391" spans="1:2" x14ac:dyDescent="0.3">
      <c r="A391" s="22">
        <v>43055</v>
      </c>
      <c r="B391" s="2">
        <f t="shared" si="6"/>
        <v>4</v>
      </c>
    </row>
    <row r="392" spans="1:2" x14ac:dyDescent="0.3">
      <c r="A392" s="22">
        <v>43042</v>
      </c>
      <c r="B392" s="2">
        <f t="shared" si="6"/>
        <v>4</v>
      </c>
    </row>
    <row r="393" spans="1:2" x14ac:dyDescent="0.3">
      <c r="A393" s="22">
        <v>43156</v>
      </c>
      <c r="B393" s="2">
        <f t="shared" si="6"/>
        <v>1</v>
      </c>
    </row>
    <row r="394" spans="1:2" x14ac:dyDescent="0.3">
      <c r="A394" s="22">
        <v>42516</v>
      </c>
      <c r="B394" s="2">
        <f t="shared" si="6"/>
        <v>2</v>
      </c>
    </row>
    <row r="395" spans="1:2" x14ac:dyDescent="0.3">
      <c r="A395" s="22">
        <v>42443</v>
      </c>
      <c r="B395" s="2">
        <f t="shared" si="6"/>
        <v>1</v>
      </c>
    </row>
    <row r="396" spans="1:2" x14ac:dyDescent="0.3">
      <c r="A396" s="22">
        <v>42854</v>
      </c>
      <c r="B396" s="2">
        <f t="shared" si="6"/>
        <v>2</v>
      </c>
    </row>
    <row r="397" spans="1:2" x14ac:dyDescent="0.3">
      <c r="A397" s="22">
        <v>42898</v>
      </c>
      <c r="B397" s="2">
        <f t="shared" si="6"/>
        <v>2</v>
      </c>
    </row>
    <row r="398" spans="1:2" x14ac:dyDescent="0.3">
      <c r="A398" s="22">
        <v>43117</v>
      </c>
      <c r="B398" s="2">
        <f t="shared" si="6"/>
        <v>1</v>
      </c>
    </row>
    <row r="399" spans="1:2" x14ac:dyDescent="0.3">
      <c r="A399" s="22">
        <v>43036</v>
      </c>
      <c r="B399" s="2">
        <f t="shared" si="6"/>
        <v>4</v>
      </c>
    </row>
    <row r="400" spans="1:2" x14ac:dyDescent="0.3">
      <c r="A400" s="22">
        <v>43244</v>
      </c>
      <c r="B400" s="2">
        <f t="shared" si="6"/>
        <v>2</v>
      </c>
    </row>
    <row r="401" spans="1:2" x14ac:dyDescent="0.3">
      <c r="A401" s="22">
        <v>43257</v>
      </c>
      <c r="B401" s="2">
        <f t="shared" si="6"/>
        <v>2</v>
      </c>
    </row>
    <row r="402" spans="1:2" x14ac:dyDescent="0.3">
      <c r="A402" s="22">
        <v>43025</v>
      </c>
      <c r="B402" s="2">
        <f t="shared" si="6"/>
        <v>4</v>
      </c>
    </row>
    <row r="403" spans="1:2" x14ac:dyDescent="0.3">
      <c r="A403" s="22">
        <v>43322</v>
      </c>
      <c r="B403" s="2">
        <f t="shared" si="6"/>
        <v>3</v>
      </c>
    </row>
    <row r="404" spans="1:2" x14ac:dyDescent="0.3">
      <c r="A404" s="22">
        <v>42882</v>
      </c>
      <c r="B404" s="2">
        <f t="shared" si="6"/>
        <v>2</v>
      </c>
    </row>
    <row r="405" spans="1:2" x14ac:dyDescent="0.3">
      <c r="A405" s="22">
        <v>43419</v>
      </c>
      <c r="B405" s="2">
        <f t="shared" si="6"/>
        <v>4</v>
      </c>
    </row>
    <row r="406" spans="1:2" x14ac:dyDescent="0.3">
      <c r="A406" s="22">
        <v>42982</v>
      </c>
      <c r="B406" s="2">
        <f t="shared" si="6"/>
        <v>3</v>
      </c>
    </row>
    <row r="407" spans="1:2" x14ac:dyDescent="0.3">
      <c r="A407" s="22">
        <v>43021</v>
      </c>
      <c r="B407" s="2">
        <f t="shared" si="6"/>
        <v>4</v>
      </c>
    </row>
    <row r="408" spans="1:2" x14ac:dyDescent="0.3">
      <c r="A408" s="22">
        <v>43380</v>
      </c>
      <c r="B408" s="2">
        <f t="shared" si="6"/>
        <v>4</v>
      </c>
    </row>
    <row r="409" spans="1:2" x14ac:dyDescent="0.3">
      <c r="A409" s="22">
        <v>42841</v>
      </c>
      <c r="B409" s="2">
        <f t="shared" si="6"/>
        <v>2</v>
      </c>
    </row>
    <row r="410" spans="1:2" x14ac:dyDescent="0.3">
      <c r="A410" s="22">
        <v>42862</v>
      </c>
      <c r="B410" s="2">
        <f t="shared" si="6"/>
        <v>2</v>
      </c>
    </row>
    <row r="411" spans="1:2" x14ac:dyDescent="0.3">
      <c r="A411" s="22">
        <v>42825</v>
      </c>
      <c r="B411" s="2">
        <f t="shared" si="6"/>
        <v>1</v>
      </c>
    </row>
    <row r="412" spans="1:2" x14ac:dyDescent="0.3">
      <c r="A412" s="22">
        <v>42565</v>
      </c>
      <c r="B412" s="2">
        <f t="shared" si="6"/>
        <v>3</v>
      </c>
    </row>
    <row r="413" spans="1:2" x14ac:dyDescent="0.3">
      <c r="A413" s="22">
        <v>43121</v>
      </c>
      <c r="B413" s="2">
        <f t="shared" si="6"/>
        <v>1</v>
      </c>
    </row>
    <row r="414" spans="1:2" x14ac:dyDescent="0.3">
      <c r="A414" s="22">
        <v>43185</v>
      </c>
      <c r="B414" s="2">
        <f t="shared" si="6"/>
        <v>1</v>
      </c>
    </row>
    <row r="415" spans="1:2" x14ac:dyDescent="0.3">
      <c r="A415" s="22">
        <v>43112</v>
      </c>
      <c r="B415" s="2">
        <f t="shared" si="6"/>
        <v>1</v>
      </c>
    </row>
    <row r="416" spans="1:2" x14ac:dyDescent="0.3">
      <c r="A416" s="22">
        <v>43467</v>
      </c>
      <c r="B416" s="2">
        <f t="shared" si="6"/>
        <v>1</v>
      </c>
    </row>
    <row r="417" spans="1:2" x14ac:dyDescent="0.3">
      <c r="A417" s="22">
        <v>42513</v>
      </c>
      <c r="B417" s="2">
        <f t="shared" si="6"/>
        <v>2</v>
      </c>
    </row>
    <row r="418" spans="1:2" x14ac:dyDescent="0.3">
      <c r="A418" s="22">
        <v>43365</v>
      </c>
      <c r="B418" s="2">
        <f t="shared" si="6"/>
        <v>3</v>
      </c>
    </row>
    <row r="419" spans="1:2" x14ac:dyDescent="0.3">
      <c r="A419" s="22">
        <v>42791</v>
      </c>
      <c r="B419" s="2">
        <f t="shared" si="6"/>
        <v>1</v>
      </c>
    </row>
    <row r="420" spans="1:2" x14ac:dyDescent="0.3">
      <c r="A420" s="22">
        <v>43336</v>
      </c>
      <c r="B420" s="2">
        <f t="shared" si="6"/>
        <v>3</v>
      </c>
    </row>
    <row r="421" spans="1:2" x14ac:dyDescent="0.3">
      <c r="A421" s="22">
        <v>42608</v>
      </c>
      <c r="B421" s="2">
        <f t="shared" si="6"/>
        <v>3</v>
      </c>
    </row>
    <row r="422" spans="1:2" x14ac:dyDescent="0.3">
      <c r="A422" s="22">
        <v>43331</v>
      </c>
      <c r="B422" s="2">
        <f t="shared" si="6"/>
        <v>3</v>
      </c>
    </row>
    <row r="423" spans="1:2" x14ac:dyDescent="0.3">
      <c r="A423" s="22">
        <v>42429</v>
      </c>
      <c r="B423" s="2">
        <f t="shared" si="6"/>
        <v>1</v>
      </c>
    </row>
    <row r="424" spans="1:2" x14ac:dyDescent="0.3">
      <c r="A424" s="22">
        <v>42532</v>
      </c>
      <c r="B424" s="2">
        <f t="shared" si="6"/>
        <v>2</v>
      </c>
    </row>
    <row r="425" spans="1:2" x14ac:dyDescent="0.3">
      <c r="A425" s="22">
        <v>43233</v>
      </c>
      <c r="B425" s="2">
        <f t="shared" si="6"/>
        <v>2</v>
      </c>
    </row>
    <row r="426" spans="1:2" x14ac:dyDescent="0.3">
      <c r="A426" s="22">
        <v>42999</v>
      </c>
      <c r="B426" s="2">
        <f t="shared" si="6"/>
        <v>3</v>
      </c>
    </row>
    <row r="427" spans="1:2" x14ac:dyDescent="0.3">
      <c r="A427" s="22">
        <v>42524</v>
      </c>
      <c r="B427" s="2">
        <f t="shared" si="6"/>
        <v>2</v>
      </c>
    </row>
    <row r="428" spans="1:2" x14ac:dyDescent="0.3">
      <c r="A428" s="22">
        <v>43338</v>
      </c>
      <c r="B428" s="2">
        <f t="shared" si="6"/>
        <v>3</v>
      </c>
    </row>
    <row r="429" spans="1:2" x14ac:dyDescent="0.3">
      <c r="A429" s="22">
        <v>42974</v>
      </c>
      <c r="B429" s="2">
        <f t="shared" si="6"/>
        <v>3</v>
      </c>
    </row>
    <row r="430" spans="1:2" x14ac:dyDescent="0.3">
      <c r="A430" s="22">
        <v>42732</v>
      </c>
      <c r="B430" s="2">
        <f t="shared" si="6"/>
        <v>4</v>
      </c>
    </row>
    <row r="431" spans="1:2" x14ac:dyDescent="0.3">
      <c r="A431" s="22">
        <v>42630</v>
      </c>
      <c r="B431" s="2">
        <f t="shared" si="6"/>
        <v>3</v>
      </c>
    </row>
    <row r="432" spans="1:2" x14ac:dyDescent="0.3">
      <c r="A432" s="22">
        <v>42752</v>
      </c>
      <c r="B432" s="2">
        <f t="shared" si="6"/>
        <v>1</v>
      </c>
    </row>
    <row r="433" spans="1:2" x14ac:dyDescent="0.3">
      <c r="A433" s="22">
        <v>42581</v>
      </c>
      <c r="B433" s="2">
        <f t="shared" si="6"/>
        <v>3</v>
      </c>
    </row>
    <row r="434" spans="1:2" x14ac:dyDescent="0.3">
      <c r="A434" s="22">
        <v>42443</v>
      </c>
      <c r="B434" s="2">
        <f t="shared" si="6"/>
        <v>1</v>
      </c>
    </row>
    <row r="435" spans="1:2" x14ac:dyDescent="0.3">
      <c r="A435" s="22">
        <v>42484</v>
      </c>
      <c r="B435" s="2">
        <f t="shared" si="6"/>
        <v>2</v>
      </c>
    </row>
    <row r="436" spans="1:2" x14ac:dyDescent="0.3">
      <c r="A436" s="22">
        <v>42806</v>
      </c>
      <c r="B436" s="2">
        <f t="shared" si="6"/>
        <v>1</v>
      </c>
    </row>
    <row r="437" spans="1:2" x14ac:dyDescent="0.3">
      <c r="A437" s="22">
        <v>43402</v>
      </c>
      <c r="B437" s="2">
        <f t="shared" si="6"/>
        <v>4</v>
      </c>
    </row>
    <row r="438" spans="1:2" x14ac:dyDescent="0.3">
      <c r="A438" s="22">
        <v>43295</v>
      </c>
      <c r="B438" s="2">
        <f t="shared" si="6"/>
        <v>3</v>
      </c>
    </row>
    <row r="439" spans="1:2" x14ac:dyDescent="0.3">
      <c r="A439" s="22">
        <v>43083</v>
      </c>
      <c r="B439" s="2">
        <f t="shared" si="6"/>
        <v>4</v>
      </c>
    </row>
    <row r="440" spans="1:2" x14ac:dyDescent="0.3">
      <c r="A440" s="22">
        <v>43139</v>
      </c>
      <c r="B440" s="2">
        <f t="shared" si="6"/>
        <v>1</v>
      </c>
    </row>
    <row r="441" spans="1:2" x14ac:dyDescent="0.3">
      <c r="A441" s="22">
        <v>42556</v>
      </c>
      <c r="B441" s="2">
        <f t="shared" si="6"/>
        <v>3</v>
      </c>
    </row>
    <row r="442" spans="1:2" x14ac:dyDescent="0.3">
      <c r="A442" s="22">
        <v>42826</v>
      </c>
      <c r="B442" s="2">
        <f t="shared" si="6"/>
        <v>2</v>
      </c>
    </row>
    <row r="443" spans="1:2" x14ac:dyDescent="0.3">
      <c r="A443" s="22">
        <v>43387</v>
      </c>
      <c r="B443" s="2">
        <f t="shared" si="6"/>
        <v>4</v>
      </c>
    </row>
    <row r="444" spans="1:2" x14ac:dyDescent="0.3">
      <c r="A444" s="22">
        <v>42662</v>
      </c>
      <c r="B444" s="2">
        <f t="shared" si="6"/>
        <v>4</v>
      </c>
    </row>
    <row r="445" spans="1:2" x14ac:dyDescent="0.3">
      <c r="A445" s="22">
        <v>42439</v>
      </c>
      <c r="B445" s="2">
        <f t="shared" si="6"/>
        <v>1</v>
      </c>
    </row>
    <row r="446" spans="1:2" x14ac:dyDescent="0.3">
      <c r="A446" s="22">
        <v>42937</v>
      </c>
      <c r="B446" s="2">
        <f t="shared" si="6"/>
        <v>3</v>
      </c>
    </row>
    <row r="447" spans="1:2" x14ac:dyDescent="0.3">
      <c r="A447" s="22">
        <v>43384</v>
      </c>
      <c r="B447" s="2">
        <f t="shared" si="6"/>
        <v>4</v>
      </c>
    </row>
    <row r="448" spans="1:2" x14ac:dyDescent="0.3">
      <c r="A448" s="22">
        <v>42567</v>
      </c>
      <c r="B448" s="2">
        <f t="shared" si="6"/>
        <v>3</v>
      </c>
    </row>
    <row r="449" spans="1:2" x14ac:dyDescent="0.3">
      <c r="A449" s="22">
        <v>42663</v>
      </c>
      <c r="B449" s="2">
        <f t="shared" si="6"/>
        <v>4</v>
      </c>
    </row>
    <row r="450" spans="1:2" x14ac:dyDescent="0.3">
      <c r="A450" s="22">
        <v>42950</v>
      </c>
      <c r="B450" s="2">
        <f t="shared" si="6"/>
        <v>3</v>
      </c>
    </row>
    <row r="451" spans="1:2" x14ac:dyDescent="0.3">
      <c r="A451" s="22">
        <v>43377</v>
      </c>
      <c r="B451" s="2">
        <f t="shared" ref="B451:B514" si="7">ROUNDUP(MONTH(A451)/3,0)</f>
        <v>4</v>
      </c>
    </row>
    <row r="452" spans="1:2" x14ac:dyDescent="0.3">
      <c r="A452" s="22">
        <v>42967</v>
      </c>
      <c r="B452" s="2">
        <f t="shared" si="7"/>
        <v>3</v>
      </c>
    </row>
    <row r="453" spans="1:2" x14ac:dyDescent="0.3">
      <c r="A453" s="22">
        <v>42774</v>
      </c>
      <c r="B453" s="2">
        <f t="shared" si="7"/>
        <v>1</v>
      </c>
    </row>
    <row r="454" spans="1:2" x14ac:dyDescent="0.3">
      <c r="A454" s="22">
        <v>42880</v>
      </c>
      <c r="B454" s="2">
        <f t="shared" si="7"/>
        <v>2</v>
      </c>
    </row>
    <row r="455" spans="1:2" x14ac:dyDescent="0.3">
      <c r="A455" s="22">
        <v>43366</v>
      </c>
      <c r="B455" s="2">
        <f t="shared" si="7"/>
        <v>3</v>
      </c>
    </row>
    <row r="456" spans="1:2" x14ac:dyDescent="0.3">
      <c r="A456" s="22">
        <v>42952</v>
      </c>
      <c r="B456" s="2">
        <f t="shared" si="7"/>
        <v>3</v>
      </c>
    </row>
    <row r="457" spans="1:2" x14ac:dyDescent="0.3">
      <c r="A457" s="22">
        <v>43074</v>
      </c>
      <c r="B457" s="2">
        <f t="shared" si="7"/>
        <v>4</v>
      </c>
    </row>
    <row r="458" spans="1:2" x14ac:dyDescent="0.3">
      <c r="A458" s="22">
        <v>43387</v>
      </c>
      <c r="B458" s="2">
        <f t="shared" si="7"/>
        <v>4</v>
      </c>
    </row>
    <row r="459" spans="1:2" x14ac:dyDescent="0.3">
      <c r="A459" s="22">
        <v>42701</v>
      </c>
      <c r="B459" s="2">
        <f t="shared" si="7"/>
        <v>4</v>
      </c>
    </row>
    <row r="460" spans="1:2" x14ac:dyDescent="0.3">
      <c r="A460" s="22">
        <v>42955</v>
      </c>
      <c r="B460" s="2">
        <f t="shared" si="7"/>
        <v>3</v>
      </c>
    </row>
    <row r="461" spans="1:2" x14ac:dyDescent="0.3">
      <c r="A461" s="22">
        <v>43287</v>
      </c>
      <c r="B461" s="2">
        <f t="shared" si="7"/>
        <v>3</v>
      </c>
    </row>
    <row r="462" spans="1:2" x14ac:dyDescent="0.3">
      <c r="A462" s="22">
        <v>43458</v>
      </c>
      <c r="B462" s="2">
        <f t="shared" si="7"/>
        <v>4</v>
      </c>
    </row>
    <row r="463" spans="1:2" x14ac:dyDescent="0.3">
      <c r="A463" s="22">
        <v>42473</v>
      </c>
      <c r="B463" s="2">
        <f t="shared" si="7"/>
        <v>2</v>
      </c>
    </row>
    <row r="464" spans="1:2" x14ac:dyDescent="0.3">
      <c r="A464" s="22">
        <v>43041</v>
      </c>
      <c r="B464" s="2">
        <f t="shared" si="7"/>
        <v>4</v>
      </c>
    </row>
    <row r="465" spans="1:2" x14ac:dyDescent="0.3">
      <c r="A465" s="22">
        <v>43468</v>
      </c>
      <c r="B465" s="2">
        <f t="shared" si="7"/>
        <v>1</v>
      </c>
    </row>
    <row r="466" spans="1:2" x14ac:dyDescent="0.3">
      <c r="A466" s="22">
        <v>42969</v>
      </c>
      <c r="B466" s="2">
        <f t="shared" si="7"/>
        <v>3</v>
      </c>
    </row>
    <row r="467" spans="1:2" x14ac:dyDescent="0.3">
      <c r="A467" s="22">
        <v>42994</v>
      </c>
      <c r="B467" s="2">
        <f t="shared" si="7"/>
        <v>3</v>
      </c>
    </row>
    <row r="468" spans="1:2" x14ac:dyDescent="0.3">
      <c r="A468" s="22">
        <v>42625</v>
      </c>
      <c r="B468" s="2">
        <f t="shared" si="7"/>
        <v>3</v>
      </c>
    </row>
    <row r="469" spans="1:2" x14ac:dyDescent="0.3">
      <c r="A469" s="22">
        <v>43223</v>
      </c>
      <c r="B469" s="2">
        <f t="shared" si="7"/>
        <v>2</v>
      </c>
    </row>
    <row r="470" spans="1:2" x14ac:dyDescent="0.3">
      <c r="A470" s="22">
        <v>43217</v>
      </c>
      <c r="B470" s="2">
        <f t="shared" si="7"/>
        <v>2</v>
      </c>
    </row>
    <row r="471" spans="1:2" x14ac:dyDescent="0.3">
      <c r="A471" s="22">
        <v>42720</v>
      </c>
      <c r="B471" s="2">
        <f t="shared" si="7"/>
        <v>4</v>
      </c>
    </row>
    <row r="472" spans="1:2" x14ac:dyDescent="0.3">
      <c r="A472" s="22">
        <v>43439</v>
      </c>
      <c r="B472" s="2">
        <f t="shared" si="7"/>
        <v>4</v>
      </c>
    </row>
    <row r="473" spans="1:2" x14ac:dyDescent="0.3">
      <c r="A473" s="22">
        <v>42484</v>
      </c>
      <c r="B473" s="2">
        <f t="shared" si="7"/>
        <v>2</v>
      </c>
    </row>
    <row r="474" spans="1:2" x14ac:dyDescent="0.3">
      <c r="A474" s="22">
        <v>43137</v>
      </c>
      <c r="B474" s="2">
        <f t="shared" si="7"/>
        <v>1</v>
      </c>
    </row>
    <row r="475" spans="1:2" x14ac:dyDescent="0.3">
      <c r="A475" s="22">
        <v>43200</v>
      </c>
      <c r="B475" s="2">
        <f t="shared" si="7"/>
        <v>2</v>
      </c>
    </row>
    <row r="476" spans="1:2" x14ac:dyDescent="0.3">
      <c r="A476" s="22">
        <v>43388</v>
      </c>
      <c r="B476" s="2">
        <f t="shared" si="7"/>
        <v>4</v>
      </c>
    </row>
    <row r="477" spans="1:2" x14ac:dyDescent="0.3">
      <c r="A477" s="22">
        <v>43259</v>
      </c>
      <c r="B477" s="2">
        <f t="shared" si="7"/>
        <v>2</v>
      </c>
    </row>
    <row r="478" spans="1:2" x14ac:dyDescent="0.3">
      <c r="A478" s="22">
        <v>43314</v>
      </c>
      <c r="B478" s="2">
        <f t="shared" si="7"/>
        <v>3</v>
      </c>
    </row>
    <row r="479" spans="1:2" x14ac:dyDescent="0.3">
      <c r="A479" s="22">
        <v>42968</v>
      </c>
      <c r="B479" s="2">
        <f t="shared" si="7"/>
        <v>3</v>
      </c>
    </row>
    <row r="480" spans="1:2" x14ac:dyDescent="0.3">
      <c r="A480" s="22">
        <v>42551</v>
      </c>
      <c r="B480" s="2">
        <f t="shared" si="7"/>
        <v>2</v>
      </c>
    </row>
    <row r="481" spans="1:2" x14ac:dyDescent="0.3">
      <c r="A481" s="22">
        <v>43058</v>
      </c>
      <c r="B481" s="2">
        <f t="shared" si="7"/>
        <v>4</v>
      </c>
    </row>
    <row r="482" spans="1:2" x14ac:dyDescent="0.3">
      <c r="A482" s="22">
        <v>42905</v>
      </c>
      <c r="B482" s="2">
        <f t="shared" si="7"/>
        <v>2</v>
      </c>
    </row>
    <row r="483" spans="1:2" x14ac:dyDescent="0.3">
      <c r="A483" s="22">
        <v>42745</v>
      </c>
      <c r="B483" s="2">
        <f t="shared" si="7"/>
        <v>1</v>
      </c>
    </row>
    <row r="484" spans="1:2" x14ac:dyDescent="0.3">
      <c r="A484" s="22">
        <v>43155</v>
      </c>
      <c r="B484" s="2">
        <f t="shared" si="7"/>
        <v>1</v>
      </c>
    </row>
    <row r="485" spans="1:2" x14ac:dyDescent="0.3">
      <c r="A485" s="22">
        <v>42783</v>
      </c>
      <c r="B485" s="2">
        <f t="shared" si="7"/>
        <v>1</v>
      </c>
    </row>
    <row r="486" spans="1:2" x14ac:dyDescent="0.3">
      <c r="A486" s="22">
        <v>42651</v>
      </c>
      <c r="B486" s="2">
        <f t="shared" si="7"/>
        <v>4</v>
      </c>
    </row>
    <row r="487" spans="1:2" x14ac:dyDescent="0.3">
      <c r="A487" s="22">
        <v>42573</v>
      </c>
      <c r="B487" s="2">
        <f t="shared" si="7"/>
        <v>3</v>
      </c>
    </row>
    <row r="488" spans="1:2" x14ac:dyDescent="0.3">
      <c r="A488" s="22">
        <v>42838</v>
      </c>
      <c r="B488" s="2">
        <f t="shared" si="7"/>
        <v>2</v>
      </c>
    </row>
    <row r="489" spans="1:2" x14ac:dyDescent="0.3">
      <c r="A489" s="22">
        <v>43368</v>
      </c>
      <c r="B489" s="2">
        <f t="shared" si="7"/>
        <v>3</v>
      </c>
    </row>
    <row r="490" spans="1:2" x14ac:dyDescent="0.3">
      <c r="A490" s="22">
        <v>42624</v>
      </c>
      <c r="B490" s="2">
        <f t="shared" si="7"/>
        <v>3</v>
      </c>
    </row>
    <row r="491" spans="1:2" x14ac:dyDescent="0.3">
      <c r="A491" s="22">
        <v>42489</v>
      </c>
      <c r="B491" s="2">
        <f t="shared" si="7"/>
        <v>2</v>
      </c>
    </row>
    <row r="492" spans="1:2" x14ac:dyDescent="0.3">
      <c r="A492" s="22">
        <v>43061</v>
      </c>
      <c r="B492" s="2">
        <f t="shared" si="7"/>
        <v>4</v>
      </c>
    </row>
    <row r="493" spans="1:2" x14ac:dyDescent="0.3">
      <c r="A493" s="22">
        <v>43062</v>
      </c>
      <c r="B493" s="2">
        <f t="shared" si="7"/>
        <v>4</v>
      </c>
    </row>
    <row r="494" spans="1:2" x14ac:dyDescent="0.3">
      <c r="A494" s="22">
        <v>42547</v>
      </c>
      <c r="B494" s="2">
        <f t="shared" si="7"/>
        <v>2</v>
      </c>
    </row>
    <row r="495" spans="1:2" x14ac:dyDescent="0.3">
      <c r="A495" s="22">
        <v>43185</v>
      </c>
      <c r="B495" s="2">
        <f t="shared" si="7"/>
        <v>1</v>
      </c>
    </row>
    <row r="496" spans="1:2" x14ac:dyDescent="0.3">
      <c r="A496" s="22">
        <v>42833</v>
      </c>
      <c r="B496" s="2">
        <f t="shared" si="7"/>
        <v>2</v>
      </c>
    </row>
    <row r="497" spans="1:2" x14ac:dyDescent="0.3">
      <c r="A497" s="22">
        <v>42749</v>
      </c>
      <c r="B497" s="2">
        <f t="shared" si="7"/>
        <v>1</v>
      </c>
    </row>
    <row r="498" spans="1:2" x14ac:dyDescent="0.3">
      <c r="A498" s="22">
        <v>42750</v>
      </c>
      <c r="B498" s="2">
        <f t="shared" si="7"/>
        <v>1</v>
      </c>
    </row>
    <row r="499" spans="1:2" x14ac:dyDescent="0.3">
      <c r="A499" s="22">
        <v>42854</v>
      </c>
      <c r="B499" s="2">
        <f t="shared" si="7"/>
        <v>2</v>
      </c>
    </row>
    <row r="500" spans="1:2" x14ac:dyDescent="0.3">
      <c r="A500" s="22">
        <v>42783</v>
      </c>
      <c r="B500" s="2">
        <f t="shared" si="7"/>
        <v>1</v>
      </c>
    </row>
    <row r="501" spans="1:2" x14ac:dyDescent="0.3">
      <c r="A501" s="22">
        <v>43237</v>
      </c>
      <c r="B501" s="2">
        <f t="shared" si="7"/>
        <v>2</v>
      </c>
    </row>
    <row r="502" spans="1:2" x14ac:dyDescent="0.3">
      <c r="A502" s="22">
        <v>42764</v>
      </c>
      <c r="B502" s="2">
        <f t="shared" si="7"/>
        <v>1</v>
      </c>
    </row>
    <row r="503" spans="1:2" x14ac:dyDescent="0.3">
      <c r="A503" s="22">
        <v>42742</v>
      </c>
      <c r="B503" s="2">
        <f t="shared" si="7"/>
        <v>1</v>
      </c>
    </row>
    <row r="504" spans="1:2" x14ac:dyDescent="0.3">
      <c r="A504" s="22">
        <v>43306</v>
      </c>
      <c r="B504" s="2">
        <f t="shared" si="7"/>
        <v>3</v>
      </c>
    </row>
    <row r="505" spans="1:2" x14ac:dyDescent="0.3">
      <c r="A505" s="22">
        <v>42994</v>
      </c>
      <c r="B505" s="2">
        <f t="shared" si="7"/>
        <v>3</v>
      </c>
    </row>
    <row r="506" spans="1:2" x14ac:dyDescent="0.3">
      <c r="A506" s="22">
        <v>42447</v>
      </c>
      <c r="B506" s="2">
        <f t="shared" si="7"/>
        <v>1</v>
      </c>
    </row>
    <row r="507" spans="1:2" x14ac:dyDescent="0.3">
      <c r="A507" s="22">
        <v>43109</v>
      </c>
      <c r="B507" s="2">
        <f t="shared" si="7"/>
        <v>1</v>
      </c>
    </row>
    <row r="508" spans="1:2" x14ac:dyDescent="0.3">
      <c r="A508" s="22">
        <v>43510</v>
      </c>
      <c r="B508" s="2">
        <f t="shared" si="7"/>
        <v>1</v>
      </c>
    </row>
    <row r="509" spans="1:2" x14ac:dyDescent="0.3">
      <c r="A509" s="22">
        <v>42469</v>
      </c>
      <c r="B509" s="2">
        <f t="shared" si="7"/>
        <v>2</v>
      </c>
    </row>
    <row r="510" spans="1:2" x14ac:dyDescent="0.3">
      <c r="A510" s="22">
        <v>42929</v>
      </c>
      <c r="B510" s="2">
        <f t="shared" si="7"/>
        <v>3</v>
      </c>
    </row>
    <row r="511" spans="1:2" x14ac:dyDescent="0.3">
      <c r="A511" s="22">
        <v>43068</v>
      </c>
      <c r="B511" s="2">
        <f t="shared" si="7"/>
        <v>4</v>
      </c>
    </row>
    <row r="512" spans="1:2" x14ac:dyDescent="0.3">
      <c r="A512" s="22">
        <v>43494</v>
      </c>
      <c r="B512" s="2">
        <f t="shared" si="7"/>
        <v>1</v>
      </c>
    </row>
    <row r="513" spans="1:2" x14ac:dyDescent="0.3">
      <c r="A513" s="22">
        <v>43365</v>
      </c>
      <c r="B513" s="2">
        <f t="shared" si="7"/>
        <v>3</v>
      </c>
    </row>
    <row r="514" spans="1:2" x14ac:dyDescent="0.3">
      <c r="A514" s="22">
        <v>43231</v>
      </c>
      <c r="B514" s="2">
        <f t="shared" si="7"/>
        <v>2</v>
      </c>
    </row>
    <row r="515" spans="1:2" x14ac:dyDescent="0.3">
      <c r="A515" s="22">
        <v>43232</v>
      </c>
      <c r="B515" s="2">
        <f t="shared" ref="B515:B578" si="8">ROUNDUP(MONTH(A515)/3,0)</f>
        <v>2</v>
      </c>
    </row>
    <row r="516" spans="1:2" x14ac:dyDescent="0.3">
      <c r="A516" s="22">
        <v>42782</v>
      </c>
      <c r="B516" s="2">
        <f t="shared" si="8"/>
        <v>1</v>
      </c>
    </row>
    <row r="517" spans="1:2" x14ac:dyDescent="0.3">
      <c r="A517" s="22">
        <v>42512</v>
      </c>
      <c r="B517" s="2">
        <f t="shared" si="8"/>
        <v>2</v>
      </c>
    </row>
    <row r="518" spans="1:2" x14ac:dyDescent="0.3">
      <c r="A518" s="22">
        <v>42777</v>
      </c>
      <c r="B518" s="2">
        <f t="shared" si="8"/>
        <v>1</v>
      </c>
    </row>
    <row r="519" spans="1:2" x14ac:dyDescent="0.3">
      <c r="A519" s="22">
        <v>42580</v>
      </c>
      <c r="B519" s="2">
        <f t="shared" si="8"/>
        <v>3</v>
      </c>
    </row>
    <row r="520" spans="1:2" x14ac:dyDescent="0.3">
      <c r="A520" s="22">
        <v>42438</v>
      </c>
      <c r="B520" s="2">
        <f t="shared" si="8"/>
        <v>1</v>
      </c>
    </row>
    <row r="521" spans="1:2" x14ac:dyDescent="0.3">
      <c r="A521" s="22">
        <v>43149</v>
      </c>
      <c r="B521" s="2">
        <f t="shared" si="8"/>
        <v>1</v>
      </c>
    </row>
    <row r="522" spans="1:2" x14ac:dyDescent="0.3">
      <c r="A522" s="22">
        <v>43293</v>
      </c>
      <c r="B522" s="2">
        <f t="shared" si="8"/>
        <v>3</v>
      </c>
    </row>
    <row r="523" spans="1:2" x14ac:dyDescent="0.3">
      <c r="A523" s="22">
        <v>42993</v>
      </c>
      <c r="B523" s="2">
        <f t="shared" si="8"/>
        <v>3</v>
      </c>
    </row>
    <row r="524" spans="1:2" x14ac:dyDescent="0.3">
      <c r="A524" s="22">
        <v>42551</v>
      </c>
      <c r="B524" s="2">
        <f t="shared" si="8"/>
        <v>2</v>
      </c>
    </row>
    <row r="525" spans="1:2" x14ac:dyDescent="0.3">
      <c r="A525" s="22">
        <v>42942</v>
      </c>
      <c r="B525" s="2">
        <f t="shared" si="8"/>
        <v>3</v>
      </c>
    </row>
    <row r="526" spans="1:2" x14ac:dyDescent="0.3">
      <c r="A526" s="22">
        <v>43197</v>
      </c>
      <c r="B526" s="2">
        <f t="shared" si="8"/>
        <v>2</v>
      </c>
    </row>
    <row r="527" spans="1:2" x14ac:dyDescent="0.3">
      <c r="A527" s="22">
        <v>42772</v>
      </c>
      <c r="B527" s="2">
        <f t="shared" si="8"/>
        <v>1</v>
      </c>
    </row>
    <row r="528" spans="1:2" x14ac:dyDescent="0.3">
      <c r="A528" s="22">
        <v>43388</v>
      </c>
      <c r="B528" s="2">
        <f t="shared" si="8"/>
        <v>4</v>
      </c>
    </row>
    <row r="529" spans="1:2" x14ac:dyDescent="0.3">
      <c r="A529" s="22">
        <v>42498</v>
      </c>
      <c r="B529" s="2">
        <f t="shared" si="8"/>
        <v>2</v>
      </c>
    </row>
    <row r="530" spans="1:2" x14ac:dyDescent="0.3">
      <c r="A530" s="22">
        <v>43487</v>
      </c>
      <c r="B530" s="2">
        <f t="shared" si="8"/>
        <v>1</v>
      </c>
    </row>
    <row r="531" spans="1:2" x14ac:dyDescent="0.3">
      <c r="A531" s="22">
        <v>43435</v>
      </c>
      <c r="B531" s="2">
        <f t="shared" si="8"/>
        <v>4</v>
      </c>
    </row>
    <row r="532" spans="1:2" x14ac:dyDescent="0.3">
      <c r="A532" s="22">
        <v>42506</v>
      </c>
      <c r="B532" s="2">
        <f t="shared" si="8"/>
        <v>2</v>
      </c>
    </row>
    <row r="533" spans="1:2" x14ac:dyDescent="0.3">
      <c r="A533" s="22">
        <v>43394</v>
      </c>
      <c r="B533" s="2">
        <f t="shared" si="8"/>
        <v>4</v>
      </c>
    </row>
    <row r="534" spans="1:2" x14ac:dyDescent="0.3">
      <c r="A534" s="22">
        <v>42883</v>
      </c>
      <c r="B534" s="2">
        <f t="shared" si="8"/>
        <v>2</v>
      </c>
    </row>
    <row r="535" spans="1:2" x14ac:dyDescent="0.3">
      <c r="A535" s="22">
        <v>42710</v>
      </c>
      <c r="B535" s="2">
        <f t="shared" si="8"/>
        <v>4</v>
      </c>
    </row>
    <row r="536" spans="1:2" x14ac:dyDescent="0.3">
      <c r="A536" s="22">
        <v>43021</v>
      </c>
      <c r="B536" s="2">
        <f t="shared" si="8"/>
        <v>4</v>
      </c>
    </row>
    <row r="537" spans="1:2" x14ac:dyDescent="0.3">
      <c r="A537" s="22">
        <v>43251</v>
      </c>
      <c r="B537" s="2">
        <f t="shared" si="8"/>
        <v>2</v>
      </c>
    </row>
    <row r="538" spans="1:2" x14ac:dyDescent="0.3">
      <c r="A538" s="22">
        <v>42667</v>
      </c>
      <c r="B538" s="2">
        <f t="shared" si="8"/>
        <v>4</v>
      </c>
    </row>
    <row r="539" spans="1:2" x14ac:dyDescent="0.3">
      <c r="A539" s="22">
        <v>42582</v>
      </c>
      <c r="B539" s="2">
        <f t="shared" si="8"/>
        <v>3</v>
      </c>
    </row>
    <row r="540" spans="1:2" x14ac:dyDescent="0.3">
      <c r="A540" s="22">
        <v>43063</v>
      </c>
      <c r="B540" s="2">
        <f t="shared" si="8"/>
        <v>4</v>
      </c>
    </row>
    <row r="541" spans="1:2" x14ac:dyDescent="0.3">
      <c r="A541" s="22">
        <v>42842</v>
      </c>
      <c r="B541" s="2">
        <f t="shared" si="8"/>
        <v>2</v>
      </c>
    </row>
    <row r="542" spans="1:2" x14ac:dyDescent="0.3">
      <c r="A542" s="22">
        <v>43075</v>
      </c>
      <c r="B542" s="2">
        <f t="shared" si="8"/>
        <v>4</v>
      </c>
    </row>
    <row r="543" spans="1:2" x14ac:dyDescent="0.3">
      <c r="A543" s="22">
        <v>42671</v>
      </c>
      <c r="B543" s="2">
        <f t="shared" si="8"/>
        <v>4</v>
      </c>
    </row>
    <row r="544" spans="1:2" x14ac:dyDescent="0.3">
      <c r="A544" s="22">
        <v>43082</v>
      </c>
      <c r="B544" s="2">
        <f t="shared" si="8"/>
        <v>4</v>
      </c>
    </row>
    <row r="545" spans="1:2" x14ac:dyDescent="0.3">
      <c r="A545" s="22">
        <v>43013</v>
      </c>
      <c r="B545" s="2">
        <f t="shared" si="8"/>
        <v>4</v>
      </c>
    </row>
    <row r="546" spans="1:2" x14ac:dyDescent="0.3">
      <c r="A546" s="22">
        <v>43372</v>
      </c>
      <c r="B546" s="2">
        <f t="shared" si="8"/>
        <v>3</v>
      </c>
    </row>
    <row r="547" spans="1:2" x14ac:dyDescent="0.3">
      <c r="A547" s="22">
        <v>42791</v>
      </c>
      <c r="B547" s="2">
        <f t="shared" si="8"/>
        <v>1</v>
      </c>
    </row>
    <row r="548" spans="1:2" x14ac:dyDescent="0.3">
      <c r="A548" s="22">
        <v>42532</v>
      </c>
      <c r="B548" s="2">
        <f t="shared" si="8"/>
        <v>2</v>
      </c>
    </row>
    <row r="549" spans="1:2" x14ac:dyDescent="0.3">
      <c r="A549" s="22">
        <v>42776</v>
      </c>
      <c r="B549" s="2">
        <f t="shared" si="8"/>
        <v>1</v>
      </c>
    </row>
    <row r="550" spans="1:2" x14ac:dyDescent="0.3">
      <c r="A550" s="22">
        <v>43517</v>
      </c>
      <c r="B550" s="2">
        <f t="shared" si="8"/>
        <v>1</v>
      </c>
    </row>
    <row r="551" spans="1:2" x14ac:dyDescent="0.3">
      <c r="A551" s="22">
        <v>42632</v>
      </c>
      <c r="B551" s="2">
        <f t="shared" si="8"/>
        <v>3</v>
      </c>
    </row>
    <row r="552" spans="1:2" x14ac:dyDescent="0.3">
      <c r="A552" s="22">
        <v>43367</v>
      </c>
      <c r="B552" s="2">
        <f t="shared" si="8"/>
        <v>3</v>
      </c>
    </row>
    <row r="553" spans="1:2" x14ac:dyDescent="0.3">
      <c r="A553" s="22">
        <v>42828</v>
      </c>
      <c r="B553" s="2">
        <f t="shared" si="8"/>
        <v>2</v>
      </c>
    </row>
    <row r="554" spans="1:2" x14ac:dyDescent="0.3">
      <c r="A554" s="22">
        <v>42963</v>
      </c>
      <c r="B554" s="2">
        <f t="shared" si="8"/>
        <v>3</v>
      </c>
    </row>
    <row r="555" spans="1:2" x14ac:dyDescent="0.3">
      <c r="A555" s="22">
        <v>42824</v>
      </c>
      <c r="B555" s="2">
        <f t="shared" si="8"/>
        <v>1</v>
      </c>
    </row>
    <row r="556" spans="1:2" x14ac:dyDescent="0.3">
      <c r="A556" s="22">
        <v>42825</v>
      </c>
      <c r="B556" s="2">
        <f t="shared" si="8"/>
        <v>1</v>
      </c>
    </row>
    <row r="557" spans="1:2" x14ac:dyDescent="0.3">
      <c r="A557" s="22">
        <v>43246</v>
      </c>
      <c r="B557" s="2">
        <f t="shared" si="8"/>
        <v>2</v>
      </c>
    </row>
    <row r="558" spans="1:2" x14ac:dyDescent="0.3">
      <c r="A558" s="22">
        <v>43272</v>
      </c>
      <c r="B558" s="2">
        <f t="shared" si="8"/>
        <v>2</v>
      </c>
    </row>
    <row r="559" spans="1:2" x14ac:dyDescent="0.3">
      <c r="A559" s="22">
        <v>43000</v>
      </c>
      <c r="B559" s="2">
        <f t="shared" si="8"/>
        <v>3</v>
      </c>
    </row>
    <row r="560" spans="1:2" x14ac:dyDescent="0.3">
      <c r="A560" s="22">
        <v>43290</v>
      </c>
      <c r="B560" s="2">
        <f t="shared" si="8"/>
        <v>3</v>
      </c>
    </row>
    <row r="561" spans="1:2" x14ac:dyDescent="0.3">
      <c r="A561" s="22">
        <v>43190</v>
      </c>
      <c r="B561" s="2">
        <f t="shared" si="8"/>
        <v>1</v>
      </c>
    </row>
    <row r="562" spans="1:2" x14ac:dyDescent="0.3">
      <c r="A562" s="22">
        <v>42949</v>
      </c>
      <c r="B562" s="2">
        <f t="shared" si="8"/>
        <v>3</v>
      </c>
    </row>
    <row r="563" spans="1:2" x14ac:dyDescent="0.3">
      <c r="A563" s="22">
        <v>43222</v>
      </c>
      <c r="B563" s="2">
        <f t="shared" si="8"/>
        <v>2</v>
      </c>
    </row>
    <row r="564" spans="1:2" x14ac:dyDescent="0.3">
      <c r="A564" s="22">
        <v>42788</v>
      </c>
      <c r="B564" s="2">
        <f t="shared" si="8"/>
        <v>1</v>
      </c>
    </row>
    <row r="565" spans="1:2" x14ac:dyDescent="0.3">
      <c r="A565" s="22">
        <v>42638</v>
      </c>
      <c r="B565" s="2">
        <f t="shared" si="8"/>
        <v>3</v>
      </c>
    </row>
    <row r="566" spans="1:2" x14ac:dyDescent="0.3">
      <c r="A566" s="22">
        <v>43318</v>
      </c>
      <c r="B566" s="2">
        <f t="shared" si="8"/>
        <v>3</v>
      </c>
    </row>
    <row r="567" spans="1:2" x14ac:dyDescent="0.3">
      <c r="A567" s="22">
        <v>43072</v>
      </c>
      <c r="B567" s="2">
        <f t="shared" si="8"/>
        <v>4</v>
      </c>
    </row>
    <row r="568" spans="1:2" x14ac:dyDescent="0.3">
      <c r="A568" s="22">
        <v>43470</v>
      </c>
      <c r="B568" s="2">
        <f t="shared" si="8"/>
        <v>1</v>
      </c>
    </row>
    <row r="569" spans="1:2" x14ac:dyDescent="0.3">
      <c r="A569" s="22">
        <v>42822</v>
      </c>
      <c r="B569" s="2">
        <f t="shared" si="8"/>
        <v>1</v>
      </c>
    </row>
    <row r="570" spans="1:2" x14ac:dyDescent="0.3">
      <c r="A570" s="22">
        <v>42580</v>
      </c>
      <c r="B570" s="2">
        <f t="shared" si="8"/>
        <v>3</v>
      </c>
    </row>
    <row r="571" spans="1:2" x14ac:dyDescent="0.3">
      <c r="A571" s="22">
        <v>43270</v>
      </c>
      <c r="B571" s="2">
        <f t="shared" si="8"/>
        <v>2</v>
      </c>
    </row>
    <row r="572" spans="1:2" x14ac:dyDescent="0.3">
      <c r="A572" s="22">
        <v>43372</v>
      </c>
      <c r="B572" s="2">
        <f t="shared" si="8"/>
        <v>3</v>
      </c>
    </row>
    <row r="573" spans="1:2" x14ac:dyDescent="0.3">
      <c r="A573" s="22">
        <v>42538</v>
      </c>
      <c r="B573" s="2">
        <f t="shared" si="8"/>
        <v>2</v>
      </c>
    </row>
    <row r="574" spans="1:2" x14ac:dyDescent="0.3">
      <c r="A574" s="22">
        <v>43420</v>
      </c>
      <c r="B574" s="2">
        <f t="shared" si="8"/>
        <v>4</v>
      </c>
    </row>
    <row r="575" spans="1:2" x14ac:dyDescent="0.3">
      <c r="A575" s="22">
        <v>43399</v>
      </c>
      <c r="B575" s="2">
        <f t="shared" si="8"/>
        <v>4</v>
      </c>
    </row>
    <row r="576" spans="1:2" x14ac:dyDescent="0.3">
      <c r="A576" s="22">
        <v>43369</v>
      </c>
      <c r="B576" s="2">
        <f t="shared" si="8"/>
        <v>3</v>
      </c>
    </row>
    <row r="577" spans="1:2" x14ac:dyDescent="0.3">
      <c r="A577" s="22">
        <v>42610</v>
      </c>
      <c r="B577" s="2">
        <f t="shared" si="8"/>
        <v>3</v>
      </c>
    </row>
    <row r="578" spans="1:2" x14ac:dyDescent="0.3">
      <c r="A578" s="22">
        <v>43472</v>
      </c>
      <c r="B578" s="2">
        <f t="shared" si="8"/>
        <v>1</v>
      </c>
    </row>
    <row r="579" spans="1:2" x14ac:dyDescent="0.3">
      <c r="A579" s="22">
        <v>43485</v>
      </c>
      <c r="B579" s="2">
        <f t="shared" ref="B579:B642" si="9">ROUNDUP(MONTH(A579)/3,0)</f>
        <v>1</v>
      </c>
    </row>
    <row r="580" spans="1:2" x14ac:dyDescent="0.3">
      <c r="A580" s="22">
        <v>43459</v>
      </c>
      <c r="B580" s="2">
        <f t="shared" si="9"/>
        <v>4</v>
      </c>
    </row>
    <row r="581" spans="1:2" x14ac:dyDescent="0.3">
      <c r="A581" s="22">
        <v>43287</v>
      </c>
      <c r="B581" s="2">
        <f t="shared" si="9"/>
        <v>3</v>
      </c>
    </row>
    <row r="582" spans="1:2" x14ac:dyDescent="0.3">
      <c r="A582" s="22">
        <v>42950</v>
      </c>
      <c r="B582" s="2">
        <f t="shared" si="9"/>
        <v>3</v>
      </c>
    </row>
    <row r="583" spans="1:2" x14ac:dyDescent="0.3">
      <c r="A583" s="22">
        <v>43013</v>
      </c>
      <c r="B583" s="2">
        <f t="shared" si="9"/>
        <v>4</v>
      </c>
    </row>
    <row r="584" spans="1:2" x14ac:dyDescent="0.3">
      <c r="A584" s="22">
        <v>43177</v>
      </c>
      <c r="B584" s="2">
        <f t="shared" si="9"/>
        <v>1</v>
      </c>
    </row>
    <row r="585" spans="1:2" x14ac:dyDescent="0.3">
      <c r="A585" s="22">
        <v>42671</v>
      </c>
      <c r="B585" s="2">
        <f t="shared" si="9"/>
        <v>4</v>
      </c>
    </row>
    <row r="586" spans="1:2" x14ac:dyDescent="0.3">
      <c r="A586" s="22">
        <v>42643</v>
      </c>
      <c r="B586" s="2">
        <f t="shared" si="9"/>
        <v>3</v>
      </c>
    </row>
    <row r="587" spans="1:2" x14ac:dyDescent="0.3">
      <c r="A587" s="22">
        <v>42460</v>
      </c>
      <c r="B587" s="2">
        <f t="shared" si="9"/>
        <v>1</v>
      </c>
    </row>
    <row r="588" spans="1:2" x14ac:dyDescent="0.3">
      <c r="A588" s="22">
        <v>43458</v>
      </c>
      <c r="B588" s="2">
        <f t="shared" si="9"/>
        <v>4</v>
      </c>
    </row>
    <row r="589" spans="1:2" x14ac:dyDescent="0.3">
      <c r="A589" s="22">
        <v>43243</v>
      </c>
      <c r="B589" s="2">
        <f t="shared" si="9"/>
        <v>2</v>
      </c>
    </row>
    <row r="590" spans="1:2" x14ac:dyDescent="0.3">
      <c r="A590" s="22">
        <v>42580</v>
      </c>
      <c r="B590" s="2">
        <f t="shared" si="9"/>
        <v>3</v>
      </c>
    </row>
    <row r="591" spans="1:2" x14ac:dyDescent="0.3">
      <c r="A591" s="22">
        <v>42730</v>
      </c>
      <c r="B591" s="2">
        <f t="shared" si="9"/>
        <v>4</v>
      </c>
    </row>
    <row r="592" spans="1:2" x14ac:dyDescent="0.3">
      <c r="A592" s="22">
        <v>43218</v>
      </c>
      <c r="B592" s="2">
        <f t="shared" si="9"/>
        <v>2</v>
      </c>
    </row>
    <row r="593" spans="1:2" x14ac:dyDescent="0.3">
      <c r="A593" s="22">
        <v>43220</v>
      </c>
      <c r="B593" s="2">
        <f t="shared" si="9"/>
        <v>2</v>
      </c>
    </row>
    <row r="594" spans="1:2" x14ac:dyDescent="0.3">
      <c r="A594" s="22">
        <v>43135</v>
      </c>
      <c r="B594" s="2">
        <f t="shared" si="9"/>
        <v>1</v>
      </c>
    </row>
    <row r="595" spans="1:2" x14ac:dyDescent="0.3">
      <c r="A595" s="22">
        <v>42905</v>
      </c>
      <c r="B595" s="2">
        <f t="shared" si="9"/>
        <v>2</v>
      </c>
    </row>
    <row r="596" spans="1:2" x14ac:dyDescent="0.3">
      <c r="A596" s="22">
        <v>43076</v>
      </c>
      <c r="B596" s="2">
        <f t="shared" si="9"/>
        <v>4</v>
      </c>
    </row>
    <row r="597" spans="1:2" x14ac:dyDescent="0.3">
      <c r="A597" s="22">
        <v>42441</v>
      </c>
      <c r="B597" s="2">
        <f t="shared" si="9"/>
        <v>1</v>
      </c>
    </row>
    <row r="598" spans="1:2" x14ac:dyDescent="0.3">
      <c r="A598" s="22">
        <v>43099</v>
      </c>
      <c r="B598" s="2">
        <f t="shared" si="9"/>
        <v>4</v>
      </c>
    </row>
    <row r="599" spans="1:2" x14ac:dyDescent="0.3">
      <c r="A599" s="22">
        <v>42552</v>
      </c>
      <c r="B599" s="2">
        <f t="shared" si="9"/>
        <v>3</v>
      </c>
    </row>
    <row r="600" spans="1:2" x14ac:dyDescent="0.3">
      <c r="A600" s="22">
        <v>43216</v>
      </c>
      <c r="B600" s="2">
        <f t="shared" si="9"/>
        <v>2</v>
      </c>
    </row>
    <row r="601" spans="1:2" x14ac:dyDescent="0.3">
      <c r="A601" s="22">
        <v>43280</v>
      </c>
      <c r="B601" s="2">
        <f t="shared" si="9"/>
        <v>2</v>
      </c>
    </row>
    <row r="602" spans="1:2" x14ac:dyDescent="0.3">
      <c r="A602" s="22">
        <v>42631</v>
      </c>
      <c r="B602" s="2">
        <f t="shared" si="9"/>
        <v>3</v>
      </c>
    </row>
    <row r="603" spans="1:2" x14ac:dyDescent="0.3">
      <c r="A603" s="22">
        <v>43290</v>
      </c>
      <c r="B603" s="2">
        <f t="shared" si="9"/>
        <v>3</v>
      </c>
    </row>
    <row r="604" spans="1:2" x14ac:dyDescent="0.3">
      <c r="A604" s="22">
        <v>43272</v>
      </c>
      <c r="B604" s="2">
        <f t="shared" si="9"/>
        <v>2</v>
      </c>
    </row>
    <row r="605" spans="1:2" x14ac:dyDescent="0.3">
      <c r="A605" s="22">
        <v>43033</v>
      </c>
      <c r="B605" s="2">
        <f t="shared" si="9"/>
        <v>4</v>
      </c>
    </row>
    <row r="606" spans="1:2" x14ac:dyDescent="0.3">
      <c r="A606" s="22">
        <v>43187</v>
      </c>
      <c r="B606" s="2">
        <f t="shared" si="9"/>
        <v>1</v>
      </c>
    </row>
    <row r="607" spans="1:2" x14ac:dyDescent="0.3">
      <c r="A607" s="22">
        <v>42566</v>
      </c>
      <c r="B607" s="2">
        <f t="shared" si="9"/>
        <v>3</v>
      </c>
    </row>
    <row r="608" spans="1:2" x14ac:dyDescent="0.3">
      <c r="A608" s="22">
        <v>42956</v>
      </c>
      <c r="B608" s="2">
        <f t="shared" si="9"/>
        <v>3</v>
      </c>
    </row>
    <row r="609" spans="1:2" x14ac:dyDescent="0.3">
      <c r="A609" s="22">
        <v>43513</v>
      </c>
      <c r="B609" s="2">
        <f t="shared" si="9"/>
        <v>1</v>
      </c>
    </row>
    <row r="610" spans="1:2" x14ac:dyDescent="0.3">
      <c r="A610" s="22">
        <v>43502</v>
      </c>
      <c r="B610" s="2">
        <f t="shared" si="9"/>
        <v>1</v>
      </c>
    </row>
    <row r="611" spans="1:2" x14ac:dyDescent="0.3">
      <c r="A611" s="22">
        <v>43074</v>
      </c>
      <c r="B611" s="2">
        <f t="shared" si="9"/>
        <v>4</v>
      </c>
    </row>
    <row r="612" spans="1:2" x14ac:dyDescent="0.3">
      <c r="A612" s="22">
        <v>43461</v>
      </c>
      <c r="B612" s="2">
        <f t="shared" si="9"/>
        <v>4</v>
      </c>
    </row>
    <row r="613" spans="1:2" x14ac:dyDescent="0.3">
      <c r="A613" s="22">
        <v>42854</v>
      </c>
      <c r="B613" s="2">
        <f t="shared" si="9"/>
        <v>2</v>
      </c>
    </row>
    <row r="614" spans="1:2" x14ac:dyDescent="0.3">
      <c r="A614" s="22">
        <v>42656</v>
      </c>
      <c r="B614" s="2">
        <f t="shared" si="9"/>
        <v>4</v>
      </c>
    </row>
    <row r="615" spans="1:2" x14ac:dyDescent="0.3">
      <c r="A615" s="22">
        <v>43310</v>
      </c>
      <c r="B615" s="2">
        <f t="shared" si="9"/>
        <v>3</v>
      </c>
    </row>
    <row r="616" spans="1:2" x14ac:dyDescent="0.3">
      <c r="A616" s="22">
        <v>43047</v>
      </c>
      <c r="B616" s="2">
        <f t="shared" si="9"/>
        <v>4</v>
      </c>
    </row>
    <row r="617" spans="1:2" x14ac:dyDescent="0.3">
      <c r="A617" s="22">
        <v>43515</v>
      </c>
      <c r="B617" s="2">
        <f t="shared" si="9"/>
        <v>1</v>
      </c>
    </row>
    <row r="618" spans="1:2" x14ac:dyDescent="0.3">
      <c r="A618" s="22">
        <v>42978</v>
      </c>
      <c r="B618" s="2">
        <f t="shared" si="9"/>
        <v>3</v>
      </c>
    </row>
    <row r="619" spans="1:2" x14ac:dyDescent="0.3">
      <c r="A619" s="22">
        <v>42473</v>
      </c>
      <c r="B619" s="2">
        <f t="shared" si="9"/>
        <v>2</v>
      </c>
    </row>
    <row r="620" spans="1:2" x14ac:dyDescent="0.3">
      <c r="A620" s="22">
        <v>43450</v>
      </c>
      <c r="B620" s="2">
        <f t="shared" si="9"/>
        <v>4</v>
      </c>
    </row>
    <row r="621" spans="1:2" x14ac:dyDescent="0.3">
      <c r="A621" s="22">
        <v>43066</v>
      </c>
      <c r="B621" s="2">
        <f t="shared" si="9"/>
        <v>4</v>
      </c>
    </row>
    <row r="622" spans="1:2" x14ac:dyDescent="0.3">
      <c r="A622" s="22">
        <v>42451</v>
      </c>
      <c r="B622" s="2">
        <f t="shared" si="9"/>
        <v>1</v>
      </c>
    </row>
    <row r="623" spans="1:2" x14ac:dyDescent="0.3">
      <c r="A623" s="22">
        <v>43319</v>
      </c>
      <c r="B623" s="2">
        <f t="shared" si="9"/>
        <v>3</v>
      </c>
    </row>
    <row r="624" spans="1:2" x14ac:dyDescent="0.3">
      <c r="A624" s="22">
        <v>42460</v>
      </c>
      <c r="B624" s="2">
        <f t="shared" si="9"/>
        <v>1</v>
      </c>
    </row>
    <row r="625" spans="1:2" x14ac:dyDescent="0.3">
      <c r="A625" s="22">
        <v>43505</v>
      </c>
      <c r="B625" s="2">
        <f t="shared" si="9"/>
        <v>1</v>
      </c>
    </row>
    <row r="626" spans="1:2" x14ac:dyDescent="0.3">
      <c r="A626" s="22">
        <v>43456</v>
      </c>
      <c r="B626" s="2">
        <f t="shared" si="9"/>
        <v>4</v>
      </c>
    </row>
    <row r="627" spans="1:2" x14ac:dyDescent="0.3">
      <c r="A627" s="22">
        <v>43221</v>
      </c>
      <c r="B627" s="2">
        <f t="shared" si="9"/>
        <v>2</v>
      </c>
    </row>
    <row r="628" spans="1:2" x14ac:dyDescent="0.3">
      <c r="A628" s="22">
        <v>43010</v>
      </c>
      <c r="B628" s="2">
        <f t="shared" si="9"/>
        <v>4</v>
      </c>
    </row>
    <row r="629" spans="1:2" x14ac:dyDescent="0.3">
      <c r="A629" s="22">
        <v>42565</v>
      </c>
      <c r="B629" s="2">
        <f t="shared" si="9"/>
        <v>3</v>
      </c>
    </row>
    <row r="630" spans="1:2" x14ac:dyDescent="0.3">
      <c r="A630" s="22">
        <v>42988</v>
      </c>
      <c r="B630" s="2">
        <f t="shared" si="9"/>
        <v>3</v>
      </c>
    </row>
    <row r="631" spans="1:2" x14ac:dyDescent="0.3">
      <c r="A631" s="22">
        <v>42856</v>
      </c>
      <c r="B631" s="2">
        <f t="shared" si="9"/>
        <v>2</v>
      </c>
    </row>
    <row r="632" spans="1:2" x14ac:dyDescent="0.3">
      <c r="A632" s="22">
        <v>43338</v>
      </c>
      <c r="B632" s="2">
        <f t="shared" si="9"/>
        <v>3</v>
      </c>
    </row>
    <row r="633" spans="1:2" x14ac:dyDescent="0.3">
      <c r="A633" s="22">
        <v>42938</v>
      </c>
      <c r="B633" s="2">
        <f t="shared" si="9"/>
        <v>3</v>
      </c>
    </row>
    <row r="634" spans="1:2" x14ac:dyDescent="0.3">
      <c r="A634" s="22">
        <v>42966</v>
      </c>
      <c r="B634" s="2">
        <f t="shared" si="9"/>
        <v>3</v>
      </c>
    </row>
    <row r="635" spans="1:2" x14ac:dyDescent="0.3">
      <c r="A635" s="22">
        <v>43047</v>
      </c>
      <c r="B635" s="2">
        <f t="shared" si="9"/>
        <v>4</v>
      </c>
    </row>
    <row r="636" spans="1:2" x14ac:dyDescent="0.3">
      <c r="A636" s="22">
        <v>43270</v>
      </c>
      <c r="B636" s="2">
        <f t="shared" si="9"/>
        <v>2</v>
      </c>
    </row>
    <row r="637" spans="1:2" x14ac:dyDescent="0.3">
      <c r="A637" s="22">
        <v>42474</v>
      </c>
      <c r="B637" s="2">
        <f t="shared" si="9"/>
        <v>2</v>
      </c>
    </row>
    <row r="638" spans="1:2" x14ac:dyDescent="0.3">
      <c r="A638" s="22">
        <v>42922</v>
      </c>
      <c r="B638" s="2">
        <f t="shared" si="9"/>
        <v>3</v>
      </c>
    </row>
    <row r="639" spans="1:2" x14ac:dyDescent="0.3">
      <c r="A639" s="22">
        <v>43041</v>
      </c>
      <c r="B639" s="2">
        <f t="shared" si="9"/>
        <v>4</v>
      </c>
    </row>
    <row r="640" spans="1:2" x14ac:dyDescent="0.3">
      <c r="A640" s="22">
        <v>43115</v>
      </c>
      <c r="B640" s="2">
        <f t="shared" si="9"/>
        <v>1</v>
      </c>
    </row>
    <row r="641" spans="1:2" x14ac:dyDescent="0.3">
      <c r="A641" s="22">
        <v>43210</v>
      </c>
      <c r="B641" s="2">
        <f t="shared" si="9"/>
        <v>2</v>
      </c>
    </row>
    <row r="642" spans="1:2" x14ac:dyDescent="0.3">
      <c r="A642" s="22">
        <v>43432</v>
      </c>
      <c r="B642" s="2">
        <f t="shared" si="9"/>
        <v>4</v>
      </c>
    </row>
    <row r="643" spans="1:2" x14ac:dyDescent="0.3">
      <c r="A643" s="22">
        <v>42938</v>
      </c>
      <c r="B643" s="2">
        <f t="shared" ref="B643:B706" si="10">ROUNDUP(MONTH(A643)/3,0)</f>
        <v>3</v>
      </c>
    </row>
    <row r="644" spans="1:2" x14ac:dyDescent="0.3">
      <c r="A644" s="22">
        <v>43141</v>
      </c>
      <c r="B644" s="2">
        <f t="shared" si="10"/>
        <v>1</v>
      </c>
    </row>
    <row r="645" spans="1:2" x14ac:dyDescent="0.3">
      <c r="A645" s="22">
        <v>42436</v>
      </c>
      <c r="B645" s="2">
        <f t="shared" si="10"/>
        <v>1</v>
      </c>
    </row>
    <row r="646" spans="1:2" x14ac:dyDescent="0.3">
      <c r="A646" s="22">
        <v>43052</v>
      </c>
      <c r="B646" s="2">
        <f t="shared" si="10"/>
        <v>4</v>
      </c>
    </row>
    <row r="647" spans="1:2" x14ac:dyDescent="0.3">
      <c r="A647" s="22">
        <v>42559</v>
      </c>
      <c r="B647" s="2">
        <f t="shared" si="10"/>
        <v>3</v>
      </c>
    </row>
    <row r="648" spans="1:2" x14ac:dyDescent="0.3">
      <c r="A648" s="22">
        <v>43250</v>
      </c>
      <c r="B648" s="2">
        <f t="shared" si="10"/>
        <v>2</v>
      </c>
    </row>
    <row r="649" spans="1:2" x14ac:dyDescent="0.3">
      <c r="A649" s="22">
        <v>43037</v>
      </c>
      <c r="B649" s="2">
        <f t="shared" si="10"/>
        <v>4</v>
      </c>
    </row>
    <row r="650" spans="1:2" x14ac:dyDescent="0.3">
      <c r="A650" s="22">
        <v>43401</v>
      </c>
      <c r="B650" s="2">
        <f t="shared" si="10"/>
        <v>4</v>
      </c>
    </row>
    <row r="651" spans="1:2" x14ac:dyDescent="0.3">
      <c r="A651" s="22">
        <v>42743</v>
      </c>
      <c r="B651" s="2">
        <f t="shared" si="10"/>
        <v>1</v>
      </c>
    </row>
    <row r="652" spans="1:2" x14ac:dyDescent="0.3">
      <c r="A652" s="22">
        <v>42434</v>
      </c>
      <c r="B652" s="2">
        <f t="shared" si="10"/>
        <v>1</v>
      </c>
    </row>
    <row r="653" spans="1:2" x14ac:dyDescent="0.3">
      <c r="A653" s="22">
        <v>43430</v>
      </c>
      <c r="B653" s="2">
        <f t="shared" si="10"/>
        <v>4</v>
      </c>
    </row>
    <row r="654" spans="1:2" x14ac:dyDescent="0.3">
      <c r="A654" s="22">
        <v>42556</v>
      </c>
      <c r="B654" s="2">
        <f t="shared" si="10"/>
        <v>3</v>
      </c>
    </row>
    <row r="655" spans="1:2" x14ac:dyDescent="0.3">
      <c r="A655" s="22">
        <v>43051</v>
      </c>
      <c r="B655" s="2">
        <f t="shared" si="10"/>
        <v>4</v>
      </c>
    </row>
    <row r="656" spans="1:2" x14ac:dyDescent="0.3">
      <c r="A656" s="22">
        <v>42822</v>
      </c>
      <c r="B656" s="2">
        <f t="shared" si="10"/>
        <v>1</v>
      </c>
    </row>
    <row r="657" spans="1:2" x14ac:dyDescent="0.3">
      <c r="A657" s="22">
        <v>42524</v>
      </c>
      <c r="B657" s="2">
        <f t="shared" si="10"/>
        <v>2</v>
      </c>
    </row>
    <row r="658" spans="1:2" x14ac:dyDescent="0.3">
      <c r="A658" s="22">
        <v>43346</v>
      </c>
      <c r="B658" s="2">
        <f t="shared" si="10"/>
        <v>3</v>
      </c>
    </row>
    <row r="659" spans="1:2" x14ac:dyDescent="0.3">
      <c r="A659" s="22">
        <v>42487</v>
      </c>
      <c r="B659" s="2">
        <f t="shared" si="10"/>
        <v>2</v>
      </c>
    </row>
    <row r="660" spans="1:2" x14ac:dyDescent="0.3">
      <c r="A660" s="22">
        <v>43237</v>
      </c>
      <c r="B660" s="2">
        <f t="shared" si="10"/>
        <v>2</v>
      </c>
    </row>
    <row r="661" spans="1:2" x14ac:dyDescent="0.3">
      <c r="A661" s="22">
        <v>43178</v>
      </c>
      <c r="B661" s="2">
        <f t="shared" si="10"/>
        <v>1</v>
      </c>
    </row>
    <row r="662" spans="1:2" x14ac:dyDescent="0.3">
      <c r="A662" s="22">
        <v>42869</v>
      </c>
      <c r="B662" s="2">
        <f t="shared" si="10"/>
        <v>2</v>
      </c>
    </row>
    <row r="663" spans="1:2" x14ac:dyDescent="0.3">
      <c r="A663" s="22">
        <v>43212</v>
      </c>
      <c r="B663" s="2">
        <f t="shared" si="10"/>
        <v>2</v>
      </c>
    </row>
    <row r="664" spans="1:2" x14ac:dyDescent="0.3">
      <c r="A664" s="22">
        <v>42540</v>
      </c>
      <c r="B664" s="2">
        <f t="shared" si="10"/>
        <v>2</v>
      </c>
    </row>
    <row r="665" spans="1:2" x14ac:dyDescent="0.3">
      <c r="A665" s="22">
        <v>42539</v>
      </c>
      <c r="B665" s="2">
        <f t="shared" si="10"/>
        <v>2</v>
      </c>
    </row>
    <row r="666" spans="1:2" x14ac:dyDescent="0.3">
      <c r="A666" s="22">
        <v>43259</v>
      </c>
      <c r="B666" s="2">
        <f t="shared" si="10"/>
        <v>2</v>
      </c>
    </row>
    <row r="667" spans="1:2" x14ac:dyDescent="0.3">
      <c r="A667" s="22">
        <v>43501</v>
      </c>
      <c r="B667" s="2">
        <f t="shared" si="10"/>
        <v>1</v>
      </c>
    </row>
    <row r="668" spans="1:2" x14ac:dyDescent="0.3">
      <c r="A668" s="22">
        <v>42705</v>
      </c>
      <c r="B668" s="2">
        <f t="shared" si="10"/>
        <v>4</v>
      </c>
    </row>
    <row r="669" spans="1:2" x14ac:dyDescent="0.3">
      <c r="A669" s="22">
        <v>42631</v>
      </c>
      <c r="B669" s="2">
        <f t="shared" si="10"/>
        <v>3</v>
      </c>
    </row>
    <row r="670" spans="1:2" x14ac:dyDescent="0.3">
      <c r="A670" s="22">
        <v>43302</v>
      </c>
      <c r="B670" s="2">
        <f t="shared" si="10"/>
        <v>3</v>
      </c>
    </row>
    <row r="671" spans="1:2" x14ac:dyDescent="0.3">
      <c r="A671" s="22">
        <v>43113</v>
      </c>
      <c r="B671" s="2">
        <f t="shared" si="10"/>
        <v>1</v>
      </c>
    </row>
    <row r="672" spans="1:2" x14ac:dyDescent="0.3">
      <c r="A672" s="22">
        <v>43082</v>
      </c>
      <c r="B672" s="2">
        <f t="shared" si="10"/>
        <v>4</v>
      </c>
    </row>
    <row r="673" spans="1:2" x14ac:dyDescent="0.3">
      <c r="A673" s="22">
        <v>43353</v>
      </c>
      <c r="B673" s="2">
        <f t="shared" si="10"/>
        <v>3</v>
      </c>
    </row>
    <row r="674" spans="1:2" x14ac:dyDescent="0.3">
      <c r="A674" s="22">
        <v>43424</v>
      </c>
      <c r="B674" s="2">
        <f t="shared" si="10"/>
        <v>4</v>
      </c>
    </row>
    <row r="675" spans="1:2" x14ac:dyDescent="0.3">
      <c r="A675" s="22">
        <v>42808</v>
      </c>
      <c r="B675" s="2">
        <f t="shared" si="10"/>
        <v>1</v>
      </c>
    </row>
    <row r="676" spans="1:2" x14ac:dyDescent="0.3">
      <c r="A676" s="22">
        <v>43363</v>
      </c>
      <c r="B676" s="2">
        <f t="shared" si="10"/>
        <v>3</v>
      </c>
    </row>
    <row r="677" spans="1:2" x14ac:dyDescent="0.3">
      <c r="A677" s="22">
        <v>42776</v>
      </c>
      <c r="B677" s="2">
        <f t="shared" si="10"/>
        <v>1</v>
      </c>
    </row>
    <row r="678" spans="1:2" x14ac:dyDescent="0.3">
      <c r="A678" s="22">
        <v>43327</v>
      </c>
      <c r="B678" s="2">
        <f t="shared" si="10"/>
        <v>3</v>
      </c>
    </row>
    <row r="679" spans="1:2" x14ac:dyDescent="0.3">
      <c r="A679" s="22">
        <v>43113</v>
      </c>
      <c r="B679" s="2">
        <f t="shared" si="10"/>
        <v>1</v>
      </c>
    </row>
    <row r="680" spans="1:2" x14ac:dyDescent="0.3">
      <c r="A680" s="22">
        <v>43041</v>
      </c>
      <c r="B680" s="2">
        <f t="shared" si="10"/>
        <v>4</v>
      </c>
    </row>
    <row r="681" spans="1:2" x14ac:dyDescent="0.3">
      <c r="A681" s="22">
        <v>42898</v>
      </c>
      <c r="B681" s="2">
        <f t="shared" si="10"/>
        <v>2</v>
      </c>
    </row>
    <row r="682" spans="1:2" x14ac:dyDescent="0.3">
      <c r="A682" s="22">
        <v>42877</v>
      </c>
      <c r="B682" s="2">
        <f t="shared" si="10"/>
        <v>2</v>
      </c>
    </row>
    <row r="683" spans="1:2" x14ac:dyDescent="0.3">
      <c r="A683" s="22">
        <v>42596</v>
      </c>
      <c r="B683" s="2">
        <f t="shared" si="10"/>
        <v>3</v>
      </c>
    </row>
    <row r="684" spans="1:2" x14ac:dyDescent="0.3">
      <c r="A684" s="22">
        <v>42972</v>
      </c>
      <c r="B684" s="2">
        <f t="shared" si="10"/>
        <v>3</v>
      </c>
    </row>
    <row r="685" spans="1:2" x14ac:dyDescent="0.3">
      <c r="A685" s="22">
        <v>42959</v>
      </c>
      <c r="B685" s="2">
        <f t="shared" si="10"/>
        <v>3</v>
      </c>
    </row>
    <row r="686" spans="1:2" x14ac:dyDescent="0.3">
      <c r="A686" s="22">
        <v>43101</v>
      </c>
      <c r="B686" s="2">
        <f t="shared" si="10"/>
        <v>1</v>
      </c>
    </row>
    <row r="687" spans="1:2" x14ac:dyDescent="0.3">
      <c r="A687" s="22">
        <v>43211</v>
      </c>
      <c r="B687" s="2">
        <f t="shared" si="10"/>
        <v>2</v>
      </c>
    </row>
    <row r="688" spans="1:2" x14ac:dyDescent="0.3">
      <c r="A688" s="22">
        <v>43494</v>
      </c>
      <c r="B688" s="2">
        <f t="shared" si="10"/>
        <v>1</v>
      </c>
    </row>
    <row r="689" spans="1:2" x14ac:dyDescent="0.3">
      <c r="A689" s="22">
        <v>42873</v>
      </c>
      <c r="B689" s="2">
        <f t="shared" si="10"/>
        <v>2</v>
      </c>
    </row>
    <row r="690" spans="1:2" x14ac:dyDescent="0.3">
      <c r="A690" s="22">
        <v>43125</v>
      </c>
      <c r="B690" s="2">
        <f t="shared" si="10"/>
        <v>1</v>
      </c>
    </row>
    <row r="691" spans="1:2" x14ac:dyDescent="0.3">
      <c r="A691" s="22">
        <v>43465</v>
      </c>
      <c r="B691" s="2">
        <f t="shared" si="10"/>
        <v>4</v>
      </c>
    </row>
    <row r="692" spans="1:2" x14ac:dyDescent="0.3">
      <c r="A692" s="22">
        <v>43182</v>
      </c>
      <c r="B692" s="2">
        <f t="shared" si="10"/>
        <v>1</v>
      </c>
    </row>
    <row r="693" spans="1:2" x14ac:dyDescent="0.3">
      <c r="A693" s="22">
        <v>42858</v>
      </c>
      <c r="B693" s="2">
        <f t="shared" si="10"/>
        <v>2</v>
      </c>
    </row>
    <row r="694" spans="1:2" x14ac:dyDescent="0.3">
      <c r="A694" s="22">
        <v>43515</v>
      </c>
      <c r="B694" s="2">
        <f t="shared" si="10"/>
        <v>1</v>
      </c>
    </row>
    <row r="695" spans="1:2" x14ac:dyDescent="0.3">
      <c r="A695" s="22">
        <v>42669</v>
      </c>
      <c r="B695" s="2">
        <f t="shared" si="10"/>
        <v>4</v>
      </c>
    </row>
    <row r="696" spans="1:2" x14ac:dyDescent="0.3">
      <c r="A696" s="22">
        <v>42561</v>
      </c>
      <c r="B696" s="2">
        <f t="shared" si="10"/>
        <v>3</v>
      </c>
    </row>
    <row r="697" spans="1:2" x14ac:dyDescent="0.3">
      <c r="A697" s="22">
        <v>43239</v>
      </c>
      <c r="B697" s="2">
        <f t="shared" si="10"/>
        <v>2</v>
      </c>
    </row>
    <row r="698" spans="1:2" x14ac:dyDescent="0.3">
      <c r="A698" s="22">
        <v>43169</v>
      </c>
      <c r="B698" s="2">
        <f t="shared" si="10"/>
        <v>1</v>
      </c>
    </row>
    <row r="699" spans="1:2" x14ac:dyDescent="0.3">
      <c r="A699" s="22">
        <v>42588</v>
      </c>
      <c r="B699" s="2">
        <f t="shared" si="10"/>
        <v>3</v>
      </c>
    </row>
    <row r="700" spans="1:2" x14ac:dyDescent="0.3">
      <c r="A700" s="22">
        <v>43189</v>
      </c>
      <c r="B700" s="2">
        <f t="shared" si="10"/>
        <v>1</v>
      </c>
    </row>
    <row r="701" spans="1:2" x14ac:dyDescent="0.3">
      <c r="A701" s="22">
        <v>43418</v>
      </c>
      <c r="B701" s="2">
        <f t="shared" si="10"/>
        <v>4</v>
      </c>
    </row>
    <row r="702" spans="1:2" x14ac:dyDescent="0.3">
      <c r="A702" s="22">
        <v>42713</v>
      </c>
      <c r="B702" s="2">
        <f t="shared" si="10"/>
        <v>4</v>
      </c>
    </row>
    <row r="703" spans="1:2" x14ac:dyDescent="0.3">
      <c r="A703" s="22">
        <v>42798</v>
      </c>
      <c r="B703" s="2">
        <f t="shared" si="10"/>
        <v>1</v>
      </c>
    </row>
    <row r="704" spans="1:2" x14ac:dyDescent="0.3">
      <c r="A704" s="22">
        <v>43307</v>
      </c>
      <c r="B704" s="2">
        <f t="shared" si="10"/>
        <v>3</v>
      </c>
    </row>
    <row r="705" spans="1:2" x14ac:dyDescent="0.3">
      <c r="A705" s="22">
        <v>42958</v>
      </c>
      <c r="B705" s="2">
        <f t="shared" si="10"/>
        <v>3</v>
      </c>
    </row>
    <row r="706" spans="1:2" x14ac:dyDescent="0.3">
      <c r="A706" s="22">
        <v>43283</v>
      </c>
      <c r="B706" s="2">
        <f t="shared" si="10"/>
        <v>3</v>
      </c>
    </row>
    <row r="707" spans="1:2" x14ac:dyDescent="0.3">
      <c r="A707" s="22">
        <v>43043</v>
      </c>
      <c r="B707" s="2">
        <f t="shared" ref="B707:B742" si="11">ROUNDUP(MONTH(A707)/3,0)</f>
        <v>4</v>
      </c>
    </row>
    <row r="708" spans="1:2" x14ac:dyDescent="0.3">
      <c r="A708" s="22">
        <v>43074</v>
      </c>
      <c r="B708" s="2">
        <f t="shared" si="11"/>
        <v>4</v>
      </c>
    </row>
    <row r="709" spans="1:2" x14ac:dyDescent="0.3">
      <c r="A709" s="22">
        <v>42896</v>
      </c>
      <c r="B709" s="2">
        <f t="shared" si="11"/>
        <v>2</v>
      </c>
    </row>
    <row r="710" spans="1:2" x14ac:dyDescent="0.3">
      <c r="A710" s="22">
        <v>43382</v>
      </c>
      <c r="B710" s="2">
        <f t="shared" si="11"/>
        <v>4</v>
      </c>
    </row>
    <row r="711" spans="1:2" x14ac:dyDescent="0.3">
      <c r="A711" s="22">
        <v>43155</v>
      </c>
      <c r="B711" s="2">
        <f t="shared" si="11"/>
        <v>1</v>
      </c>
    </row>
    <row r="712" spans="1:2" x14ac:dyDescent="0.3">
      <c r="A712" s="22">
        <v>43421</v>
      </c>
      <c r="B712" s="2">
        <f t="shared" si="11"/>
        <v>4</v>
      </c>
    </row>
    <row r="713" spans="1:2" x14ac:dyDescent="0.3">
      <c r="A713" s="22">
        <v>43182</v>
      </c>
      <c r="B713" s="2">
        <f t="shared" si="11"/>
        <v>1</v>
      </c>
    </row>
    <row r="714" spans="1:2" x14ac:dyDescent="0.3">
      <c r="A714" s="22">
        <v>43227</v>
      </c>
      <c r="B714" s="2">
        <f t="shared" si="11"/>
        <v>2</v>
      </c>
    </row>
    <row r="715" spans="1:2" x14ac:dyDescent="0.3">
      <c r="A715" s="22">
        <v>42451</v>
      </c>
      <c r="B715" s="2">
        <f t="shared" si="11"/>
        <v>1</v>
      </c>
    </row>
    <row r="716" spans="1:2" x14ac:dyDescent="0.3">
      <c r="A716" s="22">
        <v>43398</v>
      </c>
      <c r="B716" s="2">
        <f t="shared" si="11"/>
        <v>4</v>
      </c>
    </row>
    <row r="717" spans="1:2" x14ac:dyDescent="0.3">
      <c r="A717" s="22">
        <v>42722</v>
      </c>
      <c r="B717" s="2">
        <f t="shared" si="11"/>
        <v>4</v>
      </c>
    </row>
    <row r="718" spans="1:2" x14ac:dyDescent="0.3">
      <c r="A718" s="22">
        <v>43268</v>
      </c>
      <c r="B718" s="2">
        <f t="shared" si="11"/>
        <v>2</v>
      </c>
    </row>
    <row r="719" spans="1:2" x14ac:dyDescent="0.3">
      <c r="A719" s="22">
        <v>42517</v>
      </c>
      <c r="B719" s="2">
        <f t="shared" si="11"/>
        <v>2</v>
      </c>
    </row>
    <row r="720" spans="1:2" x14ac:dyDescent="0.3">
      <c r="A720" s="22">
        <v>42819</v>
      </c>
      <c r="B720" s="2">
        <f t="shared" si="11"/>
        <v>1</v>
      </c>
    </row>
    <row r="721" spans="1:2" x14ac:dyDescent="0.3">
      <c r="A721" s="22">
        <v>43496</v>
      </c>
      <c r="B721" s="2">
        <f t="shared" si="11"/>
        <v>1</v>
      </c>
    </row>
    <row r="722" spans="1:2" x14ac:dyDescent="0.3">
      <c r="A722" s="22">
        <v>43025</v>
      </c>
      <c r="B722" s="2">
        <f t="shared" si="11"/>
        <v>4</v>
      </c>
    </row>
    <row r="723" spans="1:2" x14ac:dyDescent="0.3">
      <c r="A723" s="22">
        <v>43495</v>
      </c>
      <c r="B723" s="2">
        <f t="shared" si="11"/>
        <v>1</v>
      </c>
    </row>
    <row r="724" spans="1:2" x14ac:dyDescent="0.3">
      <c r="A724" s="22">
        <v>42555</v>
      </c>
      <c r="B724" s="2">
        <f t="shared" si="11"/>
        <v>3</v>
      </c>
    </row>
    <row r="725" spans="1:2" x14ac:dyDescent="0.3">
      <c r="A725" s="22">
        <v>42654</v>
      </c>
      <c r="B725" s="2">
        <f t="shared" si="11"/>
        <v>4</v>
      </c>
    </row>
    <row r="726" spans="1:2" x14ac:dyDescent="0.3">
      <c r="A726" s="22">
        <v>42907</v>
      </c>
      <c r="B726" s="2">
        <f t="shared" si="11"/>
        <v>2</v>
      </c>
    </row>
    <row r="727" spans="1:2" x14ac:dyDescent="0.3">
      <c r="A727" s="22">
        <v>43459</v>
      </c>
      <c r="B727" s="2">
        <f t="shared" si="11"/>
        <v>4</v>
      </c>
    </row>
    <row r="728" spans="1:2" x14ac:dyDescent="0.3">
      <c r="A728" s="22">
        <v>43303</v>
      </c>
      <c r="B728" s="2">
        <f t="shared" si="11"/>
        <v>3</v>
      </c>
    </row>
    <row r="729" spans="1:2" x14ac:dyDescent="0.3">
      <c r="A729" s="22">
        <v>43212</v>
      </c>
      <c r="B729" s="2">
        <f t="shared" si="11"/>
        <v>2</v>
      </c>
    </row>
    <row r="730" spans="1:2" x14ac:dyDescent="0.3">
      <c r="A730" s="22">
        <v>43347</v>
      </c>
      <c r="B730" s="2">
        <f t="shared" si="11"/>
        <v>3</v>
      </c>
    </row>
    <row r="731" spans="1:2" x14ac:dyDescent="0.3">
      <c r="A731" s="22">
        <v>43158</v>
      </c>
      <c r="B731" s="2">
        <f t="shared" si="11"/>
        <v>1</v>
      </c>
    </row>
    <row r="732" spans="1:2" x14ac:dyDescent="0.3">
      <c r="A732" s="22">
        <v>42534</v>
      </c>
      <c r="B732" s="2">
        <f t="shared" si="11"/>
        <v>2</v>
      </c>
    </row>
    <row r="733" spans="1:2" x14ac:dyDescent="0.3">
      <c r="A733" s="22">
        <v>43249</v>
      </c>
      <c r="B733" s="2">
        <f t="shared" si="11"/>
        <v>2</v>
      </c>
    </row>
    <row r="734" spans="1:2" x14ac:dyDescent="0.3">
      <c r="A734" s="22">
        <v>43099</v>
      </c>
      <c r="B734" s="2">
        <f t="shared" si="11"/>
        <v>4</v>
      </c>
    </row>
    <row r="735" spans="1:2" x14ac:dyDescent="0.3">
      <c r="A735" s="22">
        <v>43476</v>
      </c>
      <c r="B735" s="2">
        <f t="shared" si="11"/>
        <v>1</v>
      </c>
    </row>
    <row r="736" spans="1:2" x14ac:dyDescent="0.3">
      <c r="A736" s="22">
        <v>43081</v>
      </c>
      <c r="B736" s="2">
        <f t="shared" si="11"/>
        <v>4</v>
      </c>
    </row>
    <row r="737" spans="1:2" x14ac:dyDescent="0.3">
      <c r="A737" s="22">
        <v>42927</v>
      </c>
      <c r="B737" s="2">
        <f t="shared" si="11"/>
        <v>3</v>
      </c>
    </row>
    <row r="738" spans="1:2" x14ac:dyDescent="0.3">
      <c r="A738" s="22">
        <v>43195</v>
      </c>
      <c r="B738" s="2">
        <f t="shared" si="11"/>
        <v>2</v>
      </c>
    </row>
    <row r="739" spans="1:2" x14ac:dyDescent="0.3">
      <c r="A739" s="22">
        <v>42941</v>
      </c>
      <c r="B739" s="2">
        <f t="shared" si="11"/>
        <v>3</v>
      </c>
    </row>
    <row r="740" spans="1:2" x14ac:dyDescent="0.3">
      <c r="A740" s="22">
        <v>43191</v>
      </c>
      <c r="B740" s="2">
        <f t="shared" si="11"/>
        <v>2</v>
      </c>
    </row>
    <row r="741" spans="1:2" x14ac:dyDescent="0.3">
      <c r="A741" s="22">
        <v>43420</v>
      </c>
      <c r="B741" s="2">
        <f t="shared" si="11"/>
        <v>4</v>
      </c>
    </row>
    <row r="742" spans="1:2" x14ac:dyDescent="0.3">
      <c r="A742" s="22">
        <v>43476</v>
      </c>
      <c r="B742" s="2">
        <f t="shared" si="11"/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D258"/>
  <sheetViews>
    <sheetView zoomScale="130" zoomScaleNormal="130" workbookViewId="0">
      <selection sqref="A1:B1"/>
    </sheetView>
  </sheetViews>
  <sheetFormatPr defaultColWidth="8.77734375" defaultRowHeight="14.4" x14ac:dyDescent="0.3"/>
  <cols>
    <col min="1" max="1" width="11.109375" bestFit="1" customWidth="1"/>
    <col min="2" max="2" width="3" bestFit="1" customWidth="1"/>
    <col min="3" max="3" width="2.6640625" customWidth="1"/>
    <col min="4" max="4" width="17.44140625" bestFit="1" customWidth="1"/>
    <col min="5" max="5" width="11.109375" bestFit="1" customWidth="1"/>
    <col min="6" max="6" width="14.33203125" bestFit="1" customWidth="1"/>
    <col min="7" max="7" width="23" customWidth="1"/>
    <col min="8" max="8" width="2.77734375" bestFit="1" customWidth="1"/>
    <col min="9" max="9" width="2" customWidth="1"/>
    <col min="10" max="10" width="11.77734375" customWidth="1"/>
    <col min="11" max="11" width="7.77734375" bestFit="1" customWidth="1"/>
    <col min="12" max="12" width="47.44140625" customWidth="1"/>
    <col min="13" max="13" width="6.6640625" customWidth="1"/>
    <col min="14" max="14" width="6.109375" customWidth="1"/>
    <col min="15" max="15" width="3.33203125" bestFit="1" customWidth="1"/>
    <col min="16" max="16" width="2" bestFit="1" customWidth="1"/>
    <col min="17" max="17" width="5.77734375" bestFit="1" customWidth="1"/>
    <col min="18" max="18" width="5.44140625" style="98" bestFit="1" customWidth="1"/>
    <col min="19" max="19" width="11.109375" bestFit="1" customWidth="1"/>
  </cols>
  <sheetData>
    <row r="1" spans="1:30" ht="28.8" x14ac:dyDescent="0.3">
      <c r="A1" s="163" t="s">
        <v>806</v>
      </c>
      <c r="B1" s="164"/>
      <c r="C1" s="16"/>
      <c r="D1" s="76" t="s">
        <v>8</v>
      </c>
      <c r="E1" s="76" t="s">
        <v>807</v>
      </c>
      <c r="F1" s="76" t="s">
        <v>808</v>
      </c>
      <c r="J1" s="21" t="s">
        <v>893</v>
      </c>
      <c r="K1" s="81" t="s">
        <v>1047</v>
      </c>
      <c r="L1" s="82" t="s">
        <v>1046</v>
      </c>
      <c r="M1" s="82"/>
      <c r="N1" s="82"/>
      <c r="O1" s="82"/>
      <c r="Q1" s="99" t="s">
        <v>2325</v>
      </c>
      <c r="R1" s="100" t="s">
        <v>2323</v>
      </c>
      <c r="S1" s="102" t="s">
        <v>2324</v>
      </c>
    </row>
    <row r="2" spans="1:30" x14ac:dyDescent="0.3">
      <c r="A2" s="26" t="s">
        <v>809</v>
      </c>
      <c r="B2" s="27">
        <v>99</v>
      </c>
      <c r="C2" s="2"/>
      <c r="D2" s="28" t="s">
        <v>810</v>
      </c>
      <c r="E2" s="2" t="s">
        <v>811</v>
      </c>
      <c r="F2" s="2">
        <f>VLOOKUP(E2,A:B,2,0)</f>
        <v>71</v>
      </c>
      <c r="J2" s="50">
        <v>42712</v>
      </c>
      <c r="K2">
        <f t="shared" ref="K2:K33" si="0">CHOOSE(MONTH(J2),1,1,1,2,2,2,3,3,3,4,4,4)</f>
        <v>4</v>
      </c>
      <c r="L2" cm="1">
        <f t="array" ref="L2">_xlfn.SWITCH(MONTH(J2),1,1,2,1,3,1,4,2,5,2,6,2,7,3,8,3,9,3,4)</f>
        <v>4</v>
      </c>
      <c r="N2" s="101">
        <v>4</v>
      </c>
      <c r="O2" t="s">
        <v>2329</v>
      </c>
      <c r="Q2">
        <v>68087</v>
      </c>
      <c r="R2" s="98">
        <v>2.2999999999999998</v>
      </c>
      <c r="S2" t="str" cm="1">
        <f t="array" ref="S2">_xlfn.SWITCH(INT(R2+0.5),4,"A",3,"B",2,"C",1,"D","Fail")</f>
        <v>C</v>
      </c>
      <c r="AD2" t="s">
        <v>2326</v>
      </c>
    </row>
    <row r="3" spans="1:30" x14ac:dyDescent="0.3">
      <c r="A3" s="26" t="s">
        <v>812</v>
      </c>
      <c r="B3" s="27">
        <v>92</v>
      </c>
      <c r="C3" s="2"/>
      <c r="D3" s="28" t="s">
        <v>813</v>
      </c>
      <c r="E3" s="2" t="s">
        <v>814</v>
      </c>
      <c r="F3" s="2">
        <f>VLOOKUP(E3,A:B,2,0)</f>
        <v>78</v>
      </c>
      <c r="J3" s="50">
        <v>43240</v>
      </c>
      <c r="K3">
        <f t="shared" si="0"/>
        <v>2</v>
      </c>
      <c r="L3" cm="1">
        <f t="array" ref="L3">_xlfn.SWITCH(MONTH(J3),1,1,2,1,3,1,4,2,5,2,6,2,7,3,8,3,9,3,4)</f>
        <v>2</v>
      </c>
      <c r="N3" s="101">
        <v>3.5</v>
      </c>
      <c r="O3" t="s">
        <v>2329</v>
      </c>
      <c r="Q3">
        <v>63384</v>
      </c>
      <c r="R3" s="98">
        <v>3</v>
      </c>
    </row>
    <row r="4" spans="1:30" x14ac:dyDescent="0.3">
      <c r="A4" s="26" t="s">
        <v>815</v>
      </c>
      <c r="B4" s="27">
        <v>85</v>
      </c>
      <c r="C4" s="2"/>
      <c r="D4" s="28" t="s">
        <v>816</v>
      </c>
      <c r="E4" s="2" t="s">
        <v>814</v>
      </c>
      <c r="F4" s="2">
        <f>VLOOKUP(E4,A:B,2,0)</f>
        <v>78</v>
      </c>
      <c r="J4" s="50">
        <v>42925</v>
      </c>
      <c r="K4">
        <f t="shared" si="0"/>
        <v>3</v>
      </c>
      <c r="L4" cm="1">
        <f t="array" ref="L4">_xlfn.SWITCH(MONTH(J4),1,1,2,1,3,1,4,2,5,2,6,2,7,3,8,3,9,3,4)</f>
        <v>3</v>
      </c>
      <c r="N4" s="101">
        <v>3</v>
      </c>
      <c r="O4" t="s">
        <v>2328</v>
      </c>
      <c r="Q4">
        <v>73499</v>
      </c>
      <c r="R4" s="98">
        <v>1.9</v>
      </c>
    </row>
    <row r="5" spans="1:30" x14ac:dyDescent="0.3">
      <c r="A5" s="26" t="s">
        <v>814</v>
      </c>
      <c r="B5" s="27">
        <v>78</v>
      </c>
      <c r="C5" s="2"/>
      <c r="D5" s="28" t="s">
        <v>817</v>
      </c>
      <c r="E5" s="2" t="s">
        <v>815</v>
      </c>
      <c r="F5" s="2">
        <f>VLOOKUP(E5,A:B,2,0)</f>
        <v>85</v>
      </c>
      <c r="J5" s="50">
        <v>43412</v>
      </c>
      <c r="K5">
        <f t="shared" si="0"/>
        <v>4</v>
      </c>
      <c r="L5" cm="1">
        <f t="array" ref="L5">_xlfn.SWITCH(MONTH(J5),1,1,2,1,3,1,4,2,5,2,6,2,7,3,8,3,9,3,4)</f>
        <v>4</v>
      </c>
      <c r="N5" s="101">
        <v>2.5</v>
      </c>
      <c r="O5" t="s">
        <v>2328</v>
      </c>
      <c r="Q5">
        <v>46242</v>
      </c>
      <c r="R5" s="98">
        <v>3.3</v>
      </c>
    </row>
    <row r="6" spans="1:30" x14ac:dyDescent="0.3">
      <c r="A6" s="26" t="s">
        <v>811</v>
      </c>
      <c r="B6" s="27">
        <v>71</v>
      </c>
      <c r="C6" s="2"/>
      <c r="D6" s="28" t="s">
        <v>818</v>
      </c>
      <c r="E6" s="2" t="s">
        <v>819</v>
      </c>
      <c r="F6" s="2">
        <f>VLOOKUP(E6,A:B,2,0)</f>
        <v>65</v>
      </c>
      <c r="J6" s="50">
        <v>42912</v>
      </c>
      <c r="K6">
        <f t="shared" si="0"/>
        <v>2</v>
      </c>
      <c r="L6" cm="1">
        <f t="array" ref="L6">_xlfn.SWITCH(MONTH(J6),1,1,2,1,3,1,4,2,5,2,6,2,7,3,8,3,9,3,4)</f>
        <v>2</v>
      </c>
      <c r="N6" s="101">
        <v>2</v>
      </c>
      <c r="O6" t="s">
        <v>2327</v>
      </c>
      <c r="Q6">
        <v>89935</v>
      </c>
      <c r="R6" s="98">
        <v>0.1</v>
      </c>
    </row>
    <row r="7" spans="1:30" x14ac:dyDescent="0.3">
      <c r="A7" s="26" t="s">
        <v>819</v>
      </c>
      <c r="B7" s="27">
        <v>65</v>
      </c>
      <c r="C7" s="2"/>
      <c r="D7" s="28" t="s">
        <v>820</v>
      </c>
      <c r="E7" s="2" t="s">
        <v>814</v>
      </c>
      <c r="F7" s="2">
        <f t="shared" ref="F7:F18" si="1">VLOOKUP(E7,A:B,2,0)</f>
        <v>78</v>
      </c>
      <c r="J7" s="50">
        <v>43209</v>
      </c>
      <c r="K7">
        <f t="shared" si="0"/>
        <v>2</v>
      </c>
      <c r="L7" cm="1">
        <f t="array" ref="L7">_xlfn.SWITCH(MONTH(J7),1,1,2,1,3,1,4,2,5,2,6,2,7,3,8,3,9,3,4)</f>
        <v>2</v>
      </c>
      <c r="N7" s="101">
        <v>1.5</v>
      </c>
      <c r="O7" t="s">
        <v>2327</v>
      </c>
      <c r="Q7">
        <v>42421</v>
      </c>
      <c r="R7" s="98">
        <v>2.5</v>
      </c>
    </row>
    <row r="8" spans="1:30" ht="15" thickBot="1" x14ac:dyDescent="0.35">
      <c r="A8" s="29" t="s">
        <v>821</v>
      </c>
      <c r="B8" s="30">
        <v>50</v>
      </c>
      <c r="C8" s="2"/>
      <c r="D8" s="28" t="s">
        <v>822</v>
      </c>
      <c r="E8" s="2" t="s">
        <v>812</v>
      </c>
      <c r="F8" s="2">
        <f t="shared" si="1"/>
        <v>92</v>
      </c>
      <c r="J8" s="50">
        <v>42948</v>
      </c>
      <c r="K8">
        <f t="shared" si="0"/>
        <v>3</v>
      </c>
      <c r="L8" cm="1">
        <f t="array" ref="L8">_xlfn.SWITCH(MONTH(J8),1,1,2,1,3,1,4,2,5,2,6,2,7,3,8,3,9,3,4)</f>
        <v>3</v>
      </c>
      <c r="N8" s="101">
        <v>1</v>
      </c>
      <c r="O8" t="s">
        <v>2315</v>
      </c>
      <c r="Q8">
        <v>51545</v>
      </c>
      <c r="R8" s="98">
        <v>3.9</v>
      </c>
    </row>
    <row r="9" spans="1:30" x14ac:dyDescent="0.3">
      <c r="A9" s="2"/>
      <c r="B9" s="2"/>
      <c r="C9" s="2"/>
      <c r="D9" s="28" t="s">
        <v>1039</v>
      </c>
      <c r="E9" s="2" t="s">
        <v>819</v>
      </c>
      <c r="F9" s="2">
        <f t="shared" si="1"/>
        <v>65</v>
      </c>
      <c r="J9" s="50">
        <v>43112</v>
      </c>
      <c r="K9">
        <f t="shared" si="0"/>
        <v>1</v>
      </c>
      <c r="L9" cm="1">
        <f t="array" ref="L9">_xlfn.SWITCH(MONTH(J9),1,1,2,1,3,1,4,2,5,2,6,2,7,3,8,3,9,3,4)</f>
        <v>1</v>
      </c>
      <c r="N9" s="101">
        <v>0.5</v>
      </c>
      <c r="O9" t="s">
        <v>2315</v>
      </c>
      <c r="Q9">
        <v>92791</v>
      </c>
      <c r="R9" s="98">
        <v>0.3</v>
      </c>
    </row>
    <row r="10" spans="1:30" x14ac:dyDescent="0.3">
      <c r="A10" s="2"/>
      <c r="B10" s="2"/>
      <c r="C10" s="2"/>
      <c r="D10" s="28" t="s">
        <v>823</v>
      </c>
      <c r="E10" s="2" t="s">
        <v>812</v>
      </c>
      <c r="F10" s="2">
        <f t="shared" si="1"/>
        <v>92</v>
      </c>
      <c r="J10" s="50">
        <v>43012</v>
      </c>
      <c r="K10">
        <f t="shared" si="0"/>
        <v>4</v>
      </c>
      <c r="L10" cm="1">
        <f t="array" ref="L10">_xlfn.SWITCH(MONTH(J10),1,1,2,1,3,1,4,2,5,2,6,2,7,3,8,3,9,3,4)</f>
        <v>4</v>
      </c>
      <c r="Q10">
        <v>28635</v>
      </c>
      <c r="R10" s="98">
        <v>0.7</v>
      </c>
      <c r="U10" s="101"/>
    </row>
    <row r="11" spans="1:30" x14ac:dyDescent="0.3">
      <c r="A11" s="2"/>
      <c r="B11" s="2"/>
      <c r="C11" s="2"/>
      <c r="D11" s="28" t="s">
        <v>824</v>
      </c>
      <c r="E11" s="2" t="s">
        <v>812</v>
      </c>
      <c r="F11" s="2">
        <f t="shared" si="1"/>
        <v>92</v>
      </c>
      <c r="J11" s="50">
        <v>43213</v>
      </c>
      <c r="K11">
        <f t="shared" si="0"/>
        <v>2</v>
      </c>
      <c r="L11" cm="1">
        <f t="array" ref="L11">_xlfn.SWITCH(MONTH(J11),1,1,2,1,3,1,4,2,5,2,6,2,7,3,8,3,9,3,4)</f>
        <v>2</v>
      </c>
      <c r="Q11">
        <v>87566</v>
      </c>
      <c r="R11" s="98">
        <v>2.9</v>
      </c>
    </row>
    <row r="12" spans="1:30" x14ac:dyDescent="0.3">
      <c r="A12" s="2"/>
      <c r="B12" s="2"/>
      <c r="C12" s="2"/>
      <c r="D12" s="28" t="s">
        <v>825</v>
      </c>
      <c r="E12" s="2" t="s">
        <v>809</v>
      </c>
      <c r="F12" s="2">
        <f t="shared" si="1"/>
        <v>99</v>
      </c>
      <c r="J12" s="50">
        <v>42652</v>
      </c>
      <c r="K12">
        <f t="shared" si="0"/>
        <v>4</v>
      </c>
      <c r="L12" cm="1">
        <f t="array" ref="L12">_xlfn.SWITCH(MONTH(J12),1,1,2,1,3,1,4,2,5,2,6,2,7,3,8,3,9,3,4)</f>
        <v>4</v>
      </c>
      <c r="Q12">
        <v>98412</v>
      </c>
      <c r="R12" s="98">
        <v>3.5</v>
      </c>
    </row>
    <row r="13" spans="1:30" x14ac:dyDescent="0.3">
      <c r="A13" s="2"/>
      <c r="B13" s="2"/>
      <c r="C13" s="2"/>
      <c r="D13" s="28" t="s">
        <v>826</v>
      </c>
      <c r="E13" s="2" t="s">
        <v>819</v>
      </c>
      <c r="F13" s="2">
        <f t="shared" si="1"/>
        <v>65</v>
      </c>
      <c r="J13" s="50">
        <v>42469</v>
      </c>
      <c r="K13">
        <f t="shared" si="0"/>
        <v>2</v>
      </c>
      <c r="L13" cm="1">
        <f t="array" ref="L13">_xlfn.SWITCH(MONTH(J13),1,1,2,1,3,1,4,2,5,2,6,2,7,3,8,3,9,3,4)</f>
        <v>2</v>
      </c>
      <c r="Q13">
        <v>87599</v>
      </c>
      <c r="R13" s="98">
        <v>0.9</v>
      </c>
    </row>
    <row r="14" spans="1:30" x14ac:dyDescent="0.3">
      <c r="A14" s="2"/>
      <c r="B14" s="2"/>
      <c r="C14" s="2"/>
      <c r="D14" s="2" t="s">
        <v>203</v>
      </c>
      <c r="E14" s="2" t="s">
        <v>814</v>
      </c>
      <c r="F14" s="2">
        <f t="shared" si="1"/>
        <v>78</v>
      </c>
      <c r="J14" s="50">
        <v>42549</v>
      </c>
      <c r="K14">
        <f t="shared" si="0"/>
        <v>2</v>
      </c>
      <c r="L14" cm="1">
        <f t="array" ref="L14">_xlfn.SWITCH(MONTH(J14),1,1,2,1,3,1,4,2,5,2,6,2,7,3,8,3,9,3,4)</f>
        <v>2</v>
      </c>
      <c r="Q14">
        <v>96690</v>
      </c>
      <c r="R14" s="98">
        <v>4.0999999999999996</v>
      </c>
    </row>
    <row r="15" spans="1:30" x14ac:dyDescent="0.3">
      <c r="A15" s="2"/>
      <c r="B15" s="2"/>
      <c r="C15" s="2"/>
      <c r="D15" s="2" t="s">
        <v>204</v>
      </c>
      <c r="E15" s="2" t="s">
        <v>815</v>
      </c>
      <c r="F15" s="2">
        <f t="shared" si="1"/>
        <v>85</v>
      </c>
      <c r="J15" s="50">
        <v>42837</v>
      </c>
      <c r="K15">
        <f t="shared" si="0"/>
        <v>2</v>
      </c>
      <c r="L15" cm="1">
        <f t="array" ref="L15">_xlfn.SWITCH(MONTH(J15),1,1,2,1,3,1,4,2,5,2,6,2,7,3,8,3,9,3,4)</f>
        <v>2</v>
      </c>
      <c r="Q15">
        <v>91013</v>
      </c>
      <c r="R15" s="98">
        <v>3.4</v>
      </c>
    </row>
    <row r="16" spans="1:30" x14ac:dyDescent="0.3">
      <c r="A16" s="2"/>
      <c r="B16" s="2"/>
      <c r="C16" s="2"/>
      <c r="D16" s="2" t="s">
        <v>1040</v>
      </c>
      <c r="E16" s="2" t="s">
        <v>811</v>
      </c>
      <c r="F16" s="2">
        <f t="shared" si="1"/>
        <v>71</v>
      </c>
      <c r="J16" s="50">
        <v>42875</v>
      </c>
      <c r="K16">
        <f t="shared" si="0"/>
        <v>2</v>
      </c>
      <c r="L16" cm="1">
        <f t="array" ref="L16">_xlfn.SWITCH(MONTH(J16),1,1,2,1,3,1,4,2,5,2,6,2,7,3,8,3,9,3,4)</f>
        <v>2</v>
      </c>
      <c r="Q16">
        <v>91641</v>
      </c>
      <c r="R16" s="98">
        <v>1.3</v>
      </c>
    </row>
    <row r="17" spans="1:18" x14ac:dyDescent="0.3">
      <c r="A17" s="2"/>
      <c r="B17" s="2"/>
      <c r="C17" s="2"/>
      <c r="D17" s="2" t="s">
        <v>206</v>
      </c>
      <c r="E17" s="2" t="s">
        <v>809</v>
      </c>
      <c r="F17" s="2">
        <f t="shared" si="1"/>
        <v>99</v>
      </c>
      <c r="J17" s="50">
        <v>43086</v>
      </c>
      <c r="K17">
        <f t="shared" si="0"/>
        <v>4</v>
      </c>
      <c r="L17" cm="1">
        <f t="array" ref="L17">_xlfn.SWITCH(MONTH(J17),1,1,2,1,3,1,4,2,5,2,6,2,7,3,8,3,9,3,4)</f>
        <v>4</v>
      </c>
      <c r="Q17">
        <v>80266</v>
      </c>
      <c r="R17" s="98">
        <v>1.7</v>
      </c>
    </row>
    <row r="18" spans="1:18" x14ac:dyDescent="0.3">
      <c r="A18" s="2"/>
      <c r="B18" s="2"/>
      <c r="C18" s="2"/>
      <c r="D18" s="2" t="s">
        <v>207</v>
      </c>
      <c r="E18" s="2" t="s">
        <v>821</v>
      </c>
      <c r="F18" s="2">
        <f t="shared" si="1"/>
        <v>50</v>
      </c>
      <c r="J18" s="50">
        <v>43111</v>
      </c>
      <c r="K18">
        <f t="shared" si="0"/>
        <v>1</v>
      </c>
      <c r="L18" cm="1">
        <f t="array" ref="L18">_xlfn.SWITCH(MONTH(J18),1,1,2,1,3,1,4,2,5,2,6,2,7,3,8,3,9,3,4)</f>
        <v>1</v>
      </c>
      <c r="Q18">
        <v>78128</v>
      </c>
      <c r="R18" s="98">
        <v>3.3</v>
      </c>
    </row>
    <row r="19" spans="1:18" x14ac:dyDescent="0.3">
      <c r="J19" s="50">
        <v>42442</v>
      </c>
      <c r="K19">
        <f t="shared" si="0"/>
        <v>1</v>
      </c>
      <c r="L19" cm="1">
        <f t="array" ref="L19">_xlfn.SWITCH(MONTH(J19),1,1,2,1,3,1,4,2,5,2,6,2,7,3,8,3,9,3,4)</f>
        <v>1</v>
      </c>
      <c r="Q19">
        <v>15531</v>
      </c>
      <c r="R19" s="98">
        <v>1.9</v>
      </c>
    </row>
    <row r="20" spans="1:18" x14ac:dyDescent="0.3">
      <c r="J20" s="50">
        <v>42634</v>
      </c>
      <c r="K20">
        <f t="shared" si="0"/>
        <v>3</v>
      </c>
      <c r="L20" cm="1">
        <f t="array" ref="L20">_xlfn.SWITCH(MONTH(J20),1,1,2,1,3,1,4,2,5,2,6,2,7,3,8,3,9,3,4)</f>
        <v>3</v>
      </c>
      <c r="Q20">
        <v>39447</v>
      </c>
      <c r="R20" s="98">
        <v>2.1</v>
      </c>
    </row>
    <row r="21" spans="1:18" x14ac:dyDescent="0.3">
      <c r="J21" s="50">
        <v>42550</v>
      </c>
      <c r="K21">
        <f t="shared" si="0"/>
        <v>2</v>
      </c>
      <c r="L21" cm="1">
        <f t="array" ref="L21">_xlfn.SWITCH(MONTH(J21),1,1,2,1,3,1,4,2,5,2,6,2,7,3,8,3,9,3,4)</f>
        <v>2</v>
      </c>
      <c r="Q21">
        <v>51026</v>
      </c>
      <c r="R21" s="98">
        <v>3.1</v>
      </c>
    </row>
    <row r="22" spans="1:18" x14ac:dyDescent="0.3">
      <c r="J22" s="50">
        <v>42623</v>
      </c>
      <c r="K22">
        <f t="shared" si="0"/>
        <v>3</v>
      </c>
      <c r="L22" cm="1">
        <f t="array" ref="L22">_xlfn.SWITCH(MONTH(J22),1,1,2,1,3,1,4,2,5,2,6,2,7,3,8,3,9,3,4)</f>
        <v>3</v>
      </c>
      <c r="Q22">
        <v>24501</v>
      </c>
      <c r="R22" s="98">
        <v>3.7</v>
      </c>
    </row>
    <row r="23" spans="1:18" x14ac:dyDescent="0.3">
      <c r="J23" s="50">
        <v>42539</v>
      </c>
      <c r="K23">
        <f t="shared" si="0"/>
        <v>2</v>
      </c>
      <c r="L23" cm="1">
        <f t="array" ref="L23">_xlfn.SWITCH(MONTH(J23),1,1,2,1,3,1,4,2,5,2,6,2,7,3,8,3,9,3,4)</f>
        <v>2</v>
      </c>
    </row>
    <row r="24" spans="1:18" x14ac:dyDescent="0.3">
      <c r="J24" s="50">
        <v>42801</v>
      </c>
      <c r="K24">
        <f t="shared" si="0"/>
        <v>1</v>
      </c>
      <c r="L24" cm="1">
        <f t="array" ref="L24">_xlfn.SWITCH(MONTH(J24),1,1,2,1,3,1,4,2,5,2,6,2,7,3,8,3,9,3,4)</f>
        <v>1</v>
      </c>
    </row>
    <row r="25" spans="1:18" x14ac:dyDescent="0.3">
      <c r="J25" s="50">
        <v>43261</v>
      </c>
      <c r="K25">
        <f t="shared" si="0"/>
        <v>2</v>
      </c>
      <c r="L25" cm="1">
        <f t="array" ref="L25">_xlfn.SWITCH(MONTH(J25),1,1,2,1,3,1,4,2,5,2,6,2,7,3,8,3,9,3,4)</f>
        <v>2</v>
      </c>
    </row>
    <row r="26" spans="1:18" x14ac:dyDescent="0.3">
      <c r="J26" s="50">
        <v>43351</v>
      </c>
      <c r="K26">
        <f t="shared" si="0"/>
        <v>3</v>
      </c>
      <c r="L26" cm="1">
        <f t="array" ref="L26">_xlfn.SWITCH(MONTH(J26),1,1,2,1,3,1,4,2,5,2,6,2,7,3,8,3,9,3,4)</f>
        <v>3</v>
      </c>
    </row>
    <row r="27" spans="1:18" x14ac:dyDescent="0.3">
      <c r="J27" s="50">
        <v>42851</v>
      </c>
      <c r="K27">
        <f t="shared" si="0"/>
        <v>2</v>
      </c>
      <c r="L27" cm="1">
        <f t="array" ref="L27">_xlfn.SWITCH(MONTH(J27),1,1,2,1,3,1,4,2,5,2,6,2,7,3,8,3,9,3,4)</f>
        <v>2</v>
      </c>
    </row>
    <row r="28" spans="1:18" x14ac:dyDescent="0.3">
      <c r="J28" s="50">
        <v>43311</v>
      </c>
      <c r="K28">
        <f t="shared" si="0"/>
        <v>3</v>
      </c>
      <c r="L28" cm="1">
        <f t="array" ref="L28">_xlfn.SWITCH(MONTH(J28),1,1,2,1,3,1,4,2,5,2,6,2,7,3,8,3,9,3,4)</f>
        <v>3</v>
      </c>
    </row>
    <row r="29" spans="1:18" x14ac:dyDescent="0.3">
      <c r="J29" s="50">
        <v>43238</v>
      </c>
      <c r="K29">
        <f t="shared" si="0"/>
        <v>2</v>
      </c>
      <c r="L29" cm="1">
        <f t="array" ref="L29">_xlfn.SWITCH(MONTH(J29),1,1,2,1,3,1,4,2,5,2,6,2,7,3,8,3,9,3,4)</f>
        <v>2</v>
      </c>
    </row>
    <row r="30" spans="1:18" x14ac:dyDescent="0.3">
      <c r="J30" s="50">
        <v>42807</v>
      </c>
      <c r="K30">
        <f t="shared" si="0"/>
        <v>1</v>
      </c>
      <c r="L30" cm="1">
        <f t="array" ref="L30">_xlfn.SWITCH(MONTH(J30),1,1,2,1,3,1,4,2,5,2,6,2,7,3,8,3,9,3,4)</f>
        <v>1</v>
      </c>
    </row>
    <row r="31" spans="1:18" x14ac:dyDescent="0.3">
      <c r="J31" s="50">
        <v>43139</v>
      </c>
      <c r="K31">
        <f t="shared" si="0"/>
        <v>1</v>
      </c>
      <c r="L31" cm="1">
        <f t="array" ref="L31">_xlfn.SWITCH(MONTH(J31),1,1,2,1,3,1,4,2,5,2,6,2,7,3,8,3,9,3,4)</f>
        <v>1</v>
      </c>
    </row>
    <row r="32" spans="1:18" x14ac:dyDescent="0.3">
      <c r="J32" s="50">
        <v>42981</v>
      </c>
      <c r="K32">
        <f t="shared" si="0"/>
        <v>3</v>
      </c>
      <c r="L32" cm="1">
        <f t="array" ref="L32">_xlfn.SWITCH(MONTH(J32),1,1,2,1,3,1,4,2,5,2,6,2,7,3,8,3,9,3,4)</f>
        <v>3</v>
      </c>
    </row>
    <row r="33" spans="10:12" x14ac:dyDescent="0.3">
      <c r="J33" s="50">
        <v>42745</v>
      </c>
      <c r="K33">
        <f t="shared" si="0"/>
        <v>1</v>
      </c>
      <c r="L33" cm="1">
        <f t="array" ref="L33">_xlfn.SWITCH(MONTH(J33),1,1,2,1,3,1,4,2,5,2,6,2,7,3,8,3,9,3,4)</f>
        <v>1</v>
      </c>
    </row>
    <row r="34" spans="10:12" x14ac:dyDescent="0.3">
      <c r="J34" s="50">
        <v>42930</v>
      </c>
      <c r="K34">
        <f t="shared" ref="K34:K65" si="2">CHOOSE(MONTH(J34),1,1,1,2,2,2,3,3,3,4,4,4)</f>
        <v>3</v>
      </c>
      <c r="L34" cm="1">
        <f t="array" ref="L34">_xlfn.SWITCH(MONTH(J34),1,1,2,1,3,1,4,2,5,2,6,2,7,3,8,3,9,3,4)</f>
        <v>3</v>
      </c>
    </row>
    <row r="35" spans="10:12" x14ac:dyDescent="0.3">
      <c r="J35" s="50">
        <v>43191</v>
      </c>
      <c r="K35">
        <f t="shared" si="2"/>
        <v>2</v>
      </c>
      <c r="L35" cm="1">
        <f t="array" ref="L35">_xlfn.SWITCH(MONTH(J35),1,1,2,1,3,1,4,2,5,2,6,2,7,3,8,3,9,3,4)</f>
        <v>2</v>
      </c>
    </row>
    <row r="36" spans="10:12" x14ac:dyDescent="0.3">
      <c r="J36" s="50">
        <v>43372</v>
      </c>
      <c r="K36">
        <f t="shared" si="2"/>
        <v>3</v>
      </c>
      <c r="L36" cm="1">
        <f t="array" ref="L36">_xlfn.SWITCH(MONTH(J36),1,1,2,1,3,1,4,2,5,2,6,2,7,3,8,3,9,3,4)</f>
        <v>3</v>
      </c>
    </row>
    <row r="37" spans="10:12" x14ac:dyDescent="0.3">
      <c r="J37" s="50">
        <v>43232</v>
      </c>
      <c r="K37">
        <f t="shared" si="2"/>
        <v>2</v>
      </c>
      <c r="L37" cm="1">
        <f t="array" ref="L37">_xlfn.SWITCH(MONTH(J37),1,1,2,1,3,1,4,2,5,2,6,2,7,3,8,3,9,3,4)</f>
        <v>2</v>
      </c>
    </row>
    <row r="38" spans="10:12" x14ac:dyDescent="0.3">
      <c r="J38" s="50">
        <v>42955</v>
      </c>
      <c r="K38">
        <f t="shared" si="2"/>
        <v>3</v>
      </c>
      <c r="L38" cm="1">
        <f t="array" ref="L38">_xlfn.SWITCH(MONTH(J38),1,1,2,1,3,1,4,2,5,2,6,2,7,3,8,3,9,3,4)</f>
        <v>3</v>
      </c>
    </row>
    <row r="39" spans="10:12" x14ac:dyDescent="0.3">
      <c r="J39" s="50">
        <v>43263</v>
      </c>
      <c r="K39">
        <f t="shared" si="2"/>
        <v>2</v>
      </c>
      <c r="L39" cm="1">
        <f t="array" ref="L39">_xlfn.SWITCH(MONTH(J39),1,1,2,1,3,1,4,2,5,2,6,2,7,3,8,3,9,3,4)</f>
        <v>2</v>
      </c>
    </row>
    <row r="40" spans="10:12" x14ac:dyDescent="0.3">
      <c r="J40" s="50">
        <v>42592</v>
      </c>
      <c r="K40">
        <f t="shared" si="2"/>
        <v>3</v>
      </c>
      <c r="L40" cm="1">
        <f t="array" ref="L40">_xlfn.SWITCH(MONTH(J40),1,1,2,1,3,1,4,2,5,2,6,2,7,3,8,3,9,3,4)</f>
        <v>3</v>
      </c>
    </row>
    <row r="41" spans="10:12" x14ac:dyDescent="0.3">
      <c r="J41" s="50">
        <v>42884</v>
      </c>
      <c r="K41">
        <f t="shared" si="2"/>
        <v>2</v>
      </c>
      <c r="L41" cm="1">
        <f t="array" ref="L41">_xlfn.SWITCH(MONTH(J41),1,1,2,1,3,1,4,2,5,2,6,2,7,3,8,3,9,3,4)</f>
        <v>2</v>
      </c>
    </row>
    <row r="42" spans="10:12" x14ac:dyDescent="0.3">
      <c r="J42" s="50">
        <v>42605</v>
      </c>
      <c r="K42">
        <f t="shared" si="2"/>
        <v>3</v>
      </c>
      <c r="L42" cm="1">
        <f t="array" ref="L42">_xlfn.SWITCH(MONTH(J42),1,1,2,1,3,1,4,2,5,2,6,2,7,3,8,3,9,3,4)</f>
        <v>3</v>
      </c>
    </row>
    <row r="43" spans="10:12" x14ac:dyDescent="0.3">
      <c r="J43" s="50">
        <v>42757</v>
      </c>
      <c r="K43">
        <f t="shared" si="2"/>
        <v>1</v>
      </c>
      <c r="L43" cm="1">
        <f t="array" ref="L43">_xlfn.SWITCH(MONTH(J43),1,1,2,1,3,1,4,2,5,2,6,2,7,3,8,3,9,3,4)</f>
        <v>1</v>
      </c>
    </row>
    <row r="44" spans="10:12" x14ac:dyDescent="0.3">
      <c r="J44" s="50">
        <v>42815</v>
      </c>
      <c r="K44">
        <f t="shared" si="2"/>
        <v>1</v>
      </c>
      <c r="L44" cm="1">
        <f t="array" ref="L44">_xlfn.SWITCH(MONTH(J44),1,1,2,1,3,1,4,2,5,2,6,2,7,3,8,3,9,3,4)</f>
        <v>1</v>
      </c>
    </row>
    <row r="45" spans="10:12" x14ac:dyDescent="0.3">
      <c r="J45" s="50">
        <v>42504</v>
      </c>
      <c r="K45">
        <f t="shared" si="2"/>
        <v>2</v>
      </c>
      <c r="L45" cm="1">
        <f t="array" ref="L45">_xlfn.SWITCH(MONTH(J45),1,1,2,1,3,1,4,2,5,2,6,2,7,3,8,3,9,3,4)</f>
        <v>2</v>
      </c>
    </row>
    <row r="46" spans="10:12" x14ac:dyDescent="0.3">
      <c r="J46" s="50">
        <v>42550</v>
      </c>
      <c r="K46">
        <f t="shared" si="2"/>
        <v>2</v>
      </c>
      <c r="L46" cm="1">
        <f t="array" ref="L46">_xlfn.SWITCH(MONTH(J46),1,1,2,1,3,1,4,2,5,2,6,2,7,3,8,3,9,3,4)</f>
        <v>2</v>
      </c>
    </row>
    <row r="47" spans="10:12" x14ac:dyDescent="0.3">
      <c r="J47" s="50">
        <v>42827</v>
      </c>
      <c r="K47">
        <f t="shared" si="2"/>
        <v>2</v>
      </c>
      <c r="L47" cm="1">
        <f t="array" ref="L47">_xlfn.SWITCH(MONTH(J47),1,1,2,1,3,1,4,2,5,2,6,2,7,3,8,3,9,3,4)</f>
        <v>2</v>
      </c>
    </row>
    <row r="48" spans="10:12" x14ac:dyDescent="0.3">
      <c r="J48" s="50">
        <v>43029</v>
      </c>
      <c r="K48">
        <f t="shared" si="2"/>
        <v>4</v>
      </c>
      <c r="L48" cm="1">
        <f t="array" ref="L48">_xlfn.SWITCH(MONTH(J48),1,1,2,1,3,1,4,2,5,2,6,2,7,3,8,3,9,3,4)</f>
        <v>4</v>
      </c>
    </row>
    <row r="49" spans="10:12" x14ac:dyDescent="0.3">
      <c r="J49" s="50">
        <v>43505</v>
      </c>
      <c r="K49">
        <f t="shared" si="2"/>
        <v>1</v>
      </c>
      <c r="L49" cm="1">
        <f t="array" ref="L49">_xlfn.SWITCH(MONTH(J49),1,1,2,1,3,1,4,2,5,2,6,2,7,3,8,3,9,3,4)</f>
        <v>1</v>
      </c>
    </row>
    <row r="50" spans="10:12" x14ac:dyDescent="0.3">
      <c r="J50" s="50">
        <v>42681</v>
      </c>
      <c r="K50">
        <f t="shared" si="2"/>
        <v>4</v>
      </c>
      <c r="L50" cm="1">
        <f t="array" ref="L50">_xlfn.SWITCH(MONTH(J50),1,1,2,1,3,1,4,2,5,2,6,2,7,3,8,3,9,3,4)</f>
        <v>4</v>
      </c>
    </row>
    <row r="51" spans="10:12" x14ac:dyDescent="0.3">
      <c r="J51" s="50">
        <v>43444</v>
      </c>
      <c r="K51">
        <f t="shared" si="2"/>
        <v>4</v>
      </c>
      <c r="L51" cm="1">
        <f t="array" ref="L51">_xlfn.SWITCH(MONTH(J51),1,1,2,1,3,1,4,2,5,2,6,2,7,3,8,3,9,3,4)</f>
        <v>4</v>
      </c>
    </row>
    <row r="52" spans="10:12" x14ac:dyDescent="0.3">
      <c r="J52" s="50">
        <v>42992</v>
      </c>
      <c r="K52">
        <f t="shared" si="2"/>
        <v>3</v>
      </c>
      <c r="L52" cm="1">
        <f t="array" ref="L52">_xlfn.SWITCH(MONTH(J52),1,1,2,1,3,1,4,2,5,2,6,2,7,3,8,3,9,3,4)</f>
        <v>3</v>
      </c>
    </row>
    <row r="53" spans="10:12" x14ac:dyDescent="0.3">
      <c r="J53" s="50">
        <v>43439</v>
      </c>
      <c r="K53">
        <f t="shared" si="2"/>
        <v>4</v>
      </c>
      <c r="L53" cm="1">
        <f t="array" ref="L53">_xlfn.SWITCH(MONTH(J53),1,1,2,1,3,1,4,2,5,2,6,2,7,3,8,3,9,3,4)</f>
        <v>4</v>
      </c>
    </row>
    <row r="54" spans="10:12" x14ac:dyDescent="0.3">
      <c r="J54" s="50">
        <v>43369</v>
      </c>
      <c r="K54">
        <f t="shared" si="2"/>
        <v>3</v>
      </c>
      <c r="L54" cm="1">
        <f t="array" ref="L54">_xlfn.SWITCH(MONTH(J54),1,1,2,1,3,1,4,2,5,2,6,2,7,3,8,3,9,3,4)</f>
        <v>3</v>
      </c>
    </row>
    <row r="55" spans="10:12" x14ac:dyDescent="0.3">
      <c r="J55" s="50">
        <v>42650</v>
      </c>
      <c r="K55">
        <f t="shared" si="2"/>
        <v>4</v>
      </c>
      <c r="L55" cm="1">
        <f t="array" ref="L55">_xlfn.SWITCH(MONTH(J55),1,1,2,1,3,1,4,2,5,2,6,2,7,3,8,3,9,3,4)</f>
        <v>4</v>
      </c>
    </row>
    <row r="56" spans="10:12" x14ac:dyDescent="0.3">
      <c r="J56" s="50">
        <v>42484</v>
      </c>
      <c r="K56">
        <f t="shared" si="2"/>
        <v>2</v>
      </c>
      <c r="L56" cm="1">
        <f t="array" ref="L56">_xlfn.SWITCH(MONTH(J56),1,1,2,1,3,1,4,2,5,2,6,2,7,3,8,3,9,3,4)</f>
        <v>2</v>
      </c>
    </row>
    <row r="57" spans="10:12" x14ac:dyDescent="0.3">
      <c r="J57" s="50">
        <v>42974</v>
      </c>
      <c r="K57">
        <f t="shared" si="2"/>
        <v>3</v>
      </c>
      <c r="L57" cm="1">
        <f t="array" ref="L57">_xlfn.SWITCH(MONTH(J57),1,1,2,1,3,1,4,2,5,2,6,2,7,3,8,3,9,3,4)</f>
        <v>3</v>
      </c>
    </row>
    <row r="58" spans="10:12" x14ac:dyDescent="0.3">
      <c r="J58" s="50">
        <v>42894</v>
      </c>
      <c r="K58">
        <f t="shared" si="2"/>
        <v>2</v>
      </c>
      <c r="L58" cm="1">
        <f t="array" ref="L58">_xlfn.SWITCH(MONTH(J58),1,1,2,1,3,1,4,2,5,2,6,2,7,3,8,3,9,3,4)</f>
        <v>2</v>
      </c>
    </row>
    <row r="59" spans="10:12" x14ac:dyDescent="0.3">
      <c r="J59" s="50">
        <v>42667</v>
      </c>
      <c r="K59">
        <f t="shared" si="2"/>
        <v>4</v>
      </c>
      <c r="L59" cm="1">
        <f t="array" ref="L59">_xlfn.SWITCH(MONTH(J59),1,1,2,1,3,1,4,2,5,2,6,2,7,3,8,3,9,3,4)</f>
        <v>4</v>
      </c>
    </row>
    <row r="60" spans="10:12" x14ac:dyDescent="0.3">
      <c r="J60" s="50">
        <v>43458</v>
      </c>
      <c r="K60">
        <f t="shared" si="2"/>
        <v>4</v>
      </c>
      <c r="L60" cm="1">
        <f t="array" ref="L60">_xlfn.SWITCH(MONTH(J60),1,1,2,1,3,1,4,2,5,2,6,2,7,3,8,3,9,3,4)</f>
        <v>4</v>
      </c>
    </row>
    <row r="61" spans="10:12" x14ac:dyDescent="0.3">
      <c r="J61" s="50">
        <v>43494</v>
      </c>
      <c r="K61">
        <f t="shared" si="2"/>
        <v>1</v>
      </c>
      <c r="L61" cm="1">
        <f t="array" ref="L61">_xlfn.SWITCH(MONTH(J61),1,1,2,1,3,1,4,2,5,2,6,2,7,3,8,3,9,3,4)</f>
        <v>1</v>
      </c>
    </row>
    <row r="62" spans="10:12" x14ac:dyDescent="0.3">
      <c r="J62" s="50">
        <v>42704</v>
      </c>
      <c r="K62">
        <f t="shared" si="2"/>
        <v>4</v>
      </c>
      <c r="L62" cm="1">
        <f t="array" ref="L62">_xlfn.SWITCH(MONTH(J62),1,1,2,1,3,1,4,2,5,2,6,2,7,3,8,3,9,3,4)</f>
        <v>4</v>
      </c>
    </row>
    <row r="63" spans="10:12" x14ac:dyDescent="0.3">
      <c r="J63" s="50">
        <v>42871</v>
      </c>
      <c r="K63">
        <f t="shared" si="2"/>
        <v>2</v>
      </c>
      <c r="L63" cm="1">
        <f t="array" ref="L63">_xlfn.SWITCH(MONTH(J63),1,1,2,1,3,1,4,2,5,2,6,2,7,3,8,3,9,3,4)</f>
        <v>2</v>
      </c>
    </row>
    <row r="64" spans="10:12" x14ac:dyDescent="0.3">
      <c r="J64" s="50">
        <v>42965</v>
      </c>
      <c r="K64">
        <f t="shared" si="2"/>
        <v>3</v>
      </c>
      <c r="L64" cm="1">
        <f t="array" ref="L64">_xlfn.SWITCH(MONTH(J64),1,1,2,1,3,1,4,2,5,2,6,2,7,3,8,3,9,3,4)</f>
        <v>3</v>
      </c>
    </row>
    <row r="65" spans="10:12" x14ac:dyDescent="0.3">
      <c r="J65" s="50">
        <v>43069</v>
      </c>
      <c r="K65">
        <f t="shared" si="2"/>
        <v>4</v>
      </c>
      <c r="L65" cm="1">
        <f t="array" ref="L65">_xlfn.SWITCH(MONTH(J65),1,1,2,1,3,1,4,2,5,2,6,2,7,3,8,3,9,3,4)</f>
        <v>4</v>
      </c>
    </row>
    <row r="66" spans="10:12" x14ac:dyDescent="0.3">
      <c r="J66" s="50">
        <v>42517</v>
      </c>
      <c r="K66">
        <f>CHOOSE(MONTH(J66),1,1,1,2,2,2,3,3,3,4,4,4)</f>
        <v>2</v>
      </c>
      <c r="L66" cm="1">
        <f t="array" ref="L66">_xlfn.SWITCH(MONTH(J66),1,1,2,1,3,1,4,2,5,2,6,2,7,3,8,3,9,3,4)</f>
        <v>2</v>
      </c>
    </row>
    <row r="67" spans="10:12" x14ac:dyDescent="0.3">
      <c r="J67" s="50">
        <v>42885</v>
      </c>
      <c r="K67">
        <f t="shared" ref="K67:K130" si="3">CHOOSE(MONTH(J67),1,1,1,2,2,2,3,3,3,4,4,4)</f>
        <v>2</v>
      </c>
      <c r="L67" cm="1">
        <f t="array" ref="L67">_xlfn.SWITCH(MONTH(J67),1,1,2,1,3,1,4,2,5,2,6,2,7,3,8,3,9,3,4)</f>
        <v>2</v>
      </c>
    </row>
    <row r="68" spans="10:12" x14ac:dyDescent="0.3">
      <c r="J68" s="50">
        <v>42481</v>
      </c>
      <c r="K68">
        <f t="shared" si="3"/>
        <v>2</v>
      </c>
      <c r="L68" cm="1">
        <f t="array" ref="L68">_xlfn.SWITCH(MONTH(J68),1,1,2,1,3,1,4,2,5,2,6,2,7,3,8,3,9,3,4)</f>
        <v>2</v>
      </c>
    </row>
    <row r="69" spans="10:12" x14ac:dyDescent="0.3">
      <c r="J69" s="50">
        <v>43189</v>
      </c>
      <c r="K69">
        <f t="shared" si="3"/>
        <v>1</v>
      </c>
      <c r="L69" cm="1">
        <f t="array" ref="L69">_xlfn.SWITCH(MONTH(J69),1,1,2,1,3,1,4,2,5,2,6,2,7,3,8,3,9,3,4)</f>
        <v>1</v>
      </c>
    </row>
    <row r="70" spans="10:12" x14ac:dyDescent="0.3">
      <c r="J70" s="50">
        <v>42458</v>
      </c>
      <c r="K70">
        <f t="shared" si="3"/>
        <v>1</v>
      </c>
      <c r="L70" cm="1">
        <f t="array" ref="L70">_xlfn.SWITCH(MONTH(J70),1,1,2,1,3,1,4,2,5,2,6,2,7,3,8,3,9,3,4)</f>
        <v>1</v>
      </c>
    </row>
    <row r="71" spans="10:12" x14ac:dyDescent="0.3">
      <c r="J71" s="50">
        <v>43054</v>
      </c>
      <c r="K71">
        <f t="shared" si="3"/>
        <v>4</v>
      </c>
      <c r="L71" cm="1">
        <f t="array" ref="L71">_xlfn.SWITCH(MONTH(J71),1,1,2,1,3,1,4,2,5,2,6,2,7,3,8,3,9,3,4)</f>
        <v>4</v>
      </c>
    </row>
    <row r="72" spans="10:12" x14ac:dyDescent="0.3">
      <c r="J72" s="50">
        <v>42652</v>
      </c>
      <c r="K72">
        <f t="shared" si="3"/>
        <v>4</v>
      </c>
      <c r="L72" cm="1">
        <f t="array" ref="L72">_xlfn.SWITCH(MONTH(J72),1,1,2,1,3,1,4,2,5,2,6,2,7,3,8,3,9,3,4)</f>
        <v>4</v>
      </c>
    </row>
    <row r="73" spans="10:12" x14ac:dyDescent="0.3">
      <c r="J73" s="50">
        <v>43048</v>
      </c>
      <c r="K73">
        <f t="shared" si="3"/>
        <v>4</v>
      </c>
      <c r="L73" cm="1">
        <f t="array" ref="L73">_xlfn.SWITCH(MONTH(J73),1,1,2,1,3,1,4,2,5,2,6,2,7,3,8,3,9,3,4)</f>
        <v>4</v>
      </c>
    </row>
    <row r="74" spans="10:12" x14ac:dyDescent="0.3">
      <c r="J74" s="50">
        <v>42879</v>
      </c>
      <c r="K74">
        <f t="shared" si="3"/>
        <v>2</v>
      </c>
      <c r="L74" cm="1">
        <f t="array" ref="L74">_xlfn.SWITCH(MONTH(J74),1,1,2,1,3,1,4,2,5,2,6,2,7,3,8,3,9,3,4)</f>
        <v>2</v>
      </c>
    </row>
    <row r="75" spans="10:12" x14ac:dyDescent="0.3">
      <c r="J75" s="50">
        <v>43249</v>
      </c>
      <c r="K75">
        <f t="shared" si="3"/>
        <v>2</v>
      </c>
      <c r="L75" cm="1">
        <f t="array" ref="L75">_xlfn.SWITCH(MONTH(J75),1,1,2,1,3,1,4,2,5,2,6,2,7,3,8,3,9,3,4)</f>
        <v>2</v>
      </c>
    </row>
    <row r="76" spans="10:12" x14ac:dyDescent="0.3">
      <c r="J76" s="50">
        <v>42576</v>
      </c>
      <c r="K76">
        <f t="shared" si="3"/>
        <v>3</v>
      </c>
      <c r="L76" cm="1">
        <f t="array" ref="L76">_xlfn.SWITCH(MONTH(J76),1,1,2,1,3,1,4,2,5,2,6,2,7,3,8,3,9,3,4)</f>
        <v>3</v>
      </c>
    </row>
    <row r="77" spans="10:12" x14ac:dyDescent="0.3">
      <c r="J77" s="50">
        <v>42501</v>
      </c>
      <c r="K77">
        <f t="shared" si="3"/>
        <v>2</v>
      </c>
      <c r="L77" cm="1">
        <f t="array" ref="L77">_xlfn.SWITCH(MONTH(J77),1,1,2,1,3,1,4,2,5,2,6,2,7,3,8,3,9,3,4)</f>
        <v>2</v>
      </c>
    </row>
    <row r="78" spans="10:12" x14ac:dyDescent="0.3">
      <c r="J78" s="50">
        <v>42571</v>
      </c>
      <c r="K78">
        <f t="shared" si="3"/>
        <v>3</v>
      </c>
      <c r="L78" cm="1">
        <f t="array" ref="L78">_xlfn.SWITCH(MONTH(J78),1,1,2,1,3,1,4,2,5,2,6,2,7,3,8,3,9,3,4)</f>
        <v>3</v>
      </c>
    </row>
    <row r="79" spans="10:12" x14ac:dyDescent="0.3">
      <c r="J79" s="50">
        <v>42937</v>
      </c>
      <c r="K79">
        <f t="shared" si="3"/>
        <v>3</v>
      </c>
      <c r="L79" cm="1">
        <f t="array" ref="L79">_xlfn.SWITCH(MONTH(J79),1,1,2,1,3,1,4,2,5,2,6,2,7,3,8,3,9,3,4)</f>
        <v>3</v>
      </c>
    </row>
    <row r="80" spans="10:12" x14ac:dyDescent="0.3">
      <c r="J80" s="50">
        <v>42709</v>
      </c>
      <c r="K80">
        <f t="shared" si="3"/>
        <v>4</v>
      </c>
      <c r="L80" cm="1">
        <f t="array" ref="L80">_xlfn.SWITCH(MONTH(J80),1,1,2,1,3,1,4,2,5,2,6,2,7,3,8,3,9,3,4)</f>
        <v>4</v>
      </c>
    </row>
    <row r="81" spans="10:12" x14ac:dyDescent="0.3">
      <c r="J81" s="50">
        <v>43056</v>
      </c>
      <c r="K81">
        <f t="shared" si="3"/>
        <v>4</v>
      </c>
      <c r="L81" cm="1">
        <f t="array" ref="L81">_xlfn.SWITCH(MONTH(J81),1,1,2,1,3,1,4,2,5,2,6,2,7,3,8,3,9,3,4)</f>
        <v>4</v>
      </c>
    </row>
    <row r="82" spans="10:12" x14ac:dyDescent="0.3">
      <c r="J82" s="50">
        <v>42719</v>
      </c>
      <c r="K82">
        <f t="shared" si="3"/>
        <v>4</v>
      </c>
      <c r="L82" cm="1">
        <f t="array" ref="L82">_xlfn.SWITCH(MONTH(J82),1,1,2,1,3,1,4,2,5,2,6,2,7,3,8,3,9,3,4)</f>
        <v>4</v>
      </c>
    </row>
    <row r="83" spans="10:12" x14ac:dyDescent="0.3">
      <c r="J83" s="50">
        <v>43015</v>
      </c>
      <c r="K83">
        <f t="shared" si="3"/>
        <v>4</v>
      </c>
      <c r="L83" cm="1">
        <f t="array" ref="L83">_xlfn.SWITCH(MONTH(J83),1,1,2,1,3,1,4,2,5,2,6,2,7,3,8,3,9,3,4)</f>
        <v>4</v>
      </c>
    </row>
    <row r="84" spans="10:12" x14ac:dyDescent="0.3">
      <c r="J84" s="50">
        <v>43149</v>
      </c>
      <c r="K84">
        <f t="shared" si="3"/>
        <v>1</v>
      </c>
      <c r="L84" cm="1">
        <f t="array" ref="L84">_xlfn.SWITCH(MONTH(J84),1,1,2,1,3,1,4,2,5,2,6,2,7,3,8,3,9,3,4)</f>
        <v>1</v>
      </c>
    </row>
    <row r="85" spans="10:12" x14ac:dyDescent="0.3">
      <c r="J85" s="50">
        <v>42943</v>
      </c>
      <c r="K85">
        <f t="shared" si="3"/>
        <v>3</v>
      </c>
      <c r="L85" cm="1">
        <f t="array" ref="L85">_xlfn.SWITCH(MONTH(J85),1,1,2,1,3,1,4,2,5,2,6,2,7,3,8,3,9,3,4)</f>
        <v>3</v>
      </c>
    </row>
    <row r="86" spans="10:12" x14ac:dyDescent="0.3">
      <c r="J86" s="50">
        <v>43095</v>
      </c>
      <c r="K86">
        <f t="shared" si="3"/>
        <v>4</v>
      </c>
      <c r="L86" cm="1">
        <f t="array" ref="L86">_xlfn.SWITCH(MONTH(J86),1,1,2,1,3,1,4,2,5,2,6,2,7,3,8,3,9,3,4)</f>
        <v>4</v>
      </c>
    </row>
    <row r="87" spans="10:12" x14ac:dyDescent="0.3">
      <c r="J87" s="50">
        <v>42923</v>
      </c>
      <c r="K87">
        <f t="shared" si="3"/>
        <v>3</v>
      </c>
      <c r="L87" cm="1">
        <f t="array" ref="L87">_xlfn.SWITCH(MONTH(J87),1,1,2,1,3,1,4,2,5,2,6,2,7,3,8,3,9,3,4)</f>
        <v>3</v>
      </c>
    </row>
    <row r="88" spans="10:12" x14ac:dyDescent="0.3">
      <c r="J88" s="50">
        <v>43412</v>
      </c>
      <c r="K88">
        <f t="shared" si="3"/>
        <v>4</v>
      </c>
      <c r="L88" cm="1">
        <f t="array" ref="L88">_xlfn.SWITCH(MONTH(J88),1,1,2,1,3,1,4,2,5,2,6,2,7,3,8,3,9,3,4)</f>
        <v>4</v>
      </c>
    </row>
    <row r="89" spans="10:12" x14ac:dyDescent="0.3">
      <c r="J89" s="50">
        <v>43070</v>
      </c>
      <c r="K89">
        <f t="shared" si="3"/>
        <v>4</v>
      </c>
      <c r="L89" cm="1">
        <f t="array" ref="L89">_xlfn.SWITCH(MONTH(J89),1,1,2,1,3,1,4,2,5,2,6,2,7,3,8,3,9,3,4)</f>
        <v>4</v>
      </c>
    </row>
    <row r="90" spans="10:12" x14ac:dyDescent="0.3">
      <c r="J90" s="50">
        <v>43043</v>
      </c>
      <c r="K90">
        <f t="shared" si="3"/>
        <v>4</v>
      </c>
      <c r="L90" cm="1">
        <f t="array" ref="L90">_xlfn.SWITCH(MONTH(J90),1,1,2,1,3,1,4,2,5,2,6,2,7,3,8,3,9,3,4)</f>
        <v>4</v>
      </c>
    </row>
    <row r="91" spans="10:12" x14ac:dyDescent="0.3">
      <c r="J91" s="50">
        <v>43021</v>
      </c>
      <c r="K91">
        <f t="shared" si="3"/>
        <v>4</v>
      </c>
      <c r="L91" cm="1">
        <f t="array" ref="L91">_xlfn.SWITCH(MONTH(J91),1,1,2,1,3,1,4,2,5,2,6,2,7,3,8,3,9,3,4)</f>
        <v>4</v>
      </c>
    </row>
    <row r="92" spans="10:12" x14ac:dyDescent="0.3">
      <c r="J92" s="50">
        <v>43110</v>
      </c>
      <c r="K92">
        <f t="shared" si="3"/>
        <v>1</v>
      </c>
      <c r="L92" cm="1">
        <f t="array" ref="L92">_xlfn.SWITCH(MONTH(J92),1,1,2,1,3,1,4,2,5,2,6,2,7,3,8,3,9,3,4)</f>
        <v>1</v>
      </c>
    </row>
    <row r="93" spans="10:12" x14ac:dyDescent="0.3">
      <c r="J93" s="50">
        <v>43349</v>
      </c>
      <c r="K93">
        <f t="shared" si="3"/>
        <v>3</v>
      </c>
      <c r="L93" cm="1">
        <f t="array" ref="L93">_xlfn.SWITCH(MONTH(J93),1,1,2,1,3,1,4,2,5,2,6,2,7,3,8,3,9,3,4)</f>
        <v>3</v>
      </c>
    </row>
    <row r="94" spans="10:12" x14ac:dyDescent="0.3">
      <c r="J94" s="50">
        <v>42710</v>
      </c>
      <c r="K94">
        <f t="shared" si="3"/>
        <v>4</v>
      </c>
      <c r="L94" cm="1">
        <f t="array" ref="L94">_xlfn.SWITCH(MONTH(J94),1,1,2,1,3,1,4,2,5,2,6,2,7,3,8,3,9,3,4)</f>
        <v>4</v>
      </c>
    </row>
    <row r="95" spans="10:12" x14ac:dyDescent="0.3">
      <c r="J95" s="50">
        <v>42991</v>
      </c>
      <c r="K95">
        <f t="shared" si="3"/>
        <v>3</v>
      </c>
      <c r="L95" cm="1">
        <f t="array" ref="L95">_xlfn.SWITCH(MONTH(J95),1,1,2,1,3,1,4,2,5,2,6,2,7,3,8,3,9,3,4)</f>
        <v>3</v>
      </c>
    </row>
    <row r="96" spans="10:12" x14ac:dyDescent="0.3">
      <c r="J96" s="50">
        <v>43290</v>
      </c>
      <c r="K96">
        <f t="shared" si="3"/>
        <v>3</v>
      </c>
      <c r="L96" cm="1">
        <f t="array" ref="L96">_xlfn.SWITCH(MONTH(J96),1,1,2,1,3,1,4,2,5,2,6,2,7,3,8,3,9,3,4)</f>
        <v>3</v>
      </c>
    </row>
    <row r="97" spans="10:12" x14ac:dyDescent="0.3">
      <c r="J97" s="50">
        <v>43271</v>
      </c>
      <c r="K97">
        <f t="shared" si="3"/>
        <v>2</v>
      </c>
      <c r="L97" cm="1">
        <f t="array" ref="L97">_xlfn.SWITCH(MONTH(J97),1,1,2,1,3,1,4,2,5,2,6,2,7,3,8,3,9,3,4)</f>
        <v>2</v>
      </c>
    </row>
    <row r="98" spans="10:12" x14ac:dyDescent="0.3">
      <c r="J98" s="50">
        <v>42762</v>
      </c>
      <c r="K98">
        <f t="shared" si="3"/>
        <v>1</v>
      </c>
      <c r="L98" cm="1">
        <f t="array" ref="L98">_xlfn.SWITCH(MONTH(J98),1,1,2,1,3,1,4,2,5,2,6,2,7,3,8,3,9,3,4)</f>
        <v>1</v>
      </c>
    </row>
    <row r="99" spans="10:12" x14ac:dyDescent="0.3">
      <c r="J99" s="50">
        <v>43156</v>
      </c>
      <c r="K99">
        <f t="shared" si="3"/>
        <v>1</v>
      </c>
      <c r="L99" cm="1">
        <f t="array" ref="L99">_xlfn.SWITCH(MONTH(J99),1,1,2,1,3,1,4,2,5,2,6,2,7,3,8,3,9,3,4)</f>
        <v>1</v>
      </c>
    </row>
    <row r="100" spans="10:12" x14ac:dyDescent="0.3">
      <c r="J100" s="50">
        <v>43326</v>
      </c>
      <c r="K100">
        <f t="shared" si="3"/>
        <v>3</v>
      </c>
      <c r="L100" cm="1">
        <f t="array" ref="L100">_xlfn.SWITCH(MONTH(J100),1,1,2,1,3,1,4,2,5,2,6,2,7,3,8,3,9,3,4)</f>
        <v>3</v>
      </c>
    </row>
    <row r="101" spans="10:12" x14ac:dyDescent="0.3">
      <c r="J101" s="50">
        <v>42487</v>
      </c>
      <c r="K101">
        <f t="shared" si="3"/>
        <v>2</v>
      </c>
      <c r="L101" cm="1">
        <f t="array" ref="L101">_xlfn.SWITCH(MONTH(J101),1,1,2,1,3,1,4,2,5,2,6,2,7,3,8,3,9,3,4)</f>
        <v>2</v>
      </c>
    </row>
    <row r="102" spans="10:12" x14ac:dyDescent="0.3">
      <c r="J102" s="50">
        <v>42792</v>
      </c>
      <c r="K102">
        <f t="shared" si="3"/>
        <v>1</v>
      </c>
      <c r="L102" cm="1">
        <f t="array" ref="L102">_xlfn.SWITCH(MONTH(J102),1,1,2,1,3,1,4,2,5,2,6,2,7,3,8,3,9,3,4)</f>
        <v>1</v>
      </c>
    </row>
    <row r="103" spans="10:12" x14ac:dyDescent="0.3">
      <c r="J103" s="50">
        <v>43420</v>
      </c>
      <c r="K103">
        <f t="shared" si="3"/>
        <v>4</v>
      </c>
      <c r="L103" cm="1">
        <f t="array" ref="L103">_xlfn.SWITCH(MONTH(J103),1,1,2,1,3,1,4,2,5,2,6,2,7,3,8,3,9,3,4)</f>
        <v>4</v>
      </c>
    </row>
    <row r="104" spans="10:12" x14ac:dyDescent="0.3">
      <c r="J104" s="50">
        <v>42427</v>
      </c>
      <c r="K104">
        <f t="shared" si="3"/>
        <v>1</v>
      </c>
      <c r="L104" cm="1">
        <f t="array" ref="L104">_xlfn.SWITCH(MONTH(J104),1,1,2,1,3,1,4,2,5,2,6,2,7,3,8,3,9,3,4)</f>
        <v>1</v>
      </c>
    </row>
    <row r="105" spans="10:12" x14ac:dyDescent="0.3">
      <c r="J105" s="50">
        <v>42506</v>
      </c>
      <c r="K105">
        <f t="shared" si="3"/>
        <v>2</v>
      </c>
      <c r="L105" cm="1">
        <f t="array" ref="L105">_xlfn.SWITCH(MONTH(J105),1,1,2,1,3,1,4,2,5,2,6,2,7,3,8,3,9,3,4)</f>
        <v>2</v>
      </c>
    </row>
    <row r="106" spans="10:12" x14ac:dyDescent="0.3">
      <c r="J106" s="50">
        <v>43378</v>
      </c>
      <c r="K106">
        <f t="shared" si="3"/>
        <v>4</v>
      </c>
      <c r="L106" cm="1">
        <f t="array" ref="L106">_xlfn.SWITCH(MONTH(J106),1,1,2,1,3,1,4,2,5,2,6,2,7,3,8,3,9,3,4)</f>
        <v>4</v>
      </c>
    </row>
    <row r="107" spans="10:12" x14ac:dyDescent="0.3">
      <c r="J107" s="50">
        <v>42496</v>
      </c>
      <c r="K107">
        <f t="shared" si="3"/>
        <v>2</v>
      </c>
      <c r="L107" cm="1">
        <f t="array" ref="L107">_xlfn.SWITCH(MONTH(J107),1,1,2,1,3,1,4,2,5,2,6,2,7,3,8,3,9,3,4)</f>
        <v>2</v>
      </c>
    </row>
    <row r="108" spans="10:12" x14ac:dyDescent="0.3">
      <c r="J108" s="50">
        <v>42557</v>
      </c>
      <c r="K108">
        <f t="shared" si="3"/>
        <v>3</v>
      </c>
      <c r="L108" cm="1">
        <f t="array" ref="L108">_xlfn.SWITCH(MONTH(J108),1,1,2,1,3,1,4,2,5,2,6,2,7,3,8,3,9,3,4)</f>
        <v>3</v>
      </c>
    </row>
    <row r="109" spans="10:12" x14ac:dyDescent="0.3">
      <c r="J109" s="50">
        <v>43299</v>
      </c>
      <c r="K109">
        <f t="shared" si="3"/>
        <v>3</v>
      </c>
      <c r="L109" cm="1">
        <f t="array" ref="L109">_xlfn.SWITCH(MONTH(J109),1,1,2,1,3,1,4,2,5,2,6,2,7,3,8,3,9,3,4)</f>
        <v>3</v>
      </c>
    </row>
    <row r="110" spans="10:12" x14ac:dyDescent="0.3">
      <c r="J110" s="50">
        <v>43390</v>
      </c>
      <c r="K110">
        <f t="shared" si="3"/>
        <v>4</v>
      </c>
      <c r="L110" cm="1">
        <f t="array" ref="L110">_xlfn.SWITCH(MONTH(J110),1,1,2,1,3,1,4,2,5,2,6,2,7,3,8,3,9,3,4)</f>
        <v>4</v>
      </c>
    </row>
    <row r="111" spans="10:12" x14ac:dyDescent="0.3">
      <c r="J111" s="50">
        <v>43456</v>
      </c>
      <c r="K111">
        <f t="shared" si="3"/>
        <v>4</v>
      </c>
      <c r="L111" cm="1">
        <f t="array" ref="L111">_xlfn.SWITCH(MONTH(J111),1,1,2,1,3,1,4,2,5,2,6,2,7,3,8,3,9,3,4)</f>
        <v>4</v>
      </c>
    </row>
    <row r="112" spans="10:12" x14ac:dyDescent="0.3">
      <c r="J112" s="50">
        <v>42619</v>
      </c>
      <c r="K112">
        <f t="shared" si="3"/>
        <v>3</v>
      </c>
      <c r="L112" cm="1">
        <f t="array" ref="L112">_xlfn.SWITCH(MONTH(J112),1,1,2,1,3,1,4,2,5,2,6,2,7,3,8,3,9,3,4)</f>
        <v>3</v>
      </c>
    </row>
    <row r="113" spans="10:12" x14ac:dyDescent="0.3">
      <c r="J113" s="50">
        <v>43148</v>
      </c>
      <c r="K113">
        <f t="shared" si="3"/>
        <v>1</v>
      </c>
      <c r="L113" cm="1">
        <f t="array" ref="L113">_xlfn.SWITCH(MONTH(J113),1,1,2,1,3,1,4,2,5,2,6,2,7,3,8,3,9,3,4)</f>
        <v>1</v>
      </c>
    </row>
    <row r="114" spans="10:12" x14ac:dyDescent="0.3">
      <c r="J114" s="50">
        <v>43347</v>
      </c>
      <c r="K114">
        <f t="shared" si="3"/>
        <v>3</v>
      </c>
      <c r="L114" cm="1">
        <f t="array" ref="L114">_xlfn.SWITCH(MONTH(J114),1,1,2,1,3,1,4,2,5,2,6,2,7,3,8,3,9,3,4)</f>
        <v>3</v>
      </c>
    </row>
    <row r="115" spans="10:12" x14ac:dyDescent="0.3">
      <c r="J115" s="50">
        <v>43193</v>
      </c>
      <c r="K115">
        <f t="shared" si="3"/>
        <v>2</v>
      </c>
      <c r="L115" cm="1">
        <f t="array" ref="L115">_xlfn.SWITCH(MONTH(J115),1,1,2,1,3,1,4,2,5,2,6,2,7,3,8,3,9,3,4)</f>
        <v>2</v>
      </c>
    </row>
    <row r="116" spans="10:12" x14ac:dyDescent="0.3">
      <c r="J116" s="50">
        <v>42896</v>
      </c>
      <c r="K116">
        <f t="shared" si="3"/>
        <v>2</v>
      </c>
      <c r="L116" cm="1">
        <f t="array" ref="L116">_xlfn.SWITCH(MONTH(J116),1,1,2,1,3,1,4,2,5,2,6,2,7,3,8,3,9,3,4)</f>
        <v>2</v>
      </c>
    </row>
    <row r="117" spans="10:12" x14ac:dyDescent="0.3">
      <c r="J117" s="50">
        <v>43158</v>
      </c>
      <c r="K117">
        <f t="shared" si="3"/>
        <v>1</v>
      </c>
      <c r="L117" cm="1">
        <f t="array" ref="L117">_xlfn.SWITCH(MONTH(J117),1,1,2,1,3,1,4,2,5,2,6,2,7,3,8,3,9,3,4)</f>
        <v>1</v>
      </c>
    </row>
    <row r="118" spans="10:12" x14ac:dyDescent="0.3">
      <c r="J118" s="50">
        <v>43071</v>
      </c>
      <c r="K118">
        <f t="shared" si="3"/>
        <v>4</v>
      </c>
      <c r="L118" cm="1">
        <f t="array" ref="L118">_xlfn.SWITCH(MONTH(J118),1,1,2,1,3,1,4,2,5,2,6,2,7,3,8,3,9,3,4)</f>
        <v>4</v>
      </c>
    </row>
    <row r="119" spans="10:12" x14ac:dyDescent="0.3">
      <c r="J119" s="50">
        <v>42688</v>
      </c>
      <c r="K119">
        <f t="shared" si="3"/>
        <v>4</v>
      </c>
      <c r="L119" cm="1">
        <f t="array" ref="L119">_xlfn.SWITCH(MONTH(J119),1,1,2,1,3,1,4,2,5,2,6,2,7,3,8,3,9,3,4)</f>
        <v>4</v>
      </c>
    </row>
    <row r="120" spans="10:12" x14ac:dyDescent="0.3">
      <c r="J120" s="50">
        <v>43300</v>
      </c>
      <c r="K120">
        <f t="shared" si="3"/>
        <v>3</v>
      </c>
      <c r="L120" cm="1">
        <f t="array" ref="L120">_xlfn.SWITCH(MONTH(J120),1,1,2,1,3,1,4,2,5,2,6,2,7,3,8,3,9,3,4)</f>
        <v>3</v>
      </c>
    </row>
    <row r="121" spans="10:12" x14ac:dyDescent="0.3">
      <c r="J121" s="50">
        <v>43129</v>
      </c>
      <c r="K121">
        <f t="shared" si="3"/>
        <v>1</v>
      </c>
      <c r="L121" cm="1">
        <f t="array" ref="L121">_xlfn.SWITCH(MONTH(J121),1,1,2,1,3,1,4,2,5,2,6,2,7,3,8,3,9,3,4)</f>
        <v>1</v>
      </c>
    </row>
    <row r="122" spans="10:12" x14ac:dyDescent="0.3">
      <c r="J122" s="50">
        <v>42618</v>
      </c>
      <c r="K122">
        <f t="shared" si="3"/>
        <v>3</v>
      </c>
      <c r="L122" cm="1">
        <f t="array" ref="L122">_xlfn.SWITCH(MONTH(J122),1,1,2,1,3,1,4,2,5,2,6,2,7,3,8,3,9,3,4)</f>
        <v>3</v>
      </c>
    </row>
    <row r="123" spans="10:12" x14ac:dyDescent="0.3">
      <c r="J123" s="50">
        <v>42749</v>
      </c>
      <c r="K123">
        <f t="shared" si="3"/>
        <v>1</v>
      </c>
      <c r="L123" cm="1">
        <f t="array" ref="L123">_xlfn.SWITCH(MONTH(J123),1,1,2,1,3,1,4,2,5,2,6,2,7,3,8,3,9,3,4)</f>
        <v>1</v>
      </c>
    </row>
    <row r="124" spans="10:12" x14ac:dyDescent="0.3">
      <c r="J124" s="50">
        <v>42425</v>
      </c>
      <c r="K124">
        <f t="shared" si="3"/>
        <v>1</v>
      </c>
      <c r="L124" cm="1">
        <f t="array" ref="L124">_xlfn.SWITCH(MONTH(J124),1,1,2,1,3,1,4,2,5,2,6,2,7,3,8,3,9,3,4)</f>
        <v>1</v>
      </c>
    </row>
    <row r="125" spans="10:12" x14ac:dyDescent="0.3">
      <c r="J125" s="50">
        <v>43446</v>
      </c>
      <c r="K125">
        <f t="shared" si="3"/>
        <v>4</v>
      </c>
      <c r="L125" cm="1">
        <f t="array" ref="L125">_xlfn.SWITCH(MONTH(J125),1,1,2,1,3,1,4,2,5,2,6,2,7,3,8,3,9,3,4)</f>
        <v>4</v>
      </c>
    </row>
    <row r="126" spans="10:12" x14ac:dyDescent="0.3">
      <c r="J126" s="50">
        <v>43026</v>
      </c>
      <c r="K126">
        <f t="shared" si="3"/>
        <v>4</v>
      </c>
      <c r="L126" cm="1">
        <f t="array" ref="L126">_xlfn.SWITCH(MONTH(J126),1,1,2,1,3,1,4,2,5,2,6,2,7,3,8,3,9,3,4)</f>
        <v>4</v>
      </c>
    </row>
    <row r="127" spans="10:12" x14ac:dyDescent="0.3">
      <c r="J127" s="50">
        <v>42909</v>
      </c>
      <c r="K127">
        <f t="shared" si="3"/>
        <v>2</v>
      </c>
      <c r="L127" cm="1">
        <f t="array" ref="L127">_xlfn.SWITCH(MONTH(J127),1,1,2,1,3,1,4,2,5,2,6,2,7,3,8,3,9,3,4)</f>
        <v>2</v>
      </c>
    </row>
    <row r="128" spans="10:12" x14ac:dyDescent="0.3">
      <c r="J128" s="50">
        <v>43269</v>
      </c>
      <c r="K128">
        <f t="shared" si="3"/>
        <v>2</v>
      </c>
      <c r="L128" cm="1">
        <f t="array" ref="L128">_xlfn.SWITCH(MONTH(J128),1,1,2,1,3,1,4,2,5,2,6,2,7,3,8,3,9,3,4)</f>
        <v>2</v>
      </c>
    </row>
    <row r="129" spans="10:12" x14ac:dyDescent="0.3">
      <c r="J129" s="50">
        <v>42532</v>
      </c>
      <c r="K129">
        <f t="shared" si="3"/>
        <v>2</v>
      </c>
      <c r="L129" cm="1">
        <f t="array" ref="L129">_xlfn.SWITCH(MONTH(J129),1,1,2,1,3,1,4,2,5,2,6,2,7,3,8,3,9,3,4)</f>
        <v>2</v>
      </c>
    </row>
    <row r="130" spans="10:12" x14ac:dyDescent="0.3">
      <c r="J130" s="50">
        <v>43489</v>
      </c>
      <c r="K130">
        <f t="shared" si="3"/>
        <v>1</v>
      </c>
      <c r="L130" cm="1">
        <f t="array" ref="L130">_xlfn.SWITCH(MONTH(J130),1,1,2,1,3,1,4,2,5,2,6,2,7,3,8,3,9,3,4)</f>
        <v>1</v>
      </c>
    </row>
    <row r="131" spans="10:12" x14ac:dyDescent="0.3">
      <c r="J131" s="50">
        <v>43165</v>
      </c>
      <c r="K131">
        <f t="shared" ref="K131:K194" si="4">CHOOSE(MONTH(J131),1,1,1,2,2,2,3,3,3,4,4,4)</f>
        <v>1</v>
      </c>
      <c r="L131" cm="1">
        <f t="array" ref="L131">_xlfn.SWITCH(MONTH(J131),1,1,2,1,3,1,4,2,5,2,6,2,7,3,8,3,9,3,4)</f>
        <v>1</v>
      </c>
    </row>
    <row r="132" spans="10:12" x14ac:dyDescent="0.3">
      <c r="J132" s="50">
        <v>43011</v>
      </c>
      <c r="K132">
        <f t="shared" si="4"/>
        <v>4</v>
      </c>
      <c r="L132" cm="1">
        <f t="array" ref="L132">_xlfn.SWITCH(MONTH(J132),1,1,2,1,3,1,4,2,5,2,6,2,7,3,8,3,9,3,4)</f>
        <v>4</v>
      </c>
    </row>
    <row r="133" spans="10:12" x14ac:dyDescent="0.3">
      <c r="J133" s="50">
        <v>43348</v>
      </c>
      <c r="K133">
        <f t="shared" si="4"/>
        <v>3</v>
      </c>
      <c r="L133" cm="1">
        <f t="array" ref="L133">_xlfn.SWITCH(MONTH(J133),1,1,2,1,3,1,4,2,5,2,6,2,7,3,8,3,9,3,4)</f>
        <v>3</v>
      </c>
    </row>
    <row r="134" spans="10:12" x14ac:dyDescent="0.3">
      <c r="J134" s="50">
        <v>42454</v>
      </c>
      <c r="K134">
        <f t="shared" si="4"/>
        <v>1</v>
      </c>
      <c r="L134" cm="1">
        <f t="array" ref="L134">_xlfn.SWITCH(MONTH(J134),1,1,2,1,3,1,4,2,5,2,6,2,7,3,8,3,9,3,4)</f>
        <v>1</v>
      </c>
    </row>
    <row r="135" spans="10:12" x14ac:dyDescent="0.3">
      <c r="J135" s="50">
        <v>42967</v>
      </c>
      <c r="K135">
        <f t="shared" si="4"/>
        <v>3</v>
      </c>
      <c r="L135" cm="1">
        <f t="array" ref="L135">_xlfn.SWITCH(MONTH(J135),1,1,2,1,3,1,4,2,5,2,6,2,7,3,8,3,9,3,4)</f>
        <v>3</v>
      </c>
    </row>
    <row r="136" spans="10:12" x14ac:dyDescent="0.3">
      <c r="J136" s="50">
        <v>43219</v>
      </c>
      <c r="K136">
        <f t="shared" si="4"/>
        <v>2</v>
      </c>
      <c r="L136" cm="1">
        <f t="array" ref="L136">_xlfn.SWITCH(MONTH(J136),1,1,2,1,3,1,4,2,5,2,6,2,7,3,8,3,9,3,4)</f>
        <v>2</v>
      </c>
    </row>
    <row r="137" spans="10:12" x14ac:dyDescent="0.3">
      <c r="J137" s="50">
        <v>43463</v>
      </c>
      <c r="K137">
        <f t="shared" si="4"/>
        <v>4</v>
      </c>
      <c r="L137" cm="1">
        <f t="array" ref="L137">_xlfn.SWITCH(MONTH(J137),1,1,2,1,3,1,4,2,5,2,6,2,7,3,8,3,9,3,4)</f>
        <v>4</v>
      </c>
    </row>
    <row r="138" spans="10:12" x14ac:dyDescent="0.3">
      <c r="J138" s="50">
        <v>42992</v>
      </c>
      <c r="K138">
        <f t="shared" si="4"/>
        <v>3</v>
      </c>
      <c r="L138" cm="1">
        <f t="array" ref="L138">_xlfn.SWITCH(MONTH(J138),1,1,2,1,3,1,4,2,5,2,6,2,7,3,8,3,9,3,4)</f>
        <v>3</v>
      </c>
    </row>
    <row r="139" spans="10:12" x14ac:dyDescent="0.3">
      <c r="J139" s="50">
        <v>43142</v>
      </c>
      <c r="K139">
        <f t="shared" si="4"/>
        <v>1</v>
      </c>
      <c r="L139" cm="1">
        <f t="array" ref="L139">_xlfn.SWITCH(MONTH(J139),1,1,2,1,3,1,4,2,5,2,6,2,7,3,8,3,9,3,4)</f>
        <v>1</v>
      </c>
    </row>
    <row r="140" spans="10:12" x14ac:dyDescent="0.3">
      <c r="J140" s="50">
        <v>43435</v>
      </c>
      <c r="K140">
        <f t="shared" si="4"/>
        <v>4</v>
      </c>
      <c r="L140" cm="1">
        <f t="array" ref="L140">_xlfn.SWITCH(MONTH(J140),1,1,2,1,3,1,4,2,5,2,6,2,7,3,8,3,9,3,4)</f>
        <v>4</v>
      </c>
    </row>
    <row r="141" spans="10:12" x14ac:dyDescent="0.3">
      <c r="J141" s="50">
        <v>42933</v>
      </c>
      <c r="K141">
        <f t="shared" si="4"/>
        <v>3</v>
      </c>
      <c r="L141" cm="1">
        <f t="array" ref="L141">_xlfn.SWITCH(MONTH(J141),1,1,2,1,3,1,4,2,5,2,6,2,7,3,8,3,9,3,4)</f>
        <v>3</v>
      </c>
    </row>
    <row r="142" spans="10:12" x14ac:dyDescent="0.3">
      <c r="J142" s="50">
        <v>42818</v>
      </c>
      <c r="K142">
        <f t="shared" si="4"/>
        <v>1</v>
      </c>
      <c r="L142" cm="1">
        <f t="array" ref="L142">_xlfn.SWITCH(MONTH(J142),1,1,2,1,3,1,4,2,5,2,6,2,7,3,8,3,9,3,4)</f>
        <v>1</v>
      </c>
    </row>
    <row r="143" spans="10:12" x14ac:dyDescent="0.3">
      <c r="J143" s="50">
        <v>43449</v>
      </c>
      <c r="K143">
        <f t="shared" si="4"/>
        <v>4</v>
      </c>
      <c r="L143" cm="1">
        <f t="array" ref="L143">_xlfn.SWITCH(MONTH(J143),1,1,2,1,3,1,4,2,5,2,6,2,7,3,8,3,9,3,4)</f>
        <v>4</v>
      </c>
    </row>
    <row r="144" spans="10:12" x14ac:dyDescent="0.3">
      <c r="J144" s="50">
        <v>43119</v>
      </c>
      <c r="K144">
        <f t="shared" si="4"/>
        <v>1</v>
      </c>
      <c r="L144" cm="1">
        <f t="array" ref="L144">_xlfn.SWITCH(MONTH(J144),1,1,2,1,3,1,4,2,5,2,6,2,7,3,8,3,9,3,4)</f>
        <v>1</v>
      </c>
    </row>
    <row r="145" spans="10:12" x14ac:dyDescent="0.3">
      <c r="J145" s="50">
        <v>43060</v>
      </c>
      <c r="K145">
        <f t="shared" si="4"/>
        <v>4</v>
      </c>
      <c r="L145" cm="1">
        <f t="array" ref="L145">_xlfn.SWITCH(MONTH(J145),1,1,2,1,3,1,4,2,5,2,6,2,7,3,8,3,9,3,4)</f>
        <v>4</v>
      </c>
    </row>
    <row r="146" spans="10:12" x14ac:dyDescent="0.3">
      <c r="J146" s="50">
        <v>42797</v>
      </c>
      <c r="K146">
        <f t="shared" si="4"/>
        <v>1</v>
      </c>
      <c r="L146" cm="1">
        <f t="array" ref="L146">_xlfn.SWITCH(MONTH(J146),1,1,2,1,3,1,4,2,5,2,6,2,7,3,8,3,9,3,4)</f>
        <v>1</v>
      </c>
    </row>
    <row r="147" spans="10:12" x14ac:dyDescent="0.3">
      <c r="J147" s="50">
        <v>42735</v>
      </c>
      <c r="K147">
        <f t="shared" si="4"/>
        <v>4</v>
      </c>
      <c r="L147" cm="1">
        <f t="array" ref="L147">_xlfn.SWITCH(MONTH(J147),1,1,2,1,3,1,4,2,5,2,6,2,7,3,8,3,9,3,4)</f>
        <v>4</v>
      </c>
    </row>
    <row r="148" spans="10:12" x14ac:dyDescent="0.3">
      <c r="J148" s="50">
        <v>43397</v>
      </c>
      <c r="K148">
        <f t="shared" si="4"/>
        <v>4</v>
      </c>
      <c r="L148" cm="1">
        <f t="array" ref="L148">_xlfn.SWITCH(MONTH(J148),1,1,2,1,3,1,4,2,5,2,6,2,7,3,8,3,9,3,4)</f>
        <v>4</v>
      </c>
    </row>
    <row r="149" spans="10:12" x14ac:dyDescent="0.3">
      <c r="J149" s="50">
        <v>42743</v>
      </c>
      <c r="K149">
        <f t="shared" si="4"/>
        <v>1</v>
      </c>
      <c r="L149" cm="1">
        <f t="array" ref="L149">_xlfn.SWITCH(MONTH(J149),1,1,2,1,3,1,4,2,5,2,6,2,7,3,8,3,9,3,4)</f>
        <v>1</v>
      </c>
    </row>
    <row r="150" spans="10:12" x14ac:dyDescent="0.3">
      <c r="J150" s="50">
        <v>42787</v>
      </c>
      <c r="K150">
        <f t="shared" si="4"/>
        <v>1</v>
      </c>
      <c r="L150" cm="1">
        <f t="array" ref="L150">_xlfn.SWITCH(MONTH(J150),1,1,2,1,3,1,4,2,5,2,6,2,7,3,8,3,9,3,4)</f>
        <v>1</v>
      </c>
    </row>
    <row r="151" spans="10:12" x14ac:dyDescent="0.3">
      <c r="J151" s="50">
        <v>42604</v>
      </c>
      <c r="K151">
        <f t="shared" si="4"/>
        <v>3</v>
      </c>
      <c r="L151" cm="1">
        <f t="array" ref="L151">_xlfn.SWITCH(MONTH(J151),1,1,2,1,3,1,4,2,5,2,6,2,7,3,8,3,9,3,4)</f>
        <v>3</v>
      </c>
    </row>
    <row r="152" spans="10:12" x14ac:dyDescent="0.3">
      <c r="J152" s="50">
        <v>42855</v>
      </c>
      <c r="K152">
        <f t="shared" si="4"/>
        <v>2</v>
      </c>
      <c r="L152" cm="1">
        <f t="array" ref="L152">_xlfn.SWITCH(MONTH(J152),1,1,2,1,3,1,4,2,5,2,6,2,7,3,8,3,9,3,4)</f>
        <v>2</v>
      </c>
    </row>
    <row r="153" spans="10:12" x14ac:dyDescent="0.3">
      <c r="J153" s="50">
        <v>42711</v>
      </c>
      <c r="K153">
        <f t="shared" si="4"/>
        <v>4</v>
      </c>
      <c r="L153" cm="1">
        <f t="array" ref="L153">_xlfn.SWITCH(MONTH(J153),1,1,2,1,3,1,4,2,5,2,6,2,7,3,8,3,9,3,4)</f>
        <v>4</v>
      </c>
    </row>
    <row r="154" spans="10:12" x14ac:dyDescent="0.3">
      <c r="J154" s="50">
        <v>42888</v>
      </c>
      <c r="K154">
        <f t="shared" si="4"/>
        <v>2</v>
      </c>
      <c r="L154" cm="1">
        <f t="array" ref="L154">_xlfn.SWITCH(MONTH(J154),1,1,2,1,3,1,4,2,5,2,6,2,7,3,8,3,9,3,4)</f>
        <v>2</v>
      </c>
    </row>
    <row r="155" spans="10:12" x14ac:dyDescent="0.3">
      <c r="J155" s="50">
        <v>42895</v>
      </c>
      <c r="K155">
        <f t="shared" si="4"/>
        <v>2</v>
      </c>
      <c r="L155" cm="1">
        <f t="array" ref="L155">_xlfn.SWITCH(MONTH(J155),1,1,2,1,3,1,4,2,5,2,6,2,7,3,8,3,9,3,4)</f>
        <v>2</v>
      </c>
    </row>
    <row r="156" spans="10:12" x14ac:dyDescent="0.3">
      <c r="J156" s="50">
        <v>42917</v>
      </c>
      <c r="K156">
        <f t="shared" si="4"/>
        <v>3</v>
      </c>
      <c r="L156" cm="1">
        <f t="array" ref="L156">_xlfn.SWITCH(MONTH(J156),1,1,2,1,3,1,4,2,5,2,6,2,7,3,8,3,9,3,4)</f>
        <v>3</v>
      </c>
    </row>
    <row r="157" spans="10:12" x14ac:dyDescent="0.3">
      <c r="J157" s="50">
        <v>42847</v>
      </c>
      <c r="K157">
        <f t="shared" si="4"/>
        <v>2</v>
      </c>
      <c r="L157" cm="1">
        <f t="array" ref="L157">_xlfn.SWITCH(MONTH(J157),1,1,2,1,3,1,4,2,5,2,6,2,7,3,8,3,9,3,4)</f>
        <v>2</v>
      </c>
    </row>
    <row r="158" spans="10:12" x14ac:dyDescent="0.3">
      <c r="J158" s="50">
        <v>42647</v>
      </c>
      <c r="K158">
        <f t="shared" si="4"/>
        <v>4</v>
      </c>
      <c r="L158" cm="1">
        <f t="array" ref="L158">_xlfn.SWITCH(MONTH(J158),1,1,2,1,3,1,4,2,5,2,6,2,7,3,8,3,9,3,4)</f>
        <v>4</v>
      </c>
    </row>
    <row r="159" spans="10:12" x14ac:dyDescent="0.3">
      <c r="J159" s="50">
        <v>42583</v>
      </c>
      <c r="K159">
        <f t="shared" si="4"/>
        <v>3</v>
      </c>
      <c r="L159" cm="1">
        <f t="array" ref="L159">_xlfn.SWITCH(MONTH(J159),1,1,2,1,3,1,4,2,5,2,6,2,7,3,8,3,9,3,4)</f>
        <v>3</v>
      </c>
    </row>
    <row r="160" spans="10:12" x14ac:dyDescent="0.3">
      <c r="J160" s="50">
        <v>43485</v>
      </c>
      <c r="K160">
        <f t="shared" si="4"/>
        <v>1</v>
      </c>
      <c r="L160" cm="1">
        <f t="array" ref="L160">_xlfn.SWITCH(MONTH(J160),1,1,2,1,3,1,4,2,5,2,6,2,7,3,8,3,9,3,4)</f>
        <v>1</v>
      </c>
    </row>
    <row r="161" spans="10:12" x14ac:dyDescent="0.3">
      <c r="J161" s="50">
        <v>43090</v>
      </c>
      <c r="K161">
        <f t="shared" si="4"/>
        <v>4</v>
      </c>
      <c r="L161" cm="1">
        <f t="array" ref="L161">_xlfn.SWITCH(MONTH(J161),1,1,2,1,3,1,4,2,5,2,6,2,7,3,8,3,9,3,4)</f>
        <v>4</v>
      </c>
    </row>
    <row r="162" spans="10:12" x14ac:dyDescent="0.3">
      <c r="J162" s="50">
        <v>42924</v>
      </c>
      <c r="K162">
        <f t="shared" si="4"/>
        <v>3</v>
      </c>
      <c r="L162" cm="1">
        <f t="array" ref="L162">_xlfn.SWITCH(MONTH(J162),1,1,2,1,3,1,4,2,5,2,6,2,7,3,8,3,9,3,4)</f>
        <v>3</v>
      </c>
    </row>
    <row r="163" spans="10:12" x14ac:dyDescent="0.3">
      <c r="J163" s="50">
        <v>43132</v>
      </c>
      <c r="K163">
        <f t="shared" si="4"/>
        <v>1</v>
      </c>
      <c r="L163" cm="1">
        <f t="array" ref="L163">_xlfn.SWITCH(MONTH(J163),1,1,2,1,3,1,4,2,5,2,6,2,7,3,8,3,9,3,4)</f>
        <v>1</v>
      </c>
    </row>
    <row r="164" spans="10:12" x14ac:dyDescent="0.3">
      <c r="J164" s="50">
        <v>42852</v>
      </c>
      <c r="K164">
        <f t="shared" si="4"/>
        <v>2</v>
      </c>
      <c r="L164" cm="1">
        <f t="array" ref="L164">_xlfn.SWITCH(MONTH(J164),1,1,2,1,3,1,4,2,5,2,6,2,7,3,8,3,9,3,4)</f>
        <v>2</v>
      </c>
    </row>
    <row r="165" spans="10:12" x14ac:dyDescent="0.3">
      <c r="J165" s="50">
        <v>43420</v>
      </c>
      <c r="K165">
        <f t="shared" si="4"/>
        <v>4</v>
      </c>
      <c r="L165" cm="1">
        <f t="array" ref="L165">_xlfn.SWITCH(MONTH(J165),1,1,2,1,3,1,4,2,5,2,6,2,7,3,8,3,9,3,4)</f>
        <v>4</v>
      </c>
    </row>
    <row r="166" spans="10:12" x14ac:dyDescent="0.3">
      <c r="J166" s="50">
        <v>43138</v>
      </c>
      <c r="K166">
        <f t="shared" si="4"/>
        <v>1</v>
      </c>
      <c r="L166" cm="1">
        <f t="array" ref="L166">_xlfn.SWITCH(MONTH(J166),1,1,2,1,3,1,4,2,5,2,6,2,7,3,8,3,9,3,4)</f>
        <v>1</v>
      </c>
    </row>
    <row r="167" spans="10:12" x14ac:dyDescent="0.3">
      <c r="J167" s="50">
        <v>43229</v>
      </c>
      <c r="K167">
        <f t="shared" si="4"/>
        <v>2</v>
      </c>
      <c r="L167" cm="1">
        <f t="array" ref="L167">_xlfn.SWITCH(MONTH(J167),1,1,2,1,3,1,4,2,5,2,6,2,7,3,8,3,9,3,4)</f>
        <v>2</v>
      </c>
    </row>
    <row r="168" spans="10:12" x14ac:dyDescent="0.3">
      <c r="J168" s="50">
        <v>42931</v>
      </c>
      <c r="K168">
        <f t="shared" si="4"/>
        <v>3</v>
      </c>
      <c r="L168" cm="1">
        <f t="array" ref="L168">_xlfn.SWITCH(MONTH(J168),1,1,2,1,3,1,4,2,5,2,6,2,7,3,8,3,9,3,4)</f>
        <v>3</v>
      </c>
    </row>
    <row r="169" spans="10:12" x14ac:dyDescent="0.3">
      <c r="J169" s="50">
        <v>42539</v>
      </c>
      <c r="K169">
        <f t="shared" si="4"/>
        <v>2</v>
      </c>
      <c r="L169" cm="1">
        <f t="array" ref="L169">_xlfn.SWITCH(MONTH(J169),1,1,2,1,3,1,4,2,5,2,6,2,7,3,8,3,9,3,4)</f>
        <v>2</v>
      </c>
    </row>
    <row r="170" spans="10:12" x14ac:dyDescent="0.3">
      <c r="J170" s="50">
        <v>42998</v>
      </c>
      <c r="K170">
        <f t="shared" si="4"/>
        <v>3</v>
      </c>
      <c r="L170" cm="1">
        <f t="array" ref="L170">_xlfn.SWITCH(MONTH(J170),1,1,2,1,3,1,4,2,5,2,6,2,7,3,8,3,9,3,4)</f>
        <v>3</v>
      </c>
    </row>
    <row r="171" spans="10:12" x14ac:dyDescent="0.3">
      <c r="J171" s="50">
        <v>42501</v>
      </c>
      <c r="K171">
        <f t="shared" si="4"/>
        <v>2</v>
      </c>
      <c r="L171" cm="1">
        <f t="array" ref="L171">_xlfn.SWITCH(MONTH(J171),1,1,2,1,3,1,4,2,5,2,6,2,7,3,8,3,9,3,4)</f>
        <v>2</v>
      </c>
    </row>
    <row r="172" spans="10:12" x14ac:dyDescent="0.3">
      <c r="J172" s="50">
        <v>42631</v>
      </c>
      <c r="K172">
        <f t="shared" si="4"/>
        <v>3</v>
      </c>
      <c r="L172" cm="1">
        <f t="array" ref="L172">_xlfn.SWITCH(MONTH(J172),1,1,2,1,3,1,4,2,5,2,6,2,7,3,8,3,9,3,4)</f>
        <v>3</v>
      </c>
    </row>
    <row r="173" spans="10:12" x14ac:dyDescent="0.3">
      <c r="J173" s="50">
        <v>43461</v>
      </c>
      <c r="K173">
        <f t="shared" si="4"/>
        <v>4</v>
      </c>
      <c r="L173" cm="1">
        <f t="array" ref="L173">_xlfn.SWITCH(MONTH(J173),1,1,2,1,3,1,4,2,5,2,6,2,7,3,8,3,9,3,4)</f>
        <v>4</v>
      </c>
    </row>
    <row r="174" spans="10:12" x14ac:dyDescent="0.3">
      <c r="J174" s="50">
        <v>43051</v>
      </c>
      <c r="K174">
        <f t="shared" si="4"/>
        <v>4</v>
      </c>
      <c r="L174" cm="1">
        <f t="array" ref="L174">_xlfn.SWITCH(MONTH(J174),1,1,2,1,3,1,4,2,5,2,6,2,7,3,8,3,9,3,4)</f>
        <v>4</v>
      </c>
    </row>
    <row r="175" spans="10:12" x14ac:dyDescent="0.3">
      <c r="J175" s="50">
        <v>42658</v>
      </c>
      <c r="K175">
        <f t="shared" si="4"/>
        <v>4</v>
      </c>
      <c r="L175" cm="1">
        <f t="array" ref="L175">_xlfn.SWITCH(MONTH(J175),1,1,2,1,3,1,4,2,5,2,6,2,7,3,8,3,9,3,4)</f>
        <v>4</v>
      </c>
    </row>
    <row r="176" spans="10:12" x14ac:dyDescent="0.3">
      <c r="J176" s="50">
        <v>42682</v>
      </c>
      <c r="K176">
        <f t="shared" si="4"/>
        <v>4</v>
      </c>
      <c r="L176" cm="1">
        <f t="array" ref="L176">_xlfn.SWITCH(MONTH(J176),1,1,2,1,3,1,4,2,5,2,6,2,7,3,8,3,9,3,4)</f>
        <v>4</v>
      </c>
    </row>
    <row r="177" spans="10:12" x14ac:dyDescent="0.3">
      <c r="J177" s="50">
        <v>43131</v>
      </c>
      <c r="K177">
        <f t="shared" si="4"/>
        <v>1</v>
      </c>
      <c r="L177" cm="1">
        <f t="array" ref="L177">_xlfn.SWITCH(MONTH(J177),1,1,2,1,3,1,4,2,5,2,6,2,7,3,8,3,9,3,4)</f>
        <v>1</v>
      </c>
    </row>
    <row r="178" spans="10:12" x14ac:dyDescent="0.3">
      <c r="J178" s="50">
        <v>43171</v>
      </c>
      <c r="K178">
        <f t="shared" si="4"/>
        <v>1</v>
      </c>
      <c r="L178" cm="1">
        <f t="array" ref="L178">_xlfn.SWITCH(MONTH(J178),1,1,2,1,3,1,4,2,5,2,6,2,7,3,8,3,9,3,4)</f>
        <v>1</v>
      </c>
    </row>
    <row r="179" spans="10:12" x14ac:dyDescent="0.3">
      <c r="J179" s="50">
        <v>43286</v>
      </c>
      <c r="K179">
        <f t="shared" si="4"/>
        <v>3</v>
      </c>
      <c r="L179" cm="1">
        <f t="array" ref="L179">_xlfn.SWITCH(MONTH(J179),1,1,2,1,3,1,4,2,5,2,6,2,7,3,8,3,9,3,4)</f>
        <v>3</v>
      </c>
    </row>
    <row r="180" spans="10:12" x14ac:dyDescent="0.3">
      <c r="J180" s="50">
        <v>43219</v>
      </c>
      <c r="K180">
        <f t="shared" si="4"/>
        <v>2</v>
      </c>
      <c r="L180" cm="1">
        <f t="array" ref="L180">_xlfn.SWITCH(MONTH(J180),1,1,2,1,3,1,4,2,5,2,6,2,7,3,8,3,9,3,4)</f>
        <v>2</v>
      </c>
    </row>
    <row r="181" spans="10:12" x14ac:dyDescent="0.3">
      <c r="J181" s="50">
        <v>42909</v>
      </c>
      <c r="K181">
        <f t="shared" si="4"/>
        <v>2</v>
      </c>
      <c r="L181" cm="1">
        <f t="array" ref="L181">_xlfn.SWITCH(MONTH(J181),1,1,2,1,3,1,4,2,5,2,6,2,7,3,8,3,9,3,4)</f>
        <v>2</v>
      </c>
    </row>
    <row r="182" spans="10:12" x14ac:dyDescent="0.3">
      <c r="J182" s="50">
        <v>42569</v>
      </c>
      <c r="K182">
        <f t="shared" si="4"/>
        <v>3</v>
      </c>
      <c r="L182" cm="1">
        <f t="array" ref="L182">_xlfn.SWITCH(MONTH(J182),1,1,2,1,3,1,4,2,5,2,6,2,7,3,8,3,9,3,4)</f>
        <v>3</v>
      </c>
    </row>
    <row r="183" spans="10:12" x14ac:dyDescent="0.3">
      <c r="J183" s="50">
        <v>43242</v>
      </c>
      <c r="K183">
        <f t="shared" si="4"/>
        <v>2</v>
      </c>
      <c r="L183" cm="1">
        <f t="array" ref="L183">_xlfn.SWITCH(MONTH(J183),1,1,2,1,3,1,4,2,5,2,6,2,7,3,8,3,9,3,4)</f>
        <v>2</v>
      </c>
    </row>
    <row r="184" spans="10:12" x14ac:dyDescent="0.3">
      <c r="J184" s="50">
        <v>42951</v>
      </c>
      <c r="K184">
        <f t="shared" si="4"/>
        <v>3</v>
      </c>
      <c r="L184" cm="1">
        <f t="array" ref="L184">_xlfn.SWITCH(MONTH(J184),1,1,2,1,3,1,4,2,5,2,6,2,7,3,8,3,9,3,4)</f>
        <v>3</v>
      </c>
    </row>
    <row r="185" spans="10:12" x14ac:dyDescent="0.3">
      <c r="J185" s="50">
        <v>42625</v>
      </c>
      <c r="K185">
        <f t="shared" si="4"/>
        <v>3</v>
      </c>
      <c r="L185" cm="1">
        <f t="array" ref="L185">_xlfn.SWITCH(MONTH(J185),1,1,2,1,3,1,4,2,5,2,6,2,7,3,8,3,9,3,4)</f>
        <v>3</v>
      </c>
    </row>
    <row r="186" spans="10:12" x14ac:dyDescent="0.3">
      <c r="J186" s="50">
        <v>42976</v>
      </c>
      <c r="K186">
        <f t="shared" si="4"/>
        <v>3</v>
      </c>
      <c r="L186" cm="1">
        <f t="array" ref="L186">_xlfn.SWITCH(MONTH(J186),1,1,2,1,3,1,4,2,5,2,6,2,7,3,8,3,9,3,4)</f>
        <v>3</v>
      </c>
    </row>
    <row r="187" spans="10:12" x14ac:dyDescent="0.3">
      <c r="J187" s="50">
        <v>43225</v>
      </c>
      <c r="K187">
        <f t="shared" si="4"/>
        <v>2</v>
      </c>
      <c r="L187" cm="1">
        <f t="array" ref="L187">_xlfn.SWITCH(MONTH(J187),1,1,2,1,3,1,4,2,5,2,6,2,7,3,8,3,9,3,4)</f>
        <v>2</v>
      </c>
    </row>
    <row r="188" spans="10:12" x14ac:dyDescent="0.3">
      <c r="J188" s="50">
        <v>42776</v>
      </c>
      <c r="K188">
        <f t="shared" si="4"/>
        <v>1</v>
      </c>
      <c r="L188" cm="1">
        <f t="array" ref="L188">_xlfn.SWITCH(MONTH(J188),1,1,2,1,3,1,4,2,5,2,6,2,7,3,8,3,9,3,4)</f>
        <v>1</v>
      </c>
    </row>
    <row r="189" spans="10:12" x14ac:dyDescent="0.3">
      <c r="J189" s="50">
        <v>43305</v>
      </c>
      <c r="K189">
        <f t="shared" si="4"/>
        <v>3</v>
      </c>
      <c r="L189" cm="1">
        <f t="array" ref="L189">_xlfn.SWITCH(MONTH(J189),1,1,2,1,3,1,4,2,5,2,6,2,7,3,8,3,9,3,4)</f>
        <v>3</v>
      </c>
    </row>
    <row r="190" spans="10:12" x14ac:dyDescent="0.3">
      <c r="J190" s="50">
        <v>43062</v>
      </c>
      <c r="K190">
        <f t="shared" si="4"/>
        <v>4</v>
      </c>
      <c r="L190" cm="1">
        <f t="array" ref="L190">_xlfn.SWITCH(MONTH(J190),1,1,2,1,3,1,4,2,5,2,6,2,7,3,8,3,9,3,4)</f>
        <v>4</v>
      </c>
    </row>
    <row r="191" spans="10:12" x14ac:dyDescent="0.3">
      <c r="J191" s="50">
        <v>42424</v>
      </c>
      <c r="K191">
        <f t="shared" si="4"/>
        <v>1</v>
      </c>
      <c r="L191" cm="1">
        <f t="array" ref="L191">_xlfn.SWITCH(MONTH(J191),1,1,2,1,3,1,4,2,5,2,6,2,7,3,8,3,9,3,4)</f>
        <v>1</v>
      </c>
    </row>
    <row r="192" spans="10:12" x14ac:dyDescent="0.3">
      <c r="J192" s="50">
        <v>42937</v>
      </c>
      <c r="K192">
        <f t="shared" si="4"/>
        <v>3</v>
      </c>
      <c r="L192" cm="1">
        <f t="array" ref="L192">_xlfn.SWITCH(MONTH(J192),1,1,2,1,3,1,4,2,5,2,6,2,7,3,8,3,9,3,4)</f>
        <v>3</v>
      </c>
    </row>
    <row r="193" spans="10:12" x14ac:dyDescent="0.3">
      <c r="J193" s="50">
        <v>42853</v>
      </c>
      <c r="K193">
        <f t="shared" si="4"/>
        <v>2</v>
      </c>
      <c r="L193" cm="1">
        <f t="array" ref="L193">_xlfn.SWITCH(MONTH(J193),1,1,2,1,3,1,4,2,5,2,6,2,7,3,8,3,9,3,4)</f>
        <v>2</v>
      </c>
    </row>
    <row r="194" spans="10:12" x14ac:dyDescent="0.3">
      <c r="J194" s="50">
        <v>42602</v>
      </c>
      <c r="K194">
        <f t="shared" si="4"/>
        <v>3</v>
      </c>
      <c r="L194" cm="1">
        <f t="array" ref="L194">_xlfn.SWITCH(MONTH(J194),1,1,2,1,3,1,4,2,5,2,6,2,7,3,8,3,9,3,4)</f>
        <v>3</v>
      </c>
    </row>
    <row r="195" spans="10:12" x14ac:dyDescent="0.3">
      <c r="J195" s="50">
        <v>43225</v>
      </c>
      <c r="K195">
        <f t="shared" ref="K195:K258" si="5">CHOOSE(MONTH(J195),1,1,1,2,2,2,3,3,3,4,4,4)</f>
        <v>2</v>
      </c>
      <c r="L195" cm="1">
        <f t="array" ref="L195">_xlfn.SWITCH(MONTH(J195),1,1,2,1,3,1,4,2,5,2,6,2,7,3,8,3,9,3,4)</f>
        <v>2</v>
      </c>
    </row>
    <row r="196" spans="10:12" x14ac:dyDescent="0.3">
      <c r="J196" s="50">
        <v>43470</v>
      </c>
      <c r="K196">
        <f t="shared" si="5"/>
        <v>1</v>
      </c>
      <c r="L196" cm="1">
        <f t="array" ref="L196">_xlfn.SWITCH(MONTH(J196),1,1,2,1,3,1,4,2,5,2,6,2,7,3,8,3,9,3,4)</f>
        <v>1</v>
      </c>
    </row>
    <row r="197" spans="10:12" x14ac:dyDescent="0.3">
      <c r="J197" s="50">
        <v>42488</v>
      </c>
      <c r="K197">
        <f t="shared" si="5"/>
        <v>2</v>
      </c>
      <c r="L197" cm="1">
        <f t="array" ref="L197">_xlfn.SWITCH(MONTH(J197),1,1,2,1,3,1,4,2,5,2,6,2,7,3,8,3,9,3,4)</f>
        <v>2</v>
      </c>
    </row>
    <row r="198" spans="10:12" x14ac:dyDescent="0.3">
      <c r="J198" s="50">
        <v>42600</v>
      </c>
      <c r="K198">
        <f t="shared" si="5"/>
        <v>3</v>
      </c>
      <c r="L198" cm="1">
        <f t="array" ref="L198">_xlfn.SWITCH(MONTH(J198),1,1,2,1,3,1,4,2,5,2,6,2,7,3,8,3,9,3,4)</f>
        <v>3</v>
      </c>
    </row>
    <row r="199" spans="10:12" x14ac:dyDescent="0.3">
      <c r="J199" s="50">
        <v>42963</v>
      </c>
      <c r="K199">
        <f t="shared" si="5"/>
        <v>3</v>
      </c>
      <c r="L199" cm="1">
        <f t="array" ref="L199">_xlfn.SWITCH(MONTH(J199),1,1,2,1,3,1,4,2,5,2,6,2,7,3,8,3,9,3,4)</f>
        <v>3</v>
      </c>
    </row>
    <row r="200" spans="10:12" x14ac:dyDescent="0.3">
      <c r="J200" s="50">
        <v>43446</v>
      </c>
      <c r="K200">
        <f t="shared" si="5"/>
        <v>4</v>
      </c>
      <c r="L200" cm="1">
        <f t="array" ref="L200">_xlfn.SWITCH(MONTH(J200),1,1,2,1,3,1,4,2,5,2,6,2,7,3,8,3,9,3,4)</f>
        <v>4</v>
      </c>
    </row>
    <row r="201" spans="10:12" x14ac:dyDescent="0.3">
      <c r="J201" s="50">
        <v>42724</v>
      </c>
      <c r="K201">
        <f t="shared" si="5"/>
        <v>4</v>
      </c>
      <c r="L201" cm="1">
        <f t="array" ref="L201">_xlfn.SWITCH(MONTH(J201),1,1,2,1,3,1,4,2,5,2,6,2,7,3,8,3,9,3,4)</f>
        <v>4</v>
      </c>
    </row>
    <row r="202" spans="10:12" x14ac:dyDescent="0.3">
      <c r="J202" s="50">
        <v>43426</v>
      </c>
      <c r="K202">
        <f t="shared" si="5"/>
        <v>4</v>
      </c>
      <c r="L202" cm="1">
        <f t="array" ref="L202">_xlfn.SWITCH(MONTH(J202),1,1,2,1,3,1,4,2,5,2,6,2,7,3,8,3,9,3,4)</f>
        <v>4</v>
      </c>
    </row>
    <row r="203" spans="10:12" x14ac:dyDescent="0.3">
      <c r="J203" s="50">
        <v>42704</v>
      </c>
      <c r="K203">
        <f t="shared" si="5"/>
        <v>4</v>
      </c>
      <c r="L203" cm="1">
        <f t="array" ref="L203">_xlfn.SWITCH(MONTH(J203),1,1,2,1,3,1,4,2,5,2,6,2,7,3,8,3,9,3,4)</f>
        <v>4</v>
      </c>
    </row>
    <row r="204" spans="10:12" x14ac:dyDescent="0.3">
      <c r="J204" s="50">
        <v>43067</v>
      </c>
      <c r="K204">
        <f t="shared" si="5"/>
        <v>4</v>
      </c>
      <c r="L204" cm="1">
        <f t="array" ref="L204">_xlfn.SWITCH(MONTH(J204),1,1,2,1,3,1,4,2,5,2,6,2,7,3,8,3,9,3,4)</f>
        <v>4</v>
      </c>
    </row>
    <row r="205" spans="10:12" x14ac:dyDescent="0.3">
      <c r="J205" s="50">
        <v>42703</v>
      </c>
      <c r="K205">
        <f t="shared" si="5"/>
        <v>4</v>
      </c>
      <c r="L205" cm="1">
        <f t="array" ref="L205">_xlfn.SWITCH(MONTH(J205),1,1,2,1,3,1,4,2,5,2,6,2,7,3,8,3,9,3,4)</f>
        <v>4</v>
      </c>
    </row>
    <row r="206" spans="10:12" x14ac:dyDescent="0.3">
      <c r="J206" s="50">
        <v>42665</v>
      </c>
      <c r="K206">
        <f t="shared" si="5"/>
        <v>4</v>
      </c>
      <c r="L206" cm="1">
        <f t="array" ref="L206">_xlfn.SWITCH(MONTH(J206),1,1,2,1,3,1,4,2,5,2,6,2,7,3,8,3,9,3,4)</f>
        <v>4</v>
      </c>
    </row>
    <row r="207" spans="10:12" x14ac:dyDescent="0.3">
      <c r="J207" s="50">
        <v>42485</v>
      </c>
      <c r="K207">
        <f t="shared" si="5"/>
        <v>2</v>
      </c>
      <c r="L207" cm="1">
        <f t="array" ref="L207">_xlfn.SWITCH(MONTH(J207),1,1,2,1,3,1,4,2,5,2,6,2,7,3,8,3,9,3,4)</f>
        <v>2</v>
      </c>
    </row>
    <row r="208" spans="10:12" x14ac:dyDescent="0.3">
      <c r="J208" s="50">
        <v>43413</v>
      </c>
      <c r="K208">
        <f t="shared" si="5"/>
        <v>4</v>
      </c>
      <c r="L208" cm="1">
        <f t="array" ref="L208">_xlfn.SWITCH(MONTH(J208),1,1,2,1,3,1,4,2,5,2,6,2,7,3,8,3,9,3,4)</f>
        <v>4</v>
      </c>
    </row>
    <row r="209" spans="10:12" x14ac:dyDescent="0.3">
      <c r="J209" s="50">
        <v>42874</v>
      </c>
      <c r="K209">
        <f t="shared" si="5"/>
        <v>2</v>
      </c>
      <c r="L209" cm="1">
        <f t="array" ref="L209">_xlfn.SWITCH(MONTH(J209),1,1,2,1,3,1,4,2,5,2,6,2,7,3,8,3,9,3,4)</f>
        <v>2</v>
      </c>
    </row>
    <row r="210" spans="10:12" x14ac:dyDescent="0.3">
      <c r="J210" s="50">
        <v>42928</v>
      </c>
      <c r="K210">
        <f t="shared" si="5"/>
        <v>3</v>
      </c>
      <c r="L210" cm="1">
        <f t="array" ref="L210">_xlfn.SWITCH(MONTH(J210),1,1,2,1,3,1,4,2,5,2,6,2,7,3,8,3,9,3,4)</f>
        <v>3</v>
      </c>
    </row>
    <row r="211" spans="10:12" x14ac:dyDescent="0.3">
      <c r="J211" s="50">
        <v>43135</v>
      </c>
      <c r="K211">
        <f t="shared" si="5"/>
        <v>1</v>
      </c>
      <c r="L211" cm="1">
        <f t="array" ref="L211">_xlfn.SWITCH(MONTH(J211),1,1,2,1,3,1,4,2,5,2,6,2,7,3,8,3,9,3,4)</f>
        <v>1</v>
      </c>
    </row>
    <row r="212" spans="10:12" x14ac:dyDescent="0.3">
      <c r="J212" s="50">
        <v>42709</v>
      </c>
      <c r="K212">
        <f t="shared" si="5"/>
        <v>4</v>
      </c>
      <c r="L212" cm="1">
        <f t="array" ref="L212">_xlfn.SWITCH(MONTH(J212),1,1,2,1,3,1,4,2,5,2,6,2,7,3,8,3,9,3,4)</f>
        <v>4</v>
      </c>
    </row>
    <row r="213" spans="10:12" x14ac:dyDescent="0.3">
      <c r="J213" s="50">
        <v>43058</v>
      </c>
      <c r="K213">
        <f t="shared" si="5"/>
        <v>4</v>
      </c>
      <c r="L213" cm="1">
        <f t="array" ref="L213">_xlfn.SWITCH(MONTH(J213),1,1,2,1,3,1,4,2,5,2,6,2,7,3,8,3,9,3,4)</f>
        <v>4</v>
      </c>
    </row>
    <row r="214" spans="10:12" x14ac:dyDescent="0.3">
      <c r="J214" s="50">
        <v>43337</v>
      </c>
      <c r="K214">
        <f t="shared" si="5"/>
        <v>3</v>
      </c>
      <c r="L214" cm="1">
        <f t="array" ref="L214">_xlfn.SWITCH(MONTH(J214),1,1,2,1,3,1,4,2,5,2,6,2,7,3,8,3,9,3,4)</f>
        <v>3</v>
      </c>
    </row>
    <row r="215" spans="10:12" x14ac:dyDescent="0.3">
      <c r="J215" s="50">
        <v>42771</v>
      </c>
      <c r="K215">
        <f t="shared" si="5"/>
        <v>1</v>
      </c>
      <c r="L215" cm="1">
        <f t="array" ref="L215">_xlfn.SWITCH(MONTH(J215),1,1,2,1,3,1,4,2,5,2,6,2,7,3,8,3,9,3,4)</f>
        <v>1</v>
      </c>
    </row>
    <row r="216" spans="10:12" x14ac:dyDescent="0.3">
      <c r="J216" s="50">
        <v>42575</v>
      </c>
      <c r="K216">
        <f t="shared" si="5"/>
        <v>3</v>
      </c>
      <c r="L216" cm="1">
        <f t="array" ref="L216">_xlfn.SWITCH(MONTH(J216),1,1,2,1,3,1,4,2,5,2,6,2,7,3,8,3,9,3,4)</f>
        <v>3</v>
      </c>
    </row>
    <row r="217" spans="10:12" x14ac:dyDescent="0.3">
      <c r="J217" s="50">
        <v>42855</v>
      </c>
      <c r="K217">
        <f t="shared" si="5"/>
        <v>2</v>
      </c>
      <c r="L217" cm="1">
        <f t="array" ref="L217">_xlfn.SWITCH(MONTH(J217),1,1,2,1,3,1,4,2,5,2,6,2,7,3,8,3,9,3,4)</f>
        <v>2</v>
      </c>
    </row>
    <row r="218" spans="10:12" x14ac:dyDescent="0.3">
      <c r="J218" s="50">
        <v>42812</v>
      </c>
      <c r="K218">
        <f t="shared" si="5"/>
        <v>1</v>
      </c>
      <c r="L218" cm="1">
        <f t="array" ref="L218">_xlfn.SWITCH(MONTH(J218),1,1,2,1,3,1,4,2,5,2,6,2,7,3,8,3,9,3,4)</f>
        <v>1</v>
      </c>
    </row>
    <row r="219" spans="10:12" x14ac:dyDescent="0.3">
      <c r="J219" s="50">
        <v>42757</v>
      </c>
      <c r="K219">
        <f t="shared" si="5"/>
        <v>1</v>
      </c>
      <c r="L219" cm="1">
        <f t="array" ref="L219">_xlfn.SWITCH(MONTH(J219),1,1,2,1,3,1,4,2,5,2,6,2,7,3,8,3,9,3,4)</f>
        <v>1</v>
      </c>
    </row>
    <row r="220" spans="10:12" x14ac:dyDescent="0.3">
      <c r="J220" s="50">
        <v>42804</v>
      </c>
      <c r="K220">
        <f t="shared" si="5"/>
        <v>1</v>
      </c>
      <c r="L220" cm="1">
        <f t="array" ref="L220">_xlfn.SWITCH(MONTH(J220),1,1,2,1,3,1,4,2,5,2,6,2,7,3,8,3,9,3,4)</f>
        <v>1</v>
      </c>
    </row>
    <row r="221" spans="10:12" x14ac:dyDescent="0.3">
      <c r="J221" s="50">
        <v>43177</v>
      </c>
      <c r="K221">
        <f t="shared" si="5"/>
        <v>1</v>
      </c>
      <c r="L221" cm="1">
        <f t="array" ref="L221">_xlfn.SWITCH(MONTH(J221),1,1,2,1,3,1,4,2,5,2,6,2,7,3,8,3,9,3,4)</f>
        <v>1</v>
      </c>
    </row>
    <row r="222" spans="10:12" x14ac:dyDescent="0.3">
      <c r="J222" s="50">
        <v>43016</v>
      </c>
      <c r="K222">
        <f t="shared" si="5"/>
        <v>4</v>
      </c>
      <c r="L222" cm="1">
        <f t="array" ref="L222">_xlfn.SWITCH(MONTH(J222),1,1,2,1,3,1,4,2,5,2,6,2,7,3,8,3,9,3,4)</f>
        <v>4</v>
      </c>
    </row>
    <row r="223" spans="10:12" x14ac:dyDescent="0.3">
      <c r="J223" s="50">
        <v>43188</v>
      </c>
      <c r="K223">
        <f t="shared" si="5"/>
        <v>1</v>
      </c>
      <c r="L223" cm="1">
        <f t="array" ref="L223">_xlfn.SWITCH(MONTH(J223),1,1,2,1,3,1,4,2,5,2,6,2,7,3,8,3,9,3,4)</f>
        <v>1</v>
      </c>
    </row>
    <row r="224" spans="10:12" x14ac:dyDescent="0.3">
      <c r="J224" s="50">
        <v>42464</v>
      </c>
      <c r="K224">
        <f t="shared" si="5"/>
        <v>2</v>
      </c>
      <c r="L224" cm="1">
        <f t="array" ref="L224">_xlfn.SWITCH(MONTH(J224),1,1,2,1,3,1,4,2,5,2,6,2,7,3,8,3,9,3,4)</f>
        <v>2</v>
      </c>
    </row>
    <row r="225" spans="10:12" x14ac:dyDescent="0.3">
      <c r="J225" s="50">
        <v>42922</v>
      </c>
      <c r="K225">
        <f t="shared" si="5"/>
        <v>3</v>
      </c>
      <c r="L225" cm="1">
        <f t="array" ref="L225">_xlfn.SWITCH(MONTH(J225),1,1,2,1,3,1,4,2,5,2,6,2,7,3,8,3,9,3,4)</f>
        <v>3</v>
      </c>
    </row>
    <row r="226" spans="10:12" x14ac:dyDescent="0.3">
      <c r="J226" s="50">
        <v>42601</v>
      </c>
      <c r="K226">
        <f t="shared" si="5"/>
        <v>3</v>
      </c>
      <c r="L226" cm="1">
        <f t="array" ref="L226">_xlfn.SWITCH(MONTH(J226),1,1,2,1,3,1,4,2,5,2,6,2,7,3,8,3,9,3,4)</f>
        <v>3</v>
      </c>
    </row>
    <row r="227" spans="10:12" x14ac:dyDescent="0.3">
      <c r="J227" s="50">
        <v>42799</v>
      </c>
      <c r="K227">
        <f t="shared" si="5"/>
        <v>1</v>
      </c>
      <c r="L227" cm="1">
        <f t="array" ref="L227">_xlfn.SWITCH(MONTH(J227),1,1,2,1,3,1,4,2,5,2,6,2,7,3,8,3,9,3,4)</f>
        <v>1</v>
      </c>
    </row>
    <row r="228" spans="10:12" x14ac:dyDescent="0.3">
      <c r="J228" s="50">
        <v>43323</v>
      </c>
      <c r="K228">
        <f t="shared" si="5"/>
        <v>3</v>
      </c>
      <c r="L228" cm="1">
        <f t="array" ref="L228">_xlfn.SWITCH(MONTH(J228),1,1,2,1,3,1,4,2,5,2,6,2,7,3,8,3,9,3,4)</f>
        <v>3</v>
      </c>
    </row>
    <row r="229" spans="10:12" x14ac:dyDescent="0.3">
      <c r="J229" s="50">
        <v>43122</v>
      </c>
      <c r="K229">
        <f t="shared" si="5"/>
        <v>1</v>
      </c>
      <c r="L229" cm="1">
        <f t="array" ref="L229">_xlfn.SWITCH(MONTH(J229),1,1,2,1,3,1,4,2,5,2,6,2,7,3,8,3,9,3,4)</f>
        <v>1</v>
      </c>
    </row>
    <row r="230" spans="10:12" x14ac:dyDescent="0.3">
      <c r="J230" s="50">
        <v>42916</v>
      </c>
      <c r="K230">
        <f t="shared" si="5"/>
        <v>2</v>
      </c>
      <c r="L230" cm="1">
        <f t="array" ref="L230">_xlfn.SWITCH(MONTH(J230),1,1,2,1,3,1,4,2,5,2,6,2,7,3,8,3,9,3,4)</f>
        <v>2</v>
      </c>
    </row>
    <row r="231" spans="10:12" x14ac:dyDescent="0.3">
      <c r="J231" s="50">
        <v>43385</v>
      </c>
      <c r="K231">
        <f t="shared" si="5"/>
        <v>4</v>
      </c>
      <c r="L231" cm="1">
        <f t="array" ref="L231">_xlfn.SWITCH(MONTH(J231),1,1,2,1,3,1,4,2,5,2,6,2,7,3,8,3,9,3,4)</f>
        <v>4</v>
      </c>
    </row>
    <row r="232" spans="10:12" x14ac:dyDescent="0.3">
      <c r="J232" s="50">
        <v>42481</v>
      </c>
      <c r="K232">
        <f t="shared" si="5"/>
        <v>2</v>
      </c>
      <c r="L232" cm="1">
        <f t="array" ref="L232">_xlfn.SWITCH(MONTH(J232),1,1,2,1,3,1,4,2,5,2,6,2,7,3,8,3,9,3,4)</f>
        <v>2</v>
      </c>
    </row>
    <row r="233" spans="10:12" x14ac:dyDescent="0.3">
      <c r="J233" s="50">
        <v>42637</v>
      </c>
      <c r="K233">
        <f t="shared" si="5"/>
        <v>3</v>
      </c>
      <c r="L233" cm="1">
        <f t="array" ref="L233">_xlfn.SWITCH(MONTH(J233),1,1,2,1,3,1,4,2,5,2,6,2,7,3,8,3,9,3,4)</f>
        <v>3</v>
      </c>
    </row>
    <row r="234" spans="10:12" x14ac:dyDescent="0.3">
      <c r="J234" s="50">
        <v>42887</v>
      </c>
      <c r="K234">
        <f t="shared" si="5"/>
        <v>2</v>
      </c>
      <c r="L234" cm="1">
        <f t="array" ref="L234">_xlfn.SWITCH(MONTH(J234),1,1,2,1,3,1,4,2,5,2,6,2,7,3,8,3,9,3,4)</f>
        <v>2</v>
      </c>
    </row>
    <row r="235" spans="10:12" x14ac:dyDescent="0.3">
      <c r="J235" s="50">
        <v>43091</v>
      </c>
      <c r="K235">
        <f t="shared" si="5"/>
        <v>4</v>
      </c>
      <c r="L235" cm="1">
        <f t="array" ref="L235">_xlfn.SWITCH(MONTH(J235),1,1,2,1,3,1,4,2,5,2,6,2,7,3,8,3,9,3,4)</f>
        <v>4</v>
      </c>
    </row>
    <row r="236" spans="10:12" x14ac:dyDescent="0.3">
      <c r="J236" s="50">
        <v>42562</v>
      </c>
      <c r="K236">
        <f t="shared" si="5"/>
        <v>3</v>
      </c>
      <c r="L236" cm="1">
        <f t="array" ref="L236">_xlfn.SWITCH(MONTH(J236),1,1,2,1,3,1,4,2,5,2,6,2,7,3,8,3,9,3,4)</f>
        <v>3</v>
      </c>
    </row>
    <row r="237" spans="10:12" x14ac:dyDescent="0.3">
      <c r="J237" s="50">
        <v>43294</v>
      </c>
      <c r="K237">
        <f t="shared" si="5"/>
        <v>3</v>
      </c>
      <c r="L237" cm="1">
        <f t="array" ref="L237">_xlfn.SWITCH(MONTH(J237),1,1,2,1,3,1,4,2,5,2,6,2,7,3,8,3,9,3,4)</f>
        <v>3</v>
      </c>
    </row>
    <row r="238" spans="10:12" x14ac:dyDescent="0.3">
      <c r="J238" s="50">
        <v>42800</v>
      </c>
      <c r="K238">
        <f t="shared" si="5"/>
        <v>1</v>
      </c>
      <c r="L238" cm="1">
        <f t="array" ref="L238">_xlfn.SWITCH(MONTH(J238),1,1,2,1,3,1,4,2,5,2,6,2,7,3,8,3,9,3,4)</f>
        <v>1</v>
      </c>
    </row>
    <row r="239" spans="10:12" x14ac:dyDescent="0.3">
      <c r="J239" s="50">
        <v>43312</v>
      </c>
      <c r="K239">
        <f t="shared" si="5"/>
        <v>3</v>
      </c>
      <c r="L239" cm="1">
        <f t="array" ref="L239">_xlfn.SWITCH(MONTH(J239),1,1,2,1,3,1,4,2,5,2,6,2,7,3,8,3,9,3,4)</f>
        <v>3</v>
      </c>
    </row>
    <row r="240" spans="10:12" x14ac:dyDescent="0.3">
      <c r="J240" s="50">
        <v>43206</v>
      </c>
      <c r="K240">
        <f t="shared" si="5"/>
        <v>2</v>
      </c>
      <c r="L240" cm="1">
        <f t="array" ref="L240">_xlfn.SWITCH(MONTH(J240),1,1,2,1,3,1,4,2,5,2,6,2,7,3,8,3,9,3,4)</f>
        <v>2</v>
      </c>
    </row>
    <row r="241" spans="10:12" x14ac:dyDescent="0.3">
      <c r="J241" s="50">
        <v>43410</v>
      </c>
      <c r="K241">
        <f t="shared" si="5"/>
        <v>4</v>
      </c>
      <c r="L241" cm="1">
        <f t="array" ref="L241">_xlfn.SWITCH(MONTH(J241),1,1,2,1,3,1,4,2,5,2,6,2,7,3,8,3,9,3,4)</f>
        <v>4</v>
      </c>
    </row>
    <row r="242" spans="10:12" x14ac:dyDescent="0.3">
      <c r="J242" s="50">
        <v>42815</v>
      </c>
      <c r="K242">
        <f t="shared" si="5"/>
        <v>1</v>
      </c>
      <c r="L242" cm="1">
        <f t="array" ref="L242">_xlfn.SWITCH(MONTH(J242),1,1,2,1,3,1,4,2,5,2,6,2,7,3,8,3,9,3,4)</f>
        <v>1</v>
      </c>
    </row>
    <row r="243" spans="10:12" x14ac:dyDescent="0.3">
      <c r="J243" s="50">
        <v>42490</v>
      </c>
      <c r="K243">
        <f t="shared" si="5"/>
        <v>2</v>
      </c>
      <c r="L243" cm="1">
        <f t="array" ref="L243">_xlfn.SWITCH(MONTH(J243),1,1,2,1,3,1,4,2,5,2,6,2,7,3,8,3,9,3,4)</f>
        <v>2</v>
      </c>
    </row>
    <row r="244" spans="10:12" x14ac:dyDescent="0.3">
      <c r="J244" s="50">
        <v>43499</v>
      </c>
      <c r="K244">
        <f t="shared" si="5"/>
        <v>1</v>
      </c>
      <c r="L244" cm="1">
        <f t="array" ref="L244">_xlfn.SWITCH(MONTH(J244),1,1,2,1,3,1,4,2,5,2,6,2,7,3,8,3,9,3,4)</f>
        <v>1</v>
      </c>
    </row>
    <row r="245" spans="10:12" x14ac:dyDescent="0.3">
      <c r="J245" s="50">
        <v>43418</v>
      </c>
      <c r="K245">
        <f t="shared" si="5"/>
        <v>4</v>
      </c>
      <c r="L245" cm="1">
        <f t="array" ref="L245">_xlfn.SWITCH(MONTH(J245),1,1,2,1,3,1,4,2,5,2,6,2,7,3,8,3,9,3,4)</f>
        <v>4</v>
      </c>
    </row>
    <row r="246" spans="10:12" x14ac:dyDescent="0.3">
      <c r="J246" s="50">
        <v>43498</v>
      </c>
      <c r="K246">
        <f t="shared" si="5"/>
        <v>1</v>
      </c>
      <c r="L246" cm="1">
        <f t="array" ref="L246">_xlfn.SWITCH(MONTH(J246),1,1,2,1,3,1,4,2,5,2,6,2,7,3,8,3,9,3,4)</f>
        <v>1</v>
      </c>
    </row>
    <row r="247" spans="10:12" x14ac:dyDescent="0.3">
      <c r="J247" s="50">
        <v>42671</v>
      </c>
      <c r="K247">
        <f t="shared" si="5"/>
        <v>4</v>
      </c>
      <c r="L247" cm="1">
        <f t="array" ref="L247">_xlfn.SWITCH(MONTH(J247),1,1,2,1,3,1,4,2,5,2,6,2,7,3,8,3,9,3,4)</f>
        <v>4</v>
      </c>
    </row>
    <row r="248" spans="10:12" x14ac:dyDescent="0.3">
      <c r="J248" s="50">
        <v>42693</v>
      </c>
      <c r="K248">
        <f t="shared" si="5"/>
        <v>4</v>
      </c>
      <c r="L248" cm="1">
        <f t="array" ref="L248">_xlfn.SWITCH(MONTH(J248),1,1,2,1,3,1,4,2,5,2,6,2,7,3,8,3,9,3,4)</f>
        <v>4</v>
      </c>
    </row>
    <row r="249" spans="10:12" x14ac:dyDescent="0.3">
      <c r="J249" s="50">
        <v>42953</v>
      </c>
      <c r="K249">
        <f t="shared" si="5"/>
        <v>3</v>
      </c>
      <c r="L249" cm="1">
        <f t="array" ref="L249">_xlfn.SWITCH(MONTH(J249),1,1,2,1,3,1,4,2,5,2,6,2,7,3,8,3,9,3,4)</f>
        <v>3</v>
      </c>
    </row>
    <row r="250" spans="10:12" x14ac:dyDescent="0.3">
      <c r="J250" s="50">
        <v>42532</v>
      </c>
      <c r="K250">
        <f t="shared" si="5"/>
        <v>2</v>
      </c>
      <c r="L250" cm="1">
        <f t="array" ref="L250">_xlfn.SWITCH(MONTH(J250),1,1,2,1,3,1,4,2,5,2,6,2,7,3,8,3,9,3,4)</f>
        <v>2</v>
      </c>
    </row>
    <row r="251" spans="10:12" x14ac:dyDescent="0.3">
      <c r="J251" s="50">
        <v>43448</v>
      </c>
      <c r="K251">
        <f t="shared" si="5"/>
        <v>4</v>
      </c>
      <c r="L251" cm="1">
        <f t="array" ref="L251">_xlfn.SWITCH(MONTH(J251),1,1,2,1,3,1,4,2,5,2,6,2,7,3,8,3,9,3,4)</f>
        <v>4</v>
      </c>
    </row>
    <row r="252" spans="10:12" x14ac:dyDescent="0.3">
      <c r="J252" s="50">
        <v>42473</v>
      </c>
      <c r="K252">
        <f t="shared" si="5"/>
        <v>2</v>
      </c>
      <c r="L252" cm="1">
        <f t="array" ref="L252">_xlfn.SWITCH(MONTH(J252),1,1,2,1,3,1,4,2,5,2,6,2,7,3,8,3,9,3,4)</f>
        <v>2</v>
      </c>
    </row>
    <row r="253" spans="10:12" x14ac:dyDescent="0.3">
      <c r="J253" s="50">
        <v>43009</v>
      </c>
      <c r="K253">
        <f t="shared" si="5"/>
        <v>4</v>
      </c>
      <c r="L253" cm="1">
        <f t="array" ref="L253">_xlfn.SWITCH(MONTH(J253),1,1,2,1,3,1,4,2,5,2,6,2,7,3,8,3,9,3,4)</f>
        <v>4</v>
      </c>
    </row>
    <row r="254" spans="10:12" x14ac:dyDescent="0.3">
      <c r="J254" s="50">
        <v>43045</v>
      </c>
      <c r="K254">
        <f t="shared" si="5"/>
        <v>4</v>
      </c>
      <c r="L254" cm="1">
        <f t="array" ref="L254">_xlfn.SWITCH(MONTH(J254),1,1,2,1,3,1,4,2,5,2,6,2,7,3,8,3,9,3,4)</f>
        <v>4</v>
      </c>
    </row>
    <row r="255" spans="10:12" x14ac:dyDescent="0.3">
      <c r="J255" s="50">
        <v>42443</v>
      </c>
      <c r="K255">
        <f t="shared" si="5"/>
        <v>1</v>
      </c>
      <c r="L255" cm="1">
        <f t="array" ref="L255">_xlfn.SWITCH(MONTH(J255),1,1,2,1,3,1,4,2,5,2,6,2,7,3,8,3,9,3,4)</f>
        <v>1</v>
      </c>
    </row>
    <row r="256" spans="10:12" x14ac:dyDescent="0.3">
      <c r="J256" s="50">
        <v>42959</v>
      </c>
      <c r="K256">
        <f t="shared" si="5"/>
        <v>3</v>
      </c>
      <c r="L256" cm="1">
        <f t="array" ref="L256">_xlfn.SWITCH(MONTH(J256),1,1,2,1,3,1,4,2,5,2,6,2,7,3,8,3,9,3,4)</f>
        <v>3</v>
      </c>
    </row>
    <row r="257" spans="10:12" x14ac:dyDescent="0.3">
      <c r="J257" s="50">
        <v>42746</v>
      </c>
      <c r="K257">
        <f t="shared" si="5"/>
        <v>1</v>
      </c>
      <c r="L257" cm="1">
        <f t="array" ref="L257">_xlfn.SWITCH(MONTH(J257),1,1,2,1,3,1,4,2,5,2,6,2,7,3,8,3,9,3,4)</f>
        <v>1</v>
      </c>
    </row>
    <row r="258" spans="10:12" x14ac:dyDescent="0.3">
      <c r="J258" s="50">
        <v>43423</v>
      </c>
      <c r="K258">
        <f t="shared" si="5"/>
        <v>4</v>
      </c>
      <c r="L258" cm="1">
        <f t="array" ref="L258">_xlfn.SWITCH(MONTH(J258),1,1,2,1,3,1,4,2,5,2,6,2,7,3,8,3,9,3,4)</f>
        <v>4</v>
      </c>
    </row>
  </sheetData>
  <sortState xmlns:xlrd2="http://schemas.microsoft.com/office/spreadsheetml/2017/richdata2" ref="N2:O9">
    <sortCondition descending="1" ref="N2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31"/>
  <sheetViews>
    <sheetView zoomScale="175" zoomScaleNormal="175" zoomScalePageLayoutView="145" workbookViewId="0">
      <selection sqref="A1:B1"/>
    </sheetView>
  </sheetViews>
  <sheetFormatPr defaultColWidth="9.109375" defaultRowHeight="14.4" x14ac:dyDescent="0.3"/>
  <cols>
    <col min="1" max="3" width="11.77734375" style="2" bestFit="1" customWidth="1"/>
    <col min="4" max="4" width="11.77734375" style="2" customWidth="1"/>
    <col min="5" max="5" width="11.109375" style="2" bestFit="1" customWidth="1"/>
    <col min="6" max="16384" width="9.109375" style="2"/>
  </cols>
  <sheetData>
    <row r="1" spans="1:4" x14ac:dyDescent="0.3">
      <c r="A1" s="7" t="s">
        <v>895</v>
      </c>
    </row>
    <row r="2" spans="1:4" x14ac:dyDescent="0.3">
      <c r="A2" s="8">
        <v>447006117</v>
      </c>
      <c r="B2" s="8"/>
      <c r="C2" s="9">
        <v>560005255</v>
      </c>
      <c r="D2" s="31"/>
    </row>
    <row r="3" spans="1:4" x14ac:dyDescent="0.3">
      <c r="A3" s="8">
        <v>937009910</v>
      </c>
      <c r="B3" s="8"/>
      <c r="C3" s="9">
        <v>899007108</v>
      </c>
      <c r="D3" s="31"/>
    </row>
    <row r="4" spans="1:4" x14ac:dyDescent="0.3">
      <c r="A4" s="8">
        <v>725000913</v>
      </c>
      <c r="B4" s="8"/>
      <c r="C4" s="8">
        <v>941007602</v>
      </c>
      <c r="D4" s="31"/>
    </row>
    <row r="5" spans="1:4" x14ac:dyDescent="0.3">
      <c r="A5" s="8">
        <v>744005200</v>
      </c>
      <c r="B5" s="8"/>
    </row>
    <row r="6" spans="1:4" x14ac:dyDescent="0.3">
      <c r="A6" s="8">
        <v>460005559</v>
      </c>
      <c r="B6" s="8"/>
    </row>
    <row r="7" spans="1:4" x14ac:dyDescent="0.3">
      <c r="A7" s="9">
        <v>560005255</v>
      </c>
      <c r="B7" s="8"/>
    </row>
    <row r="8" spans="1:4" x14ac:dyDescent="0.3">
      <c r="A8" s="8">
        <v>295006686</v>
      </c>
      <c r="B8" s="8"/>
    </row>
    <row r="9" spans="1:4" x14ac:dyDescent="0.3">
      <c r="A9" s="8">
        <v>259006820</v>
      </c>
      <c r="B9" s="8"/>
    </row>
    <row r="10" spans="1:4" x14ac:dyDescent="0.3">
      <c r="A10" s="8">
        <v>606004453</v>
      </c>
      <c r="B10" s="8"/>
    </row>
    <row r="11" spans="1:4" x14ac:dyDescent="0.3">
      <c r="A11" s="8">
        <v>882001640</v>
      </c>
      <c r="B11" s="8"/>
    </row>
    <row r="12" spans="1:4" x14ac:dyDescent="0.3">
      <c r="A12" s="9">
        <v>899007108</v>
      </c>
      <c r="B12" s="8"/>
    </row>
    <row r="13" spans="1:4" x14ac:dyDescent="0.3">
      <c r="A13" s="8">
        <v>117004232</v>
      </c>
      <c r="B13" s="8"/>
    </row>
    <row r="14" spans="1:4" x14ac:dyDescent="0.3">
      <c r="A14" s="8">
        <v>399000824</v>
      </c>
      <c r="B14" s="8"/>
    </row>
    <row r="15" spans="1:4" x14ac:dyDescent="0.3">
      <c r="A15" s="8">
        <v>874007394</v>
      </c>
      <c r="B15" s="8"/>
    </row>
    <row r="16" spans="1:4" x14ac:dyDescent="0.3">
      <c r="A16" s="8">
        <v>209008868</v>
      </c>
      <c r="B16" s="8"/>
    </row>
    <row r="17" spans="1:2" x14ac:dyDescent="0.3">
      <c r="A17" s="9">
        <v>554008817</v>
      </c>
      <c r="B17" s="8"/>
    </row>
    <row r="18" spans="1:2" x14ac:dyDescent="0.3">
      <c r="A18" s="8">
        <v>857003556</v>
      </c>
      <c r="B18" s="8"/>
    </row>
    <row r="19" spans="1:2" x14ac:dyDescent="0.3">
      <c r="A19" s="9">
        <v>290006381</v>
      </c>
      <c r="B19" s="8"/>
    </row>
    <row r="20" spans="1:2" x14ac:dyDescent="0.3">
      <c r="A20" s="8">
        <v>770009459</v>
      </c>
      <c r="B20" s="8"/>
    </row>
    <row r="21" spans="1:2" x14ac:dyDescent="0.3">
      <c r="A21" s="8">
        <v>871009771</v>
      </c>
      <c r="B21" s="8"/>
    </row>
    <row r="22" spans="1:2" x14ac:dyDescent="0.3">
      <c r="A22" s="8">
        <v>156001792</v>
      </c>
      <c r="B22" s="8"/>
    </row>
    <row r="23" spans="1:2" x14ac:dyDescent="0.3">
      <c r="A23" s="8">
        <v>221009436</v>
      </c>
      <c r="B23" s="8"/>
    </row>
    <row r="24" spans="1:2" x14ac:dyDescent="0.3">
      <c r="A24" s="8">
        <v>145006388</v>
      </c>
      <c r="B24" s="8"/>
    </row>
    <row r="25" spans="1:2" x14ac:dyDescent="0.3">
      <c r="A25" s="8">
        <v>490001782</v>
      </c>
      <c r="B25" s="8"/>
    </row>
    <row r="26" spans="1:2" x14ac:dyDescent="0.3">
      <c r="A26" s="8">
        <v>589005031</v>
      </c>
      <c r="B26" s="8"/>
    </row>
    <row r="27" spans="1:2" x14ac:dyDescent="0.3">
      <c r="A27" s="8">
        <v>184002397</v>
      </c>
      <c r="B27" s="8"/>
    </row>
    <row r="28" spans="1:2" x14ac:dyDescent="0.3">
      <c r="A28" s="8">
        <v>400004726</v>
      </c>
      <c r="B28" s="8"/>
    </row>
    <row r="29" spans="1:2" x14ac:dyDescent="0.3">
      <c r="A29" s="8">
        <v>941007602</v>
      </c>
      <c r="B29" s="8"/>
    </row>
    <row r="30" spans="1:2" x14ac:dyDescent="0.3">
      <c r="A30" s="9">
        <v>281006554</v>
      </c>
      <c r="B30" s="8"/>
    </row>
    <row r="31" spans="1:2" x14ac:dyDescent="0.3">
      <c r="A31" s="8">
        <v>298004217</v>
      </c>
      <c r="B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CCFF"/>
  </sheetPr>
  <dimension ref="A1:O501"/>
  <sheetViews>
    <sheetView zoomScale="160" zoomScaleNormal="160" zoomScalePageLayoutView="130" workbookViewId="0">
      <selection sqref="A1:B1"/>
    </sheetView>
  </sheetViews>
  <sheetFormatPr defaultColWidth="9.109375" defaultRowHeight="14.4" x14ac:dyDescent="0.3"/>
  <cols>
    <col min="1" max="1" width="3.109375" style="2" bestFit="1" customWidth="1"/>
    <col min="2" max="2" width="2" style="2" bestFit="1" customWidth="1"/>
    <col min="3" max="10" width="5.44140625" style="2" bestFit="1" customWidth="1"/>
    <col min="11" max="11" width="9.109375" style="2" customWidth="1"/>
    <col min="12" max="12" width="7.6640625" style="2" bestFit="1" customWidth="1"/>
    <col min="13" max="13" width="4" style="18" bestFit="1" customWidth="1"/>
    <col min="14" max="14" width="12" style="18" bestFit="1" customWidth="1"/>
    <col min="15" max="15" width="13.109375" style="2" bestFit="1" customWidth="1"/>
    <col min="16" max="16384" width="9.109375" style="2"/>
  </cols>
  <sheetData>
    <row r="1" spans="1:15" x14ac:dyDescent="0.3">
      <c r="C1" s="171" t="s">
        <v>896</v>
      </c>
      <c r="D1" s="172"/>
      <c r="E1" s="172"/>
      <c r="F1" s="172"/>
      <c r="G1" s="172"/>
      <c r="H1" s="172"/>
      <c r="I1" s="172"/>
      <c r="J1" s="173"/>
      <c r="L1" s="17" t="s">
        <v>897</v>
      </c>
      <c r="M1" s="16" t="s">
        <v>898</v>
      </c>
      <c r="N1" s="16" t="s">
        <v>896</v>
      </c>
      <c r="O1" s="16" t="s">
        <v>899</v>
      </c>
    </row>
    <row r="2" spans="1:15" x14ac:dyDescent="0.3"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L2" s="2" t="s">
        <v>1280</v>
      </c>
      <c r="M2" s="18">
        <v>2</v>
      </c>
      <c r="N2" s="18">
        <v>4</v>
      </c>
    </row>
    <row r="3" spans="1:15" x14ac:dyDescent="0.3">
      <c r="A3" s="174" t="s">
        <v>898</v>
      </c>
      <c r="B3" s="16">
        <v>1</v>
      </c>
      <c r="C3" s="20">
        <v>10.8</v>
      </c>
      <c r="D3" s="20">
        <v>12.92</v>
      </c>
      <c r="E3" s="20">
        <v>15.44</v>
      </c>
      <c r="F3" s="20">
        <v>18.47</v>
      </c>
      <c r="G3" s="20">
        <v>22.11</v>
      </c>
      <c r="H3" s="20">
        <v>26.55</v>
      </c>
      <c r="I3" s="20">
        <v>31.8</v>
      </c>
      <c r="J3" s="20">
        <v>38.17</v>
      </c>
      <c r="L3" s="2" t="s">
        <v>1283</v>
      </c>
      <c r="M3" s="18">
        <v>2</v>
      </c>
      <c r="N3" s="18">
        <v>8</v>
      </c>
    </row>
    <row r="4" spans="1:15" x14ac:dyDescent="0.3">
      <c r="A4" s="175"/>
      <c r="B4" s="16">
        <v>2</v>
      </c>
      <c r="C4" s="20">
        <v>12.41</v>
      </c>
      <c r="D4" s="20">
        <v>14.84</v>
      </c>
      <c r="E4" s="20">
        <v>17.77</v>
      </c>
      <c r="F4" s="20">
        <v>21.3</v>
      </c>
      <c r="G4" s="20">
        <v>25.54</v>
      </c>
      <c r="H4" s="20">
        <v>30.59</v>
      </c>
      <c r="I4" s="20">
        <v>36.65</v>
      </c>
      <c r="J4" s="20">
        <v>43.92</v>
      </c>
      <c r="L4" s="2" t="s">
        <v>1309</v>
      </c>
      <c r="M4" s="18">
        <v>1</v>
      </c>
      <c r="N4" s="18">
        <v>7</v>
      </c>
    </row>
    <row r="5" spans="1:15" x14ac:dyDescent="0.3">
      <c r="A5" s="175"/>
      <c r="B5" s="16">
        <v>3</v>
      </c>
      <c r="C5" s="20">
        <v>14.33</v>
      </c>
      <c r="D5" s="20">
        <v>17.16</v>
      </c>
      <c r="E5" s="20">
        <v>20.59</v>
      </c>
      <c r="F5" s="20">
        <v>24.73</v>
      </c>
      <c r="G5" s="20">
        <v>29.68</v>
      </c>
      <c r="H5" s="20">
        <v>35.64</v>
      </c>
      <c r="I5" s="20">
        <v>42.71</v>
      </c>
      <c r="J5" s="20">
        <v>51.2</v>
      </c>
      <c r="L5" s="2" t="s">
        <v>1119</v>
      </c>
      <c r="M5" s="18">
        <v>3</v>
      </c>
      <c r="N5" s="18">
        <v>6</v>
      </c>
    </row>
    <row r="6" spans="1:15" x14ac:dyDescent="0.3">
      <c r="A6" s="175"/>
      <c r="B6" s="16">
        <v>4</v>
      </c>
      <c r="C6" s="20">
        <v>17.059999999999999</v>
      </c>
      <c r="D6" s="20">
        <v>20.49</v>
      </c>
      <c r="E6" s="20">
        <v>24.53</v>
      </c>
      <c r="F6" s="20">
        <v>29.38</v>
      </c>
      <c r="G6" s="20">
        <v>35.24</v>
      </c>
      <c r="H6" s="20">
        <v>42.31</v>
      </c>
      <c r="I6" s="20">
        <v>50.79</v>
      </c>
      <c r="J6" s="20">
        <v>60.89</v>
      </c>
      <c r="L6" s="2" t="s">
        <v>1131</v>
      </c>
      <c r="M6" s="18">
        <v>1</v>
      </c>
      <c r="N6" s="18">
        <v>8</v>
      </c>
    </row>
    <row r="7" spans="1:15" x14ac:dyDescent="0.3">
      <c r="A7" s="176"/>
      <c r="B7" s="16">
        <v>5</v>
      </c>
      <c r="C7" s="20">
        <v>18.47</v>
      </c>
      <c r="D7" s="20">
        <v>22.11</v>
      </c>
      <c r="E7" s="20">
        <v>26.55</v>
      </c>
      <c r="F7" s="20">
        <v>31.8</v>
      </c>
      <c r="G7" s="20">
        <v>38.17</v>
      </c>
      <c r="H7" s="20">
        <v>45.74</v>
      </c>
      <c r="I7" s="20">
        <v>54.83</v>
      </c>
      <c r="J7" s="20">
        <v>65.739999999999995</v>
      </c>
      <c r="L7" s="2" t="s">
        <v>1196</v>
      </c>
      <c r="M7" s="18">
        <v>1</v>
      </c>
      <c r="N7" s="18">
        <v>6</v>
      </c>
    </row>
    <row r="8" spans="1:15" x14ac:dyDescent="0.3">
      <c r="L8" s="2" t="s">
        <v>1242</v>
      </c>
      <c r="M8" s="18">
        <v>2</v>
      </c>
      <c r="N8" s="18">
        <v>3</v>
      </c>
    </row>
    <row r="9" spans="1:15" x14ac:dyDescent="0.3">
      <c r="L9" s="2" t="s">
        <v>1447</v>
      </c>
      <c r="M9" s="18">
        <v>2</v>
      </c>
      <c r="N9" s="18">
        <v>7</v>
      </c>
    </row>
    <row r="10" spans="1:15" x14ac:dyDescent="0.3">
      <c r="L10" s="2" t="s">
        <v>1205</v>
      </c>
      <c r="M10" s="18">
        <v>2</v>
      </c>
      <c r="N10" s="18">
        <v>1</v>
      </c>
    </row>
    <row r="11" spans="1:15" x14ac:dyDescent="0.3">
      <c r="D11" s="20"/>
      <c r="L11" s="2" t="s">
        <v>1378</v>
      </c>
      <c r="M11" s="18">
        <v>5</v>
      </c>
      <c r="N11" s="18">
        <v>3</v>
      </c>
    </row>
    <row r="12" spans="1:15" x14ac:dyDescent="0.3">
      <c r="D12" s="20"/>
      <c r="L12" s="2" t="s">
        <v>1085</v>
      </c>
      <c r="M12" s="18">
        <v>4</v>
      </c>
      <c r="N12" s="18">
        <v>7</v>
      </c>
    </row>
    <row r="13" spans="1:15" x14ac:dyDescent="0.3">
      <c r="D13" s="20"/>
      <c r="L13" s="2" t="s">
        <v>1215</v>
      </c>
      <c r="M13" s="18">
        <v>2</v>
      </c>
      <c r="N13" s="18">
        <v>6</v>
      </c>
    </row>
    <row r="14" spans="1:15" x14ac:dyDescent="0.3">
      <c r="D14" s="20"/>
      <c r="L14" s="2" t="s">
        <v>1109</v>
      </c>
      <c r="M14" s="18">
        <v>3</v>
      </c>
      <c r="N14" s="18">
        <v>4</v>
      </c>
    </row>
    <row r="15" spans="1:15" x14ac:dyDescent="0.3">
      <c r="D15" s="20"/>
      <c r="L15" s="2" t="s">
        <v>1068</v>
      </c>
      <c r="M15" s="18">
        <v>1</v>
      </c>
      <c r="N15" s="18">
        <v>3</v>
      </c>
    </row>
    <row r="16" spans="1:15" x14ac:dyDescent="0.3">
      <c r="D16" s="20"/>
      <c r="L16" s="2" t="s">
        <v>1188</v>
      </c>
      <c r="M16" s="18">
        <v>5</v>
      </c>
      <c r="N16" s="18">
        <v>2</v>
      </c>
    </row>
    <row r="17" spans="4:14" x14ac:dyDescent="0.3">
      <c r="D17" s="20"/>
      <c r="L17" s="2" t="s">
        <v>1177</v>
      </c>
      <c r="M17" s="18">
        <v>1</v>
      </c>
      <c r="N17" s="18">
        <v>5</v>
      </c>
    </row>
    <row r="18" spans="4:14" x14ac:dyDescent="0.3">
      <c r="D18" s="20"/>
      <c r="L18" s="2" t="s">
        <v>1512</v>
      </c>
      <c r="M18" s="18">
        <v>4</v>
      </c>
      <c r="N18" s="18">
        <v>5</v>
      </c>
    </row>
    <row r="19" spans="4:14" x14ac:dyDescent="0.3">
      <c r="D19" s="20"/>
      <c r="L19" s="2" t="s">
        <v>1308</v>
      </c>
      <c r="M19" s="18">
        <v>5</v>
      </c>
      <c r="N19" s="18">
        <v>4</v>
      </c>
    </row>
    <row r="20" spans="4:14" x14ac:dyDescent="0.3">
      <c r="D20" s="20"/>
      <c r="L20" s="2" t="s">
        <v>1274</v>
      </c>
      <c r="M20" s="18">
        <v>3</v>
      </c>
      <c r="N20" s="18">
        <v>5</v>
      </c>
    </row>
    <row r="21" spans="4:14" x14ac:dyDescent="0.3">
      <c r="D21" s="20"/>
      <c r="L21" s="2" t="s">
        <v>1534</v>
      </c>
      <c r="M21" s="18">
        <v>5</v>
      </c>
      <c r="N21" s="18">
        <v>5</v>
      </c>
    </row>
    <row r="22" spans="4:14" x14ac:dyDescent="0.3">
      <c r="D22" s="20"/>
      <c r="L22" s="2" t="s">
        <v>1124</v>
      </c>
      <c r="M22" s="18">
        <v>2</v>
      </c>
      <c r="N22" s="18">
        <v>4</v>
      </c>
    </row>
    <row r="23" spans="4:14" x14ac:dyDescent="0.3">
      <c r="D23" s="20"/>
      <c r="L23" s="2" t="s">
        <v>1393</v>
      </c>
      <c r="M23" s="18">
        <v>1</v>
      </c>
      <c r="N23" s="18">
        <v>3</v>
      </c>
    </row>
    <row r="24" spans="4:14" x14ac:dyDescent="0.3">
      <c r="D24" s="20"/>
      <c r="L24" s="2" t="s">
        <v>1312</v>
      </c>
      <c r="M24" s="18">
        <v>5</v>
      </c>
      <c r="N24" s="18">
        <v>4</v>
      </c>
    </row>
    <row r="25" spans="4:14" x14ac:dyDescent="0.3">
      <c r="D25" s="20"/>
      <c r="L25" s="2" t="s">
        <v>1166</v>
      </c>
      <c r="M25" s="18">
        <v>5</v>
      </c>
      <c r="N25" s="18">
        <v>2</v>
      </c>
    </row>
    <row r="26" spans="4:14" x14ac:dyDescent="0.3">
      <c r="D26" s="20"/>
      <c r="L26" s="2" t="s">
        <v>1324</v>
      </c>
      <c r="M26" s="18">
        <v>3</v>
      </c>
      <c r="N26" s="18">
        <v>5</v>
      </c>
    </row>
    <row r="27" spans="4:14" x14ac:dyDescent="0.3">
      <c r="D27" s="20"/>
      <c r="L27" s="2" t="s">
        <v>1454</v>
      </c>
      <c r="M27" s="18">
        <v>4</v>
      </c>
      <c r="N27" s="18">
        <v>6</v>
      </c>
    </row>
    <row r="28" spans="4:14" x14ac:dyDescent="0.3">
      <c r="D28" s="20"/>
      <c r="L28" s="2" t="s">
        <v>1269</v>
      </c>
      <c r="M28" s="18">
        <v>2</v>
      </c>
      <c r="N28" s="18">
        <v>6</v>
      </c>
    </row>
    <row r="29" spans="4:14" x14ac:dyDescent="0.3">
      <c r="D29" s="20"/>
      <c r="L29" s="2" t="s">
        <v>1063</v>
      </c>
      <c r="M29" s="18">
        <v>1</v>
      </c>
      <c r="N29" s="18">
        <v>6</v>
      </c>
    </row>
    <row r="30" spans="4:14" x14ac:dyDescent="0.3">
      <c r="D30" s="20"/>
      <c r="L30" s="2" t="s">
        <v>1206</v>
      </c>
      <c r="M30" s="18">
        <v>3</v>
      </c>
      <c r="N30" s="18">
        <v>2</v>
      </c>
    </row>
    <row r="31" spans="4:14" x14ac:dyDescent="0.3">
      <c r="D31" s="20"/>
      <c r="L31" s="2" t="s">
        <v>1362</v>
      </c>
      <c r="M31" s="18">
        <v>1</v>
      </c>
      <c r="N31" s="18">
        <v>3</v>
      </c>
    </row>
    <row r="32" spans="4:14" x14ac:dyDescent="0.3">
      <c r="D32" s="20"/>
      <c r="L32" s="2" t="s">
        <v>1190</v>
      </c>
      <c r="M32" s="18">
        <v>2</v>
      </c>
      <c r="N32" s="18">
        <v>1</v>
      </c>
    </row>
    <row r="33" spans="4:14" x14ac:dyDescent="0.3">
      <c r="D33" s="20"/>
      <c r="L33" s="2" t="s">
        <v>1440</v>
      </c>
      <c r="M33" s="18">
        <v>3</v>
      </c>
      <c r="N33" s="18">
        <v>5</v>
      </c>
    </row>
    <row r="34" spans="4:14" x14ac:dyDescent="0.3">
      <c r="D34" s="20"/>
      <c r="L34" s="2" t="s">
        <v>1348</v>
      </c>
      <c r="M34" s="18">
        <v>5</v>
      </c>
      <c r="N34" s="18">
        <v>4</v>
      </c>
    </row>
    <row r="35" spans="4:14" x14ac:dyDescent="0.3">
      <c r="D35" s="20"/>
      <c r="L35" s="2" t="s">
        <v>1396</v>
      </c>
      <c r="M35" s="18">
        <v>4</v>
      </c>
      <c r="N35" s="18">
        <v>3</v>
      </c>
    </row>
    <row r="36" spans="4:14" x14ac:dyDescent="0.3">
      <c r="D36" s="20"/>
      <c r="L36" s="2" t="s">
        <v>1202</v>
      </c>
      <c r="M36" s="18">
        <v>4</v>
      </c>
      <c r="N36" s="18">
        <v>6</v>
      </c>
    </row>
    <row r="37" spans="4:14" x14ac:dyDescent="0.3">
      <c r="D37" s="20"/>
      <c r="L37" s="2" t="s">
        <v>1492</v>
      </c>
      <c r="M37" s="18">
        <v>5</v>
      </c>
      <c r="N37" s="18">
        <v>6</v>
      </c>
    </row>
    <row r="38" spans="4:14" x14ac:dyDescent="0.3">
      <c r="D38" s="20"/>
      <c r="L38" s="2" t="s">
        <v>1178</v>
      </c>
      <c r="M38" s="18">
        <v>3</v>
      </c>
      <c r="N38" s="18">
        <v>2</v>
      </c>
    </row>
    <row r="39" spans="4:14" x14ac:dyDescent="0.3">
      <c r="D39" s="20"/>
      <c r="L39" s="2" t="s">
        <v>1176</v>
      </c>
      <c r="M39" s="18">
        <v>3</v>
      </c>
      <c r="N39" s="18">
        <v>3</v>
      </c>
    </row>
    <row r="40" spans="4:14" x14ac:dyDescent="0.3">
      <c r="D40" s="20"/>
      <c r="L40" s="2" t="s">
        <v>1532</v>
      </c>
      <c r="M40" s="18">
        <v>4</v>
      </c>
      <c r="N40" s="18">
        <v>5</v>
      </c>
    </row>
    <row r="41" spans="4:14" x14ac:dyDescent="0.3">
      <c r="D41" s="20"/>
      <c r="L41" s="2" t="s">
        <v>1224</v>
      </c>
      <c r="M41" s="18">
        <v>5</v>
      </c>
      <c r="N41" s="18">
        <v>8</v>
      </c>
    </row>
    <row r="42" spans="4:14" x14ac:dyDescent="0.3">
      <c r="D42" s="20"/>
      <c r="L42" s="2" t="s">
        <v>1329</v>
      </c>
      <c r="M42" s="18">
        <v>2</v>
      </c>
      <c r="N42" s="18">
        <v>4</v>
      </c>
    </row>
    <row r="43" spans="4:14" x14ac:dyDescent="0.3">
      <c r="D43" s="20"/>
      <c r="L43" s="2" t="s">
        <v>1392</v>
      </c>
      <c r="M43" s="18">
        <v>2</v>
      </c>
      <c r="N43" s="18">
        <v>7</v>
      </c>
    </row>
    <row r="44" spans="4:14" x14ac:dyDescent="0.3">
      <c r="D44" s="20"/>
      <c r="L44" s="2" t="s">
        <v>1325</v>
      </c>
      <c r="M44" s="18">
        <v>1</v>
      </c>
      <c r="N44" s="18">
        <v>4</v>
      </c>
    </row>
    <row r="45" spans="4:14" x14ac:dyDescent="0.3">
      <c r="D45" s="20"/>
      <c r="L45" s="2" t="s">
        <v>1488</v>
      </c>
      <c r="M45" s="18">
        <v>4</v>
      </c>
      <c r="N45" s="18">
        <v>8</v>
      </c>
    </row>
    <row r="46" spans="4:14" x14ac:dyDescent="0.3">
      <c r="D46" s="20"/>
      <c r="L46" s="2" t="s">
        <v>1236</v>
      </c>
      <c r="M46" s="18">
        <v>3</v>
      </c>
      <c r="N46" s="18">
        <v>2</v>
      </c>
    </row>
    <row r="47" spans="4:14" x14ac:dyDescent="0.3">
      <c r="D47" s="20"/>
      <c r="L47" s="2" t="s">
        <v>1197</v>
      </c>
      <c r="M47" s="18">
        <v>2</v>
      </c>
      <c r="N47" s="18">
        <v>7</v>
      </c>
    </row>
    <row r="48" spans="4:14" x14ac:dyDescent="0.3">
      <c r="D48" s="20"/>
      <c r="L48" s="2" t="s">
        <v>1467</v>
      </c>
      <c r="M48" s="18">
        <v>4</v>
      </c>
      <c r="N48" s="18">
        <v>5</v>
      </c>
    </row>
    <row r="49" spans="4:14" x14ac:dyDescent="0.3">
      <c r="D49" s="20"/>
      <c r="L49" s="2" t="s">
        <v>1208</v>
      </c>
      <c r="M49" s="18">
        <v>2</v>
      </c>
      <c r="N49" s="18">
        <v>1</v>
      </c>
    </row>
    <row r="50" spans="4:14" x14ac:dyDescent="0.3">
      <c r="D50" s="20"/>
      <c r="L50" s="2" t="s">
        <v>1180</v>
      </c>
      <c r="M50" s="18">
        <v>4</v>
      </c>
      <c r="N50" s="18">
        <v>2</v>
      </c>
    </row>
    <row r="51" spans="4:14" x14ac:dyDescent="0.3">
      <c r="D51" s="20"/>
      <c r="L51" s="2" t="s">
        <v>1167</v>
      </c>
      <c r="M51" s="18">
        <v>5</v>
      </c>
      <c r="N51" s="18">
        <v>4</v>
      </c>
    </row>
    <row r="52" spans="4:14" x14ac:dyDescent="0.3">
      <c r="D52" s="20"/>
      <c r="L52" s="2" t="s">
        <v>1368</v>
      </c>
      <c r="M52" s="18">
        <v>2</v>
      </c>
      <c r="N52" s="18">
        <v>2</v>
      </c>
    </row>
    <row r="53" spans="4:14" x14ac:dyDescent="0.3">
      <c r="D53" s="20"/>
      <c r="L53" s="2" t="s">
        <v>1500</v>
      </c>
      <c r="M53" s="18">
        <v>3</v>
      </c>
      <c r="N53" s="18">
        <v>1</v>
      </c>
    </row>
    <row r="54" spans="4:14" x14ac:dyDescent="0.3">
      <c r="D54" s="20"/>
      <c r="L54" s="2" t="s">
        <v>1365</v>
      </c>
      <c r="M54" s="18">
        <v>3</v>
      </c>
      <c r="N54" s="18">
        <v>1</v>
      </c>
    </row>
    <row r="55" spans="4:14" x14ac:dyDescent="0.3">
      <c r="D55" s="20"/>
      <c r="L55" s="2" t="s">
        <v>1062</v>
      </c>
      <c r="M55" s="18">
        <v>2</v>
      </c>
      <c r="N55" s="18">
        <v>4</v>
      </c>
    </row>
    <row r="56" spans="4:14" x14ac:dyDescent="0.3">
      <c r="D56" s="20"/>
      <c r="L56" s="2" t="s">
        <v>1372</v>
      </c>
      <c r="M56" s="18">
        <v>3</v>
      </c>
      <c r="N56" s="18">
        <v>2</v>
      </c>
    </row>
    <row r="57" spans="4:14" x14ac:dyDescent="0.3">
      <c r="D57" s="20"/>
      <c r="L57" s="2" t="s">
        <v>1189</v>
      </c>
      <c r="M57" s="18">
        <v>5</v>
      </c>
      <c r="N57" s="18">
        <v>3</v>
      </c>
    </row>
    <row r="58" spans="4:14" x14ac:dyDescent="0.3">
      <c r="D58" s="20"/>
      <c r="L58" s="2" t="s">
        <v>1313</v>
      </c>
      <c r="M58" s="18">
        <v>4</v>
      </c>
      <c r="N58" s="18">
        <v>7</v>
      </c>
    </row>
    <row r="59" spans="4:14" x14ac:dyDescent="0.3">
      <c r="D59" s="20"/>
      <c r="L59" s="2" t="s">
        <v>1245</v>
      </c>
      <c r="M59" s="18">
        <v>1</v>
      </c>
      <c r="N59" s="18">
        <v>6</v>
      </c>
    </row>
    <row r="60" spans="4:14" x14ac:dyDescent="0.3">
      <c r="D60" s="20"/>
      <c r="L60" s="2" t="s">
        <v>1098</v>
      </c>
      <c r="M60" s="18">
        <v>2</v>
      </c>
      <c r="N60" s="18">
        <v>3</v>
      </c>
    </row>
    <row r="61" spans="4:14" x14ac:dyDescent="0.3">
      <c r="D61" s="20"/>
      <c r="L61" s="2" t="s">
        <v>1291</v>
      </c>
      <c r="M61" s="18">
        <v>2</v>
      </c>
      <c r="N61" s="18">
        <v>5</v>
      </c>
    </row>
    <row r="62" spans="4:14" x14ac:dyDescent="0.3">
      <c r="D62" s="20"/>
      <c r="L62" s="2" t="s">
        <v>1067</v>
      </c>
      <c r="M62" s="18">
        <v>5</v>
      </c>
      <c r="N62" s="18">
        <v>2</v>
      </c>
    </row>
    <row r="63" spans="4:14" x14ac:dyDescent="0.3">
      <c r="D63" s="20"/>
      <c r="L63" s="2" t="s">
        <v>1090</v>
      </c>
      <c r="M63" s="18">
        <v>3</v>
      </c>
      <c r="N63" s="18">
        <v>4</v>
      </c>
    </row>
    <row r="64" spans="4:14" x14ac:dyDescent="0.3">
      <c r="D64" s="20"/>
      <c r="L64" s="2" t="s">
        <v>1414</v>
      </c>
      <c r="M64" s="18">
        <v>5</v>
      </c>
      <c r="N64" s="18">
        <v>4</v>
      </c>
    </row>
    <row r="65" spans="4:14" x14ac:dyDescent="0.3">
      <c r="D65" s="20"/>
      <c r="L65" s="2" t="s">
        <v>1377</v>
      </c>
      <c r="M65" s="18">
        <v>2</v>
      </c>
      <c r="N65" s="18">
        <v>6</v>
      </c>
    </row>
    <row r="66" spans="4:14" x14ac:dyDescent="0.3">
      <c r="D66" s="20"/>
      <c r="L66" s="2" t="s">
        <v>1331</v>
      </c>
      <c r="M66" s="18">
        <v>2</v>
      </c>
      <c r="N66" s="18">
        <v>4</v>
      </c>
    </row>
    <row r="67" spans="4:14" x14ac:dyDescent="0.3">
      <c r="D67" s="20"/>
      <c r="L67" s="2" t="s">
        <v>1140</v>
      </c>
      <c r="M67" s="18">
        <v>4</v>
      </c>
      <c r="N67" s="18">
        <v>2</v>
      </c>
    </row>
    <row r="68" spans="4:14" x14ac:dyDescent="0.3">
      <c r="D68" s="20"/>
      <c r="L68" s="2" t="s">
        <v>1376</v>
      </c>
      <c r="M68" s="18">
        <v>5</v>
      </c>
      <c r="N68" s="18">
        <v>7</v>
      </c>
    </row>
    <row r="69" spans="4:14" x14ac:dyDescent="0.3">
      <c r="D69" s="20"/>
      <c r="L69" s="2" t="s">
        <v>1184</v>
      </c>
      <c r="M69" s="18">
        <v>5</v>
      </c>
      <c r="N69" s="18">
        <v>8</v>
      </c>
    </row>
    <row r="70" spans="4:14" x14ac:dyDescent="0.3">
      <c r="D70" s="20"/>
      <c r="L70" s="2" t="s">
        <v>1185</v>
      </c>
      <c r="M70" s="18">
        <v>3</v>
      </c>
      <c r="N70" s="18">
        <v>5</v>
      </c>
    </row>
    <row r="71" spans="4:14" x14ac:dyDescent="0.3">
      <c r="D71" s="20"/>
      <c r="L71" s="2" t="s">
        <v>1302</v>
      </c>
      <c r="M71" s="18">
        <v>4</v>
      </c>
      <c r="N71" s="18">
        <v>3</v>
      </c>
    </row>
    <row r="72" spans="4:14" x14ac:dyDescent="0.3">
      <c r="D72" s="20"/>
      <c r="L72" s="2" t="s">
        <v>1157</v>
      </c>
      <c r="M72" s="18">
        <v>1</v>
      </c>
      <c r="N72" s="18">
        <v>3</v>
      </c>
    </row>
    <row r="73" spans="4:14" x14ac:dyDescent="0.3">
      <c r="D73" s="20"/>
      <c r="L73" s="2" t="s">
        <v>1535</v>
      </c>
      <c r="M73" s="18">
        <v>4</v>
      </c>
      <c r="N73" s="18">
        <v>6</v>
      </c>
    </row>
    <row r="74" spans="4:14" x14ac:dyDescent="0.3">
      <c r="D74" s="20"/>
      <c r="L74" s="2" t="s">
        <v>1229</v>
      </c>
      <c r="M74" s="18">
        <v>5</v>
      </c>
      <c r="N74" s="18">
        <v>2</v>
      </c>
    </row>
    <row r="75" spans="4:14" x14ac:dyDescent="0.3">
      <c r="D75" s="20"/>
      <c r="L75" s="2" t="s">
        <v>1241</v>
      </c>
      <c r="M75" s="18">
        <v>5</v>
      </c>
      <c r="N75" s="18">
        <v>1</v>
      </c>
    </row>
    <row r="76" spans="4:14" x14ac:dyDescent="0.3">
      <c r="D76" s="20"/>
      <c r="L76" s="2" t="s">
        <v>1438</v>
      </c>
      <c r="M76" s="18">
        <v>5</v>
      </c>
      <c r="N76" s="18">
        <v>5</v>
      </c>
    </row>
    <row r="77" spans="4:14" x14ac:dyDescent="0.3">
      <c r="D77" s="20"/>
      <c r="L77" s="2" t="s">
        <v>1382</v>
      </c>
      <c r="M77" s="18">
        <v>3</v>
      </c>
      <c r="N77" s="18">
        <v>1</v>
      </c>
    </row>
    <row r="78" spans="4:14" x14ac:dyDescent="0.3">
      <c r="D78" s="20"/>
      <c r="L78" s="2" t="s">
        <v>1318</v>
      </c>
      <c r="M78" s="18">
        <v>5</v>
      </c>
      <c r="N78" s="18">
        <v>7</v>
      </c>
    </row>
    <row r="79" spans="4:14" x14ac:dyDescent="0.3">
      <c r="D79" s="20"/>
      <c r="L79" s="2" t="s">
        <v>1194</v>
      </c>
      <c r="M79" s="18">
        <v>2</v>
      </c>
      <c r="N79" s="18">
        <v>6</v>
      </c>
    </row>
    <row r="80" spans="4:14" x14ac:dyDescent="0.3">
      <c r="D80" s="20"/>
      <c r="L80" s="2" t="s">
        <v>1327</v>
      </c>
      <c r="M80" s="18">
        <v>2</v>
      </c>
      <c r="N80" s="18">
        <v>7</v>
      </c>
    </row>
    <row r="81" spans="4:14" x14ac:dyDescent="0.3">
      <c r="D81" s="20"/>
      <c r="L81" s="2" t="s">
        <v>1228</v>
      </c>
      <c r="M81" s="18">
        <v>4</v>
      </c>
      <c r="N81" s="18">
        <v>2</v>
      </c>
    </row>
    <row r="82" spans="4:14" x14ac:dyDescent="0.3">
      <c r="D82" s="20"/>
      <c r="L82" s="2" t="s">
        <v>1235</v>
      </c>
      <c r="M82" s="18">
        <v>2</v>
      </c>
      <c r="N82" s="18">
        <v>8</v>
      </c>
    </row>
    <row r="83" spans="4:14" x14ac:dyDescent="0.3">
      <c r="D83" s="20"/>
      <c r="L83" s="2" t="s">
        <v>1340</v>
      </c>
      <c r="M83" s="18">
        <v>2</v>
      </c>
      <c r="N83" s="18">
        <v>6</v>
      </c>
    </row>
    <row r="84" spans="4:14" x14ac:dyDescent="0.3">
      <c r="D84" s="20"/>
      <c r="L84" s="2" t="s">
        <v>1200</v>
      </c>
      <c r="M84" s="18">
        <v>4</v>
      </c>
      <c r="N84" s="18">
        <v>1</v>
      </c>
    </row>
    <row r="85" spans="4:14" x14ac:dyDescent="0.3">
      <c r="D85" s="20"/>
      <c r="L85" s="2" t="s">
        <v>1126</v>
      </c>
      <c r="M85" s="18">
        <v>1</v>
      </c>
      <c r="N85" s="18">
        <v>4</v>
      </c>
    </row>
    <row r="86" spans="4:14" x14ac:dyDescent="0.3">
      <c r="D86" s="20"/>
      <c r="L86" s="2" t="s">
        <v>1127</v>
      </c>
      <c r="M86" s="18">
        <v>1</v>
      </c>
      <c r="N86" s="18">
        <v>6</v>
      </c>
    </row>
    <row r="87" spans="4:14" x14ac:dyDescent="0.3">
      <c r="D87" s="20"/>
      <c r="L87" s="2" t="s">
        <v>1494</v>
      </c>
      <c r="M87" s="18">
        <v>4</v>
      </c>
      <c r="N87" s="18">
        <v>4</v>
      </c>
    </row>
    <row r="88" spans="4:14" x14ac:dyDescent="0.3">
      <c r="D88" s="20"/>
      <c r="L88" s="2" t="s">
        <v>1344</v>
      </c>
      <c r="M88" s="18">
        <v>2</v>
      </c>
      <c r="N88" s="18">
        <v>6</v>
      </c>
    </row>
    <row r="89" spans="4:14" x14ac:dyDescent="0.3">
      <c r="D89" s="20"/>
      <c r="L89" s="2" t="s">
        <v>1129</v>
      </c>
      <c r="M89" s="18">
        <v>1</v>
      </c>
      <c r="N89" s="18">
        <v>5</v>
      </c>
    </row>
    <row r="90" spans="4:14" x14ac:dyDescent="0.3">
      <c r="D90" s="20"/>
      <c r="L90" s="2" t="s">
        <v>1268</v>
      </c>
      <c r="M90" s="18">
        <v>3</v>
      </c>
      <c r="N90" s="18">
        <v>2</v>
      </c>
    </row>
    <row r="91" spans="4:14" x14ac:dyDescent="0.3">
      <c r="D91" s="20"/>
      <c r="L91" s="2" t="s">
        <v>1267</v>
      </c>
      <c r="M91" s="18">
        <v>3</v>
      </c>
      <c r="N91" s="18">
        <v>4</v>
      </c>
    </row>
    <row r="92" spans="4:14" x14ac:dyDescent="0.3">
      <c r="D92" s="20"/>
      <c r="L92" s="2" t="s">
        <v>1056</v>
      </c>
      <c r="M92" s="18">
        <v>4</v>
      </c>
      <c r="N92" s="18">
        <v>3</v>
      </c>
    </row>
    <row r="93" spans="4:14" x14ac:dyDescent="0.3">
      <c r="D93" s="20"/>
      <c r="L93" s="2" t="s">
        <v>1521</v>
      </c>
      <c r="M93" s="18">
        <v>4</v>
      </c>
      <c r="N93" s="18">
        <v>4</v>
      </c>
    </row>
    <row r="94" spans="4:14" x14ac:dyDescent="0.3">
      <c r="D94" s="20"/>
      <c r="L94" s="2" t="s">
        <v>1198</v>
      </c>
      <c r="M94" s="18">
        <v>5</v>
      </c>
      <c r="N94" s="18">
        <v>5</v>
      </c>
    </row>
    <row r="95" spans="4:14" x14ac:dyDescent="0.3">
      <c r="D95" s="20"/>
      <c r="L95" s="2" t="s">
        <v>1407</v>
      </c>
      <c r="M95" s="18">
        <v>2</v>
      </c>
      <c r="N95" s="18">
        <v>6</v>
      </c>
    </row>
    <row r="96" spans="4:14" x14ac:dyDescent="0.3">
      <c r="D96" s="20"/>
      <c r="L96" s="2" t="s">
        <v>1091</v>
      </c>
      <c r="M96" s="18">
        <v>4</v>
      </c>
      <c r="N96" s="18">
        <v>3</v>
      </c>
    </row>
    <row r="97" spans="4:14" x14ac:dyDescent="0.3">
      <c r="D97" s="20"/>
      <c r="L97" s="2" t="s">
        <v>1135</v>
      </c>
      <c r="M97" s="18">
        <v>5</v>
      </c>
      <c r="N97" s="18">
        <v>7</v>
      </c>
    </row>
    <row r="98" spans="4:14" x14ac:dyDescent="0.3">
      <c r="D98" s="20"/>
      <c r="L98" s="2" t="s">
        <v>1218</v>
      </c>
      <c r="M98" s="18">
        <v>1</v>
      </c>
      <c r="N98" s="18">
        <v>1</v>
      </c>
    </row>
    <row r="99" spans="4:14" x14ac:dyDescent="0.3">
      <c r="D99" s="20"/>
      <c r="L99" s="2" t="s">
        <v>1437</v>
      </c>
      <c r="M99" s="18">
        <v>5</v>
      </c>
      <c r="N99" s="18">
        <v>8</v>
      </c>
    </row>
    <row r="100" spans="4:14" x14ac:dyDescent="0.3">
      <c r="D100" s="20"/>
      <c r="L100" s="2" t="s">
        <v>1449</v>
      </c>
      <c r="M100" s="18">
        <v>1</v>
      </c>
      <c r="N100" s="18">
        <v>4</v>
      </c>
    </row>
    <row r="101" spans="4:14" x14ac:dyDescent="0.3">
      <c r="D101" s="20"/>
      <c r="L101" s="2" t="s">
        <v>1262</v>
      </c>
      <c r="M101" s="18">
        <v>5</v>
      </c>
      <c r="N101" s="18">
        <v>2</v>
      </c>
    </row>
    <row r="102" spans="4:14" x14ac:dyDescent="0.3">
      <c r="D102" s="20"/>
      <c r="L102" s="2" t="s">
        <v>1080</v>
      </c>
      <c r="M102" s="18">
        <v>5</v>
      </c>
      <c r="N102" s="18">
        <v>2</v>
      </c>
    </row>
    <row r="103" spans="4:14" x14ac:dyDescent="0.3">
      <c r="D103" s="20"/>
      <c r="L103" s="2" t="s">
        <v>1114</v>
      </c>
      <c r="M103" s="18">
        <v>1</v>
      </c>
      <c r="N103" s="18">
        <v>8</v>
      </c>
    </row>
    <row r="104" spans="4:14" x14ac:dyDescent="0.3">
      <c r="D104" s="20"/>
      <c r="L104" s="2" t="s">
        <v>1048</v>
      </c>
      <c r="M104" s="18">
        <v>5</v>
      </c>
      <c r="N104" s="18">
        <v>4</v>
      </c>
    </row>
    <row r="105" spans="4:14" x14ac:dyDescent="0.3">
      <c r="D105" s="20"/>
      <c r="L105" s="2" t="s">
        <v>1349</v>
      </c>
      <c r="M105" s="18">
        <v>2</v>
      </c>
      <c r="N105" s="18">
        <v>1</v>
      </c>
    </row>
    <row r="106" spans="4:14" x14ac:dyDescent="0.3">
      <c r="D106" s="20"/>
      <c r="L106" s="2" t="s">
        <v>1484</v>
      </c>
      <c r="M106" s="18">
        <v>1</v>
      </c>
      <c r="N106" s="18">
        <v>3</v>
      </c>
    </row>
    <row r="107" spans="4:14" x14ac:dyDescent="0.3">
      <c r="D107" s="20"/>
      <c r="L107" s="2" t="s">
        <v>1442</v>
      </c>
      <c r="M107" s="18">
        <v>5</v>
      </c>
      <c r="N107" s="18">
        <v>1</v>
      </c>
    </row>
    <row r="108" spans="4:14" x14ac:dyDescent="0.3">
      <c r="D108" s="20"/>
      <c r="L108" s="2" t="s">
        <v>1375</v>
      </c>
      <c r="M108" s="18">
        <v>5</v>
      </c>
      <c r="N108" s="18">
        <v>5</v>
      </c>
    </row>
    <row r="109" spans="4:14" x14ac:dyDescent="0.3">
      <c r="D109" s="20"/>
      <c r="L109" s="2" t="s">
        <v>1350</v>
      </c>
      <c r="M109" s="18">
        <v>4</v>
      </c>
      <c r="N109" s="18">
        <v>5</v>
      </c>
    </row>
    <row r="110" spans="4:14" x14ac:dyDescent="0.3">
      <c r="D110" s="20"/>
      <c r="L110" s="2" t="s">
        <v>1470</v>
      </c>
      <c r="M110" s="18">
        <v>3</v>
      </c>
      <c r="N110" s="18">
        <v>5</v>
      </c>
    </row>
    <row r="111" spans="4:14" x14ac:dyDescent="0.3">
      <c r="D111" s="20"/>
      <c r="L111" s="2" t="s">
        <v>1240</v>
      </c>
      <c r="M111" s="18">
        <v>2</v>
      </c>
      <c r="N111" s="18">
        <v>6</v>
      </c>
    </row>
    <row r="112" spans="4:14" x14ac:dyDescent="0.3">
      <c r="D112" s="20"/>
      <c r="L112" s="2" t="s">
        <v>1152</v>
      </c>
      <c r="M112" s="18">
        <v>1</v>
      </c>
      <c r="N112" s="18">
        <v>3</v>
      </c>
    </row>
    <row r="113" spans="4:14" x14ac:dyDescent="0.3">
      <c r="D113" s="20"/>
      <c r="L113" s="2" t="s">
        <v>1394</v>
      </c>
      <c r="M113" s="18">
        <v>2</v>
      </c>
      <c r="N113" s="18">
        <v>2</v>
      </c>
    </row>
    <row r="114" spans="4:14" x14ac:dyDescent="0.3">
      <c r="D114" s="20"/>
      <c r="L114" s="2" t="s">
        <v>1450</v>
      </c>
      <c r="M114" s="18">
        <v>1</v>
      </c>
      <c r="N114" s="18">
        <v>1</v>
      </c>
    </row>
    <row r="115" spans="4:14" x14ac:dyDescent="0.3">
      <c r="D115" s="20"/>
      <c r="L115" s="2" t="s">
        <v>1317</v>
      </c>
      <c r="M115" s="18">
        <v>4</v>
      </c>
      <c r="N115" s="18">
        <v>8</v>
      </c>
    </row>
    <row r="116" spans="4:14" x14ac:dyDescent="0.3">
      <c r="D116" s="20"/>
      <c r="L116" s="2" t="s">
        <v>1301</v>
      </c>
      <c r="M116" s="18">
        <v>1</v>
      </c>
      <c r="N116" s="18">
        <v>7</v>
      </c>
    </row>
    <row r="117" spans="4:14" x14ac:dyDescent="0.3">
      <c r="D117" s="20"/>
      <c r="L117" s="2" t="s">
        <v>1275</v>
      </c>
      <c r="M117" s="18">
        <v>3</v>
      </c>
      <c r="N117" s="18">
        <v>8</v>
      </c>
    </row>
    <row r="118" spans="4:14" x14ac:dyDescent="0.3">
      <c r="D118" s="20"/>
      <c r="L118" s="2" t="s">
        <v>1539</v>
      </c>
      <c r="M118" s="18">
        <v>5</v>
      </c>
      <c r="N118" s="18">
        <v>2</v>
      </c>
    </row>
    <row r="119" spans="4:14" x14ac:dyDescent="0.3">
      <c r="D119" s="20"/>
      <c r="L119" s="2" t="s">
        <v>1138</v>
      </c>
      <c r="M119" s="18">
        <v>2</v>
      </c>
      <c r="N119" s="18">
        <v>7</v>
      </c>
    </row>
    <row r="120" spans="4:14" x14ac:dyDescent="0.3">
      <c r="D120" s="20"/>
      <c r="L120" s="2" t="s">
        <v>1497</v>
      </c>
      <c r="M120" s="18">
        <v>2</v>
      </c>
      <c r="N120" s="18">
        <v>1</v>
      </c>
    </row>
    <row r="121" spans="4:14" x14ac:dyDescent="0.3">
      <c r="D121" s="20"/>
      <c r="L121" s="2" t="s">
        <v>1211</v>
      </c>
      <c r="M121" s="18">
        <v>5</v>
      </c>
      <c r="N121" s="18">
        <v>8</v>
      </c>
    </row>
    <row r="122" spans="4:14" x14ac:dyDescent="0.3">
      <c r="D122" s="20"/>
      <c r="L122" s="2" t="s">
        <v>1120</v>
      </c>
      <c r="M122" s="18">
        <v>4</v>
      </c>
      <c r="N122" s="18">
        <v>8</v>
      </c>
    </row>
    <row r="123" spans="4:14" x14ac:dyDescent="0.3">
      <c r="D123" s="20"/>
      <c r="L123" s="2" t="s">
        <v>1220</v>
      </c>
      <c r="M123" s="18">
        <v>2</v>
      </c>
      <c r="N123" s="18">
        <v>2</v>
      </c>
    </row>
    <row r="124" spans="4:14" x14ac:dyDescent="0.3">
      <c r="D124" s="20"/>
      <c r="L124" s="2" t="s">
        <v>1487</v>
      </c>
      <c r="M124" s="18">
        <v>5</v>
      </c>
      <c r="N124" s="18">
        <v>6</v>
      </c>
    </row>
    <row r="125" spans="4:14" x14ac:dyDescent="0.3">
      <c r="D125" s="20"/>
      <c r="L125" s="2" t="s">
        <v>1435</v>
      </c>
      <c r="M125" s="18">
        <v>4</v>
      </c>
      <c r="N125" s="18">
        <v>7</v>
      </c>
    </row>
    <row r="126" spans="4:14" x14ac:dyDescent="0.3">
      <c r="D126" s="20"/>
      <c r="L126" s="2" t="s">
        <v>1191</v>
      </c>
      <c r="M126" s="18">
        <v>1</v>
      </c>
      <c r="N126" s="18">
        <v>5</v>
      </c>
    </row>
    <row r="127" spans="4:14" x14ac:dyDescent="0.3">
      <c r="D127" s="20"/>
      <c r="L127" s="2" t="s">
        <v>1162</v>
      </c>
      <c r="M127" s="18">
        <v>3</v>
      </c>
      <c r="N127" s="18">
        <v>6</v>
      </c>
    </row>
    <row r="128" spans="4:14" x14ac:dyDescent="0.3">
      <c r="D128" s="20"/>
      <c r="L128" s="2" t="s">
        <v>1429</v>
      </c>
      <c r="M128" s="18">
        <v>5</v>
      </c>
      <c r="N128" s="18">
        <v>1</v>
      </c>
    </row>
    <row r="129" spans="4:14" x14ac:dyDescent="0.3">
      <c r="D129" s="20"/>
      <c r="L129" s="2" t="s">
        <v>1223</v>
      </c>
      <c r="M129" s="18">
        <v>5</v>
      </c>
      <c r="N129" s="18">
        <v>1</v>
      </c>
    </row>
    <row r="130" spans="4:14" x14ac:dyDescent="0.3">
      <c r="D130" s="20"/>
      <c r="L130" s="2" t="s">
        <v>1151</v>
      </c>
      <c r="M130" s="18">
        <v>1</v>
      </c>
      <c r="N130" s="18">
        <v>8</v>
      </c>
    </row>
    <row r="131" spans="4:14" x14ac:dyDescent="0.3">
      <c r="D131" s="20"/>
      <c r="L131" s="2" t="s">
        <v>1533</v>
      </c>
      <c r="M131" s="18">
        <v>4</v>
      </c>
      <c r="N131" s="18">
        <v>8</v>
      </c>
    </row>
    <row r="132" spans="4:14" x14ac:dyDescent="0.3">
      <c r="D132" s="20"/>
      <c r="L132" s="2" t="s">
        <v>1422</v>
      </c>
      <c r="M132" s="18">
        <v>3</v>
      </c>
      <c r="N132" s="18">
        <v>2</v>
      </c>
    </row>
    <row r="133" spans="4:14" x14ac:dyDescent="0.3">
      <c r="D133" s="20"/>
      <c r="L133" s="2" t="s">
        <v>1343</v>
      </c>
      <c r="M133" s="18">
        <v>5</v>
      </c>
      <c r="N133" s="18">
        <v>6</v>
      </c>
    </row>
    <row r="134" spans="4:14" x14ac:dyDescent="0.3">
      <c r="D134" s="20"/>
      <c r="L134" s="2" t="s">
        <v>1446</v>
      </c>
      <c r="M134" s="18">
        <v>4</v>
      </c>
      <c r="N134" s="18">
        <v>1</v>
      </c>
    </row>
    <row r="135" spans="4:14" x14ac:dyDescent="0.3">
      <c r="D135" s="20"/>
      <c r="L135" s="2" t="s">
        <v>1255</v>
      </c>
      <c r="M135" s="18">
        <v>4</v>
      </c>
      <c r="N135" s="18">
        <v>2</v>
      </c>
    </row>
    <row r="136" spans="4:14" x14ac:dyDescent="0.3">
      <c r="D136" s="20"/>
      <c r="L136" s="2" t="s">
        <v>1055</v>
      </c>
      <c r="M136" s="18">
        <v>3</v>
      </c>
      <c r="N136" s="18">
        <v>1</v>
      </c>
    </row>
    <row r="137" spans="4:14" x14ac:dyDescent="0.3">
      <c r="D137" s="20"/>
      <c r="L137" s="2" t="s">
        <v>1187</v>
      </c>
      <c r="M137" s="18">
        <v>3</v>
      </c>
      <c r="N137" s="18">
        <v>1</v>
      </c>
    </row>
    <row r="138" spans="4:14" x14ac:dyDescent="0.3">
      <c r="D138" s="20"/>
      <c r="L138" s="2" t="s">
        <v>1448</v>
      </c>
      <c r="M138" s="18">
        <v>2</v>
      </c>
      <c r="N138" s="18">
        <v>1</v>
      </c>
    </row>
    <row r="139" spans="4:14" x14ac:dyDescent="0.3">
      <c r="D139" s="20"/>
      <c r="L139" s="2" t="s">
        <v>1354</v>
      </c>
      <c r="M139" s="18">
        <v>2</v>
      </c>
      <c r="N139" s="18">
        <v>3</v>
      </c>
    </row>
    <row r="140" spans="4:14" x14ac:dyDescent="0.3">
      <c r="D140" s="20"/>
      <c r="L140" s="2" t="s">
        <v>1330</v>
      </c>
      <c r="M140" s="18">
        <v>3</v>
      </c>
      <c r="N140" s="18">
        <v>4</v>
      </c>
    </row>
    <row r="141" spans="4:14" x14ac:dyDescent="0.3">
      <c r="D141" s="20"/>
      <c r="L141" s="2" t="s">
        <v>1149</v>
      </c>
      <c r="M141" s="18">
        <v>5</v>
      </c>
      <c r="N141" s="18">
        <v>4</v>
      </c>
    </row>
    <row r="142" spans="4:14" x14ac:dyDescent="0.3">
      <c r="D142" s="20"/>
      <c r="L142" s="2" t="s">
        <v>1051</v>
      </c>
      <c r="M142" s="18">
        <v>4</v>
      </c>
      <c r="N142" s="18">
        <v>2</v>
      </c>
    </row>
    <row r="143" spans="4:14" x14ac:dyDescent="0.3">
      <c r="D143" s="20"/>
      <c r="L143" s="2" t="s">
        <v>1298</v>
      </c>
      <c r="M143" s="18">
        <v>1</v>
      </c>
      <c r="N143" s="18">
        <v>7</v>
      </c>
    </row>
    <row r="144" spans="4:14" x14ac:dyDescent="0.3">
      <c r="D144" s="20"/>
      <c r="L144" s="2" t="s">
        <v>1462</v>
      </c>
      <c r="M144" s="18">
        <v>4</v>
      </c>
      <c r="N144" s="18">
        <v>6</v>
      </c>
    </row>
    <row r="145" spans="4:14" x14ac:dyDescent="0.3">
      <c r="D145" s="20"/>
      <c r="L145" s="2" t="s">
        <v>1476</v>
      </c>
      <c r="M145" s="18">
        <v>2</v>
      </c>
      <c r="N145" s="18">
        <v>6</v>
      </c>
    </row>
    <row r="146" spans="4:14" x14ac:dyDescent="0.3">
      <c r="D146" s="20"/>
      <c r="L146" s="2" t="s">
        <v>1333</v>
      </c>
      <c r="M146" s="18">
        <v>3</v>
      </c>
      <c r="N146" s="18">
        <v>8</v>
      </c>
    </row>
    <row r="147" spans="4:14" x14ac:dyDescent="0.3">
      <c r="D147" s="20"/>
      <c r="L147" s="2" t="s">
        <v>1380</v>
      </c>
      <c r="M147" s="18">
        <v>3</v>
      </c>
      <c r="N147" s="18">
        <v>7</v>
      </c>
    </row>
    <row r="148" spans="4:14" x14ac:dyDescent="0.3">
      <c r="D148" s="20"/>
      <c r="L148" s="2" t="s">
        <v>1264</v>
      </c>
      <c r="M148" s="18">
        <v>3</v>
      </c>
      <c r="N148" s="18">
        <v>8</v>
      </c>
    </row>
    <row r="149" spans="4:14" x14ac:dyDescent="0.3">
      <c r="D149" s="20"/>
      <c r="L149" s="2" t="s">
        <v>1517</v>
      </c>
      <c r="M149" s="18">
        <v>1</v>
      </c>
      <c r="N149" s="18">
        <v>3</v>
      </c>
    </row>
    <row r="150" spans="4:14" x14ac:dyDescent="0.3">
      <c r="D150" s="20"/>
      <c r="L150" s="2" t="s">
        <v>1061</v>
      </c>
      <c r="M150" s="18">
        <v>5</v>
      </c>
      <c r="N150" s="18">
        <v>7</v>
      </c>
    </row>
    <row r="151" spans="4:14" x14ac:dyDescent="0.3">
      <c r="D151" s="20"/>
      <c r="L151" s="2" t="s">
        <v>1485</v>
      </c>
      <c r="M151" s="18">
        <v>3</v>
      </c>
      <c r="N151" s="18">
        <v>8</v>
      </c>
    </row>
    <row r="152" spans="4:14" x14ac:dyDescent="0.3">
      <c r="D152" s="20"/>
      <c r="L152" s="2" t="s">
        <v>1161</v>
      </c>
      <c r="M152" s="18">
        <v>4</v>
      </c>
      <c r="N152" s="18">
        <v>3</v>
      </c>
    </row>
    <row r="153" spans="4:14" x14ac:dyDescent="0.3">
      <c r="D153" s="20"/>
      <c r="L153" s="2" t="s">
        <v>1439</v>
      </c>
      <c r="M153" s="18">
        <v>4</v>
      </c>
      <c r="N153" s="18">
        <v>3</v>
      </c>
    </row>
    <row r="154" spans="4:14" x14ac:dyDescent="0.3">
      <c r="D154" s="20"/>
      <c r="L154" s="2" t="s">
        <v>1081</v>
      </c>
      <c r="M154" s="18">
        <v>2</v>
      </c>
      <c r="N154" s="18">
        <v>5</v>
      </c>
    </row>
    <row r="155" spans="4:14" x14ac:dyDescent="0.3">
      <c r="D155" s="20"/>
      <c r="L155" s="2" t="s">
        <v>1543</v>
      </c>
      <c r="M155" s="18">
        <v>3</v>
      </c>
      <c r="N155" s="18">
        <v>6</v>
      </c>
    </row>
    <row r="156" spans="4:14" x14ac:dyDescent="0.3">
      <c r="D156" s="20"/>
      <c r="L156" s="2" t="s">
        <v>1207</v>
      </c>
      <c r="M156" s="18">
        <v>4</v>
      </c>
      <c r="N156" s="18">
        <v>7</v>
      </c>
    </row>
    <row r="157" spans="4:14" x14ac:dyDescent="0.3">
      <c r="D157" s="20"/>
      <c r="L157" s="2" t="s">
        <v>1284</v>
      </c>
      <c r="M157" s="18">
        <v>5</v>
      </c>
      <c r="N157" s="18">
        <v>7</v>
      </c>
    </row>
    <row r="158" spans="4:14" x14ac:dyDescent="0.3">
      <c r="D158" s="20"/>
      <c r="L158" s="2" t="s">
        <v>1159</v>
      </c>
      <c r="M158" s="18">
        <v>1</v>
      </c>
      <c r="N158" s="18">
        <v>4</v>
      </c>
    </row>
    <row r="159" spans="4:14" x14ac:dyDescent="0.3">
      <c r="D159" s="20"/>
      <c r="L159" s="2" t="s">
        <v>900</v>
      </c>
      <c r="M159" s="18">
        <v>1</v>
      </c>
      <c r="N159" s="18">
        <v>6</v>
      </c>
    </row>
    <row r="160" spans="4:14" x14ac:dyDescent="0.3">
      <c r="D160" s="20"/>
      <c r="L160" s="2" t="s">
        <v>1515</v>
      </c>
      <c r="M160" s="18">
        <v>4</v>
      </c>
      <c r="N160" s="18">
        <v>5</v>
      </c>
    </row>
    <row r="161" spans="4:14" x14ac:dyDescent="0.3">
      <c r="D161" s="20"/>
      <c r="L161" s="2" t="s">
        <v>1513</v>
      </c>
      <c r="M161" s="18">
        <v>1</v>
      </c>
      <c r="N161" s="18">
        <v>7</v>
      </c>
    </row>
    <row r="162" spans="4:14" x14ac:dyDescent="0.3">
      <c r="D162" s="20"/>
      <c r="L162" s="2" t="s">
        <v>1293</v>
      </c>
      <c r="M162" s="18">
        <v>5</v>
      </c>
      <c r="N162" s="18">
        <v>5</v>
      </c>
    </row>
    <row r="163" spans="4:14" x14ac:dyDescent="0.3">
      <c r="D163" s="20"/>
      <c r="L163" s="2" t="s">
        <v>1395</v>
      </c>
      <c r="M163" s="18">
        <v>2</v>
      </c>
      <c r="N163" s="18">
        <v>5</v>
      </c>
    </row>
    <row r="164" spans="4:14" x14ac:dyDescent="0.3">
      <c r="D164" s="20"/>
      <c r="L164" s="2" t="s">
        <v>1522</v>
      </c>
      <c r="M164" s="18">
        <v>1</v>
      </c>
      <c r="N164" s="18">
        <v>8</v>
      </c>
    </row>
    <row r="165" spans="4:14" x14ac:dyDescent="0.3">
      <c r="D165" s="20"/>
      <c r="L165" s="2" t="s">
        <v>1115</v>
      </c>
      <c r="M165" s="18">
        <v>2</v>
      </c>
      <c r="N165" s="18">
        <v>4</v>
      </c>
    </row>
    <row r="166" spans="4:14" x14ac:dyDescent="0.3">
      <c r="D166" s="20"/>
      <c r="L166" s="2" t="s">
        <v>1203</v>
      </c>
      <c r="M166" s="18">
        <v>2</v>
      </c>
      <c r="N166" s="18">
        <v>3</v>
      </c>
    </row>
    <row r="167" spans="4:14" x14ac:dyDescent="0.3">
      <c r="D167" s="20"/>
      <c r="L167" s="2" t="s">
        <v>1475</v>
      </c>
      <c r="M167" s="18">
        <v>4</v>
      </c>
      <c r="N167" s="18">
        <v>1</v>
      </c>
    </row>
    <row r="168" spans="4:14" x14ac:dyDescent="0.3">
      <c r="D168" s="20"/>
      <c r="L168" s="2" t="s">
        <v>1233</v>
      </c>
      <c r="M168" s="18">
        <v>5</v>
      </c>
      <c r="N168" s="18">
        <v>5</v>
      </c>
    </row>
    <row r="169" spans="4:14" x14ac:dyDescent="0.3">
      <c r="D169" s="20"/>
      <c r="L169" s="2" t="s">
        <v>1212</v>
      </c>
      <c r="M169" s="18">
        <v>1</v>
      </c>
      <c r="N169" s="18">
        <v>5</v>
      </c>
    </row>
    <row r="170" spans="4:14" x14ac:dyDescent="0.3">
      <c r="D170" s="20"/>
      <c r="L170" s="2" t="s">
        <v>1536</v>
      </c>
      <c r="M170" s="18">
        <v>4</v>
      </c>
      <c r="N170" s="18">
        <v>5</v>
      </c>
    </row>
    <row r="171" spans="4:14" x14ac:dyDescent="0.3">
      <c r="D171" s="20"/>
      <c r="L171" s="2" t="s">
        <v>1428</v>
      </c>
      <c r="M171" s="18">
        <v>2</v>
      </c>
      <c r="N171" s="18">
        <v>5</v>
      </c>
    </row>
    <row r="172" spans="4:14" x14ac:dyDescent="0.3">
      <c r="D172" s="20"/>
      <c r="L172" s="2" t="s">
        <v>1391</v>
      </c>
      <c r="M172" s="18">
        <v>5</v>
      </c>
      <c r="N172" s="18">
        <v>3</v>
      </c>
    </row>
    <row r="173" spans="4:14" x14ac:dyDescent="0.3">
      <c r="D173" s="20"/>
      <c r="L173" s="2" t="s">
        <v>902</v>
      </c>
      <c r="M173" s="18">
        <v>2</v>
      </c>
      <c r="N173" s="18">
        <v>4</v>
      </c>
    </row>
    <row r="174" spans="4:14" x14ac:dyDescent="0.3">
      <c r="D174" s="20"/>
      <c r="L174" s="2" t="s">
        <v>1466</v>
      </c>
      <c r="M174" s="18">
        <v>3</v>
      </c>
      <c r="N174" s="18">
        <v>5</v>
      </c>
    </row>
    <row r="175" spans="4:14" x14ac:dyDescent="0.3">
      <c r="D175" s="20"/>
      <c r="L175" s="2" t="s">
        <v>1416</v>
      </c>
      <c r="M175" s="18">
        <v>1</v>
      </c>
      <c r="N175" s="18">
        <v>2</v>
      </c>
    </row>
    <row r="176" spans="4:14" x14ac:dyDescent="0.3">
      <c r="D176" s="20"/>
      <c r="L176" s="2" t="s">
        <v>1401</v>
      </c>
      <c r="M176" s="18">
        <v>1</v>
      </c>
      <c r="N176" s="18">
        <v>1</v>
      </c>
    </row>
    <row r="177" spans="4:14" x14ac:dyDescent="0.3">
      <c r="D177" s="20"/>
      <c r="L177" s="2" t="s">
        <v>1136</v>
      </c>
      <c r="M177" s="18">
        <v>4</v>
      </c>
      <c r="N177" s="18">
        <v>4</v>
      </c>
    </row>
    <row r="178" spans="4:14" x14ac:dyDescent="0.3">
      <c r="D178" s="20"/>
      <c r="L178" s="2" t="s">
        <v>1071</v>
      </c>
      <c r="M178" s="18">
        <v>4</v>
      </c>
      <c r="N178" s="18">
        <v>5</v>
      </c>
    </row>
    <row r="179" spans="4:14" x14ac:dyDescent="0.3">
      <c r="D179" s="20"/>
      <c r="L179" s="2" t="s">
        <v>1087</v>
      </c>
      <c r="M179" s="18">
        <v>3</v>
      </c>
      <c r="N179" s="18">
        <v>6</v>
      </c>
    </row>
    <row r="180" spans="4:14" x14ac:dyDescent="0.3">
      <c r="D180" s="20"/>
      <c r="L180" s="2" t="s">
        <v>1214</v>
      </c>
      <c r="M180" s="18">
        <v>2</v>
      </c>
      <c r="N180" s="18">
        <v>8</v>
      </c>
    </row>
    <row r="181" spans="4:14" x14ac:dyDescent="0.3">
      <c r="D181" s="20"/>
      <c r="L181" s="2" t="s">
        <v>1193</v>
      </c>
      <c r="M181" s="18">
        <v>5</v>
      </c>
      <c r="N181" s="18">
        <v>4</v>
      </c>
    </row>
    <row r="182" spans="4:14" x14ac:dyDescent="0.3">
      <c r="D182" s="20"/>
      <c r="L182" s="2" t="s">
        <v>1424</v>
      </c>
      <c r="M182" s="18">
        <v>1</v>
      </c>
      <c r="N182" s="18">
        <v>2</v>
      </c>
    </row>
    <row r="183" spans="4:14" x14ac:dyDescent="0.3">
      <c r="D183" s="20"/>
      <c r="L183" s="2" t="s">
        <v>1542</v>
      </c>
      <c r="M183" s="18">
        <v>4</v>
      </c>
      <c r="N183" s="18">
        <v>3</v>
      </c>
    </row>
    <row r="184" spans="4:14" x14ac:dyDescent="0.3">
      <c r="D184" s="20"/>
      <c r="L184" s="2" t="s">
        <v>1530</v>
      </c>
      <c r="M184" s="18">
        <v>2</v>
      </c>
      <c r="N184" s="18">
        <v>4</v>
      </c>
    </row>
    <row r="185" spans="4:14" x14ac:dyDescent="0.3">
      <c r="D185" s="20"/>
      <c r="L185" s="2" t="s">
        <v>1137</v>
      </c>
      <c r="M185" s="18">
        <v>3</v>
      </c>
      <c r="N185" s="18">
        <v>2</v>
      </c>
    </row>
    <row r="186" spans="4:14" x14ac:dyDescent="0.3">
      <c r="D186" s="20"/>
      <c r="L186" s="2" t="s">
        <v>1525</v>
      </c>
      <c r="M186" s="18">
        <v>1</v>
      </c>
      <c r="N186" s="18">
        <v>2</v>
      </c>
    </row>
    <row r="187" spans="4:14" x14ac:dyDescent="0.3">
      <c r="D187" s="20"/>
      <c r="L187" s="2" t="s">
        <v>1266</v>
      </c>
      <c r="M187" s="18">
        <v>1</v>
      </c>
      <c r="N187" s="18">
        <v>3</v>
      </c>
    </row>
    <row r="188" spans="4:14" x14ac:dyDescent="0.3">
      <c r="D188" s="20"/>
      <c r="L188" s="2" t="s">
        <v>1142</v>
      </c>
      <c r="M188" s="18">
        <v>2</v>
      </c>
      <c r="N188" s="18">
        <v>8</v>
      </c>
    </row>
    <row r="189" spans="4:14" x14ac:dyDescent="0.3">
      <c r="D189" s="20"/>
      <c r="L189" s="2" t="s">
        <v>1143</v>
      </c>
      <c r="M189" s="18">
        <v>5</v>
      </c>
      <c r="N189" s="18">
        <v>8</v>
      </c>
    </row>
    <row r="190" spans="4:14" x14ac:dyDescent="0.3">
      <c r="D190" s="20"/>
      <c r="L190" s="2" t="s">
        <v>1507</v>
      </c>
      <c r="M190" s="18">
        <v>2</v>
      </c>
      <c r="N190" s="18">
        <v>2</v>
      </c>
    </row>
    <row r="191" spans="4:14" x14ac:dyDescent="0.3">
      <c r="D191" s="20"/>
      <c r="L191" s="2" t="s">
        <v>1311</v>
      </c>
      <c r="M191" s="18">
        <v>2</v>
      </c>
      <c r="N191" s="18">
        <v>6</v>
      </c>
    </row>
    <row r="192" spans="4:14" x14ac:dyDescent="0.3">
      <c r="D192" s="20"/>
      <c r="L192" s="2" t="s">
        <v>1458</v>
      </c>
      <c r="M192" s="18">
        <v>4</v>
      </c>
      <c r="N192" s="18">
        <v>7</v>
      </c>
    </row>
    <row r="193" spans="1:14" x14ac:dyDescent="0.3">
      <c r="D193" s="20"/>
      <c r="L193" s="2" t="s">
        <v>1351</v>
      </c>
      <c r="M193" s="18">
        <v>3</v>
      </c>
      <c r="N193" s="18">
        <v>8</v>
      </c>
    </row>
    <row r="194" spans="1:14" x14ac:dyDescent="0.3">
      <c r="D194" s="20"/>
      <c r="L194" s="2" t="s">
        <v>1286</v>
      </c>
      <c r="M194" s="18">
        <v>3</v>
      </c>
      <c r="N194" s="18">
        <v>6</v>
      </c>
    </row>
    <row r="195" spans="1:14" x14ac:dyDescent="0.3">
      <c r="D195" s="20"/>
      <c r="L195" s="2" t="s">
        <v>1443</v>
      </c>
      <c r="M195" s="18">
        <v>4</v>
      </c>
      <c r="N195" s="18">
        <v>4</v>
      </c>
    </row>
    <row r="196" spans="1:14" x14ac:dyDescent="0.3">
      <c r="D196" s="20"/>
      <c r="L196" s="2" t="s">
        <v>1234</v>
      </c>
      <c r="M196" s="18">
        <v>2</v>
      </c>
      <c r="N196" s="18">
        <v>2</v>
      </c>
    </row>
    <row r="197" spans="1:14" x14ac:dyDescent="0.3">
      <c r="D197" s="20"/>
      <c r="L197" s="2" t="s">
        <v>1469</v>
      </c>
      <c r="M197" s="18">
        <v>3</v>
      </c>
      <c r="N197" s="18">
        <v>8</v>
      </c>
    </row>
    <row r="198" spans="1:14" x14ac:dyDescent="0.3">
      <c r="D198" s="20"/>
      <c r="L198" s="2" t="s">
        <v>1199</v>
      </c>
      <c r="M198" s="18">
        <v>5</v>
      </c>
      <c r="N198" s="18">
        <v>6</v>
      </c>
    </row>
    <row r="199" spans="1:14" x14ac:dyDescent="0.3">
      <c r="D199" s="20"/>
      <c r="L199" s="2" t="s">
        <v>1495</v>
      </c>
      <c r="M199" s="18">
        <v>4</v>
      </c>
      <c r="N199" s="18">
        <v>2</v>
      </c>
    </row>
    <row r="200" spans="1:14" x14ac:dyDescent="0.3">
      <c r="D200" s="20"/>
      <c r="L200" s="2" t="s">
        <v>1169</v>
      </c>
      <c r="M200" s="18">
        <v>5</v>
      </c>
      <c r="N200" s="18">
        <v>4</v>
      </c>
    </row>
    <row r="201" spans="1:14" x14ac:dyDescent="0.3">
      <c r="D201" s="20"/>
      <c r="L201" s="2" t="s">
        <v>1490</v>
      </c>
      <c r="M201" s="18">
        <v>1</v>
      </c>
      <c r="N201" s="18">
        <v>1</v>
      </c>
    </row>
    <row r="202" spans="1:14" x14ac:dyDescent="0.3">
      <c r="D202" s="20"/>
      <c r="L202" s="2" t="s">
        <v>1502</v>
      </c>
      <c r="M202" s="18">
        <v>2</v>
      </c>
      <c r="N202" s="18">
        <v>2</v>
      </c>
    </row>
    <row r="203" spans="1:14" x14ac:dyDescent="0.3">
      <c r="L203" s="2" t="s">
        <v>1374</v>
      </c>
      <c r="M203" s="18">
        <v>4</v>
      </c>
      <c r="N203" s="18">
        <v>7</v>
      </c>
    </row>
    <row r="204" spans="1:14" x14ac:dyDescent="0.3">
      <c r="C204" s="177" t="s">
        <v>901</v>
      </c>
      <c r="D204" s="178"/>
      <c r="E204" s="178"/>
      <c r="F204" s="178"/>
      <c r="G204" s="178"/>
      <c r="H204" s="178"/>
      <c r="I204" s="178"/>
      <c r="J204" s="179"/>
      <c r="L204" s="2" t="s">
        <v>1356</v>
      </c>
      <c r="M204" s="18">
        <v>2</v>
      </c>
      <c r="N204" s="18">
        <v>1</v>
      </c>
    </row>
    <row r="205" spans="1:14" x14ac:dyDescent="0.3">
      <c r="C205" s="16">
        <v>1</v>
      </c>
      <c r="D205" s="16">
        <v>2</v>
      </c>
      <c r="E205" s="16">
        <v>3</v>
      </c>
      <c r="F205" s="16">
        <v>4</v>
      </c>
      <c r="G205" s="16">
        <v>5</v>
      </c>
      <c r="H205" s="16">
        <v>6</v>
      </c>
      <c r="I205" s="16">
        <v>7</v>
      </c>
      <c r="J205" s="16">
        <v>8</v>
      </c>
      <c r="L205" s="2" t="s">
        <v>1145</v>
      </c>
      <c r="M205" s="18">
        <v>4</v>
      </c>
      <c r="N205" s="18">
        <v>6</v>
      </c>
    </row>
    <row r="206" spans="1:14" x14ac:dyDescent="0.3">
      <c r="A206" s="168" t="s">
        <v>898</v>
      </c>
      <c r="B206" s="16">
        <v>1</v>
      </c>
      <c r="C206" s="20" t="e">
        <f>SUMIFS(#REF!,$M:$M,$B206,$N:$N,C$205)</f>
        <v>#REF!</v>
      </c>
      <c r="D206" s="20" t="e">
        <f>SUMIFS(#REF!,$M:$M,$B206,$N:$N,D$205)</f>
        <v>#REF!</v>
      </c>
      <c r="E206" s="20" t="e">
        <f>SUMIFS(#REF!,$M:$M,$B206,$N:$N,E$205)</f>
        <v>#REF!</v>
      </c>
      <c r="F206" s="20" t="e">
        <f>SUMIFS(#REF!,$M:$M,$B206,$N:$N,F$205)</f>
        <v>#REF!</v>
      </c>
      <c r="G206" s="20" t="e">
        <f>SUMIFS(#REF!,$M:$M,$B206,$N:$N,G$205)</f>
        <v>#REF!</v>
      </c>
      <c r="H206" s="20" t="e">
        <f>SUMIFS(#REF!,$M:$M,$B206,$N:$N,H$205)</f>
        <v>#REF!</v>
      </c>
      <c r="I206" s="20" t="e">
        <f>SUMIFS(#REF!,$M:$M,$B206,$N:$N,I$205)</f>
        <v>#REF!</v>
      </c>
      <c r="J206" s="20" t="e">
        <f>SUMIFS(#REF!,$M:$M,$B206,$N:$N,J$205)</f>
        <v>#REF!</v>
      </c>
      <c r="L206" s="2" t="s">
        <v>1320</v>
      </c>
      <c r="M206" s="18">
        <v>2</v>
      </c>
      <c r="N206" s="18">
        <v>5</v>
      </c>
    </row>
    <row r="207" spans="1:14" x14ac:dyDescent="0.3">
      <c r="A207" s="169"/>
      <c r="B207" s="16">
        <v>2</v>
      </c>
      <c r="C207" s="20" t="e">
        <f>SUMIFS(#REF!,$M:$M,$B207,$N:$N,C$205)</f>
        <v>#REF!</v>
      </c>
      <c r="D207" s="20" t="e">
        <f>SUMIFS(#REF!,$M:$M,$B207,$N:$N,D$205)</f>
        <v>#REF!</v>
      </c>
      <c r="E207" s="20" t="e">
        <f>SUMIFS(#REF!,$M:$M,$B207,$N:$N,E$205)</f>
        <v>#REF!</v>
      </c>
      <c r="F207" s="20" t="e">
        <f>SUMIFS(#REF!,$M:$M,$B207,$N:$N,F$205)</f>
        <v>#REF!</v>
      </c>
      <c r="G207" s="20" t="e">
        <f>SUMIFS(#REF!,$M:$M,$B207,$N:$N,G$205)</f>
        <v>#REF!</v>
      </c>
      <c r="H207" s="20" t="e">
        <f>SUMIFS(#REF!,$M:$M,$B207,$N:$N,H$205)</f>
        <v>#REF!</v>
      </c>
      <c r="I207" s="20" t="e">
        <f>SUMIFS(#REF!,$M:$M,$B207,$N:$N,I$205)</f>
        <v>#REF!</v>
      </c>
      <c r="J207" s="20" t="e">
        <f>SUMIFS(#REF!,$M:$M,$B207,$N:$N,J$205)</f>
        <v>#REF!</v>
      </c>
      <c r="L207" s="2" t="s">
        <v>1113</v>
      </c>
      <c r="M207" s="18">
        <v>5</v>
      </c>
      <c r="N207" s="18">
        <v>8</v>
      </c>
    </row>
    <row r="208" spans="1:14" x14ac:dyDescent="0.3">
      <c r="A208" s="169"/>
      <c r="B208" s="16">
        <v>3</v>
      </c>
      <c r="C208" s="20" t="e">
        <f>SUMIFS(#REF!,$M:$M,$B208,$N:$N,C$205)</f>
        <v>#REF!</v>
      </c>
      <c r="D208" s="20" t="e">
        <f>SUMIFS(#REF!,$M:$M,$B208,$N:$N,D$205)</f>
        <v>#REF!</v>
      </c>
      <c r="E208" s="20" t="e">
        <f>SUMIFS(#REF!,$M:$M,$B208,$N:$N,E$205)</f>
        <v>#REF!</v>
      </c>
      <c r="F208" s="20" t="e">
        <f>SUMIFS(#REF!,$M:$M,$B208,$N:$N,F$205)</f>
        <v>#REF!</v>
      </c>
      <c r="G208" s="20" t="e">
        <f>SUMIFS(#REF!,$M:$M,$B208,$N:$N,G$205)</f>
        <v>#REF!</v>
      </c>
      <c r="H208" s="20" t="e">
        <f>SUMIFS(#REF!,$M:$M,$B208,$N:$N,H$205)</f>
        <v>#REF!</v>
      </c>
      <c r="I208" s="20" t="e">
        <f>SUMIFS(#REF!,$M:$M,$B208,$N:$N,I$205)</f>
        <v>#REF!</v>
      </c>
      <c r="J208" s="20" t="e">
        <f>SUMIFS(#REF!,$M:$M,$B208,$N:$N,J$205)</f>
        <v>#REF!</v>
      </c>
      <c r="L208" s="2" t="s">
        <v>1265</v>
      </c>
      <c r="M208" s="18">
        <v>1</v>
      </c>
      <c r="N208" s="18">
        <v>5</v>
      </c>
    </row>
    <row r="209" spans="1:14" x14ac:dyDescent="0.3">
      <c r="A209" s="169"/>
      <c r="B209" s="16">
        <v>4</v>
      </c>
      <c r="C209" s="20" t="e">
        <f>SUMIFS(#REF!,$M:$M,$B209,$N:$N,C$205)</f>
        <v>#REF!</v>
      </c>
      <c r="D209" s="20" t="e">
        <f>SUMIFS(#REF!,$M:$M,$B209,$N:$N,D$205)</f>
        <v>#REF!</v>
      </c>
      <c r="E209" s="20" t="e">
        <f>SUMIFS(#REF!,$M:$M,$B209,$N:$N,E$205)</f>
        <v>#REF!</v>
      </c>
      <c r="F209" s="20" t="e">
        <f>SUMIFS(#REF!,$M:$M,$B209,$N:$N,F$205)</f>
        <v>#REF!</v>
      </c>
      <c r="G209" s="20" t="e">
        <f>SUMIFS(#REF!,$M:$M,$B209,$N:$N,G$205)</f>
        <v>#REF!</v>
      </c>
      <c r="H209" s="20" t="e">
        <f>SUMIFS(#REF!,$M:$M,$B209,$N:$N,H$205)</f>
        <v>#REF!</v>
      </c>
      <c r="I209" s="20" t="e">
        <f>SUMIFS(#REF!,$M:$M,$B209,$N:$N,I$205)</f>
        <v>#REF!</v>
      </c>
      <c r="J209" s="20" t="e">
        <f>SUMIFS(#REF!,$M:$M,$B209,$N:$N,J$205)</f>
        <v>#REF!</v>
      </c>
      <c r="L209" s="2" t="s">
        <v>1328</v>
      </c>
      <c r="M209" s="18">
        <v>2</v>
      </c>
      <c r="N209" s="18">
        <v>6</v>
      </c>
    </row>
    <row r="210" spans="1:14" x14ac:dyDescent="0.3">
      <c r="A210" s="170"/>
      <c r="B210" s="16">
        <v>5</v>
      </c>
      <c r="C210" s="20" t="e">
        <f>SUMIFS(#REF!,$M:$M,$B210,$N:$N,C$205)</f>
        <v>#REF!</v>
      </c>
      <c r="D210" s="20" t="e">
        <f>SUMIFS(#REF!,$M:$M,$B210,$N:$N,D$205)</f>
        <v>#REF!</v>
      </c>
      <c r="E210" s="20" t="e">
        <f>SUMIFS(#REF!,$M:$M,$B210,$N:$N,E$205)</f>
        <v>#REF!</v>
      </c>
      <c r="F210" s="20" t="e">
        <f>SUMIFS(#REF!,$M:$M,$B210,$N:$N,F$205)</f>
        <v>#REF!</v>
      </c>
      <c r="G210" s="20" t="e">
        <f>SUMIFS(#REF!,$M:$M,$B210,$N:$N,G$205)</f>
        <v>#REF!</v>
      </c>
      <c r="H210" s="20" t="e">
        <f>SUMIFS(#REF!,$M:$M,$B210,$N:$N,H$205)</f>
        <v>#REF!</v>
      </c>
      <c r="I210" s="20" t="e">
        <f>SUMIFS(#REF!,$M:$M,$B210,$N:$N,I$205)</f>
        <v>#REF!</v>
      </c>
      <c r="J210" s="20" t="e">
        <f>SUMIFS(#REF!,$M:$M,$B210,$N:$N,J$205)</f>
        <v>#REF!</v>
      </c>
      <c r="L210" s="2" t="s">
        <v>1341</v>
      </c>
      <c r="M210" s="18">
        <v>4</v>
      </c>
      <c r="N210" s="18">
        <v>2</v>
      </c>
    </row>
    <row r="211" spans="1:14" x14ac:dyDescent="0.3">
      <c r="L211" s="2" t="s">
        <v>1065</v>
      </c>
      <c r="M211" s="18">
        <v>5</v>
      </c>
      <c r="N211" s="18">
        <v>2</v>
      </c>
    </row>
    <row r="212" spans="1:14" x14ac:dyDescent="0.3">
      <c r="L212" s="2" t="s">
        <v>1491</v>
      </c>
      <c r="M212" s="18">
        <v>3</v>
      </c>
      <c r="N212" s="18">
        <v>3</v>
      </c>
    </row>
    <row r="213" spans="1:14" x14ac:dyDescent="0.3">
      <c r="C213" s="177" t="s">
        <v>901</v>
      </c>
      <c r="D213" s="178"/>
      <c r="E213" s="178"/>
      <c r="F213" s="178"/>
      <c r="G213" s="178"/>
      <c r="H213" s="178"/>
      <c r="I213" s="178"/>
      <c r="J213" s="179"/>
      <c r="L213" s="2" t="s">
        <v>1064</v>
      </c>
      <c r="M213" s="18">
        <v>1</v>
      </c>
      <c r="N213" s="18">
        <v>3</v>
      </c>
    </row>
    <row r="214" spans="1:14" x14ac:dyDescent="0.3">
      <c r="C214" s="16">
        <v>1</v>
      </c>
      <c r="D214" s="16">
        <v>2</v>
      </c>
      <c r="E214" s="16">
        <v>3</v>
      </c>
      <c r="F214" s="16">
        <v>4</v>
      </c>
      <c r="G214" s="16">
        <v>5</v>
      </c>
      <c r="H214" s="16">
        <v>6</v>
      </c>
      <c r="I214" s="16">
        <v>7</v>
      </c>
      <c r="J214" s="16">
        <v>8</v>
      </c>
      <c r="L214" s="2" t="s">
        <v>1544</v>
      </c>
      <c r="M214" s="18">
        <v>1</v>
      </c>
      <c r="N214" s="18">
        <v>2</v>
      </c>
    </row>
    <row r="215" spans="1:14" x14ac:dyDescent="0.3">
      <c r="A215" s="168" t="s">
        <v>898</v>
      </c>
      <c r="B215" s="16">
        <v>1</v>
      </c>
      <c r="C215" s="14">
        <f t="shared" ref="C215:J219" si="0">COUNTIFS($M:$M,$B215,$N:$N,C$214)</f>
        <v>12</v>
      </c>
      <c r="D215" s="14">
        <f t="shared" si="0"/>
        <v>14</v>
      </c>
      <c r="E215" s="14">
        <f t="shared" si="0"/>
        <v>18</v>
      </c>
      <c r="F215" s="14">
        <f t="shared" si="0"/>
        <v>13</v>
      </c>
      <c r="G215" s="14">
        <f t="shared" si="0"/>
        <v>11</v>
      </c>
      <c r="H215" s="14">
        <f t="shared" si="0"/>
        <v>15</v>
      </c>
      <c r="I215" s="14">
        <f t="shared" si="0"/>
        <v>9</v>
      </c>
      <c r="J215" s="14">
        <f t="shared" si="0"/>
        <v>11</v>
      </c>
      <c r="L215" s="2" t="s">
        <v>1289</v>
      </c>
      <c r="M215" s="18">
        <v>5</v>
      </c>
      <c r="N215" s="18">
        <v>7</v>
      </c>
    </row>
    <row r="216" spans="1:14" x14ac:dyDescent="0.3">
      <c r="A216" s="169"/>
      <c r="B216" s="16">
        <v>2</v>
      </c>
      <c r="C216" s="14">
        <f t="shared" si="0"/>
        <v>12</v>
      </c>
      <c r="D216" s="14">
        <f t="shared" si="0"/>
        <v>16</v>
      </c>
      <c r="E216" s="14">
        <f t="shared" si="0"/>
        <v>13</v>
      </c>
      <c r="F216" s="14">
        <f t="shared" si="0"/>
        <v>17</v>
      </c>
      <c r="G216" s="14">
        <f t="shared" si="0"/>
        <v>10</v>
      </c>
      <c r="H216" s="14">
        <f t="shared" si="0"/>
        <v>18</v>
      </c>
      <c r="I216" s="14">
        <f t="shared" si="0"/>
        <v>11</v>
      </c>
      <c r="J216" s="14">
        <f t="shared" si="0"/>
        <v>11</v>
      </c>
      <c r="L216" s="2" t="s">
        <v>1261</v>
      </c>
      <c r="M216" s="18">
        <v>4</v>
      </c>
      <c r="N216" s="18">
        <v>4</v>
      </c>
    </row>
    <row r="217" spans="1:14" x14ac:dyDescent="0.3">
      <c r="A217" s="169"/>
      <c r="B217" s="16">
        <v>3</v>
      </c>
      <c r="C217" s="14">
        <f t="shared" si="0"/>
        <v>8</v>
      </c>
      <c r="D217" s="14">
        <f t="shared" si="0"/>
        <v>15</v>
      </c>
      <c r="E217" s="14">
        <f t="shared" si="0"/>
        <v>9</v>
      </c>
      <c r="F217" s="14">
        <f t="shared" si="0"/>
        <v>9</v>
      </c>
      <c r="G217" s="14">
        <f t="shared" si="0"/>
        <v>20</v>
      </c>
      <c r="H217" s="14">
        <f t="shared" si="0"/>
        <v>10</v>
      </c>
      <c r="I217" s="14">
        <f t="shared" si="0"/>
        <v>11</v>
      </c>
      <c r="J217" s="14">
        <f t="shared" si="0"/>
        <v>10</v>
      </c>
      <c r="L217" s="2" t="s">
        <v>1257</v>
      </c>
      <c r="M217" s="18">
        <v>4</v>
      </c>
      <c r="N217" s="18">
        <v>1</v>
      </c>
    </row>
    <row r="218" spans="1:14" x14ac:dyDescent="0.3">
      <c r="A218" s="169"/>
      <c r="B218" s="16">
        <v>4</v>
      </c>
      <c r="C218" s="14">
        <f t="shared" si="0"/>
        <v>10</v>
      </c>
      <c r="D218" s="14">
        <f t="shared" si="0"/>
        <v>17</v>
      </c>
      <c r="E218" s="14">
        <f t="shared" si="0"/>
        <v>11</v>
      </c>
      <c r="F218" s="14">
        <f t="shared" si="0"/>
        <v>11</v>
      </c>
      <c r="G218" s="14">
        <f t="shared" si="0"/>
        <v>13</v>
      </c>
      <c r="H218" s="14">
        <f t="shared" si="0"/>
        <v>15</v>
      </c>
      <c r="I218" s="14">
        <f t="shared" si="0"/>
        <v>18</v>
      </c>
      <c r="J218" s="14">
        <f t="shared" si="0"/>
        <v>10</v>
      </c>
      <c r="L218" s="2" t="s">
        <v>1461</v>
      </c>
      <c r="M218" s="18">
        <v>1</v>
      </c>
      <c r="N218" s="18">
        <v>4</v>
      </c>
    </row>
    <row r="219" spans="1:14" x14ac:dyDescent="0.3">
      <c r="A219" s="170"/>
      <c r="B219" s="16">
        <v>5</v>
      </c>
      <c r="C219" s="14">
        <f t="shared" si="0"/>
        <v>12</v>
      </c>
      <c r="D219" s="14">
        <f t="shared" si="0"/>
        <v>10</v>
      </c>
      <c r="E219" s="14">
        <f t="shared" si="0"/>
        <v>7</v>
      </c>
      <c r="F219" s="14">
        <f t="shared" si="0"/>
        <v>14</v>
      </c>
      <c r="G219" s="14">
        <f t="shared" si="0"/>
        <v>9</v>
      </c>
      <c r="H219" s="14">
        <f t="shared" si="0"/>
        <v>12</v>
      </c>
      <c r="I219" s="14">
        <f t="shared" si="0"/>
        <v>13</v>
      </c>
      <c r="J219" s="14">
        <f t="shared" si="0"/>
        <v>15</v>
      </c>
      <c r="L219" s="2" t="s">
        <v>1383</v>
      </c>
      <c r="M219" s="18">
        <v>5</v>
      </c>
      <c r="N219" s="18">
        <v>7</v>
      </c>
    </row>
    <row r="220" spans="1:14" x14ac:dyDescent="0.3">
      <c r="L220" s="2" t="s">
        <v>1294</v>
      </c>
      <c r="M220" s="18">
        <v>2</v>
      </c>
      <c r="N220" s="18">
        <v>3</v>
      </c>
    </row>
    <row r="221" spans="1:14" x14ac:dyDescent="0.3">
      <c r="L221" s="2" t="s">
        <v>1057</v>
      </c>
      <c r="M221" s="18">
        <v>2</v>
      </c>
      <c r="N221" s="18">
        <v>3</v>
      </c>
    </row>
    <row r="222" spans="1:14" x14ac:dyDescent="0.3">
      <c r="L222" s="2" t="s">
        <v>1314</v>
      </c>
      <c r="M222" s="18">
        <v>2</v>
      </c>
      <c r="N222" s="18">
        <v>5</v>
      </c>
    </row>
    <row r="223" spans="1:14" x14ac:dyDescent="0.3">
      <c r="L223" s="2" t="s">
        <v>1249</v>
      </c>
      <c r="M223" s="18">
        <v>2</v>
      </c>
      <c r="N223" s="18">
        <v>6</v>
      </c>
    </row>
    <row r="224" spans="1:14" x14ac:dyDescent="0.3">
      <c r="L224" s="2" t="s">
        <v>1457</v>
      </c>
      <c r="M224" s="18">
        <v>1</v>
      </c>
      <c r="N224" s="18">
        <v>3</v>
      </c>
    </row>
    <row r="225" spans="12:14" x14ac:dyDescent="0.3">
      <c r="L225" s="2" t="s">
        <v>1096</v>
      </c>
      <c r="M225" s="18">
        <v>1</v>
      </c>
      <c r="N225" s="18">
        <v>7</v>
      </c>
    </row>
    <row r="226" spans="12:14" x14ac:dyDescent="0.3">
      <c r="L226" s="2" t="s">
        <v>1174</v>
      </c>
      <c r="M226" s="18">
        <v>2</v>
      </c>
      <c r="N226" s="18">
        <v>7</v>
      </c>
    </row>
    <row r="227" spans="12:14" x14ac:dyDescent="0.3">
      <c r="L227" s="2" t="s">
        <v>1183</v>
      </c>
      <c r="M227" s="18">
        <v>3</v>
      </c>
      <c r="N227" s="18">
        <v>2</v>
      </c>
    </row>
    <row r="228" spans="12:14" x14ac:dyDescent="0.3">
      <c r="L228" s="2" t="s">
        <v>1154</v>
      </c>
      <c r="M228" s="18">
        <v>5</v>
      </c>
      <c r="N228" s="18">
        <v>4</v>
      </c>
    </row>
    <row r="229" spans="12:14" x14ac:dyDescent="0.3">
      <c r="L229" s="2" t="s">
        <v>1153</v>
      </c>
      <c r="M229" s="18">
        <v>4</v>
      </c>
      <c r="N229" s="18">
        <v>1</v>
      </c>
    </row>
    <row r="230" spans="12:14" x14ac:dyDescent="0.3">
      <c r="L230" s="2" t="s">
        <v>1460</v>
      </c>
      <c r="M230" s="18">
        <v>1</v>
      </c>
      <c r="N230" s="18">
        <v>8</v>
      </c>
    </row>
    <row r="231" spans="12:14" x14ac:dyDescent="0.3">
      <c r="L231" s="2" t="s">
        <v>1445</v>
      </c>
      <c r="M231" s="18">
        <v>5</v>
      </c>
      <c r="N231" s="18">
        <v>1</v>
      </c>
    </row>
    <row r="232" spans="12:14" x14ac:dyDescent="0.3">
      <c r="L232" s="2" t="s">
        <v>1163</v>
      </c>
      <c r="M232" s="18">
        <v>1</v>
      </c>
      <c r="N232" s="18">
        <v>1</v>
      </c>
    </row>
    <row r="233" spans="12:14" x14ac:dyDescent="0.3">
      <c r="L233" s="2" t="s">
        <v>1353</v>
      </c>
      <c r="M233" s="18">
        <v>3</v>
      </c>
      <c r="N233" s="18">
        <v>5</v>
      </c>
    </row>
    <row r="234" spans="12:14" x14ac:dyDescent="0.3">
      <c r="L234" s="2" t="s">
        <v>1155</v>
      </c>
      <c r="M234" s="18">
        <v>4</v>
      </c>
      <c r="N234" s="18">
        <v>4</v>
      </c>
    </row>
    <row r="235" spans="12:14" x14ac:dyDescent="0.3">
      <c r="L235" s="2" t="s">
        <v>1388</v>
      </c>
      <c r="M235" s="18">
        <v>4</v>
      </c>
      <c r="N235" s="18">
        <v>7</v>
      </c>
    </row>
    <row r="236" spans="12:14" x14ac:dyDescent="0.3">
      <c r="L236" s="2" t="s">
        <v>1369</v>
      </c>
      <c r="M236" s="18">
        <v>3</v>
      </c>
      <c r="N236" s="18">
        <v>4</v>
      </c>
    </row>
    <row r="237" spans="12:14" x14ac:dyDescent="0.3">
      <c r="L237" s="2" t="s">
        <v>1239</v>
      </c>
      <c r="M237" s="18">
        <v>5</v>
      </c>
      <c r="N237" s="18">
        <v>7</v>
      </c>
    </row>
    <row r="238" spans="12:14" x14ac:dyDescent="0.3">
      <c r="L238" s="2" t="s">
        <v>1498</v>
      </c>
      <c r="M238" s="18">
        <v>3</v>
      </c>
      <c r="N238" s="18">
        <v>4</v>
      </c>
    </row>
    <row r="239" spans="12:14" x14ac:dyDescent="0.3">
      <c r="L239" s="2" t="s">
        <v>1117</v>
      </c>
      <c r="M239" s="18">
        <v>1</v>
      </c>
      <c r="N239" s="18">
        <v>6</v>
      </c>
    </row>
    <row r="240" spans="12:14" x14ac:dyDescent="0.3">
      <c r="L240" s="2" t="s">
        <v>1247</v>
      </c>
      <c r="M240" s="18">
        <v>4</v>
      </c>
      <c r="N240" s="18">
        <v>8</v>
      </c>
    </row>
    <row r="241" spans="12:14" x14ac:dyDescent="0.3">
      <c r="L241" s="2" t="s">
        <v>1537</v>
      </c>
      <c r="M241" s="18">
        <v>2</v>
      </c>
      <c r="N241" s="18">
        <v>3</v>
      </c>
    </row>
    <row r="242" spans="12:14" x14ac:dyDescent="0.3">
      <c r="L242" s="2" t="s">
        <v>1519</v>
      </c>
      <c r="M242" s="18">
        <v>3</v>
      </c>
      <c r="N242" s="18">
        <v>7</v>
      </c>
    </row>
    <row r="243" spans="12:14" x14ac:dyDescent="0.3">
      <c r="L243" s="2" t="s">
        <v>1419</v>
      </c>
      <c r="M243" s="18">
        <v>5</v>
      </c>
      <c r="N243" s="18">
        <v>8</v>
      </c>
    </row>
    <row r="244" spans="12:14" x14ac:dyDescent="0.3">
      <c r="L244" s="2" t="s">
        <v>1361</v>
      </c>
      <c r="M244" s="18">
        <v>1</v>
      </c>
      <c r="N244" s="18">
        <v>8</v>
      </c>
    </row>
    <row r="245" spans="12:14" x14ac:dyDescent="0.3">
      <c r="L245" s="2" t="s">
        <v>1134</v>
      </c>
      <c r="M245" s="18">
        <v>1</v>
      </c>
      <c r="N245" s="18">
        <v>2</v>
      </c>
    </row>
    <row r="246" spans="12:14" x14ac:dyDescent="0.3">
      <c r="L246" s="2" t="s">
        <v>1363</v>
      </c>
      <c r="M246" s="18">
        <v>2</v>
      </c>
      <c r="N246" s="18">
        <v>3</v>
      </c>
    </row>
    <row r="247" spans="12:14" x14ac:dyDescent="0.3">
      <c r="L247" s="2" t="s">
        <v>1086</v>
      </c>
      <c r="M247" s="18">
        <v>2</v>
      </c>
      <c r="N247" s="18">
        <v>2</v>
      </c>
    </row>
    <row r="248" spans="12:14" x14ac:dyDescent="0.3">
      <c r="L248" s="2" t="s">
        <v>1524</v>
      </c>
      <c r="M248" s="18">
        <v>2</v>
      </c>
      <c r="N248" s="18">
        <v>5</v>
      </c>
    </row>
    <row r="249" spans="12:14" x14ac:dyDescent="0.3">
      <c r="L249" s="2" t="s">
        <v>1105</v>
      </c>
      <c r="M249" s="18">
        <v>1</v>
      </c>
      <c r="N249" s="18">
        <v>6</v>
      </c>
    </row>
    <row r="250" spans="12:14" x14ac:dyDescent="0.3">
      <c r="L250" s="2" t="s">
        <v>1385</v>
      </c>
      <c r="M250" s="18">
        <v>4</v>
      </c>
      <c r="N250" s="18">
        <v>7</v>
      </c>
    </row>
    <row r="251" spans="12:14" x14ac:dyDescent="0.3">
      <c r="L251" s="2" t="s">
        <v>1538</v>
      </c>
      <c r="M251" s="18">
        <v>1</v>
      </c>
      <c r="N251" s="18">
        <v>6</v>
      </c>
    </row>
    <row r="252" spans="12:14" x14ac:dyDescent="0.3">
      <c r="L252" s="2" t="s">
        <v>1477</v>
      </c>
      <c r="M252" s="18">
        <v>5</v>
      </c>
      <c r="N252" s="18">
        <v>7</v>
      </c>
    </row>
    <row r="253" spans="12:14" x14ac:dyDescent="0.3">
      <c r="L253" s="2" t="s">
        <v>1054</v>
      </c>
      <c r="M253" s="18">
        <v>5</v>
      </c>
      <c r="N253" s="18">
        <v>3</v>
      </c>
    </row>
    <row r="254" spans="12:14" x14ac:dyDescent="0.3">
      <c r="L254" s="2" t="s">
        <v>1412</v>
      </c>
      <c r="M254" s="18">
        <v>3</v>
      </c>
      <c r="N254" s="18">
        <v>4</v>
      </c>
    </row>
    <row r="255" spans="12:14" x14ac:dyDescent="0.3">
      <c r="L255" s="2" t="s">
        <v>1111</v>
      </c>
      <c r="M255" s="18">
        <v>3</v>
      </c>
      <c r="N255" s="18">
        <v>2</v>
      </c>
    </row>
    <row r="256" spans="12:14" x14ac:dyDescent="0.3">
      <c r="L256" s="2" t="s">
        <v>1455</v>
      </c>
      <c r="M256" s="18">
        <v>1</v>
      </c>
      <c r="N256" s="18">
        <v>8</v>
      </c>
    </row>
    <row r="257" spans="12:14" x14ac:dyDescent="0.3">
      <c r="L257" s="2" t="s">
        <v>1465</v>
      </c>
      <c r="M257" s="18">
        <v>3</v>
      </c>
      <c r="N257" s="18">
        <v>5</v>
      </c>
    </row>
    <row r="258" spans="12:14" x14ac:dyDescent="0.3">
      <c r="L258" s="2" t="s">
        <v>1413</v>
      </c>
      <c r="M258" s="18">
        <v>3</v>
      </c>
      <c r="N258" s="18">
        <v>7</v>
      </c>
    </row>
    <row r="259" spans="12:14" x14ac:dyDescent="0.3">
      <c r="L259" s="2" t="s">
        <v>1418</v>
      </c>
      <c r="M259" s="18">
        <v>1</v>
      </c>
      <c r="N259" s="18">
        <v>3</v>
      </c>
    </row>
    <row r="260" spans="12:14" x14ac:dyDescent="0.3">
      <c r="L260" s="2" t="s">
        <v>1390</v>
      </c>
      <c r="M260" s="18">
        <v>5</v>
      </c>
      <c r="N260" s="18">
        <v>8</v>
      </c>
    </row>
    <row r="261" spans="12:14" x14ac:dyDescent="0.3">
      <c r="L261" s="2" t="s">
        <v>1243</v>
      </c>
      <c r="M261" s="18">
        <v>1</v>
      </c>
      <c r="N261" s="18">
        <v>6</v>
      </c>
    </row>
    <row r="262" spans="12:14" x14ac:dyDescent="0.3">
      <c r="L262" s="2" t="s">
        <v>1132</v>
      </c>
      <c r="M262" s="18">
        <v>3</v>
      </c>
      <c r="N262" s="18">
        <v>1</v>
      </c>
    </row>
    <row r="263" spans="12:14" x14ac:dyDescent="0.3">
      <c r="L263" s="2" t="s">
        <v>1053</v>
      </c>
      <c r="M263" s="18">
        <v>4</v>
      </c>
      <c r="N263" s="18">
        <v>5</v>
      </c>
    </row>
    <row r="264" spans="12:14" x14ac:dyDescent="0.3">
      <c r="L264" s="2" t="s">
        <v>1160</v>
      </c>
      <c r="M264" s="18">
        <v>3</v>
      </c>
      <c r="N264" s="18">
        <v>3</v>
      </c>
    </row>
    <row r="265" spans="12:14" x14ac:dyDescent="0.3">
      <c r="L265" s="2" t="s">
        <v>1408</v>
      </c>
      <c r="M265" s="18">
        <v>4</v>
      </c>
      <c r="N265" s="18">
        <v>2</v>
      </c>
    </row>
    <row r="266" spans="12:14" x14ac:dyDescent="0.3">
      <c r="L266" s="2" t="s">
        <v>1272</v>
      </c>
      <c r="M266" s="18">
        <v>2</v>
      </c>
      <c r="N266" s="18">
        <v>3</v>
      </c>
    </row>
    <row r="267" spans="12:14" x14ac:dyDescent="0.3">
      <c r="L267" s="2" t="s">
        <v>1523</v>
      </c>
      <c r="M267" s="18">
        <v>2</v>
      </c>
      <c r="N267" s="18">
        <v>1</v>
      </c>
    </row>
    <row r="268" spans="12:14" x14ac:dyDescent="0.3">
      <c r="L268" s="2" t="s">
        <v>1256</v>
      </c>
      <c r="M268" s="18">
        <v>1</v>
      </c>
      <c r="N268" s="18">
        <v>7</v>
      </c>
    </row>
    <row r="269" spans="12:14" x14ac:dyDescent="0.3">
      <c r="L269" s="2" t="s">
        <v>1339</v>
      </c>
      <c r="M269" s="18">
        <v>3</v>
      </c>
      <c r="N269" s="18">
        <v>2</v>
      </c>
    </row>
    <row r="270" spans="12:14" x14ac:dyDescent="0.3">
      <c r="L270" s="2" t="s">
        <v>1232</v>
      </c>
      <c r="M270" s="18">
        <v>1</v>
      </c>
      <c r="N270" s="18">
        <v>2</v>
      </c>
    </row>
    <row r="271" spans="12:14" x14ac:dyDescent="0.3">
      <c r="L271" s="2" t="s">
        <v>1171</v>
      </c>
      <c r="M271" s="18">
        <v>4</v>
      </c>
      <c r="N271" s="18">
        <v>4</v>
      </c>
    </row>
    <row r="272" spans="12:14" x14ac:dyDescent="0.3">
      <c r="L272" s="2" t="s">
        <v>1130</v>
      </c>
      <c r="M272" s="18">
        <v>1</v>
      </c>
      <c r="N272" s="18">
        <v>1</v>
      </c>
    </row>
    <row r="273" spans="12:14" x14ac:dyDescent="0.3">
      <c r="L273" s="2" t="s">
        <v>1306</v>
      </c>
      <c r="M273" s="18">
        <v>3</v>
      </c>
      <c r="N273" s="18">
        <v>7</v>
      </c>
    </row>
    <row r="274" spans="12:14" x14ac:dyDescent="0.3">
      <c r="L274" s="2" t="s">
        <v>1478</v>
      </c>
      <c r="M274" s="18">
        <v>3</v>
      </c>
      <c r="N274" s="18">
        <v>5</v>
      </c>
    </row>
    <row r="275" spans="12:14" x14ac:dyDescent="0.3">
      <c r="L275" s="2" t="s">
        <v>1472</v>
      </c>
      <c r="M275" s="18">
        <v>4</v>
      </c>
      <c r="N275" s="18">
        <v>5</v>
      </c>
    </row>
    <row r="276" spans="12:14" x14ac:dyDescent="0.3">
      <c r="L276" s="2" t="s">
        <v>1406</v>
      </c>
      <c r="M276" s="18">
        <v>4</v>
      </c>
      <c r="N276" s="18">
        <v>3</v>
      </c>
    </row>
    <row r="277" spans="12:14" x14ac:dyDescent="0.3">
      <c r="L277" s="2" t="s">
        <v>1425</v>
      </c>
      <c r="M277" s="18">
        <v>3</v>
      </c>
      <c r="N277" s="18">
        <v>7</v>
      </c>
    </row>
    <row r="278" spans="12:14" x14ac:dyDescent="0.3">
      <c r="L278" s="2" t="s">
        <v>1493</v>
      </c>
      <c r="M278" s="18">
        <v>5</v>
      </c>
      <c r="N278" s="18">
        <v>5</v>
      </c>
    </row>
    <row r="279" spans="12:14" x14ac:dyDescent="0.3">
      <c r="L279" s="2" t="s">
        <v>1106</v>
      </c>
      <c r="M279" s="18">
        <v>3</v>
      </c>
      <c r="N279" s="18">
        <v>5</v>
      </c>
    </row>
    <row r="280" spans="12:14" x14ac:dyDescent="0.3">
      <c r="L280" s="2" t="s">
        <v>1386</v>
      </c>
      <c r="M280" s="18">
        <v>1</v>
      </c>
      <c r="N280" s="18">
        <v>4</v>
      </c>
    </row>
    <row r="281" spans="12:14" x14ac:dyDescent="0.3">
      <c r="L281" s="2" t="s">
        <v>1370</v>
      </c>
      <c r="M281" s="18">
        <v>5</v>
      </c>
      <c r="N281" s="18">
        <v>4</v>
      </c>
    </row>
    <row r="282" spans="12:14" x14ac:dyDescent="0.3">
      <c r="L282" s="2" t="s">
        <v>1172</v>
      </c>
      <c r="M282" s="18">
        <v>2</v>
      </c>
      <c r="N282" s="18">
        <v>4</v>
      </c>
    </row>
    <row r="283" spans="12:14" x14ac:dyDescent="0.3">
      <c r="L283" s="2" t="s">
        <v>1250</v>
      </c>
      <c r="M283" s="18">
        <v>4</v>
      </c>
      <c r="N283" s="18">
        <v>6</v>
      </c>
    </row>
    <row r="284" spans="12:14" x14ac:dyDescent="0.3">
      <c r="L284" s="2" t="s">
        <v>1501</v>
      </c>
      <c r="M284" s="18">
        <v>5</v>
      </c>
      <c r="N284" s="18">
        <v>6</v>
      </c>
    </row>
    <row r="285" spans="12:14" x14ac:dyDescent="0.3">
      <c r="L285" s="2" t="s">
        <v>1384</v>
      </c>
      <c r="M285" s="18">
        <v>2</v>
      </c>
      <c r="N285" s="18">
        <v>4</v>
      </c>
    </row>
    <row r="286" spans="12:14" x14ac:dyDescent="0.3">
      <c r="L286" s="2" t="s">
        <v>1456</v>
      </c>
      <c r="M286" s="18">
        <v>1</v>
      </c>
      <c r="N286" s="18">
        <v>8</v>
      </c>
    </row>
    <row r="287" spans="12:14" x14ac:dyDescent="0.3">
      <c r="L287" s="2" t="s">
        <v>1307</v>
      </c>
      <c r="M287" s="18">
        <v>5</v>
      </c>
      <c r="N287" s="18">
        <v>2</v>
      </c>
    </row>
    <row r="288" spans="12:14" x14ac:dyDescent="0.3">
      <c r="L288" s="2" t="s">
        <v>1073</v>
      </c>
      <c r="M288" s="18">
        <v>5</v>
      </c>
      <c r="N288" s="18">
        <v>7</v>
      </c>
    </row>
    <row r="289" spans="12:14" x14ac:dyDescent="0.3">
      <c r="L289" s="2" t="s">
        <v>1367</v>
      </c>
      <c r="M289" s="18">
        <v>2</v>
      </c>
      <c r="N289" s="18">
        <v>7</v>
      </c>
    </row>
    <row r="290" spans="12:14" x14ac:dyDescent="0.3">
      <c r="L290" s="2" t="s">
        <v>1345</v>
      </c>
      <c r="M290" s="18">
        <v>3</v>
      </c>
      <c r="N290" s="18">
        <v>3</v>
      </c>
    </row>
    <row r="291" spans="12:14" x14ac:dyDescent="0.3">
      <c r="L291" s="2" t="s">
        <v>1186</v>
      </c>
      <c r="M291" s="18">
        <v>3</v>
      </c>
      <c r="N291" s="18">
        <v>4</v>
      </c>
    </row>
    <row r="292" spans="12:14" x14ac:dyDescent="0.3">
      <c r="L292" s="2" t="s">
        <v>1355</v>
      </c>
      <c r="M292" s="18">
        <v>4</v>
      </c>
      <c r="N292" s="18">
        <v>8</v>
      </c>
    </row>
    <row r="293" spans="12:14" x14ac:dyDescent="0.3">
      <c r="L293" s="2" t="s">
        <v>1527</v>
      </c>
      <c r="M293" s="18">
        <v>3</v>
      </c>
      <c r="N293" s="18">
        <v>6</v>
      </c>
    </row>
    <row r="294" spans="12:14" x14ac:dyDescent="0.3">
      <c r="L294" s="2" t="s">
        <v>1518</v>
      </c>
      <c r="M294" s="18">
        <v>2</v>
      </c>
      <c r="N294" s="18">
        <v>2</v>
      </c>
    </row>
    <row r="295" spans="12:14" x14ac:dyDescent="0.3">
      <c r="L295" s="2" t="s">
        <v>1514</v>
      </c>
      <c r="M295" s="18">
        <v>1</v>
      </c>
      <c r="N295" s="18">
        <v>3</v>
      </c>
    </row>
    <row r="296" spans="12:14" x14ac:dyDescent="0.3">
      <c r="L296" s="2" t="s">
        <v>1101</v>
      </c>
      <c r="M296" s="18">
        <v>4</v>
      </c>
      <c r="N296" s="18">
        <v>4</v>
      </c>
    </row>
    <row r="297" spans="12:14" x14ac:dyDescent="0.3">
      <c r="L297" s="2" t="s">
        <v>1299</v>
      </c>
      <c r="M297" s="18">
        <v>2</v>
      </c>
      <c r="N297" s="18">
        <v>8</v>
      </c>
    </row>
    <row r="298" spans="12:14" x14ac:dyDescent="0.3">
      <c r="L298" s="2" t="s">
        <v>1464</v>
      </c>
      <c r="M298" s="18">
        <v>1</v>
      </c>
      <c r="N298" s="18">
        <v>2</v>
      </c>
    </row>
    <row r="299" spans="12:14" x14ac:dyDescent="0.3">
      <c r="L299" s="2" t="s">
        <v>1148</v>
      </c>
      <c r="M299" s="18">
        <v>3</v>
      </c>
      <c r="N299" s="18">
        <v>1</v>
      </c>
    </row>
    <row r="300" spans="12:14" x14ac:dyDescent="0.3">
      <c r="L300" s="2" t="s">
        <v>1083</v>
      </c>
      <c r="M300" s="18">
        <v>1</v>
      </c>
      <c r="N300" s="18">
        <v>4</v>
      </c>
    </row>
    <row r="301" spans="12:14" x14ac:dyDescent="0.3">
      <c r="L301" s="2" t="s">
        <v>1282</v>
      </c>
      <c r="M301" s="18">
        <v>3</v>
      </c>
      <c r="N301" s="18">
        <v>6</v>
      </c>
    </row>
    <row r="302" spans="12:14" x14ac:dyDescent="0.3">
      <c r="L302" s="2" t="s">
        <v>1128</v>
      </c>
      <c r="M302" s="18">
        <v>1</v>
      </c>
      <c r="N302" s="18">
        <v>7</v>
      </c>
    </row>
    <row r="303" spans="12:14" x14ac:dyDescent="0.3">
      <c r="L303" s="2" t="s">
        <v>1192</v>
      </c>
      <c r="M303" s="18">
        <v>2</v>
      </c>
      <c r="N303" s="18">
        <v>6</v>
      </c>
    </row>
    <row r="304" spans="12:14" x14ac:dyDescent="0.3">
      <c r="L304" s="2" t="s">
        <v>1049</v>
      </c>
      <c r="M304" s="18">
        <v>1</v>
      </c>
      <c r="N304" s="18">
        <v>3</v>
      </c>
    </row>
    <row r="305" spans="12:14" x14ac:dyDescent="0.3">
      <c r="L305" s="2" t="s">
        <v>1371</v>
      </c>
      <c r="M305" s="18">
        <v>5</v>
      </c>
      <c r="N305" s="18">
        <v>3</v>
      </c>
    </row>
    <row r="306" spans="12:14" x14ac:dyDescent="0.3">
      <c r="L306" s="2" t="s">
        <v>1459</v>
      </c>
      <c r="M306" s="18">
        <v>5</v>
      </c>
      <c r="N306" s="18">
        <v>6</v>
      </c>
    </row>
    <row r="307" spans="12:14" x14ac:dyDescent="0.3">
      <c r="L307" s="2" t="s">
        <v>1221</v>
      </c>
      <c r="M307" s="18">
        <v>4</v>
      </c>
      <c r="N307" s="18">
        <v>2</v>
      </c>
    </row>
    <row r="308" spans="12:14" x14ac:dyDescent="0.3">
      <c r="L308" s="2" t="s">
        <v>1411</v>
      </c>
      <c r="M308" s="18">
        <v>1</v>
      </c>
      <c r="N308" s="18">
        <v>2</v>
      </c>
    </row>
    <row r="309" spans="12:14" x14ac:dyDescent="0.3">
      <c r="L309" s="2" t="s">
        <v>1217</v>
      </c>
      <c r="M309" s="18">
        <v>4</v>
      </c>
      <c r="N309" s="18">
        <v>2</v>
      </c>
    </row>
    <row r="310" spans="12:14" x14ac:dyDescent="0.3">
      <c r="L310" s="2" t="s">
        <v>1319</v>
      </c>
      <c r="M310" s="18">
        <v>3</v>
      </c>
      <c r="N310" s="18">
        <v>5</v>
      </c>
    </row>
    <row r="311" spans="12:14" x14ac:dyDescent="0.3">
      <c r="L311" s="2" t="s">
        <v>1303</v>
      </c>
      <c r="M311" s="18">
        <v>2</v>
      </c>
      <c r="N311" s="18">
        <v>3</v>
      </c>
    </row>
    <row r="312" spans="12:14" x14ac:dyDescent="0.3">
      <c r="L312" s="2" t="s">
        <v>1366</v>
      </c>
      <c r="M312" s="18">
        <v>2</v>
      </c>
      <c r="N312" s="18">
        <v>7</v>
      </c>
    </row>
    <row r="313" spans="12:14" x14ac:dyDescent="0.3">
      <c r="L313" s="2" t="s">
        <v>1541</v>
      </c>
      <c r="M313" s="18">
        <v>5</v>
      </c>
      <c r="N313" s="18">
        <v>4</v>
      </c>
    </row>
    <row r="314" spans="12:14" x14ac:dyDescent="0.3">
      <c r="L314" s="2" t="s">
        <v>1168</v>
      </c>
      <c r="M314" s="18">
        <v>2</v>
      </c>
      <c r="N314" s="18">
        <v>7</v>
      </c>
    </row>
    <row r="315" spans="12:14" x14ac:dyDescent="0.3">
      <c r="L315" s="2" t="s">
        <v>1219</v>
      </c>
      <c r="M315" s="18">
        <v>2</v>
      </c>
      <c r="N315" s="18">
        <v>6</v>
      </c>
    </row>
    <row r="316" spans="12:14" x14ac:dyDescent="0.3">
      <c r="L316" s="2" t="s">
        <v>1253</v>
      </c>
      <c r="M316" s="18">
        <v>3</v>
      </c>
      <c r="N316" s="18">
        <v>2</v>
      </c>
    </row>
    <row r="317" spans="12:14" x14ac:dyDescent="0.3">
      <c r="L317" s="2" t="s">
        <v>1278</v>
      </c>
      <c r="M317" s="18">
        <v>4</v>
      </c>
      <c r="N317" s="18">
        <v>6</v>
      </c>
    </row>
    <row r="318" spans="12:14" x14ac:dyDescent="0.3">
      <c r="L318" s="2" t="s">
        <v>1107</v>
      </c>
      <c r="M318" s="18">
        <v>3</v>
      </c>
      <c r="N318" s="18">
        <v>3</v>
      </c>
    </row>
    <row r="319" spans="12:14" x14ac:dyDescent="0.3">
      <c r="L319" s="2" t="s">
        <v>1403</v>
      </c>
      <c r="M319" s="18">
        <v>3</v>
      </c>
      <c r="N319" s="18">
        <v>5</v>
      </c>
    </row>
    <row r="320" spans="12:14" x14ac:dyDescent="0.3">
      <c r="L320" s="2" t="s">
        <v>1545</v>
      </c>
      <c r="M320" s="18">
        <v>1</v>
      </c>
      <c r="N320" s="18">
        <v>3</v>
      </c>
    </row>
    <row r="321" spans="12:14" x14ac:dyDescent="0.3">
      <c r="L321" s="2" t="s">
        <v>1147</v>
      </c>
      <c r="M321" s="18">
        <v>3</v>
      </c>
      <c r="N321" s="18">
        <v>8</v>
      </c>
    </row>
    <row r="322" spans="12:14" x14ac:dyDescent="0.3">
      <c r="L322" s="2" t="s">
        <v>1210</v>
      </c>
      <c r="M322" s="18">
        <v>4</v>
      </c>
      <c r="N322" s="18">
        <v>3</v>
      </c>
    </row>
    <row r="323" spans="12:14" x14ac:dyDescent="0.3">
      <c r="L323" s="2" t="s">
        <v>1263</v>
      </c>
      <c r="M323" s="18">
        <v>4</v>
      </c>
      <c r="N323" s="18">
        <v>7</v>
      </c>
    </row>
    <row r="324" spans="12:14" x14ac:dyDescent="0.3">
      <c r="L324" s="2" t="s">
        <v>1248</v>
      </c>
      <c r="M324" s="18">
        <v>4</v>
      </c>
      <c r="N324" s="18">
        <v>6</v>
      </c>
    </row>
    <row r="325" spans="12:14" x14ac:dyDescent="0.3">
      <c r="L325" s="2" t="s">
        <v>1520</v>
      </c>
      <c r="M325" s="18">
        <v>2</v>
      </c>
      <c r="N325" s="18">
        <v>8</v>
      </c>
    </row>
    <row r="326" spans="12:14" x14ac:dyDescent="0.3">
      <c r="L326" s="2" t="s">
        <v>1273</v>
      </c>
      <c r="M326" s="18">
        <v>1</v>
      </c>
      <c r="N326" s="18">
        <v>8</v>
      </c>
    </row>
    <row r="327" spans="12:14" x14ac:dyDescent="0.3">
      <c r="L327" s="2" t="s">
        <v>1237</v>
      </c>
      <c r="M327" s="18">
        <v>1</v>
      </c>
      <c r="N327" s="18">
        <v>2</v>
      </c>
    </row>
    <row r="328" spans="12:14" x14ac:dyDescent="0.3">
      <c r="L328" s="2" t="s">
        <v>1201</v>
      </c>
      <c r="M328" s="18">
        <v>5</v>
      </c>
      <c r="N328" s="18">
        <v>6</v>
      </c>
    </row>
    <row r="329" spans="12:14" x14ac:dyDescent="0.3">
      <c r="L329" s="2" t="s">
        <v>1420</v>
      </c>
      <c r="M329" s="18">
        <v>5</v>
      </c>
      <c r="N329" s="18">
        <v>8</v>
      </c>
    </row>
    <row r="330" spans="12:14" x14ac:dyDescent="0.3">
      <c r="L330" s="2" t="s">
        <v>1281</v>
      </c>
      <c r="M330" s="18">
        <v>4</v>
      </c>
      <c r="N330" s="18">
        <v>1</v>
      </c>
    </row>
    <row r="331" spans="12:14" x14ac:dyDescent="0.3">
      <c r="L331" s="2" t="s">
        <v>1342</v>
      </c>
      <c r="M331" s="18">
        <v>2</v>
      </c>
      <c r="N331" s="18">
        <v>1</v>
      </c>
    </row>
    <row r="332" spans="12:14" x14ac:dyDescent="0.3">
      <c r="L332" s="2" t="s">
        <v>1144</v>
      </c>
      <c r="M332" s="18">
        <v>3</v>
      </c>
      <c r="N332" s="18">
        <v>6</v>
      </c>
    </row>
    <row r="333" spans="12:14" x14ac:dyDescent="0.3">
      <c r="L333" s="2" t="s">
        <v>1175</v>
      </c>
      <c r="M333" s="18">
        <v>4</v>
      </c>
      <c r="N333" s="18">
        <v>7</v>
      </c>
    </row>
    <row r="334" spans="12:14" x14ac:dyDescent="0.3">
      <c r="L334" s="2" t="s">
        <v>1334</v>
      </c>
      <c r="M334" s="18">
        <v>3</v>
      </c>
      <c r="N334" s="18">
        <v>7</v>
      </c>
    </row>
    <row r="335" spans="12:14" x14ac:dyDescent="0.3">
      <c r="L335" s="2" t="s">
        <v>1258</v>
      </c>
      <c r="M335" s="18">
        <v>2</v>
      </c>
      <c r="N335" s="18">
        <v>3</v>
      </c>
    </row>
    <row r="336" spans="12:14" x14ac:dyDescent="0.3">
      <c r="L336" s="2" t="s">
        <v>1364</v>
      </c>
      <c r="M336" s="18">
        <v>4</v>
      </c>
      <c r="N336" s="18">
        <v>4</v>
      </c>
    </row>
    <row r="337" spans="12:14" x14ac:dyDescent="0.3">
      <c r="L337" s="2" t="s">
        <v>1204</v>
      </c>
      <c r="M337" s="18">
        <v>5</v>
      </c>
      <c r="N337" s="18">
        <v>8</v>
      </c>
    </row>
    <row r="338" spans="12:14" x14ac:dyDescent="0.3">
      <c r="L338" s="2" t="s">
        <v>1095</v>
      </c>
      <c r="M338" s="18">
        <v>4</v>
      </c>
      <c r="N338" s="18">
        <v>7</v>
      </c>
    </row>
    <row r="339" spans="12:14" x14ac:dyDescent="0.3">
      <c r="L339" s="2" t="s">
        <v>1297</v>
      </c>
      <c r="M339" s="18">
        <v>5</v>
      </c>
      <c r="N339" s="18">
        <v>1</v>
      </c>
    </row>
    <row r="340" spans="12:14" x14ac:dyDescent="0.3">
      <c r="L340" s="2" t="s">
        <v>1094</v>
      </c>
      <c r="M340" s="18">
        <v>1</v>
      </c>
      <c r="N340" s="18">
        <v>2</v>
      </c>
    </row>
    <row r="341" spans="12:14" x14ac:dyDescent="0.3">
      <c r="L341" s="2" t="s">
        <v>1246</v>
      </c>
      <c r="M341" s="18">
        <v>4</v>
      </c>
      <c r="N341" s="18">
        <v>6</v>
      </c>
    </row>
    <row r="342" spans="12:14" x14ac:dyDescent="0.3">
      <c r="L342" s="2" t="s">
        <v>1123</v>
      </c>
      <c r="M342" s="18">
        <v>2</v>
      </c>
      <c r="N342" s="18">
        <v>8</v>
      </c>
    </row>
    <row r="343" spans="12:14" x14ac:dyDescent="0.3">
      <c r="L343" s="2" t="s">
        <v>1358</v>
      </c>
      <c r="M343" s="18">
        <v>3</v>
      </c>
      <c r="N343" s="18">
        <v>7</v>
      </c>
    </row>
    <row r="344" spans="12:14" x14ac:dyDescent="0.3">
      <c r="L344" s="2" t="s">
        <v>1254</v>
      </c>
      <c r="M344" s="18">
        <v>3</v>
      </c>
      <c r="N344" s="18">
        <v>8</v>
      </c>
    </row>
    <row r="345" spans="12:14" x14ac:dyDescent="0.3">
      <c r="L345" s="2" t="s">
        <v>1468</v>
      </c>
      <c r="M345" s="18">
        <v>1</v>
      </c>
      <c r="N345" s="18">
        <v>4</v>
      </c>
    </row>
    <row r="346" spans="12:14" x14ac:dyDescent="0.3">
      <c r="L346" s="2" t="s">
        <v>1099</v>
      </c>
      <c r="M346" s="18">
        <v>1</v>
      </c>
      <c r="N346" s="18">
        <v>4</v>
      </c>
    </row>
    <row r="347" spans="12:14" x14ac:dyDescent="0.3">
      <c r="L347" s="2" t="s">
        <v>1077</v>
      </c>
      <c r="M347" s="18">
        <v>4</v>
      </c>
      <c r="N347" s="18">
        <v>6</v>
      </c>
    </row>
    <row r="348" spans="12:14" x14ac:dyDescent="0.3">
      <c r="L348" s="2" t="s">
        <v>1528</v>
      </c>
      <c r="M348" s="18">
        <v>3</v>
      </c>
      <c r="N348" s="18">
        <v>8</v>
      </c>
    </row>
    <row r="349" spans="12:14" x14ac:dyDescent="0.3">
      <c r="L349" s="2" t="s">
        <v>1431</v>
      </c>
      <c r="M349" s="18">
        <v>3</v>
      </c>
      <c r="N349" s="18">
        <v>5</v>
      </c>
    </row>
    <row r="350" spans="12:14" x14ac:dyDescent="0.3">
      <c r="L350" s="2" t="s">
        <v>1133</v>
      </c>
      <c r="M350" s="18">
        <v>2</v>
      </c>
      <c r="N350" s="18">
        <v>2</v>
      </c>
    </row>
    <row r="351" spans="12:14" x14ac:dyDescent="0.3">
      <c r="L351" s="2" t="s">
        <v>1404</v>
      </c>
      <c r="M351" s="18">
        <v>4</v>
      </c>
      <c r="N351" s="18">
        <v>7</v>
      </c>
    </row>
    <row r="352" spans="12:14" x14ac:dyDescent="0.3">
      <c r="L352" s="2" t="s">
        <v>1100</v>
      </c>
      <c r="M352" s="18">
        <v>1</v>
      </c>
      <c r="N352" s="18">
        <v>1</v>
      </c>
    </row>
    <row r="353" spans="12:14" x14ac:dyDescent="0.3">
      <c r="L353" s="2" t="s">
        <v>1452</v>
      </c>
      <c r="M353" s="18">
        <v>1</v>
      </c>
      <c r="N353" s="18">
        <v>3</v>
      </c>
    </row>
    <row r="354" spans="12:14" x14ac:dyDescent="0.3">
      <c r="L354" s="2" t="s">
        <v>1531</v>
      </c>
      <c r="M354" s="18">
        <v>5</v>
      </c>
      <c r="N354" s="18">
        <v>8</v>
      </c>
    </row>
    <row r="355" spans="12:14" x14ac:dyDescent="0.3">
      <c r="L355" s="2" t="s">
        <v>1122</v>
      </c>
      <c r="M355" s="18">
        <v>4</v>
      </c>
      <c r="N355" s="18">
        <v>2</v>
      </c>
    </row>
    <row r="356" spans="12:14" x14ac:dyDescent="0.3">
      <c r="L356" s="2" t="s">
        <v>1075</v>
      </c>
      <c r="M356" s="18">
        <v>4</v>
      </c>
      <c r="N356" s="18">
        <v>1</v>
      </c>
    </row>
    <row r="357" spans="12:14" x14ac:dyDescent="0.3">
      <c r="L357" s="2" t="s">
        <v>1540</v>
      </c>
      <c r="M357" s="18">
        <v>1</v>
      </c>
      <c r="N357" s="18">
        <v>5</v>
      </c>
    </row>
    <row r="358" spans="12:14" x14ac:dyDescent="0.3">
      <c r="L358" s="2" t="s">
        <v>1082</v>
      </c>
      <c r="M358" s="18">
        <v>3</v>
      </c>
      <c r="N358" s="18">
        <v>5</v>
      </c>
    </row>
    <row r="359" spans="12:14" x14ac:dyDescent="0.3">
      <c r="L359" s="2" t="s">
        <v>1116</v>
      </c>
      <c r="M359" s="18">
        <v>4</v>
      </c>
      <c r="N359" s="18">
        <v>2</v>
      </c>
    </row>
    <row r="360" spans="12:14" x14ac:dyDescent="0.3">
      <c r="L360" s="2" t="s">
        <v>1405</v>
      </c>
      <c r="M360" s="18">
        <v>1</v>
      </c>
      <c r="N360" s="18">
        <v>5</v>
      </c>
    </row>
    <row r="361" spans="12:14" x14ac:dyDescent="0.3">
      <c r="L361" s="2" t="s">
        <v>1321</v>
      </c>
      <c r="M361" s="18">
        <v>2</v>
      </c>
      <c r="N361" s="18">
        <v>1</v>
      </c>
    </row>
    <row r="362" spans="12:14" x14ac:dyDescent="0.3">
      <c r="L362" s="2" t="s">
        <v>1165</v>
      </c>
      <c r="M362" s="18">
        <v>5</v>
      </c>
      <c r="N362" s="18">
        <v>7</v>
      </c>
    </row>
    <row r="363" spans="12:14" x14ac:dyDescent="0.3">
      <c r="L363" s="2" t="s">
        <v>1222</v>
      </c>
      <c r="M363" s="18">
        <v>2</v>
      </c>
      <c r="N363" s="18">
        <v>4</v>
      </c>
    </row>
    <row r="364" spans="12:14" x14ac:dyDescent="0.3">
      <c r="L364" s="2" t="s">
        <v>1304</v>
      </c>
      <c r="M364" s="18">
        <v>1</v>
      </c>
      <c r="N364" s="18">
        <v>3</v>
      </c>
    </row>
    <row r="365" spans="12:14" x14ac:dyDescent="0.3">
      <c r="L365" s="2" t="s">
        <v>1270</v>
      </c>
      <c r="M365" s="18">
        <v>1</v>
      </c>
      <c r="N365" s="18">
        <v>5</v>
      </c>
    </row>
    <row r="366" spans="12:14" x14ac:dyDescent="0.3">
      <c r="L366" s="2" t="s">
        <v>1337</v>
      </c>
      <c r="M366" s="18">
        <v>5</v>
      </c>
      <c r="N366" s="18">
        <v>8</v>
      </c>
    </row>
    <row r="367" spans="12:14" x14ac:dyDescent="0.3">
      <c r="L367" s="2" t="s">
        <v>1277</v>
      </c>
      <c r="M367" s="18">
        <v>4</v>
      </c>
      <c r="N367" s="18">
        <v>7</v>
      </c>
    </row>
    <row r="368" spans="12:14" x14ac:dyDescent="0.3">
      <c r="L368" s="2" t="s">
        <v>1509</v>
      </c>
      <c r="M368" s="18">
        <v>2</v>
      </c>
      <c r="N368" s="18">
        <v>1</v>
      </c>
    </row>
    <row r="369" spans="12:14" x14ac:dyDescent="0.3">
      <c r="L369" s="2" t="s">
        <v>1529</v>
      </c>
      <c r="M369" s="18">
        <v>1</v>
      </c>
      <c r="N369" s="18">
        <v>2</v>
      </c>
    </row>
    <row r="370" spans="12:14" x14ac:dyDescent="0.3">
      <c r="L370" s="2" t="s">
        <v>1357</v>
      </c>
      <c r="M370" s="18">
        <v>2</v>
      </c>
      <c r="N370" s="18">
        <v>3</v>
      </c>
    </row>
    <row r="371" spans="12:14" x14ac:dyDescent="0.3">
      <c r="L371" s="2" t="s">
        <v>1058</v>
      </c>
      <c r="M371" s="18">
        <v>1</v>
      </c>
      <c r="N371" s="18">
        <v>8</v>
      </c>
    </row>
    <row r="372" spans="12:14" x14ac:dyDescent="0.3">
      <c r="L372" s="2" t="s">
        <v>1108</v>
      </c>
      <c r="M372" s="18">
        <v>4</v>
      </c>
      <c r="N372" s="18">
        <v>7</v>
      </c>
    </row>
    <row r="373" spans="12:14" x14ac:dyDescent="0.3">
      <c r="L373" s="2" t="s">
        <v>1102</v>
      </c>
      <c r="M373" s="18">
        <v>1</v>
      </c>
      <c r="N373" s="18">
        <v>6</v>
      </c>
    </row>
    <row r="374" spans="12:14" x14ac:dyDescent="0.3">
      <c r="L374" s="2" t="s">
        <v>1182</v>
      </c>
      <c r="M374" s="18">
        <v>2</v>
      </c>
      <c r="N374" s="18">
        <v>2</v>
      </c>
    </row>
    <row r="375" spans="12:14" x14ac:dyDescent="0.3">
      <c r="L375" s="2" t="s">
        <v>1360</v>
      </c>
      <c r="M375" s="18">
        <v>4</v>
      </c>
      <c r="N375" s="18">
        <v>4</v>
      </c>
    </row>
    <row r="376" spans="12:14" x14ac:dyDescent="0.3">
      <c r="L376" s="2" t="s">
        <v>1288</v>
      </c>
      <c r="M376" s="18">
        <v>3</v>
      </c>
      <c r="N376" s="18">
        <v>1</v>
      </c>
    </row>
    <row r="377" spans="12:14" x14ac:dyDescent="0.3">
      <c r="L377" s="2" t="s">
        <v>1084</v>
      </c>
      <c r="M377" s="18">
        <v>4</v>
      </c>
      <c r="N377" s="18">
        <v>5</v>
      </c>
    </row>
    <row r="378" spans="12:14" x14ac:dyDescent="0.3">
      <c r="L378" s="2" t="s">
        <v>1381</v>
      </c>
      <c r="M378" s="18">
        <v>2</v>
      </c>
      <c r="N378" s="18">
        <v>7</v>
      </c>
    </row>
    <row r="379" spans="12:14" x14ac:dyDescent="0.3">
      <c r="L379" s="2" t="s">
        <v>1473</v>
      </c>
      <c r="M379" s="18">
        <v>1</v>
      </c>
      <c r="N379" s="18">
        <v>6</v>
      </c>
    </row>
    <row r="380" spans="12:14" x14ac:dyDescent="0.3">
      <c r="L380" s="2" t="s">
        <v>1434</v>
      </c>
      <c r="M380" s="18">
        <v>1</v>
      </c>
      <c r="N380" s="18">
        <v>3</v>
      </c>
    </row>
    <row r="381" spans="12:14" x14ac:dyDescent="0.3">
      <c r="L381" s="2" t="s">
        <v>1216</v>
      </c>
      <c r="M381" s="18">
        <v>1</v>
      </c>
      <c r="N381" s="18">
        <v>6</v>
      </c>
    </row>
    <row r="382" spans="12:14" x14ac:dyDescent="0.3">
      <c r="L382" s="2" t="s">
        <v>1296</v>
      </c>
      <c r="M382" s="18">
        <v>1</v>
      </c>
      <c r="N382" s="18">
        <v>5</v>
      </c>
    </row>
    <row r="383" spans="12:14" x14ac:dyDescent="0.3">
      <c r="L383" s="2" t="s">
        <v>1070</v>
      </c>
      <c r="M383" s="18">
        <v>4</v>
      </c>
      <c r="N383" s="18">
        <v>3</v>
      </c>
    </row>
    <row r="384" spans="12:14" x14ac:dyDescent="0.3">
      <c r="L384" s="2" t="s">
        <v>1066</v>
      </c>
      <c r="M384" s="18">
        <v>4</v>
      </c>
      <c r="N384" s="18">
        <v>7</v>
      </c>
    </row>
    <row r="385" spans="12:14" x14ac:dyDescent="0.3">
      <c r="L385" s="2" t="s">
        <v>1316</v>
      </c>
      <c r="M385" s="18">
        <v>3</v>
      </c>
      <c r="N385" s="18">
        <v>3</v>
      </c>
    </row>
    <row r="386" spans="12:14" x14ac:dyDescent="0.3">
      <c r="L386" s="2" t="s">
        <v>1398</v>
      </c>
      <c r="M386" s="18">
        <v>5</v>
      </c>
      <c r="N386" s="18">
        <v>2</v>
      </c>
    </row>
    <row r="387" spans="12:14" x14ac:dyDescent="0.3">
      <c r="L387" s="2" t="s">
        <v>1479</v>
      </c>
      <c r="M387" s="18">
        <v>5</v>
      </c>
      <c r="N387" s="18">
        <v>1</v>
      </c>
    </row>
    <row r="388" spans="12:14" x14ac:dyDescent="0.3">
      <c r="L388" s="2" t="s">
        <v>1444</v>
      </c>
      <c r="M388" s="18">
        <v>1</v>
      </c>
      <c r="N388" s="18">
        <v>1</v>
      </c>
    </row>
    <row r="389" spans="12:14" x14ac:dyDescent="0.3">
      <c r="L389" s="2" t="s">
        <v>1526</v>
      </c>
      <c r="M389" s="18">
        <v>5</v>
      </c>
      <c r="N389" s="18">
        <v>8</v>
      </c>
    </row>
    <row r="390" spans="12:14" x14ac:dyDescent="0.3">
      <c r="L390" s="2" t="s">
        <v>1170</v>
      </c>
      <c r="M390" s="18">
        <v>3</v>
      </c>
      <c r="N390" s="18">
        <v>2</v>
      </c>
    </row>
    <row r="391" spans="12:14" x14ac:dyDescent="0.3">
      <c r="L391" s="2" t="s">
        <v>1347</v>
      </c>
      <c r="M391" s="18">
        <v>4</v>
      </c>
      <c r="N391" s="18">
        <v>1</v>
      </c>
    </row>
    <row r="392" spans="12:14" x14ac:dyDescent="0.3">
      <c r="L392" s="2" t="s">
        <v>1415</v>
      </c>
      <c r="M392" s="18">
        <v>3</v>
      </c>
      <c r="N392" s="18">
        <v>4</v>
      </c>
    </row>
    <row r="393" spans="12:14" x14ac:dyDescent="0.3">
      <c r="L393" s="2" t="s">
        <v>1387</v>
      </c>
      <c r="M393" s="18">
        <v>2</v>
      </c>
      <c r="N393" s="18">
        <v>6</v>
      </c>
    </row>
    <row r="394" spans="12:14" x14ac:dyDescent="0.3">
      <c r="L394" s="2" t="s">
        <v>1427</v>
      </c>
      <c r="M394" s="18">
        <v>1</v>
      </c>
      <c r="N394" s="18">
        <v>1</v>
      </c>
    </row>
    <row r="395" spans="12:14" x14ac:dyDescent="0.3">
      <c r="L395" s="2" t="s">
        <v>1346</v>
      </c>
      <c r="M395" s="18">
        <v>5</v>
      </c>
      <c r="N395" s="18">
        <v>6</v>
      </c>
    </row>
    <row r="396" spans="12:14" x14ac:dyDescent="0.3">
      <c r="L396" s="2" t="s">
        <v>1409</v>
      </c>
      <c r="M396" s="18">
        <v>4</v>
      </c>
      <c r="N396" s="18">
        <v>5</v>
      </c>
    </row>
    <row r="397" spans="12:14" x14ac:dyDescent="0.3">
      <c r="L397" s="2" t="s">
        <v>1276</v>
      </c>
      <c r="M397" s="18">
        <v>2</v>
      </c>
      <c r="N397" s="18">
        <v>3</v>
      </c>
    </row>
    <row r="398" spans="12:14" x14ac:dyDescent="0.3">
      <c r="L398" s="2" t="s">
        <v>1079</v>
      </c>
      <c r="M398" s="18">
        <v>3</v>
      </c>
      <c r="N398" s="18">
        <v>7</v>
      </c>
    </row>
    <row r="399" spans="12:14" x14ac:dyDescent="0.3">
      <c r="L399" s="2" t="s">
        <v>1125</v>
      </c>
      <c r="M399" s="18">
        <v>2</v>
      </c>
      <c r="N399" s="18">
        <v>2</v>
      </c>
    </row>
    <row r="400" spans="12:14" x14ac:dyDescent="0.3">
      <c r="L400" s="2" t="s">
        <v>1426</v>
      </c>
      <c r="M400" s="18">
        <v>5</v>
      </c>
      <c r="N400" s="18">
        <v>5</v>
      </c>
    </row>
    <row r="401" spans="12:14" x14ac:dyDescent="0.3">
      <c r="L401" s="2" t="s">
        <v>1326</v>
      </c>
      <c r="M401" s="18">
        <v>4</v>
      </c>
      <c r="N401" s="18">
        <v>1</v>
      </c>
    </row>
    <row r="402" spans="12:14" x14ac:dyDescent="0.3">
      <c r="L402" s="2" t="s">
        <v>1110</v>
      </c>
      <c r="M402" s="18">
        <v>1</v>
      </c>
      <c r="N402" s="18">
        <v>2</v>
      </c>
    </row>
    <row r="403" spans="12:14" x14ac:dyDescent="0.3">
      <c r="L403" s="2" t="s">
        <v>1471</v>
      </c>
      <c r="M403" s="18">
        <v>5</v>
      </c>
      <c r="N403" s="18">
        <v>6</v>
      </c>
    </row>
    <row r="404" spans="12:14" x14ac:dyDescent="0.3">
      <c r="L404" s="2" t="s">
        <v>1332</v>
      </c>
      <c r="M404" s="18">
        <v>2</v>
      </c>
      <c r="N404" s="18">
        <v>8</v>
      </c>
    </row>
    <row r="405" spans="12:14" x14ac:dyDescent="0.3">
      <c r="L405" s="2" t="s">
        <v>1483</v>
      </c>
      <c r="M405" s="18">
        <v>4</v>
      </c>
      <c r="N405" s="18">
        <v>3</v>
      </c>
    </row>
    <row r="406" spans="12:14" x14ac:dyDescent="0.3">
      <c r="L406" s="2" t="s">
        <v>1338</v>
      </c>
      <c r="M406" s="18">
        <v>5</v>
      </c>
      <c r="N406" s="18">
        <v>3</v>
      </c>
    </row>
    <row r="407" spans="12:14" x14ac:dyDescent="0.3">
      <c r="L407" s="2" t="s">
        <v>1516</v>
      </c>
      <c r="M407" s="18">
        <v>2</v>
      </c>
      <c r="N407" s="18">
        <v>4</v>
      </c>
    </row>
    <row r="408" spans="12:14" x14ac:dyDescent="0.3">
      <c r="L408" s="2" t="s">
        <v>1410</v>
      </c>
      <c r="M408" s="18">
        <v>2</v>
      </c>
      <c r="N408" s="18">
        <v>2</v>
      </c>
    </row>
    <row r="409" spans="12:14" x14ac:dyDescent="0.3">
      <c r="L409" s="2" t="s">
        <v>1173</v>
      </c>
      <c r="M409" s="18">
        <v>5</v>
      </c>
      <c r="N409" s="18">
        <v>5</v>
      </c>
    </row>
    <row r="410" spans="12:14" x14ac:dyDescent="0.3">
      <c r="L410" s="2" t="s">
        <v>1074</v>
      </c>
      <c r="M410" s="18">
        <v>2</v>
      </c>
      <c r="N410" s="18">
        <v>6</v>
      </c>
    </row>
    <row r="411" spans="12:14" x14ac:dyDescent="0.3">
      <c r="L411" s="2" t="s">
        <v>1260</v>
      </c>
      <c r="M411" s="18">
        <v>1</v>
      </c>
      <c r="N411" s="18">
        <v>3</v>
      </c>
    </row>
    <row r="412" spans="12:14" x14ac:dyDescent="0.3">
      <c r="L412" s="2" t="s">
        <v>1482</v>
      </c>
      <c r="M412" s="18">
        <v>5</v>
      </c>
      <c r="N412" s="18">
        <v>3</v>
      </c>
    </row>
    <row r="413" spans="12:14" x14ac:dyDescent="0.3">
      <c r="L413" s="2" t="s">
        <v>1078</v>
      </c>
      <c r="M413" s="18">
        <v>3</v>
      </c>
      <c r="N413" s="18">
        <v>2</v>
      </c>
    </row>
    <row r="414" spans="12:14" x14ac:dyDescent="0.3">
      <c r="L414" s="2" t="s">
        <v>1164</v>
      </c>
      <c r="M414" s="18">
        <v>4</v>
      </c>
      <c r="N414" s="18">
        <v>8</v>
      </c>
    </row>
    <row r="415" spans="12:14" x14ac:dyDescent="0.3">
      <c r="L415" s="2" t="s">
        <v>1227</v>
      </c>
      <c r="M415" s="18">
        <v>5</v>
      </c>
      <c r="N415" s="18">
        <v>4</v>
      </c>
    </row>
    <row r="416" spans="12:14" x14ac:dyDescent="0.3">
      <c r="L416" s="2" t="s">
        <v>1432</v>
      </c>
      <c r="M416" s="18">
        <v>3</v>
      </c>
      <c r="N416" s="18">
        <v>3</v>
      </c>
    </row>
    <row r="417" spans="12:14" x14ac:dyDescent="0.3">
      <c r="L417" s="2" t="s">
        <v>1104</v>
      </c>
      <c r="M417" s="18">
        <v>3</v>
      </c>
      <c r="N417" s="18">
        <v>2</v>
      </c>
    </row>
    <row r="418" spans="12:14" x14ac:dyDescent="0.3">
      <c r="L418" s="2" t="s">
        <v>1179</v>
      </c>
      <c r="M418" s="18">
        <v>5</v>
      </c>
      <c r="N418" s="18">
        <v>6</v>
      </c>
    </row>
    <row r="419" spans="12:14" x14ac:dyDescent="0.3">
      <c r="L419" s="2" t="s">
        <v>1499</v>
      </c>
      <c r="M419" s="18">
        <v>4</v>
      </c>
      <c r="N419" s="18">
        <v>2</v>
      </c>
    </row>
    <row r="420" spans="12:14" x14ac:dyDescent="0.3">
      <c r="L420" s="2" t="s">
        <v>1251</v>
      </c>
      <c r="M420" s="18">
        <v>3</v>
      </c>
      <c r="N420" s="18">
        <v>5</v>
      </c>
    </row>
    <row r="421" spans="12:14" x14ac:dyDescent="0.3">
      <c r="L421" s="2" t="s">
        <v>1433</v>
      </c>
      <c r="M421" s="18">
        <v>3</v>
      </c>
      <c r="N421" s="18">
        <v>5</v>
      </c>
    </row>
    <row r="422" spans="12:14" x14ac:dyDescent="0.3">
      <c r="L422" s="2" t="s">
        <v>1399</v>
      </c>
      <c r="M422" s="18">
        <v>2</v>
      </c>
      <c r="N422" s="18">
        <v>8</v>
      </c>
    </row>
    <row r="423" spans="12:14" x14ac:dyDescent="0.3">
      <c r="L423" s="2" t="s">
        <v>1310</v>
      </c>
      <c r="M423" s="18">
        <v>3</v>
      </c>
      <c r="N423" s="18">
        <v>5</v>
      </c>
    </row>
    <row r="424" spans="12:14" x14ac:dyDescent="0.3">
      <c r="L424" s="2" t="s">
        <v>1489</v>
      </c>
      <c r="M424" s="18">
        <v>5</v>
      </c>
      <c r="N424" s="18">
        <v>6</v>
      </c>
    </row>
    <row r="425" spans="12:14" x14ac:dyDescent="0.3">
      <c r="L425" s="2" t="s">
        <v>1322</v>
      </c>
      <c r="M425" s="18">
        <v>4</v>
      </c>
      <c r="N425" s="18">
        <v>4</v>
      </c>
    </row>
    <row r="426" spans="12:14" x14ac:dyDescent="0.3">
      <c r="L426" s="2" t="s">
        <v>1195</v>
      </c>
      <c r="M426" s="18">
        <v>1</v>
      </c>
      <c r="N426" s="18">
        <v>4</v>
      </c>
    </row>
    <row r="427" spans="12:14" x14ac:dyDescent="0.3">
      <c r="L427" s="2" t="s">
        <v>1088</v>
      </c>
      <c r="M427" s="18">
        <v>2</v>
      </c>
      <c r="N427" s="18">
        <v>7</v>
      </c>
    </row>
    <row r="428" spans="12:14" x14ac:dyDescent="0.3">
      <c r="L428" s="2" t="s">
        <v>1511</v>
      </c>
      <c r="M428" s="18">
        <v>1</v>
      </c>
      <c r="N428" s="18">
        <v>7</v>
      </c>
    </row>
    <row r="429" spans="12:14" x14ac:dyDescent="0.3">
      <c r="L429" s="2" t="s">
        <v>1504</v>
      </c>
      <c r="M429" s="18">
        <v>2</v>
      </c>
      <c r="N429" s="18">
        <v>5</v>
      </c>
    </row>
    <row r="430" spans="12:14" x14ac:dyDescent="0.3">
      <c r="L430" s="2" t="s">
        <v>1506</v>
      </c>
      <c r="M430" s="18">
        <v>4</v>
      </c>
      <c r="N430" s="18">
        <v>5</v>
      </c>
    </row>
    <row r="431" spans="12:14" x14ac:dyDescent="0.3">
      <c r="L431" s="2" t="s">
        <v>1076</v>
      </c>
      <c r="M431" s="18">
        <v>5</v>
      </c>
      <c r="N431" s="18">
        <v>1</v>
      </c>
    </row>
    <row r="432" spans="12:14" x14ac:dyDescent="0.3">
      <c r="L432" s="2" t="s">
        <v>1118</v>
      </c>
      <c r="M432" s="18">
        <v>3</v>
      </c>
      <c r="N432" s="18">
        <v>7</v>
      </c>
    </row>
    <row r="433" spans="12:14" x14ac:dyDescent="0.3">
      <c r="L433" s="2" t="s">
        <v>1252</v>
      </c>
      <c r="M433" s="18">
        <v>2</v>
      </c>
      <c r="N433" s="18">
        <v>1</v>
      </c>
    </row>
    <row r="434" spans="12:14" x14ac:dyDescent="0.3">
      <c r="L434" s="2" t="s">
        <v>1060</v>
      </c>
      <c r="M434" s="18">
        <v>1</v>
      </c>
      <c r="N434" s="18">
        <v>8</v>
      </c>
    </row>
    <row r="435" spans="12:14" x14ac:dyDescent="0.3">
      <c r="L435" s="2" t="s">
        <v>1141</v>
      </c>
      <c r="M435" s="18">
        <v>5</v>
      </c>
      <c r="N435" s="18">
        <v>1</v>
      </c>
    </row>
    <row r="436" spans="12:14" x14ac:dyDescent="0.3">
      <c r="L436" s="2" t="s">
        <v>1230</v>
      </c>
      <c r="M436" s="18">
        <v>1</v>
      </c>
      <c r="N436" s="18">
        <v>4</v>
      </c>
    </row>
    <row r="437" spans="12:14" x14ac:dyDescent="0.3">
      <c r="L437" s="2" t="s">
        <v>1292</v>
      </c>
      <c r="M437" s="18">
        <v>2</v>
      </c>
      <c r="N437" s="18">
        <v>4</v>
      </c>
    </row>
    <row r="438" spans="12:14" x14ac:dyDescent="0.3">
      <c r="L438" s="2" t="s">
        <v>1050</v>
      </c>
      <c r="M438" s="18">
        <v>4</v>
      </c>
      <c r="N438" s="18">
        <v>2</v>
      </c>
    </row>
    <row r="439" spans="12:14" x14ac:dyDescent="0.3">
      <c r="L439" s="2" t="s">
        <v>1352</v>
      </c>
      <c r="M439" s="18">
        <v>3</v>
      </c>
      <c r="N439" s="18">
        <v>2</v>
      </c>
    </row>
    <row r="440" spans="12:14" x14ac:dyDescent="0.3">
      <c r="L440" s="2" t="s">
        <v>1225</v>
      </c>
      <c r="M440" s="18">
        <v>2</v>
      </c>
      <c r="N440" s="18">
        <v>4</v>
      </c>
    </row>
    <row r="441" spans="12:14" x14ac:dyDescent="0.3">
      <c r="L441" s="2" t="s">
        <v>1486</v>
      </c>
      <c r="M441" s="18">
        <v>5</v>
      </c>
      <c r="N441" s="18">
        <v>4</v>
      </c>
    </row>
    <row r="442" spans="12:14" x14ac:dyDescent="0.3">
      <c r="L442" s="2" t="s">
        <v>1112</v>
      </c>
      <c r="M442" s="18">
        <v>4</v>
      </c>
      <c r="N442" s="18">
        <v>8</v>
      </c>
    </row>
    <row r="443" spans="12:14" x14ac:dyDescent="0.3">
      <c r="L443" s="2" t="s">
        <v>1436</v>
      </c>
      <c r="M443" s="18">
        <v>2</v>
      </c>
      <c r="N443" s="18">
        <v>6</v>
      </c>
    </row>
    <row r="444" spans="12:14" x14ac:dyDescent="0.3">
      <c r="L444" s="2" t="s">
        <v>1238</v>
      </c>
      <c r="M444" s="18">
        <v>3</v>
      </c>
      <c r="N444" s="18">
        <v>5</v>
      </c>
    </row>
    <row r="445" spans="12:14" x14ac:dyDescent="0.3">
      <c r="L445" s="2" t="s">
        <v>1305</v>
      </c>
      <c r="M445" s="18">
        <v>4</v>
      </c>
      <c r="N445" s="18">
        <v>7</v>
      </c>
    </row>
    <row r="446" spans="12:14" x14ac:dyDescent="0.3">
      <c r="L446" s="2" t="s">
        <v>1271</v>
      </c>
      <c r="M446" s="18">
        <v>4</v>
      </c>
      <c r="N446" s="18">
        <v>8</v>
      </c>
    </row>
    <row r="447" spans="12:14" x14ac:dyDescent="0.3">
      <c r="L447" s="2" t="s">
        <v>1290</v>
      </c>
      <c r="M447" s="18">
        <v>2</v>
      </c>
      <c r="N447" s="18">
        <v>6</v>
      </c>
    </row>
    <row r="448" spans="12:14" x14ac:dyDescent="0.3">
      <c r="L448" s="2" t="s">
        <v>1481</v>
      </c>
      <c r="M448" s="18">
        <v>1</v>
      </c>
      <c r="N448" s="18">
        <v>4</v>
      </c>
    </row>
    <row r="449" spans="12:14" x14ac:dyDescent="0.3">
      <c r="L449" s="2" t="s">
        <v>1417</v>
      </c>
      <c r="M449" s="18">
        <v>4</v>
      </c>
      <c r="N449" s="18">
        <v>2</v>
      </c>
    </row>
    <row r="450" spans="12:14" x14ac:dyDescent="0.3">
      <c r="L450" s="2" t="s">
        <v>1335</v>
      </c>
      <c r="M450" s="18">
        <v>2</v>
      </c>
      <c r="N450" s="18">
        <v>2</v>
      </c>
    </row>
    <row r="451" spans="12:14" x14ac:dyDescent="0.3">
      <c r="L451" s="2" t="s">
        <v>1480</v>
      </c>
      <c r="M451" s="18">
        <v>4</v>
      </c>
      <c r="N451" s="18">
        <v>1</v>
      </c>
    </row>
    <row r="452" spans="12:14" x14ac:dyDescent="0.3">
      <c r="L452" s="2" t="s">
        <v>1121</v>
      </c>
      <c r="M452" s="18">
        <v>4</v>
      </c>
      <c r="N452" s="18">
        <v>6</v>
      </c>
    </row>
    <row r="453" spans="12:14" x14ac:dyDescent="0.3">
      <c r="L453" s="2" t="s">
        <v>1093</v>
      </c>
      <c r="M453" s="18">
        <v>1</v>
      </c>
      <c r="N453" s="18">
        <v>7</v>
      </c>
    </row>
    <row r="454" spans="12:14" x14ac:dyDescent="0.3">
      <c r="L454" s="2" t="s">
        <v>1279</v>
      </c>
      <c r="M454" s="18">
        <v>4</v>
      </c>
      <c r="N454" s="18">
        <v>5</v>
      </c>
    </row>
    <row r="455" spans="12:14" x14ac:dyDescent="0.3">
      <c r="L455" s="2" t="s">
        <v>1463</v>
      </c>
      <c r="M455" s="18">
        <v>4</v>
      </c>
      <c r="N455" s="18">
        <v>8</v>
      </c>
    </row>
    <row r="456" spans="12:14" x14ac:dyDescent="0.3">
      <c r="L456" s="2" t="s">
        <v>1389</v>
      </c>
      <c r="M456" s="18">
        <v>3</v>
      </c>
      <c r="N456" s="18">
        <v>3</v>
      </c>
    </row>
    <row r="457" spans="12:14" x14ac:dyDescent="0.3">
      <c r="L457" s="2" t="s">
        <v>1097</v>
      </c>
      <c r="M457" s="18">
        <v>1</v>
      </c>
      <c r="N457" s="18">
        <v>5</v>
      </c>
    </row>
    <row r="458" spans="12:14" x14ac:dyDescent="0.3">
      <c r="L458" s="2" t="s">
        <v>1505</v>
      </c>
      <c r="M458" s="18">
        <v>2</v>
      </c>
      <c r="N458" s="18">
        <v>2</v>
      </c>
    </row>
    <row r="459" spans="12:14" x14ac:dyDescent="0.3">
      <c r="L459" s="2" t="s">
        <v>1323</v>
      </c>
      <c r="M459" s="18">
        <v>2</v>
      </c>
      <c r="N459" s="18">
        <v>4</v>
      </c>
    </row>
    <row r="460" spans="12:14" x14ac:dyDescent="0.3">
      <c r="L460" s="2" t="s">
        <v>1474</v>
      </c>
      <c r="M460" s="18">
        <v>5</v>
      </c>
      <c r="N460" s="18">
        <v>7</v>
      </c>
    </row>
    <row r="461" spans="12:14" x14ac:dyDescent="0.3">
      <c r="L461" s="2" t="s">
        <v>1231</v>
      </c>
      <c r="M461" s="18">
        <v>1</v>
      </c>
      <c r="N461" s="18">
        <v>5</v>
      </c>
    </row>
    <row r="462" spans="12:14" x14ac:dyDescent="0.3">
      <c r="L462" s="2" t="s">
        <v>1092</v>
      </c>
      <c r="M462" s="18">
        <v>1</v>
      </c>
      <c r="N462" s="18">
        <v>1</v>
      </c>
    </row>
    <row r="463" spans="12:14" x14ac:dyDescent="0.3">
      <c r="L463" s="2" t="s">
        <v>1451</v>
      </c>
      <c r="M463" s="18">
        <v>4</v>
      </c>
      <c r="N463" s="18">
        <v>7</v>
      </c>
    </row>
    <row r="464" spans="12:14" x14ac:dyDescent="0.3">
      <c r="L464" s="2" t="s">
        <v>1496</v>
      </c>
      <c r="M464" s="18">
        <v>3</v>
      </c>
      <c r="N464" s="18">
        <v>7</v>
      </c>
    </row>
    <row r="465" spans="12:14" x14ac:dyDescent="0.3">
      <c r="L465" s="2" t="s">
        <v>1421</v>
      </c>
      <c r="M465" s="18">
        <v>1</v>
      </c>
      <c r="N465" s="18">
        <v>6</v>
      </c>
    </row>
    <row r="466" spans="12:14" x14ac:dyDescent="0.3">
      <c r="L466" s="2" t="s">
        <v>1300</v>
      </c>
      <c r="M466" s="18">
        <v>3</v>
      </c>
      <c r="N466" s="18">
        <v>8</v>
      </c>
    </row>
    <row r="467" spans="12:14" x14ac:dyDescent="0.3">
      <c r="L467" s="2" t="s">
        <v>1453</v>
      </c>
      <c r="M467" s="18">
        <v>5</v>
      </c>
      <c r="N467" s="18">
        <v>1</v>
      </c>
    </row>
    <row r="468" spans="12:14" x14ac:dyDescent="0.3">
      <c r="L468" s="2" t="s">
        <v>1423</v>
      </c>
      <c r="M468" s="18">
        <v>4</v>
      </c>
      <c r="N468" s="18">
        <v>7</v>
      </c>
    </row>
    <row r="469" spans="12:14" x14ac:dyDescent="0.3">
      <c r="L469" s="2" t="s">
        <v>1156</v>
      </c>
      <c r="M469" s="18">
        <v>4</v>
      </c>
      <c r="N469" s="18">
        <v>2</v>
      </c>
    </row>
    <row r="470" spans="12:14" x14ac:dyDescent="0.3">
      <c r="L470" s="2" t="s">
        <v>1059</v>
      </c>
      <c r="M470" s="18">
        <v>5</v>
      </c>
      <c r="N470" s="18">
        <v>1</v>
      </c>
    </row>
    <row r="471" spans="12:14" x14ac:dyDescent="0.3">
      <c r="L471" s="2" t="s">
        <v>1373</v>
      </c>
      <c r="M471" s="18">
        <v>5</v>
      </c>
      <c r="N471" s="18">
        <v>8</v>
      </c>
    </row>
    <row r="472" spans="12:14" x14ac:dyDescent="0.3">
      <c r="L472" s="2" t="s">
        <v>1503</v>
      </c>
      <c r="M472" s="18">
        <v>3</v>
      </c>
      <c r="N472" s="18">
        <v>7</v>
      </c>
    </row>
    <row r="473" spans="12:14" x14ac:dyDescent="0.3">
      <c r="L473" s="2" t="s">
        <v>1226</v>
      </c>
      <c r="M473" s="18">
        <v>4</v>
      </c>
      <c r="N473" s="18">
        <v>6</v>
      </c>
    </row>
    <row r="474" spans="12:14" x14ac:dyDescent="0.3">
      <c r="L474" s="2" t="s">
        <v>1209</v>
      </c>
      <c r="M474" s="18">
        <v>5</v>
      </c>
      <c r="N474" s="18">
        <v>1</v>
      </c>
    </row>
    <row r="475" spans="12:14" x14ac:dyDescent="0.3">
      <c r="L475" s="2" t="s">
        <v>1508</v>
      </c>
      <c r="M475" s="18">
        <v>1</v>
      </c>
      <c r="N475" s="18">
        <v>6</v>
      </c>
    </row>
    <row r="476" spans="12:14" x14ac:dyDescent="0.3">
      <c r="L476" s="2" t="s">
        <v>1402</v>
      </c>
      <c r="M476" s="18">
        <v>3</v>
      </c>
      <c r="N476" s="18">
        <v>3</v>
      </c>
    </row>
    <row r="477" spans="12:14" x14ac:dyDescent="0.3">
      <c r="L477" s="2" t="s">
        <v>1052</v>
      </c>
      <c r="M477" s="18">
        <v>2</v>
      </c>
      <c r="N477" s="18">
        <v>2</v>
      </c>
    </row>
    <row r="478" spans="12:14" x14ac:dyDescent="0.3">
      <c r="L478" s="2" t="s">
        <v>1139</v>
      </c>
      <c r="M478" s="18">
        <v>1</v>
      </c>
      <c r="N478" s="18">
        <v>2</v>
      </c>
    </row>
    <row r="479" spans="12:14" x14ac:dyDescent="0.3">
      <c r="L479" s="2" t="s">
        <v>1510</v>
      </c>
      <c r="M479" s="18">
        <v>3</v>
      </c>
      <c r="N479" s="18">
        <v>6</v>
      </c>
    </row>
    <row r="480" spans="12:14" x14ac:dyDescent="0.3">
      <c r="L480" s="2" t="s">
        <v>1213</v>
      </c>
      <c r="M480" s="18">
        <v>1</v>
      </c>
      <c r="N480" s="18">
        <v>2</v>
      </c>
    </row>
    <row r="481" spans="12:14" x14ac:dyDescent="0.3">
      <c r="L481" s="2" t="s">
        <v>1397</v>
      </c>
      <c r="M481" s="18">
        <v>2</v>
      </c>
      <c r="N481" s="18">
        <v>2</v>
      </c>
    </row>
    <row r="482" spans="12:14" x14ac:dyDescent="0.3">
      <c r="L482" s="2" t="s">
        <v>1400</v>
      </c>
      <c r="M482" s="18">
        <v>4</v>
      </c>
      <c r="N482" s="18">
        <v>6</v>
      </c>
    </row>
    <row r="483" spans="12:14" x14ac:dyDescent="0.3">
      <c r="L483" s="2" t="s">
        <v>1150</v>
      </c>
      <c r="M483" s="18">
        <v>4</v>
      </c>
      <c r="N483" s="18">
        <v>6</v>
      </c>
    </row>
    <row r="484" spans="12:14" x14ac:dyDescent="0.3">
      <c r="L484" s="2" t="s">
        <v>1336</v>
      </c>
      <c r="M484" s="18">
        <v>2</v>
      </c>
      <c r="N484" s="18">
        <v>8</v>
      </c>
    </row>
    <row r="485" spans="12:14" x14ac:dyDescent="0.3">
      <c r="L485" s="2" t="s">
        <v>1359</v>
      </c>
      <c r="M485" s="18">
        <v>5</v>
      </c>
      <c r="N485" s="18">
        <v>8</v>
      </c>
    </row>
    <row r="486" spans="12:14" x14ac:dyDescent="0.3">
      <c r="L486" s="2" t="s">
        <v>1103</v>
      </c>
      <c r="M486" s="18">
        <v>2</v>
      </c>
      <c r="N486" s="18">
        <v>8</v>
      </c>
    </row>
    <row r="487" spans="12:14" x14ac:dyDescent="0.3">
      <c r="L487" s="2" t="s">
        <v>1158</v>
      </c>
      <c r="M487" s="18">
        <v>2</v>
      </c>
      <c r="N487" s="18">
        <v>5</v>
      </c>
    </row>
    <row r="488" spans="12:14" x14ac:dyDescent="0.3">
      <c r="L488" s="2" t="s">
        <v>1379</v>
      </c>
      <c r="M488" s="18">
        <v>2</v>
      </c>
      <c r="N488" s="18">
        <v>4</v>
      </c>
    </row>
    <row r="489" spans="12:14" x14ac:dyDescent="0.3">
      <c r="L489" s="2" t="s">
        <v>1295</v>
      </c>
      <c r="M489" s="18">
        <v>2</v>
      </c>
      <c r="N489" s="18">
        <v>5</v>
      </c>
    </row>
    <row r="490" spans="12:14" x14ac:dyDescent="0.3">
      <c r="L490" s="2" t="s">
        <v>1259</v>
      </c>
      <c r="M490" s="18">
        <v>1</v>
      </c>
      <c r="N490" s="18">
        <v>6</v>
      </c>
    </row>
    <row r="491" spans="12:14" x14ac:dyDescent="0.3">
      <c r="L491" s="2" t="s">
        <v>1072</v>
      </c>
      <c r="M491" s="18">
        <v>4</v>
      </c>
      <c r="N491" s="18">
        <v>2</v>
      </c>
    </row>
    <row r="492" spans="12:14" x14ac:dyDescent="0.3">
      <c r="L492" s="2" t="s">
        <v>1089</v>
      </c>
      <c r="M492" s="18">
        <v>2</v>
      </c>
      <c r="N492" s="18">
        <v>4</v>
      </c>
    </row>
    <row r="493" spans="12:14" x14ac:dyDescent="0.3">
      <c r="L493" s="2" t="s">
        <v>1315</v>
      </c>
      <c r="M493" s="18">
        <v>4</v>
      </c>
      <c r="N493" s="18">
        <v>6</v>
      </c>
    </row>
    <row r="494" spans="12:14" x14ac:dyDescent="0.3">
      <c r="L494" s="2" t="s">
        <v>1285</v>
      </c>
      <c r="M494" s="18">
        <v>1</v>
      </c>
      <c r="N494" s="18">
        <v>1</v>
      </c>
    </row>
    <row r="495" spans="12:14" x14ac:dyDescent="0.3">
      <c r="L495" s="2" t="s">
        <v>1181</v>
      </c>
      <c r="M495" s="18">
        <v>5</v>
      </c>
      <c r="N495" s="18">
        <v>6</v>
      </c>
    </row>
    <row r="496" spans="12:14" x14ac:dyDescent="0.3">
      <c r="L496" s="2" t="s">
        <v>1244</v>
      </c>
      <c r="M496" s="18">
        <v>3</v>
      </c>
      <c r="N496" s="18">
        <v>5</v>
      </c>
    </row>
    <row r="497" spans="12:14" x14ac:dyDescent="0.3">
      <c r="L497" s="2" t="s">
        <v>1069</v>
      </c>
      <c r="M497" s="18">
        <v>5</v>
      </c>
      <c r="N497" s="18">
        <v>7</v>
      </c>
    </row>
    <row r="498" spans="12:14" x14ac:dyDescent="0.3">
      <c r="L498" s="2" t="s">
        <v>1287</v>
      </c>
      <c r="M498" s="18">
        <v>1</v>
      </c>
      <c r="N498" s="18">
        <v>4</v>
      </c>
    </row>
    <row r="499" spans="12:14" x14ac:dyDescent="0.3">
      <c r="L499" s="2" t="s">
        <v>1441</v>
      </c>
      <c r="M499" s="18">
        <v>1</v>
      </c>
      <c r="N499" s="18">
        <v>1</v>
      </c>
    </row>
    <row r="500" spans="12:14" x14ac:dyDescent="0.3">
      <c r="L500" s="2" t="s">
        <v>1146</v>
      </c>
      <c r="M500" s="18">
        <v>3</v>
      </c>
      <c r="N500" s="18">
        <v>5</v>
      </c>
    </row>
    <row r="501" spans="12:14" x14ac:dyDescent="0.3">
      <c r="L501" s="2" t="s">
        <v>1430</v>
      </c>
      <c r="M501" s="18">
        <v>3</v>
      </c>
      <c r="N501" s="18">
        <v>6</v>
      </c>
    </row>
  </sheetData>
  <sortState xmlns:xlrd2="http://schemas.microsoft.com/office/spreadsheetml/2017/richdata2" ref="L2:O501">
    <sortCondition ref="O3"/>
  </sortState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31"/>
  <sheetViews>
    <sheetView zoomScale="145" zoomScaleNormal="145" zoomScalePageLayoutView="145" workbookViewId="0">
      <selection sqref="A1:B1"/>
    </sheetView>
  </sheetViews>
  <sheetFormatPr defaultColWidth="9.109375" defaultRowHeight="14.4" x14ac:dyDescent="0.3"/>
  <cols>
    <col min="1" max="1" width="18.44140625" style="2" bestFit="1" customWidth="1"/>
    <col min="2" max="2" width="8.44140625" style="2" bestFit="1" customWidth="1"/>
    <col min="3" max="3" width="11.77734375" style="2" bestFit="1" customWidth="1"/>
    <col min="4" max="4" width="12.6640625" style="2" customWidth="1"/>
    <col min="5" max="5" width="15.33203125" style="2" customWidth="1"/>
    <col min="6" max="6" width="17.44140625" style="2" customWidth="1"/>
    <col min="7" max="8" width="11.77734375" style="2" bestFit="1" customWidth="1"/>
    <col min="9" max="16384" width="9.109375" style="2"/>
  </cols>
  <sheetData>
    <row r="1" spans="1:8" x14ac:dyDescent="0.3">
      <c r="A1" s="86" t="s">
        <v>8</v>
      </c>
      <c r="B1" s="87" t="s">
        <v>2281</v>
      </c>
      <c r="C1" s="7" t="s">
        <v>895</v>
      </c>
      <c r="G1" s="85" t="s">
        <v>895</v>
      </c>
      <c r="H1" s="83" t="s">
        <v>2281</v>
      </c>
    </row>
    <row r="2" spans="1:8" x14ac:dyDescent="0.3">
      <c r="A2" s="2" t="s">
        <v>13</v>
      </c>
      <c r="B2" s="84">
        <v>78703</v>
      </c>
      <c r="C2" s="8">
        <v>447006117</v>
      </c>
      <c r="E2" s="8">
        <v>259006820</v>
      </c>
      <c r="F2" s="14"/>
      <c r="G2" s="8">
        <v>606004453</v>
      </c>
    </row>
    <row r="3" spans="1:8" x14ac:dyDescent="0.3">
      <c r="A3" s="2" t="s">
        <v>16</v>
      </c>
      <c r="B3" s="84">
        <v>126951</v>
      </c>
      <c r="C3" s="8">
        <v>937009910</v>
      </c>
      <c r="D3" s="14"/>
      <c r="F3" s="14"/>
      <c r="G3" s="8">
        <v>156001792</v>
      </c>
    </row>
    <row r="4" spans="1:8" x14ac:dyDescent="0.3">
      <c r="A4" s="2" t="s">
        <v>19</v>
      </c>
      <c r="B4" s="84">
        <v>67565</v>
      </c>
      <c r="C4" s="8">
        <v>725000913</v>
      </c>
      <c r="D4" s="14"/>
      <c r="E4" s="14"/>
      <c r="F4" s="14"/>
      <c r="G4" s="8">
        <v>857003556</v>
      </c>
    </row>
    <row r="5" spans="1:8" x14ac:dyDescent="0.3">
      <c r="A5" s="2" t="s">
        <v>22</v>
      </c>
      <c r="B5" s="84">
        <v>106544</v>
      </c>
      <c r="C5" s="8">
        <v>744005200</v>
      </c>
      <c r="D5" s="14"/>
      <c r="E5" s="14"/>
      <c r="F5" s="14"/>
      <c r="G5" s="8">
        <v>490001782</v>
      </c>
    </row>
    <row r="6" spans="1:8" x14ac:dyDescent="0.3">
      <c r="A6" s="2" t="s">
        <v>24</v>
      </c>
      <c r="B6" s="84">
        <v>89381</v>
      </c>
      <c r="C6" s="8">
        <v>460005559</v>
      </c>
      <c r="D6" s="14"/>
      <c r="E6" s="14"/>
      <c r="F6" s="14"/>
      <c r="G6" s="8">
        <v>145006388</v>
      </c>
    </row>
    <row r="7" spans="1:8" x14ac:dyDescent="0.3">
      <c r="A7" s="2" t="s">
        <v>27</v>
      </c>
      <c r="B7" s="84">
        <v>86909</v>
      </c>
      <c r="C7" s="9">
        <v>560005255</v>
      </c>
      <c r="D7" s="15"/>
      <c r="E7" s="15"/>
      <c r="F7" s="14"/>
      <c r="G7" s="9">
        <v>290006381</v>
      </c>
    </row>
    <row r="8" spans="1:8" x14ac:dyDescent="0.3">
      <c r="A8" s="2" t="s">
        <v>2320</v>
      </c>
      <c r="B8" s="84">
        <v>94597</v>
      </c>
      <c r="C8" s="8">
        <v>295006686</v>
      </c>
      <c r="D8" s="15"/>
      <c r="E8" s="15"/>
      <c r="F8" s="14"/>
      <c r="G8" s="8">
        <v>941007602</v>
      </c>
    </row>
    <row r="9" spans="1:8" x14ac:dyDescent="0.3">
      <c r="A9" s="2" t="s">
        <v>30</v>
      </c>
      <c r="B9" s="84">
        <v>65335</v>
      </c>
      <c r="C9" s="8">
        <v>259006820</v>
      </c>
      <c r="D9" s="15"/>
      <c r="E9" s="15"/>
      <c r="F9" s="14"/>
      <c r="G9" s="9">
        <v>560005255</v>
      </c>
    </row>
    <row r="10" spans="1:8" x14ac:dyDescent="0.3">
      <c r="A10" s="2" t="s">
        <v>32</v>
      </c>
      <c r="B10" s="84">
        <v>125775</v>
      </c>
      <c r="C10" s="8">
        <v>606004453</v>
      </c>
      <c r="D10" s="15"/>
      <c r="E10" s="15"/>
      <c r="F10" s="14"/>
      <c r="G10" s="8">
        <v>871009771</v>
      </c>
    </row>
    <row r="11" spans="1:8" x14ac:dyDescent="0.3">
      <c r="A11" s="2" t="s">
        <v>34</v>
      </c>
      <c r="B11" s="84">
        <v>67398</v>
      </c>
      <c r="C11" s="8">
        <v>882001640</v>
      </c>
      <c r="D11" s="15"/>
      <c r="E11" s="15"/>
      <c r="F11" s="14"/>
      <c r="G11" s="8">
        <v>744005201</v>
      </c>
    </row>
    <row r="12" spans="1:8" x14ac:dyDescent="0.3">
      <c r="A12" s="2" t="s">
        <v>36</v>
      </c>
      <c r="B12" s="84">
        <v>123312</v>
      </c>
      <c r="C12" s="9">
        <v>899007108</v>
      </c>
      <c r="D12" s="15"/>
      <c r="E12" s="15"/>
      <c r="F12" s="14"/>
      <c r="G12" s="8">
        <v>117004232</v>
      </c>
    </row>
    <row r="13" spans="1:8" x14ac:dyDescent="0.3">
      <c r="A13" s="2" t="s">
        <v>38</v>
      </c>
      <c r="B13" s="84">
        <v>78656</v>
      </c>
      <c r="C13" s="8">
        <v>117004232</v>
      </c>
      <c r="D13" s="15"/>
      <c r="E13" s="15"/>
      <c r="F13" s="14"/>
      <c r="G13" s="9">
        <v>899007108</v>
      </c>
    </row>
    <row r="14" spans="1:8" x14ac:dyDescent="0.3">
      <c r="A14" s="2" t="s">
        <v>40</v>
      </c>
      <c r="B14" s="84">
        <v>87833</v>
      </c>
      <c r="C14" s="8">
        <v>399000824</v>
      </c>
      <c r="D14" s="15"/>
      <c r="E14" s="15"/>
      <c r="F14" s="14"/>
      <c r="G14" s="8">
        <v>447006117</v>
      </c>
    </row>
    <row r="15" spans="1:8" x14ac:dyDescent="0.3">
      <c r="A15" s="2" t="s">
        <v>42</v>
      </c>
      <c r="B15" s="84">
        <v>70542</v>
      </c>
      <c r="C15" s="8">
        <v>874007394</v>
      </c>
      <c r="F15" s="14"/>
      <c r="G15" s="8">
        <v>725000913</v>
      </c>
    </row>
    <row r="16" spans="1:8" x14ac:dyDescent="0.3">
      <c r="A16" s="2" t="s">
        <v>45</v>
      </c>
      <c r="B16" s="84">
        <v>104771</v>
      </c>
      <c r="C16" s="8">
        <v>209008868</v>
      </c>
      <c r="F16" s="14"/>
      <c r="G16" s="8">
        <v>937009910</v>
      </c>
    </row>
    <row r="17" spans="1:7" x14ac:dyDescent="0.3">
      <c r="A17" s="2" t="s">
        <v>47</v>
      </c>
      <c r="B17" s="84">
        <v>78864</v>
      </c>
      <c r="C17" s="9">
        <v>554008817</v>
      </c>
      <c r="F17" s="14"/>
      <c r="G17" s="8">
        <v>874007394</v>
      </c>
    </row>
    <row r="18" spans="1:7" x14ac:dyDescent="0.3">
      <c r="A18" s="2" t="s">
        <v>2319</v>
      </c>
      <c r="B18" s="84">
        <v>99339</v>
      </c>
      <c r="C18" s="8">
        <v>857003556</v>
      </c>
      <c r="F18" s="14"/>
      <c r="G18" s="8">
        <v>770009459</v>
      </c>
    </row>
    <row r="19" spans="1:7" x14ac:dyDescent="0.3">
      <c r="A19" s="2" t="s">
        <v>51</v>
      </c>
      <c r="B19" s="84">
        <v>70161</v>
      </c>
      <c r="C19" s="9">
        <v>290006381</v>
      </c>
      <c r="F19" s="14"/>
      <c r="G19" s="9">
        <v>553008817</v>
      </c>
    </row>
    <row r="20" spans="1:7" x14ac:dyDescent="0.3">
      <c r="A20" s="2" t="s">
        <v>53</v>
      </c>
      <c r="B20" s="84">
        <v>117101</v>
      </c>
      <c r="C20" s="8">
        <v>770009459</v>
      </c>
      <c r="F20" s="14"/>
      <c r="G20" s="8">
        <v>298004217</v>
      </c>
    </row>
    <row r="21" spans="1:7" x14ac:dyDescent="0.3">
      <c r="A21" s="2" t="s">
        <v>55</v>
      </c>
      <c r="B21" s="84">
        <v>65738</v>
      </c>
      <c r="C21" s="8">
        <v>871009771</v>
      </c>
      <c r="F21" s="14"/>
      <c r="G21" s="8">
        <v>209008868</v>
      </c>
    </row>
    <row r="22" spans="1:7" x14ac:dyDescent="0.3">
      <c r="A22" s="2" t="s">
        <v>1038</v>
      </c>
      <c r="B22" s="84">
        <v>117388</v>
      </c>
      <c r="C22" s="8">
        <v>156001792</v>
      </c>
      <c r="F22" s="14"/>
      <c r="G22" s="8">
        <v>184002397</v>
      </c>
    </row>
    <row r="23" spans="1:7" x14ac:dyDescent="0.3">
      <c r="A23" s="2" t="s">
        <v>59</v>
      </c>
      <c r="B23" s="84">
        <v>65190</v>
      </c>
      <c r="C23" s="8">
        <v>221009436</v>
      </c>
      <c r="F23" s="14"/>
      <c r="G23" s="8">
        <v>259006820</v>
      </c>
    </row>
    <row r="24" spans="1:7" x14ac:dyDescent="0.3">
      <c r="A24" s="2" t="s">
        <v>62</v>
      </c>
      <c r="B24" s="84">
        <v>125391</v>
      </c>
      <c r="C24" s="8">
        <v>145006388</v>
      </c>
      <c r="F24" s="14"/>
      <c r="G24" s="8">
        <v>400004726</v>
      </c>
    </row>
    <row r="25" spans="1:7" x14ac:dyDescent="0.3">
      <c r="A25" s="2" t="s">
        <v>64</v>
      </c>
      <c r="B25" s="84">
        <v>65855</v>
      </c>
      <c r="C25" s="8">
        <v>490001782</v>
      </c>
      <c r="F25" s="14"/>
      <c r="G25" s="9">
        <v>281006554</v>
      </c>
    </row>
    <row r="26" spans="1:7" x14ac:dyDescent="0.3">
      <c r="A26" s="2" t="s">
        <v>67</v>
      </c>
      <c r="B26" s="84">
        <v>85843</v>
      </c>
      <c r="C26" s="8">
        <v>589005031</v>
      </c>
      <c r="F26" s="14"/>
      <c r="G26" s="8">
        <v>882001640</v>
      </c>
    </row>
    <row r="27" spans="1:7" x14ac:dyDescent="0.3">
      <c r="A27" s="2" t="s">
        <v>69</v>
      </c>
      <c r="B27" s="84">
        <v>76434</v>
      </c>
      <c r="C27" s="8">
        <v>184002397</v>
      </c>
      <c r="F27" s="14"/>
      <c r="G27" s="8">
        <v>589005031</v>
      </c>
    </row>
    <row r="28" spans="1:7" x14ac:dyDescent="0.3">
      <c r="A28" s="2" t="s">
        <v>72</v>
      </c>
      <c r="B28" s="84">
        <v>62450</v>
      </c>
      <c r="C28" s="8">
        <v>400004726</v>
      </c>
      <c r="F28" s="14"/>
      <c r="G28" s="8">
        <v>399000824</v>
      </c>
    </row>
    <row r="29" spans="1:7" x14ac:dyDescent="0.3">
      <c r="A29" s="2" t="s">
        <v>74</v>
      </c>
      <c r="B29" s="84">
        <v>109797</v>
      </c>
      <c r="C29" s="8">
        <v>941007602</v>
      </c>
      <c r="F29" s="14"/>
      <c r="G29" s="8">
        <v>221009436</v>
      </c>
    </row>
    <row r="30" spans="1:7" x14ac:dyDescent="0.3">
      <c r="A30" s="2" t="s">
        <v>76</v>
      </c>
      <c r="B30" s="84">
        <v>116810</v>
      </c>
      <c r="C30" s="9">
        <v>281006554</v>
      </c>
      <c r="F30" s="14"/>
      <c r="G30" s="8">
        <v>460005559</v>
      </c>
    </row>
    <row r="31" spans="1:7" x14ac:dyDescent="0.3">
      <c r="A31" s="2" t="s">
        <v>78</v>
      </c>
      <c r="B31" s="84">
        <v>68327</v>
      </c>
      <c r="C31" s="8">
        <v>298004217</v>
      </c>
      <c r="F31" s="14"/>
      <c r="G31" s="8">
        <v>295006686</v>
      </c>
    </row>
  </sheetData>
  <sortState xmlns:xlrd2="http://schemas.microsoft.com/office/spreadsheetml/2017/richdata2" ref="G3:H31">
    <sortCondition descending="1" ref="H4"/>
  </sortState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defaultColWidth="9.109375" defaultRowHeight="14.4" x14ac:dyDescent="0.3"/>
  <cols>
    <col min="1" max="1" width="17.44140625" style="2" bestFit="1" customWidth="1"/>
    <col min="2" max="2" width="11.109375" style="2" bestFit="1" customWidth="1"/>
    <col min="3" max="3" width="11.109375" style="2" customWidth="1"/>
    <col min="4" max="4" width="7.6640625" style="2" customWidth="1"/>
    <col min="5" max="5" width="12.109375" style="2" customWidth="1"/>
    <col min="6" max="10" width="13.109375" style="2" customWidth="1"/>
    <col min="11" max="11" width="9.109375" style="2" customWidth="1"/>
    <col min="12" max="12" width="9.109375" style="2"/>
    <col min="13" max="13" width="18.44140625" style="2" bestFit="1" customWidth="1"/>
    <col min="14" max="14" width="11.77734375" style="2" bestFit="1" customWidth="1"/>
    <col min="15" max="15" width="11.6640625" style="2" bestFit="1" customWidth="1"/>
    <col min="16" max="16" width="17.44140625" style="2" customWidth="1"/>
    <col min="17" max="17" width="9.109375" style="2" bestFit="1" customWidth="1"/>
    <col min="18" max="18" width="17.44140625" style="2" customWidth="1"/>
    <col min="19" max="20" width="11.77734375" style="2" bestFit="1" customWidth="1"/>
    <col min="21" max="16384" width="9.109375" style="2"/>
  </cols>
  <sheetData>
    <row r="1" spans="1:20" x14ac:dyDescent="0.3">
      <c r="A1" s="10" t="s">
        <v>903</v>
      </c>
      <c r="B1" s="11" t="s">
        <v>913</v>
      </c>
      <c r="C1" s="11"/>
      <c r="E1" s="12"/>
      <c r="F1" s="41" t="s">
        <v>1041</v>
      </c>
      <c r="G1" s="41" t="s">
        <v>1042</v>
      </c>
      <c r="H1" s="41" t="s">
        <v>1043</v>
      </c>
      <c r="I1" s="41" t="s">
        <v>1044</v>
      </c>
      <c r="J1" s="41" t="s">
        <v>905</v>
      </c>
      <c r="M1" s="7" t="s">
        <v>8</v>
      </c>
      <c r="N1" s="7" t="s">
        <v>895</v>
      </c>
    </row>
    <row r="2" spans="1:20" x14ac:dyDescent="0.3">
      <c r="A2" s="10" t="s">
        <v>906</v>
      </c>
      <c r="B2" s="11" t="s">
        <v>1041</v>
      </c>
      <c r="C2" s="11"/>
      <c r="E2" s="13" t="s">
        <v>907</v>
      </c>
      <c r="F2" s="39">
        <v>74880</v>
      </c>
      <c r="G2" s="39">
        <v>48620</v>
      </c>
      <c r="H2" s="39">
        <v>65377</v>
      </c>
      <c r="I2" s="39">
        <v>61334</v>
      </c>
      <c r="J2" s="40">
        <f t="shared" ref="J2:J13" si="0">SUM(F2:I2)</f>
        <v>250211</v>
      </c>
      <c r="M2" s="2" t="s">
        <v>13</v>
      </c>
      <c r="N2" s="8">
        <v>447006117</v>
      </c>
      <c r="O2" s="8"/>
      <c r="P2" s="9">
        <v>560005255</v>
      </c>
      <c r="Q2" s="14"/>
      <c r="R2" s="14"/>
      <c r="S2" s="8">
        <v>156001792</v>
      </c>
      <c r="T2" s="9"/>
    </row>
    <row r="3" spans="1:20" x14ac:dyDescent="0.3">
      <c r="E3" s="13" t="s">
        <v>908</v>
      </c>
      <c r="F3" s="39">
        <v>87607</v>
      </c>
      <c r="G3" s="39">
        <v>35607</v>
      </c>
      <c r="H3" s="39">
        <v>64909</v>
      </c>
      <c r="I3" s="39">
        <v>33995</v>
      </c>
      <c r="J3" s="40">
        <f t="shared" si="0"/>
        <v>222118</v>
      </c>
      <c r="M3" s="2" t="s">
        <v>16</v>
      </c>
      <c r="N3" s="8">
        <v>937009910</v>
      </c>
      <c r="O3" s="8"/>
      <c r="P3" s="14"/>
      <c r="R3" s="14"/>
      <c r="S3" s="8">
        <v>857003556</v>
      </c>
      <c r="T3" s="9"/>
    </row>
    <row r="4" spans="1:20" x14ac:dyDescent="0.3">
      <c r="A4" s="10" t="s">
        <v>909</v>
      </c>
      <c r="B4" s="15">
        <f>MATCH(B1,E:E,0)</f>
        <v>6</v>
      </c>
      <c r="C4" s="15"/>
      <c r="E4" s="13" t="s">
        <v>904</v>
      </c>
      <c r="F4" s="39">
        <v>82394</v>
      </c>
      <c r="G4" s="39">
        <v>43654</v>
      </c>
      <c r="H4" s="39">
        <v>55445</v>
      </c>
      <c r="I4" s="39">
        <v>69056</v>
      </c>
      <c r="J4" s="40">
        <f t="shared" si="0"/>
        <v>250549</v>
      </c>
      <c r="M4" s="2" t="s">
        <v>19</v>
      </c>
      <c r="N4" s="8">
        <v>725000913</v>
      </c>
      <c r="O4" s="8"/>
      <c r="P4" s="14"/>
      <c r="Q4" s="14"/>
      <c r="R4" s="14"/>
      <c r="S4" s="8">
        <v>490001782</v>
      </c>
      <c r="T4" s="9"/>
    </row>
    <row r="5" spans="1:20" x14ac:dyDescent="0.3">
      <c r="A5" s="10" t="s">
        <v>910</v>
      </c>
      <c r="B5" s="15">
        <f>MATCH(B2,E1:J1,0)</f>
        <v>2</v>
      </c>
      <c r="C5" s="15"/>
      <c r="E5" s="13" t="s">
        <v>911</v>
      </c>
      <c r="F5" s="39">
        <v>65169</v>
      </c>
      <c r="G5" s="39">
        <v>63258</v>
      </c>
      <c r="H5" s="39">
        <v>59345</v>
      </c>
      <c r="I5" s="39">
        <v>14404</v>
      </c>
      <c r="J5" s="40">
        <f t="shared" si="0"/>
        <v>202176</v>
      </c>
      <c r="M5" s="2" t="s">
        <v>22</v>
      </c>
      <c r="N5" s="8">
        <v>744005200</v>
      </c>
      <c r="O5" s="8"/>
      <c r="P5" s="14"/>
      <c r="Q5" s="14"/>
      <c r="R5" s="14"/>
      <c r="S5" s="8">
        <v>145006388</v>
      </c>
      <c r="T5" s="9"/>
    </row>
    <row r="6" spans="1:20" x14ac:dyDescent="0.3">
      <c r="A6" s="10" t="s">
        <v>912</v>
      </c>
      <c r="B6" s="15"/>
      <c r="C6" s="15"/>
      <c r="E6" s="13" t="s">
        <v>913</v>
      </c>
      <c r="F6" s="39">
        <v>80652</v>
      </c>
      <c r="G6" s="39">
        <v>26624</v>
      </c>
      <c r="H6" s="39">
        <v>61958</v>
      </c>
      <c r="I6" s="39">
        <v>25922</v>
      </c>
      <c r="J6" s="40">
        <f t="shared" si="0"/>
        <v>195156</v>
      </c>
      <c r="M6" s="2" t="s">
        <v>24</v>
      </c>
      <c r="N6" s="8">
        <v>460005559</v>
      </c>
      <c r="O6" s="8"/>
      <c r="P6" s="14"/>
      <c r="Q6" s="14"/>
      <c r="R6" s="14"/>
      <c r="S6" s="9">
        <v>290006381</v>
      </c>
      <c r="T6" s="9"/>
    </row>
    <row r="7" spans="1:20" x14ac:dyDescent="0.3">
      <c r="E7" s="13" t="s">
        <v>914</v>
      </c>
      <c r="F7" s="39">
        <v>84786</v>
      </c>
      <c r="G7" s="39">
        <v>36946</v>
      </c>
      <c r="H7" s="39">
        <v>69927</v>
      </c>
      <c r="I7" s="39">
        <v>49790</v>
      </c>
      <c r="J7" s="40">
        <f t="shared" si="0"/>
        <v>241449</v>
      </c>
      <c r="M7" s="2" t="s">
        <v>27</v>
      </c>
      <c r="N7" s="9">
        <v>560005255</v>
      </c>
      <c r="O7" s="8"/>
      <c r="P7" s="15"/>
      <c r="Q7" s="15"/>
      <c r="R7" s="14"/>
      <c r="S7" s="8">
        <v>941007602</v>
      </c>
      <c r="T7" s="9"/>
    </row>
    <row r="8" spans="1:20" x14ac:dyDescent="0.3">
      <c r="A8" s="16" t="s">
        <v>915</v>
      </c>
      <c r="B8" s="15">
        <f>INDEX(E:J,MATCH(B1,E:E,0),MATCH(B2,E1:J1,0))</f>
        <v>80652</v>
      </c>
      <c r="C8" s="15"/>
      <c r="E8" s="13" t="s">
        <v>916</v>
      </c>
      <c r="F8" s="39">
        <v>83928</v>
      </c>
      <c r="G8" s="39">
        <v>35282</v>
      </c>
      <c r="H8" s="39">
        <v>54223</v>
      </c>
      <c r="I8" s="39">
        <v>42016</v>
      </c>
      <c r="J8" s="40">
        <f t="shared" si="0"/>
        <v>215449</v>
      </c>
      <c r="M8" s="2" t="s">
        <v>1037</v>
      </c>
      <c r="N8" s="8">
        <v>295006686</v>
      </c>
      <c r="O8" s="8"/>
      <c r="P8" s="15"/>
      <c r="Q8" s="15"/>
      <c r="R8" s="14"/>
      <c r="S8" s="9">
        <v>560005255</v>
      </c>
      <c r="T8" s="9"/>
    </row>
    <row r="9" spans="1:20" x14ac:dyDescent="0.3">
      <c r="E9" s="13" t="s">
        <v>917</v>
      </c>
      <c r="F9" s="39">
        <v>88868</v>
      </c>
      <c r="G9" s="39">
        <v>27053</v>
      </c>
      <c r="H9" s="39">
        <v>66001</v>
      </c>
      <c r="I9" s="39">
        <v>20891</v>
      </c>
      <c r="J9" s="40">
        <f t="shared" si="0"/>
        <v>202813</v>
      </c>
      <c r="M9" s="2" t="s">
        <v>30</v>
      </c>
      <c r="N9" s="8">
        <v>259006820</v>
      </c>
      <c r="O9" s="8"/>
      <c r="P9" s="15"/>
      <c r="Q9" s="15"/>
      <c r="R9" s="14"/>
      <c r="S9" s="8">
        <v>871009771</v>
      </c>
      <c r="T9" s="9"/>
    </row>
    <row r="10" spans="1:20" x14ac:dyDescent="0.3">
      <c r="E10" s="13" t="s">
        <v>918</v>
      </c>
      <c r="F10" s="39">
        <v>77571</v>
      </c>
      <c r="G10" s="39">
        <v>59462</v>
      </c>
      <c r="H10" s="39">
        <v>61802</v>
      </c>
      <c r="I10" s="39">
        <v>20319</v>
      </c>
      <c r="J10" s="40">
        <f t="shared" si="0"/>
        <v>219154</v>
      </c>
      <c r="M10" s="2" t="s">
        <v>32</v>
      </c>
      <c r="N10" s="8">
        <v>606004453</v>
      </c>
      <c r="O10" s="8"/>
      <c r="P10" s="15"/>
      <c r="Q10" s="15"/>
      <c r="R10" s="14"/>
      <c r="S10" s="8">
        <v>744005201</v>
      </c>
      <c r="T10" s="9"/>
    </row>
    <row r="11" spans="1:20" x14ac:dyDescent="0.3">
      <c r="E11" s="13" t="s">
        <v>919</v>
      </c>
      <c r="F11" s="39">
        <v>85488</v>
      </c>
      <c r="G11" s="39">
        <v>52104</v>
      </c>
      <c r="H11" s="39">
        <v>62790</v>
      </c>
      <c r="I11" s="39">
        <v>33670</v>
      </c>
      <c r="J11" s="40">
        <f t="shared" si="0"/>
        <v>234052</v>
      </c>
      <c r="M11" s="2" t="s">
        <v>34</v>
      </c>
      <c r="N11" s="8">
        <v>882001640</v>
      </c>
      <c r="O11" s="8"/>
      <c r="P11" s="15"/>
      <c r="Q11" s="15"/>
      <c r="R11" s="14"/>
      <c r="S11" s="8">
        <v>117004232</v>
      </c>
      <c r="T11" s="9"/>
    </row>
    <row r="12" spans="1:20" x14ac:dyDescent="0.3">
      <c r="E12" s="13" t="s">
        <v>920</v>
      </c>
      <c r="F12" s="39">
        <v>78546</v>
      </c>
      <c r="G12" s="39">
        <v>55055</v>
      </c>
      <c r="H12" s="39">
        <v>54912</v>
      </c>
      <c r="I12" s="39">
        <v>51480</v>
      </c>
      <c r="J12" s="40">
        <f t="shared" si="0"/>
        <v>239993</v>
      </c>
      <c r="M12" s="2" t="s">
        <v>36</v>
      </c>
      <c r="N12" s="9">
        <v>899007108</v>
      </c>
      <c r="O12" s="8"/>
      <c r="P12" s="15"/>
      <c r="Q12" s="15"/>
      <c r="R12" s="14"/>
      <c r="S12" s="9">
        <v>899007108</v>
      </c>
      <c r="T12" s="9"/>
    </row>
    <row r="13" spans="1:20" x14ac:dyDescent="0.3">
      <c r="E13" s="13" t="s">
        <v>921</v>
      </c>
      <c r="F13" s="39">
        <v>72358</v>
      </c>
      <c r="G13" s="39">
        <v>48763</v>
      </c>
      <c r="H13" s="39">
        <v>66339</v>
      </c>
      <c r="I13" s="39">
        <v>39169</v>
      </c>
      <c r="J13" s="40">
        <f t="shared" si="0"/>
        <v>226629</v>
      </c>
      <c r="M13" s="2" t="s">
        <v>38</v>
      </c>
      <c r="N13" s="8">
        <v>117004232</v>
      </c>
      <c r="O13" s="8"/>
      <c r="P13" s="15"/>
      <c r="Q13" s="15"/>
      <c r="R13" s="14"/>
      <c r="S13" s="8">
        <v>606004453</v>
      </c>
      <c r="T13" s="9"/>
    </row>
    <row r="14" spans="1:20" x14ac:dyDescent="0.3">
      <c r="E14" s="13" t="s">
        <v>922</v>
      </c>
      <c r="F14" s="40">
        <f>SUM(F2:F13)</f>
        <v>962247</v>
      </c>
      <c r="G14" s="40">
        <f>SUM(G2:G13)</f>
        <v>532428</v>
      </c>
      <c r="H14" s="40">
        <f>SUM(H2:H13)</f>
        <v>743028</v>
      </c>
      <c r="I14" s="40">
        <f>SUM(I2:I13)</f>
        <v>462046</v>
      </c>
      <c r="J14" s="40">
        <f>SUM(J2:J13)</f>
        <v>2699749</v>
      </c>
      <c r="M14" s="2" t="s">
        <v>40</v>
      </c>
      <c r="N14" s="8">
        <v>399000824</v>
      </c>
      <c r="O14" s="8"/>
      <c r="P14" s="15"/>
      <c r="Q14" s="15"/>
      <c r="R14" s="14"/>
      <c r="S14" s="8">
        <v>447006117</v>
      </c>
      <c r="T14" s="9"/>
    </row>
    <row r="15" spans="1:20" x14ac:dyDescent="0.3">
      <c r="M15" s="2" t="s">
        <v>42</v>
      </c>
      <c r="N15" s="8">
        <v>874007394</v>
      </c>
      <c r="O15" s="8"/>
      <c r="R15" s="14"/>
      <c r="S15" s="8">
        <v>725000913</v>
      </c>
      <c r="T15" s="9"/>
    </row>
    <row r="16" spans="1:20" x14ac:dyDescent="0.3">
      <c r="M16" s="2" t="s">
        <v>45</v>
      </c>
      <c r="N16" s="8">
        <v>209008868</v>
      </c>
      <c r="O16" s="8"/>
      <c r="R16" s="14"/>
      <c r="S16" s="8">
        <v>937009910</v>
      </c>
      <c r="T16" s="9"/>
    </row>
    <row r="17" spans="13:20" x14ac:dyDescent="0.3">
      <c r="M17" s="2" t="s">
        <v>47</v>
      </c>
      <c r="N17" s="9">
        <v>554008817</v>
      </c>
      <c r="O17" s="8"/>
      <c r="R17" s="14"/>
      <c r="S17" s="8">
        <v>874007394</v>
      </c>
      <c r="T17" s="9"/>
    </row>
    <row r="18" spans="13:20" x14ac:dyDescent="0.3">
      <c r="M18" s="2" t="s">
        <v>49</v>
      </c>
      <c r="N18" s="8">
        <v>857003556</v>
      </c>
      <c r="O18" s="8"/>
      <c r="R18" s="14"/>
      <c r="S18" s="8">
        <v>770009459</v>
      </c>
      <c r="T18" s="9"/>
    </row>
    <row r="19" spans="13:20" x14ac:dyDescent="0.3">
      <c r="M19" s="2" t="s">
        <v>51</v>
      </c>
      <c r="N19" s="9">
        <v>290006381</v>
      </c>
      <c r="O19" s="8"/>
      <c r="R19" s="14"/>
      <c r="S19" s="9">
        <v>553008817</v>
      </c>
      <c r="T19" s="9"/>
    </row>
    <row r="20" spans="13:20" x14ac:dyDescent="0.3">
      <c r="M20" s="2" t="s">
        <v>53</v>
      </c>
      <c r="N20" s="8">
        <v>770009459</v>
      </c>
      <c r="O20" s="8"/>
      <c r="R20" s="14"/>
      <c r="S20" s="8">
        <v>298004217</v>
      </c>
      <c r="T20" s="9"/>
    </row>
    <row r="21" spans="13:20" x14ac:dyDescent="0.3">
      <c r="M21" s="2" t="s">
        <v>55</v>
      </c>
      <c r="N21" s="8">
        <v>871009771</v>
      </c>
      <c r="O21" s="8"/>
      <c r="R21" s="14"/>
      <c r="S21" s="8">
        <v>209008868</v>
      </c>
      <c r="T21" s="9"/>
    </row>
    <row r="22" spans="13:20" x14ac:dyDescent="0.3">
      <c r="M22" s="2" t="s">
        <v>1038</v>
      </c>
      <c r="N22" s="8">
        <v>156001792</v>
      </c>
      <c r="O22" s="8"/>
      <c r="R22" s="14"/>
      <c r="S22" s="8">
        <v>184002397</v>
      </c>
      <c r="T22" s="9"/>
    </row>
    <row r="23" spans="13:20" x14ac:dyDescent="0.3">
      <c r="M23" s="2" t="s">
        <v>59</v>
      </c>
      <c r="N23" s="8">
        <v>221009436</v>
      </c>
      <c r="O23" s="8"/>
      <c r="R23" s="14"/>
      <c r="S23" s="8">
        <v>259006820</v>
      </c>
      <c r="T23" s="9"/>
    </row>
    <row r="24" spans="13:20" x14ac:dyDescent="0.3">
      <c r="M24" s="2" t="s">
        <v>62</v>
      </c>
      <c r="N24" s="8">
        <v>145006388</v>
      </c>
      <c r="O24" s="8"/>
      <c r="R24" s="14"/>
      <c r="S24" s="8">
        <v>400004726</v>
      </c>
      <c r="T24" s="9"/>
    </row>
    <row r="25" spans="13:20" x14ac:dyDescent="0.3">
      <c r="M25" s="2" t="s">
        <v>64</v>
      </c>
      <c r="N25" s="8">
        <v>490001782</v>
      </c>
      <c r="O25" s="8"/>
      <c r="R25" s="14"/>
      <c r="S25" s="9">
        <v>281006554</v>
      </c>
      <c r="T25" s="9"/>
    </row>
    <row r="26" spans="13:20" x14ac:dyDescent="0.3">
      <c r="M26" s="2" t="s">
        <v>67</v>
      </c>
      <c r="N26" s="8">
        <v>589005031</v>
      </c>
      <c r="O26" s="8"/>
      <c r="R26" s="14"/>
      <c r="S26" s="8">
        <v>882001640</v>
      </c>
      <c r="T26" s="9"/>
    </row>
    <row r="27" spans="13:20" x14ac:dyDescent="0.3">
      <c r="M27" s="2" t="s">
        <v>69</v>
      </c>
      <c r="N27" s="8">
        <v>184002397</v>
      </c>
      <c r="O27" s="8"/>
      <c r="R27" s="14"/>
      <c r="S27" s="8">
        <v>589005031</v>
      </c>
      <c r="T27" s="9"/>
    </row>
    <row r="28" spans="13:20" x14ac:dyDescent="0.3">
      <c r="M28" s="2" t="s">
        <v>72</v>
      </c>
      <c r="N28" s="8">
        <v>400004726</v>
      </c>
      <c r="O28" s="8"/>
      <c r="R28" s="14"/>
      <c r="S28" s="8">
        <v>399000824</v>
      </c>
      <c r="T28" s="9"/>
    </row>
    <row r="29" spans="13:20" x14ac:dyDescent="0.3">
      <c r="M29" s="2" t="s">
        <v>74</v>
      </c>
      <c r="N29" s="8">
        <v>941007602</v>
      </c>
      <c r="O29" s="8"/>
      <c r="R29" s="14"/>
      <c r="S29" s="8">
        <v>221009436</v>
      </c>
      <c r="T29" s="9"/>
    </row>
    <row r="30" spans="13:20" x14ac:dyDescent="0.3">
      <c r="M30" s="2" t="s">
        <v>76</v>
      </c>
      <c r="N30" s="9">
        <v>281006554</v>
      </c>
      <c r="O30" s="8"/>
      <c r="R30" s="14"/>
      <c r="S30" s="8">
        <v>460005559</v>
      </c>
      <c r="T30" s="9"/>
    </row>
    <row r="31" spans="13:20" x14ac:dyDescent="0.3">
      <c r="M31" s="2" t="s">
        <v>78</v>
      </c>
      <c r="N31" s="8">
        <v>298004217</v>
      </c>
      <c r="O31" s="8"/>
      <c r="R31" s="14"/>
      <c r="S31" s="8">
        <v>295006686</v>
      </c>
      <c r="T31" s="9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D67C-D969-45C0-97DC-BEA65477BAC3}">
  <sheetPr>
    <tabColor rgb="FFFFFF00"/>
    <pageSetUpPr autoPageBreaks="0"/>
  </sheetPr>
  <dimension ref="A1:M699"/>
  <sheetViews>
    <sheetView topLeftCell="C1" zoomScale="160" zoomScaleNormal="160" workbookViewId="0">
      <selection sqref="A1:B1"/>
    </sheetView>
  </sheetViews>
  <sheetFormatPr defaultColWidth="19.77734375" defaultRowHeight="14.4" x14ac:dyDescent="0.3"/>
  <cols>
    <col min="1" max="1" width="14.44140625" style="70" customWidth="1"/>
    <col min="2" max="2" width="12.6640625" style="70" customWidth="1"/>
    <col min="3" max="3" width="8.44140625" style="70" customWidth="1"/>
    <col min="4" max="4" width="10.44140625" style="71" customWidth="1"/>
    <col min="5" max="5" width="5.77734375" style="70" bestFit="1" customWidth="1"/>
    <col min="6" max="6" width="7.109375" style="90" bestFit="1" customWidth="1"/>
    <col min="7" max="7" width="8.77734375" style="70" customWidth="1"/>
    <col min="8" max="8" width="11.109375" style="91" customWidth="1"/>
    <col min="9" max="9" width="8.77734375" style="70" customWidth="1"/>
    <col min="10" max="10" width="18.44140625" style="72" customWidth="1"/>
    <col min="11" max="11" width="8.77734375" style="70" bestFit="1" customWidth="1"/>
    <col min="12" max="12" width="10.44140625" style="70" customWidth="1"/>
    <col min="13" max="13" width="7.44140625" style="70" bestFit="1" customWidth="1"/>
    <col min="14" max="16384" width="19.77734375" style="70"/>
  </cols>
  <sheetData>
    <row r="1" spans="1:13" x14ac:dyDescent="0.3">
      <c r="A1" s="65" t="s">
        <v>0</v>
      </c>
      <c r="B1" s="66" t="s">
        <v>1</v>
      </c>
      <c r="C1" s="66" t="s">
        <v>2</v>
      </c>
      <c r="D1" s="67" t="s">
        <v>3</v>
      </c>
      <c r="E1" s="68" t="s">
        <v>4</v>
      </c>
      <c r="F1" s="89" t="s">
        <v>2281</v>
      </c>
      <c r="G1" s="66" t="s">
        <v>6</v>
      </c>
      <c r="H1" s="92" t="s">
        <v>2321</v>
      </c>
      <c r="I1" s="73"/>
      <c r="J1" s="88">
        <v>2.8299999999999999E-2</v>
      </c>
      <c r="L1" s="69"/>
      <c r="M1" s="70" t="s">
        <v>2322</v>
      </c>
    </row>
    <row r="2" spans="1:13" x14ac:dyDescent="0.3">
      <c r="A2" s="70" t="s">
        <v>404</v>
      </c>
      <c r="B2" s="70" t="s">
        <v>11</v>
      </c>
      <c r="C2" s="70" t="s">
        <v>18</v>
      </c>
      <c r="D2" s="71">
        <v>41174</v>
      </c>
      <c r="E2" s="72">
        <f t="shared" ref="E2:E65" ca="1" si="0">DATEDIF(D2,TODAY(),"Y")</f>
        <v>8</v>
      </c>
      <c r="F2" s="90">
        <v>77672</v>
      </c>
      <c r="G2" s="73">
        <v>5</v>
      </c>
      <c r="H2" s="90">
        <f>ROUNDUP(F2*$J$1+F2,0)</f>
        <v>79871</v>
      </c>
      <c r="L2" s="70" t="s">
        <v>12</v>
      </c>
      <c r="M2" s="74">
        <f>AVERAGEIF(C:C,L2,H:H)</f>
        <v>85394.05804749341</v>
      </c>
    </row>
    <row r="3" spans="1:13" x14ac:dyDescent="0.3">
      <c r="A3" s="70" t="s">
        <v>458</v>
      </c>
      <c r="B3" s="70" t="s">
        <v>11</v>
      </c>
      <c r="C3" s="70" t="s">
        <v>12</v>
      </c>
      <c r="D3" s="71">
        <v>38928</v>
      </c>
      <c r="E3" s="72">
        <f t="shared" ca="1" si="0"/>
        <v>14</v>
      </c>
      <c r="F3" s="90">
        <v>65867</v>
      </c>
      <c r="G3" s="73">
        <v>1</v>
      </c>
      <c r="H3" s="90">
        <f t="shared" ref="H3:H66" si="1">ROUNDUP(F3*$J$1+F3,0)</f>
        <v>67732</v>
      </c>
      <c r="I3" s="73"/>
      <c r="L3" s="70" t="s">
        <v>15</v>
      </c>
      <c r="M3" s="74">
        <f>AVERAGEIF(C:C,L3,H:H)</f>
        <v>47634.97752808989</v>
      </c>
    </row>
    <row r="4" spans="1:13" x14ac:dyDescent="0.3">
      <c r="A4" s="70" t="s">
        <v>381</v>
      </c>
      <c r="B4" s="70" t="s">
        <v>11</v>
      </c>
      <c r="C4" s="70" t="s">
        <v>12</v>
      </c>
      <c r="D4" s="71">
        <v>42204</v>
      </c>
      <c r="E4" s="72">
        <f t="shared" ca="1" si="0"/>
        <v>5</v>
      </c>
      <c r="F4" s="90">
        <v>107677</v>
      </c>
      <c r="G4" s="73">
        <v>2</v>
      </c>
      <c r="H4" s="90">
        <f t="shared" si="1"/>
        <v>110725</v>
      </c>
      <c r="I4" s="73"/>
      <c r="L4" s="70" t="s">
        <v>21</v>
      </c>
      <c r="M4" s="74">
        <f>AVERAGEIF(C:C,L4,H:H)</f>
        <v>39958.301886792455</v>
      </c>
    </row>
    <row r="5" spans="1:13" x14ac:dyDescent="0.3">
      <c r="A5" s="70" t="s">
        <v>44</v>
      </c>
      <c r="B5" s="70" t="s">
        <v>11</v>
      </c>
      <c r="C5" s="70" t="s">
        <v>15</v>
      </c>
      <c r="D5" s="71">
        <v>36047</v>
      </c>
      <c r="E5" s="72">
        <f t="shared" ca="1" si="0"/>
        <v>22</v>
      </c>
      <c r="F5" s="90">
        <v>69182</v>
      </c>
      <c r="G5" s="73">
        <v>3</v>
      </c>
      <c r="H5" s="90">
        <f t="shared" si="1"/>
        <v>71140</v>
      </c>
      <c r="I5" s="73"/>
      <c r="L5" s="70" t="s">
        <v>18</v>
      </c>
      <c r="M5" s="74">
        <f>AVERAGEIF(C:C,L5,H:H)</f>
        <v>88766.711864406781</v>
      </c>
    </row>
    <row r="6" spans="1:13" x14ac:dyDescent="0.3">
      <c r="A6" s="70" t="s">
        <v>2282</v>
      </c>
      <c r="B6" s="70" t="s">
        <v>11</v>
      </c>
      <c r="C6" s="70" t="s">
        <v>21</v>
      </c>
      <c r="D6" s="71">
        <v>36603</v>
      </c>
      <c r="E6" s="72">
        <f t="shared" ca="1" si="0"/>
        <v>20</v>
      </c>
      <c r="F6" s="90">
        <v>52752</v>
      </c>
      <c r="G6" s="73">
        <v>3</v>
      </c>
      <c r="H6" s="90">
        <f t="shared" si="1"/>
        <v>54245</v>
      </c>
      <c r="I6" s="73"/>
    </row>
    <row r="7" spans="1:13" x14ac:dyDescent="0.3">
      <c r="A7" s="70" t="s">
        <v>789</v>
      </c>
      <c r="B7" s="70" t="s">
        <v>2283</v>
      </c>
      <c r="C7" s="70" t="s">
        <v>18</v>
      </c>
      <c r="D7" s="71">
        <v>36833</v>
      </c>
      <c r="E7" s="72">
        <f t="shared" ca="1" si="0"/>
        <v>20</v>
      </c>
      <c r="F7" s="90">
        <v>98437</v>
      </c>
      <c r="G7" s="73">
        <v>5</v>
      </c>
      <c r="H7" s="90">
        <f t="shared" si="1"/>
        <v>101223</v>
      </c>
      <c r="I7" s="73"/>
      <c r="L7" s="70" t="s">
        <v>12</v>
      </c>
      <c r="M7" s="70">
        <f>COUNTIF(C:C,L7)</f>
        <v>379</v>
      </c>
    </row>
    <row r="8" spans="1:13" x14ac:dyDescent="0.3">
      <c r="A8" s="70" t="s">
        <v>254</v>
      </c>
      <c r="B8" s="70" t="s">
        <v>2283</v>
      </c>
      <c r="C8" s="70" t="s">
        <v>18</v>
      </c>
      <c r="D8" s="71">
        <v>39534</v>
      </c>
      <c r="E8" s="72">
        <f t="shared" ca="1" si="0"/>
        <v>12</v>
      </c>
      <c r="F8" s="90">
        <v>113378</v>
      </c>
      <c r="G8" s="73">
        <v>3</v>
      </c>
      <c r="H8" s="90">
        <f t="shared" si="1"/>
        <v>116587</v>
      </c>
      <c r="I8" s="73"/>
      <c r="L8" s="70" t="s">
        <v>15</v>
      </c>
      <c r="M8" s="70">
        <f>COUNTIF(C:C,L8)</f>
        <v>89</v>
      </c>
    </row>
    <row r="9" spans="1:13" x14ac:dyDescent="0.3">
      <c r="A9" s="70" t="s">
        <v>738</v>
      </c>
      <c r="B9" s="70" t="s">
        <v>2283</v>
      </c>
      <c r="C9" s="70" t="s">
        <v>12</v>
      </c>
      <c r="D9" s="71">
        <v>36588</v>
      </c>
      <c r="E9" s="72">
        <f t="shared" ca="1" si="0"/>
        <v>21</v>
      </c>
      <c r="F9" s="90">
        <v>117914</v>
      </c>
      <c r="G9" s="73">
        <v>5</v>
      </c>
      <c r="H9" s="90">
        <f t="shared" si="1"/>
        <v>121251</v>
      </c>
      <c r="I9" s="73"/>
      <c r="L9" s="70" t="s">
        <v>21</v>
      </c>
      <c r="M9" s="70">
        <f>COUNTIF(C:C,L9)</f>
        <v>53</v>
      </c>
    </row>
    <row r="10" spans="1:13" x14ac:dyDescent="0.3">
      <c r="A10" s="70" t="s">
        <v>230</v>
      </c>
      <c r="B10" s="70" t="s">
        <v>2283</v>
      </c>
      <c r="C10" s="70" t="s">
        <v>12</v>
      </c>
      <c r="D10" s="71">
        <v>38221</v>
      </c>
      <c r="E10" s="72">
        <f t="shared" ca="1" si="0"/>
        <v>16</v>
      </c>
      <c r="F10" s="90">
        <v>89936</v>
      </c>
      <c r="G10" s="73">
        <v>1</v>
      </c>
      <c r="H10" s="90">
        <f t="shared" si="1"/>
        <v>92482</v>
      </c>
      <c r="I10" s="73"/>
      <c r="L10" s="70" t="s">
        <v>18</v>
      </c>
      <c r="M10" s="70">
        <f>COUNTIF(C:C,L10)</f>
        <v>177</v>
      </c>
    </row>
    <row r="11" spans="1:13" x14ac:dyDescent="0.3">
      <c r="A11" s="70" t="s">
        <v>203</v>
      </c>
      <c r="B11" s="70" t="s">
        <v>2283</v>
      </c>
      <c r="C11" s="70" t="s">
        <v>12</v>
      </c>
      <c r="D11" s="71">
        <v>38499</v>
      </c>
      <c r="E11" s="72">
        <f t="shared" ca="1" si="0"/>
        <v>15</v>
      </c>
      <c r="F11" s="90">
        <v>126112</v>
      </c>
      <c r="G11" s="73">
        <v>2</v>
      </c>
      <c r="H11" s="90">
        <f t="shared" si="1"/>
        <v>129681</v>
      </c>
      <c r="I11" s="73"/>
    </row>
    <row r="12" spans="1:13" x14ac:dyDescent="0.3">
      <c r="A12" s="70" t="s">
        <v>211</v>
      </c>
      <c r="B12" s="70" t="s">
        <v>2283</v>
      </c>
      <c r="C12" s="70" t="s">
        <v>12</v>
      </c>
      <c r="D12" s="71">
        <v>38900</v>
      </c>
      <c r="E12" s="72">
        <f t="shared" ca="1" si="0"/>
        <v>14</v>
      </c>
      <c r="F12" s="90">
        <v>106579</v>
      </c>
      <c r="G12" s="73">
        <v>5</v>
      </c>
      <c r="H12" s="90">
        <f t="shared" si="1"/>
        <v>109596</v>
      </c>
      <c r="I12" s="73"/>
    </row>
    <row r="13" spans="1:13" x14ac:dyDescent="0.3">
      <c r="A13" s="70" t="s">
        <v>93</v>
      </c>
      <c r="B13" s="70" t="s">
        <v>2283</v>
      </c>
      <c r="C13" s="70" t="s">
        <v>12</v>
      </c>
      <c r="D13" s="71">
        <v>39017</v>
      </c>
      <c r="E13" s="72">
        <f t="shared" ca="1" si="0"/>
        <v>14</v>
      </c>
      <c r="F13" s="90">
        <v>111104</v>
      </c>
      <c r="G13" s="73">
        <v>1</v>
      </c>
      <c r="H13" s="90">
        <f t="shared" si="1"/>
        <v>114249</v>
      </c>
      <c r="I13" s="73"/>
    </row>
    <row r="14" spans="1:13" x14ac:dyDescent="0.3">
      <c r="A14" s="70" t="s">
        <v>612</v>
      </c>
      <c r="B14" s="70" t="s">
        <v>2283</v>
      </c>
      <c r="C14" s="70" t="s">
        <v>12</v>
      </c>
      <c r="D14" s="71">
        <v>39521</v>
      </c>
      <c r="E14" s="72">
        <f t="shared" ca="1" si="0"/>
        <v>12</v>
      </c>
      <c r="F14" s="90">
        <v>110645</v>
      </c>
      <c r="G14" s="73">
        <v>4</v>
      </c>
      <c r="H14" s="90">
        <f t="shared" si="1"/>
        <v>113777</v>
      </c>
      <c r="I14" s="73"/>
    </row>
    <row r="15" spans="1:13" x14ac:dyDescent="0.3">
      <c r="A15" s="70" t="s">
        <v>493</v>
      </c>
      <c r="B15" s="70" t="s">
        <v>2283</v>
      </c>
      <c r="C15" s="70" t="s">
        <v>12</v>
      </c>
      <c r="D15" s="71">
        <v>40161</v>
      </c>
      <c r="E15" s="72">
        <f t="shared" ca="1" si="0"/>
        <v>11</v>
      </c>
      <c r="F15" s="90">
        <v>45506</v>
      </c>
      <c r="G15" s="73">
        <v>4</v>
      </c>
      <c r="H15" s="90">
        <f t="shared" si="1"/>
        <v>46794</v>
      </c>
      <c r="I15" s="73"/>
    </row>
    <row r="16" spans="1:13" x14ac:dyDescent="0.3">
      <c r="A16" s="70" t="s">
        <v>2284</v>
      </c>
      <c r="B16" s="70" t="s">
        <v>2283</v>
      </c>
      <c r="C16" s="70" t="s">
        <v>12</v>
      </c>
      <c r="D16" s="71">
        <v>40899</v>
      </c>
      <c r="E16" s="72">
        <f t="shared" ca="1" si="0"/>
        <v>9</v>
      </c>
      <c r="F16" s="90">
        <v>72957</v>
      </c>
      <c r="G16" s="73">
        <v>4</v>
      </c>
      <c r="H16" s="90">
        <f t="shared" si="1"/>
        <v>75022</v>
      </c>
      <c r="I16" s="73"/>
    </row>
    <row r="17" spans="1:9" x14ac:dyDescent="0.3">
      <c r="A17" s="70" t="s">
        <v>639</v>
      </c>
      <c r="B17" s="70" t="s">
        <v>2283</v>
      </c>
      <c r="C17" s="70" t="s">
        <v>12</v>
      </c>
      <c r="D17" s="71">
        <v>41826</v>
      </c>
      <c r="E17" s="72">
        <f t="shared" ca="1" si="0"/>
        <v>6</v>
      </c>
      <c r="F17" s="90">
        <v>55686</v>
      </c>
      <c r="G17" s="73">
        <v>3</v>
      </c>
      <c r="H17" s="90">
        <f t="shared" si="1"/>
        <v>57262</v>
      </c>
      <c r="I17" s="73"/>
    </row>
    <row r="18" spans="1:9" x14ac:dyDescent="0.3">
      <c r="A18" s="70" t="s">
        <v>437</v>
      </c>
      <c r="B18" s="70" t="s">
        <v>2283</v>
      </c>
      <c r="C18" s="70" t="s">
        <v>12</v>
      </c>
      <c r="D18" s="71">
        <v>42461</v>
      </c>
      <c r="E18" s="72">
        <f t="shared" ca="1" si="0"/>
        <v>4</v>
      </c>
      <c r="F18" s="90">
        <v>86173</v>
      </c>
      <c r="G18" s="73">
        <v>5</v>
      </c>
      <c r="H18" s="90">
        <f t="shared" si="1"/>
        <v>88612</v>
      </c>
      <c r="I18" s="73"/>
    </row>
    <row r="19" spans="1:9" x14ac:dyDescent="0.3">
      <c r="A19" s="70" t="s">
        <v>526</v>
      </c>
      <c r="B19" s="70" t="s">
        <v>2283</v>
      </c>
      <c r="C19" s="70" t="s">
        <v>15</v>
      </c>
      <c r="D19" s="71">
        <v>36231</v>
      </c>
      <c r="E19" s="72">
        <f t="shared" ca="1" si="0"/>
        <v>22</v>
      </c>
      <c r="F19" s="90">
        <v>45013</v>
      </c>
      <c r="G19" s="73">
        <v>1</v>
      </c>
      <c r="H19" s="90">
        <f t="shared" si="1"/>
        <v>46287</v>
      </c>
      <c r="I19" s="73"/>
    </row>
    <row r="20" spans="1:9" x14ac:dyDescent="0.3">
      <c r="A20" s="70" t="s">
        <v>447</v>
      </c>
      <c r="B20" s="70" t="s">
        <v>2283</v>
      </c>
      <c r="C20" s="70" t="s">
        <v>15</v>
      </c>
      <c r="D20" s="71">
        <v>38974</v>
      </c>
      <c r="E20" s="72">
        <f t="shared" ca="1" si="0"/>
        <v>14</v>
      </c>
      <c r="F20" s="90">
        <v>22534</v>
      </c>
      <c r="G20" s="73">
        <v>1</v>
      </c>
      <c r="H20" s="90">
        <f t="shared" si="1"/>
        <v>23172</v>
      </c>
      <c r="I20" s="73"/>
    </row>
    <row r="21" spans="1:9" x14ac:dyDescent="0.3">
      <c r="A21" s="70" t="s">
        <v>645</v>
      </c>
      <c r="B21" s="70" t="s">
        <v>2283</v>
      </c>
      <c r="C21" s="70" t="s">
        <v>15</v>
      </c>
      <c r="D21" s="71">
        <v>40539</v>
      </c>
      <c r="E21" s="72">
        <f t="shared" ca="1" si="0"/>
        <v>10</v>
      </c>
      <c r="F21" s="90">
        <v>26219</v>
      </c>
      <c r="G21" s="73">
        <v>3</v>
      </c>
      <c r="H21" s="90">
        <f t="shared" si="1"/>
        <v>26961</v>
      </c>
      <c r="I21" s="73"/>
    </row>
    <row r="22" spans="1:9" x14ac:dyDescent="0.3">
      <c r="A22" s="70" t="s">
        <v>555</v>
      </c>
      <c r="B22" s="70" t="s">
        <v>2283</v>
      </c>
      <c r="C22" s="70" t="s">
        <v>21</v>
      </c>
      <c r="D22" s="71">
        <v>36239</v>
      </c>
      <c r="E22" s="72">
        <f t="shared" ca="1" si="0"/>
        <v>21</v>
      </c>
      <c r="F22" s="90">
        <v>42974</v>
      </c>
      <c r="G22" s="73">
        <v>3</v>
      </c>
      <c r="H22" s="90">
        <f t="shared" si="1"/>
        <v>44191</v>
      </c>
      <c r="I22" s="73"/>
    </row>
    <row r="23" spans="1:9" x14ac:dyDescent="0.3">
      <c r="A23" s="70" t="s">
        <v>377</v>
      </c>
      <c r="B23" s="70" t="s">
        <v>2283</v>
      </c>
      <c r="C23" s="70" t="s">
        <v>21</v>
      </c>
      <c r="D23" s="71">
        <v>42883</v>
      </c>
      <c r="E23" s="72">
        <f t="shared" ca="1" si="0"/>
        <v>3</v>
      </c>
      <c r="F23" s="90">
        <v>15725</v>
      </c>
      <c r="G23" s="73">
        <v>4</v>
      </c>
      <c r="H23" s="90">
        <f t="shared" si="1"/>
        <v>16171</v>
      </c>
      <c r="I23" s="73"/>
    </row>
    <row r="24" spans="1:9" x14ac:dyDescent="0.3">
      <c r="A24" s="70" t="s">
        <v>630</v>
      </c>
      <c r="B24" s="70" t="s">
        <v>2285</v>
      </c>
      <c r="C24" s="70" t="s">
        <v>12</v>
      </c>
      <c r="D24" s="71">
        <v>36308</v>
      </c>
      <c r="E24" s="72">
        <f t="shared" ca="1" si="0"/>
        <v>21</v>
      </c>
      <c r="F24" s="90">
        <v>61130</v>
      </c>
      <c r="G24" s="73">
        <v>2</v>
      </c>
      <c r="H24" s="90">
        <f t="shared" si="1"/>
        <v>62860</v>
      </c>
      <c r="I24" s="73"/>
    </row>
    <row r="25" spans="1:9" x14ac:dyDescent="0.3">
      <c r="A25" s="70" t="s">
        <v>602</v>
      </c>
      <c r="B25" s="70" t="s">
        <v>2285</v>
      </c>
      <c r="C25" s="70" t="s">
        <v>12</v>
      </c>
      <c r="D25" s="71">
        <v>37058</v>
      </c>
      <c r="E25" s="72">
        <f t="shared" ca="1" si="0"/>
        <v>19</v>
      </c>
      <c r="F25" s="90">
        <v>108573</v>
      </c>
      <c r="G25" s="73">
        <v>1</v>
      </c>
      <c r="H25" s="90">
        <f t="shared" si="1"/>
        <v>111646</v>
      </c>
      <c r="I25" s="73"/>
    </row>
    <row r="26" spans="1:9" x14ac:dyDescent="0.3">
      <c r="A26" s="70" t="s">
        <v>595</v>
      </c>
      <c r="B26" s="70" t="s">
        <v>2285</v>
      </c>
      <c r="C26" s="70" t="s">
        <v>12</v>
      </c>
      <c r="D26" s="71">
        <v>38216</v>
      </c>
      <c r="E26" s="72">
        <f t="shared" ca="1" si="0"/>
        <v>16</v>
      </c>
      <c r="F26" s="90">
        <v>72979</v>
      </c>
      <c r="G26" s="73">
        <v>2</v>
      </c>
      <c r="H26" s="90">
        <f t="shared" si="1"/>
        <v>75045</v>
      </c>
      <c r="I26" s="73"/>
    </row>
    <row r="27" spans="1:9" x14ac:dyDescent="0.3">
      <c r="A27" s="70" t="s">
        <v>299</v>
      </c>
      <c r="B27" s="70" t="s">
        <v>2285</v>
      </c>
      <c r="C27" s="70" t="s">
        <v>12</v>
      </c>
      <c r="D27" s="71">
        <v>38971</v>
      </c>
      <c r="E27" s="72">
        <f t="shared" ca="1" si="0"/>
        <v>14</v>
      </c>
      <c r="F27" s="90">
        <v>70739</v>
      </c>
      <c r="G27" s="73">
        <v>1</v>
      </c>
      <c r="H27" s="90">
        <f t="shared" si="1"/>
        <v>72741</v>
      </c>
      <c r="I27" s="73"/>
    </row>
    <row r="28" spans="1:9" x14ac:dyDescent="0.3">
      <c r="A28" s="70" t="s">
        <v>661</v>
      </c>
      <c r="B28" s="70" t="s">
        <v>2285</v>
      </c>
      <c r="C28" s="70" t="s">
        <v>12</v>
      </c>
      <c r="D28" s="71">
        <v>39376</v>
      </c>
      <c r="E28" s="72">
        <f t="shared" ca="1" si="0"/>
        <v>13</v>
      </c>
      <c r="F28" s="90">
        <v>83440</v>
      </c>
      <c r="G28" s="73">
        <v>1</v>
      </c>
      <c r="H28" s="90">
        <f t="shared" si="1"/>
        <v>85802</v>
      </c>
      <c r="I28" s="73"/>
    </row>
    <row r="29" spans="1:9" x14ac:dyDescent="0.3">
      <c r="A29" s="70" t="s">
        <v>637</v>
      </c>
      <c r="B29" s="70" t="s">
        <v>2285</v>
      </c>
      <c r="C29" s="70" t="s">
        <v>12</v>
      </c>
      <c r="D29" s="71">
        <v>39650</v>
      </c>
      <c r="E29" s="72">
        <f t="shared" ca="1" si="0"/>
        <v>12</v>
      </c>
      <c r="F29" s="90">
        <v>49728</v>
      </c>
      <c r="G29" s="73">
        <v>3</v>
      </c>
      <c r="H29" s="90">
        <f t="shared" si="1"/>
        <v>51136</v>
      </c>
      <c r="I29" s="73"/>
    </row>
    <row r="30" spans="1:9" x14ac:dyDescent="0.3">
      <c r="A30" s="70" t="s">
        <v>70</v>
      </c>
      <c r="B30" s="70" t="s">
        <v>2285</v>
      </c>
      <c r="C30" s="70" t="s">
        <v>12</v>
      </c>
      <c r="D30" s="71">
        <v>40808</v>
      </c>
      <c r="E30" s="72">
        <f t="shared" ca="1" si="0"/>
        <v>9</v>
      </c>
      <c r="F30" s="90">
        <v>44867</v>
      </c>
      <c r="G30" s="73">
        <v>1</v>
      </c>
      <c r="H30" s="90">
        <f t="shared" si="1"/>
        <v>46137</v>
      </c>
      <c r="I30" s="73"/>
    </row>
    <row r="31" spans="1:9" x14ac:dyDescent="0.3">
      <c r="A31" s="70" t="s">
        <v>302</v>
      </c>
      <c r="B31" s="70" t="s">
        <v>2285</v>
      </c>
      <c r="C31" s="70" t="s">
        <v>12</v>
      </c>
      <c r="D31" s="71">
        <v>42863</v>
      </c>
      <c r="E31" s="72">
        <f t="shared" ca="1" si="0"/>
        <v>3</v>
      </c>
      <c r="F31" s="90">
        <v>75667</v>
      </c>
      <c r="G31" s="73">
        <v>3</v>
      </c>
      <c r="H31" s="90">
        <f t="shared" si="1"/>
        <v>77809</v>
      </c>
      <c r="I31" s="73"/>
    </row>
    <row r="32" spans="1:9" x14ac:dyDescent="0.3">
      <c r="A32" s="70" t="s">
        <v>507</v>
      </c>
      <c r="B32" s="70" t="s">
        <v>2285</v>
      </c>
      <c r="C32" s="70" t="s">
        <v>15</v>
      </c>
      <c r="D32" s="71">
        <v>38321</v>
      </c>
      <c r="E32" s="72">
        <f t="shared" ca="1" si="0"/>
        <v>16</v>
      </c>
      <c r="F32" s="90">
        <v>16296</v>
      </c>
      <c r="G32" s="73">
        <v>1</v>
      </c>
      <c r="H32" s="90">
        <f t="shared" si="1"/>
        <v>16758</v>
      </c>
      <c r="I32" s="73"/>
    </row>
    <row r="33" spans="1:9" x14ac:dyDescent="0.3">
      <c r="A33" s="70" t="s">
        <v>232</v>
      </c>
      <c r="B33" s="70" t="s">
        <v>2285</v>
      </c>
      <c r="C33" s="70" t="s">
        <v>21</v>
      </c>
      <c r="D33" s="71">
        <v>38431</v>
      </c>
      <c r="E33" s="72">
        <f t="shared" ca="1" si="0"/>
        <v>15</v>
      </c>
      <c r="F33" s="90">
        <v>29613</v>
      </c>
      <c r="G33" s="73">
        <v>4</v>
      </c>
      <c r="H33" s="90">
        <f t="shared" si="1"/>
        <v>30452</v>
      </c>
      <c r="I33" s="73"/>
    </row>
    <row r="34" spans="1:9" x14ac:dyDescent="0.3">
      <c r="A34" s="70" t="s">
        <v>2286</v>
      </c>
      <c r="B34" s="70" t="s">
        <v>2287</v>
      </c>
      <c r="C34" s="70" t="s">
        <v>18</v>
      </c>
      <c r="D34" s="71">
        <v>38152</v>
      </c>
      <c r="E34" s="72">
        <f t="shared" ca="1" si="0"/>
        <v>16</v>
      </c>
      <c r="F34" s="90">
        <v>85938</v>
      </c>
      <c r="G34" s="73">
        <v>2</v>
      </c>
      <c r="H34" s="90">
        <f t="shared" si="1"/>
        <v>88371</v>
      </c>
      <c r="I34" s="73"/>
    </row>
    <row r="35" spans="1:9" x14ac:dyDescent="0.3">
      <c r="A35" s="70" t="s">
        <v>209</v>
      </c>
      <c r="B35" s="70" t="s">
        <v>2287</v>
      </c>
      <c r="C35" s="70" t="s">
        <v>12</v>
      </c>
      <c r="D35" s="71">
        <v>36470</v>
      </c>
      <c r="E35" s="72">
        <f t="shared" ca="1" si="0"/>
        <v>21</v>
      </c>
      <c r="F35" s="90">
        <v>68331</v>
      </c>
      <c r="G35" s="73">
        <v>3</v>
      </c>
      <c r="H35" s="90">
        <f t="shared" si="1"/>
        <v>70265</v>
      </c>
      <c r="I35" s="73"/>
    </row>
    <row r="36" spans="1:9" x14ac:dyDescent="0.3">
      <c r="A36" s="70" t="s">
        <v>471</v>
      </c>
      <c r="B36" s="70" t="s">
        <v>2287</v>
      </c>
      <c r="C36" s="70" t="s">
        <v>15</v>
      </c>
      <c r="D36" s="71">
        <v>42174</v>
      </c>
      <c r="E36" s="72">
        <f t="shared" ca="1" si="0"/>
        <v>5</v>
      </c>
      <c r="F36" s="90">
        <v>68152</v>
      </c>
      <c r="G36" s="73">
        <v>3</v>
      </c>
      <c r="H36" s="90">
        <f t="shared" si="1"/>
        <v>70081</v>
      </c>
      <c r="I36" s="73"/>
    </row>
    <row r="37" spans="1:9" x14ac:dyDescent="0.3">
      <c r="A37" s="70" t="s">
        <v>132</v>
      </c>
      <c r="B37" s="70" t="s">
        <v>2287</v>
      </c>
      <c r="C37" s="70" t="s">
        <v>15</v>
      </c>
      <c r="D37" s="71">
        <v>42909</v>
      </c>
      <c r="E37" s="72">
        <f t="shared" ca="1" si="0"/>
        <v>3</v>
      </c>
      <c r="F37" s="90">
        <v>42403</v>
      </c>
      <c r="G37" s="73">
        <v>1</v>
      </c>
      <c r="H37" s="90">
        <f t="shared" si="1"/>
        <v>43604</v>
      </c>
      <c r="I37" s="73"/>
    </row>
    <row r="38" spans="1:9" x14ac:dyDescent="0.3">
      <c r="A38" s="70" t="s">
        <v>785</v>
      </c>
      <c r="B38" s="70" t="s">
        <v>2288</v>
      </c>
      <c r="C38" s="70" t="s">
        <v>18</v>
      </c>
      <c r="D38" s="71">
        <v>35985</v>
      </c>
      <c r="E38" s="72">
        <f t="shared" ca="1" si="0"/>
        <v>22</v>
      </c>
      <c r="F38" s="90">
        <v>63482</v>
      </c>
      <c r="G38" s="73">
        <v>1</v>
      </c>
      <c r="H38" s="90">
        <f t="shared" si="1"/>
        <v>65279</v>
      </c>
      <c r="I38" s="73"/>
    </row>
    <row r="39" spans="1:9" x14ac:dyDescent="0.3">
      <c r="A39" s="70" t="s">
        <v>2289</v>
      </c>
      <c r="B39" s="70" t="s">
        <v>2288</v>
      </c>
      <c r="C39" s="70" t="s">
        <v>18</v>
      </c>
      <c r="D39" s="71">
        <v>36435</v>
      </c>
      <c r="E39" s="72">
        <f t="shared" ca="1" si="0"/>
        <v>21</v>
      </c>
      <c r="F39" s="90">
        <v>95301</v>
      </c>
      <c r="G39" s="73">
        <v>1</v>
      </c>
      <c r="H39" s="90">
        <f t="shared" si="1"/>
        <v>97999</v>
      </c>
      <c r="I39" s="73"/>
    </row>
    <row r="40" spans="1:9" x14ac:dyDescent="0.3">
      <c r="A40" s="70" t="s">
        <v>413</v>
      </c>
      <c r="B40" s="70" t="s">
        <v>2288</v>
      </c>
      <c r="C40" s="70" t="s">
        <v>18</v>
      </c>
      <c r="D40" s="71">
        <v>36738</v>
      </c>
      <c r="E40" s="72">
        <f t="shared" ca="1" si="0"/>
        <v>20</v>
      </c>
      <c r="F40" s="90">
        <v>122741</v>
      </c>
      <c r="G40" s="73">
        <v>4</v>
      </c>
      <c r="H40" s="90">
        <f t="shared" si="1"/>
        <v>126215</v>
      </c>
      <c r="I40" s="73"/>
    </row>
    <row r="41" spans="1:9" x14ac:dyDescent="0.3">
      <c r="A41" s="70" t="s">
        <v>545</v>
      </c>
      <c r="B41" s="70" t="s">
        <v>2288</v>
      </c>
      <c r="C41" s="70" t="s">
        <v>18</v>
      </c>
      <c r="D41" s="71">
        <v>37408</v>
      </c>
      <c r="E41" s="72">
        <f t="shared" ca="1" si="0"/>
        <v>18</v>
      </c>
      <c r="F41" s="90">
        <v>68992</v>
      </c>
      <c r="G41" s="73">
        <v>3</v>
      </c>
      <c r="H41" s="90">
        <f t="shared" si="1"/>
        <v>70945</v>
      </c>
      <c r="I41" s="73"/>
    </row>
    <row r="42" spans="1:9" x14ac:dyDescent="0.3">
      <c r="A42" s="70" t="s">
        <v>383</v>
      </c>
      <c r="B42" s="70" t="s">
        <v>2288</v>
      </c>
      <c r="C42" s="70" t="s">
        <v>18</v>
      </c>
      <c r="D42" s="71">
        <v>37876</v>
      </c>
      <c r="E42" s="72">
        <f t="shared" ca="1" si="0"/>
        <v>17</v>
      </c>
      <c r="F42" s="90">
        <v>95189</v>
      </c>
      <c r="G42" s="73">
        <v>2</v>
      </c>
      <c r="H42" s="90">
        <f t="shared" si="1"/>
        <v>97883</v>
      </c>
      <c r="I42" s="73"/>
    </row>
    <row r="43" spans="1:9" x14ac:dyDescent="0.3">
      <c r="A43" s="70" t="s">
        <v>598</v>
      </c>
      <c r="B43" s="70" t="s">
        <v>2288</v>
      </c>
      <c r="C43" s="70" t="s">
        <v>18</v>
      </c>
      <c r="D43" s="71">
        <v>37917</v>
      </c>
      <c r="E43" s="72">
        <f t="shared" ca="1" si="0"/>
        <v>17</v>
      </c>
      <c r="F43" s="90">
        <v>74738</v>
      </c>
      <c r="G43" s="73">
        <v>2</v>
      </c>
      <c r="H43" s="90">
        <f t="shared" si="1"/>
        <v>76854</v>
      </c>
      <c r="I43" s="73"/>
    </row>
    <row r="44" spans="1:9" x14ac:dyDescent="0.3">
      <c r="A44" s="70" t="s">
        <v>585</v>
      </c>
      <c r="B44" s="70" t="s">
        <v>2288</v>
      </c>
      <c r="C44" s="70" t="s">
        <v>18</v>
      </c>
      <c r="D44" s="71">
        <v>38012</v>
      </c>
      <c r="E44" s="72">
        <f t="shared" ca="1" si="0"/>
        <v>17</v>
      </c>
      <c r="F44" s="90">
        <v>132037</v>
      </c>
      <c r="G44" s="73">
        <v>5</v>
      </c>
      <c r="H44" s="90">
        <f t="shared" si="1"/>
        <v>135774</v>
      </c>
      <c r="I44" s="73"/>
    </row>
    <row r="45" spans="1:9" x14ac:dyDescent="0.3">
      <c r="A45" s="70" t="s">
        <v>490</v>
      </c>
      <c r="B45" s="70" t="s">
        <v>2288</v>
      </c>
      <c r="C45" s="70" t="s">
        <v>18</v>
      </c>
      <c r="D45" s="71">
        <v>38262</v>
      </c>
      <c r="E45" s="72">
        <f t="shared" ca="1" si="0"/>
        <v>16</v>
      </c>
      <c r="F45" s="90">
        <v>110499</v>
      </c>
      <c r="G45" s="73">
        <v>5</v>
      </c>
      <c r="H45" s="90">
        <f t="shared" si="1"/>
        <v>113627</v>
      </c>
      <c r="I45" s="73"/>
    </row>
    <row r="46" spans="1:9" x14ac:dyDescent="0.3">
      <c r="A46" s="70" t="s">
        <v>635</v>
      </c>
      <c r="B46" s="70" t="s">
        <v>2288</v>
      </c>
      <c r="C46" s="70" t="s">
        <v>18</v>
      </c>
      <c r="D46" s="71">
        <v>38326</v>
      </c>
      <c r="E46" s="72">
        <f t="shared" ca="1" si="0"/>
        <v>16</v>
      </c>
      <c r="F46" s="90">
        <v>124477</v>
      </c>
      <c r="G46" s="73">
        <v>2</v>
      </c>
      <c r="H46" s="90">
        <f t="shared" si="1"/>
        <v>128000</v>
      </c>
      <c r="I46" s="73"/>
    </row>
    <row r="47" spans="1:9" x14ac:dyDescent="0.3">
      <c r="A47" s="70" t="s">
        <v>794</v>
      </c>
      <c r="B47" s="70" t="s">
        <v>2288</v>
      </c>
      <c r="C47" s="70" t="s">
        <v>18</v>
      </c>
      <c r="D47" s="71">
        <v>38605</v>
      </c>
      <c r="E47" s="72">
        <f t="shared" ca="1" si="0"/>
        <v>15</v>
      </c>
      <c r="F47" s="90">
        <v>126370</v>
      </c>
      <c r="G47" s="73">
        <v>5</v>
      </c>
      <c r="H47" s="90">
        <f t="shared" si="1"/>
        <v>129947</v>
      </c>
      <c r="I47" s="73"/>
    </row>
    <row r="48" spans="1:9" x14ac:dyDescent="0.3">
      <c r="A48" s="70" t="s">
        <v>426</v>
      </c>
      <c r="B48" s="70" t="s">
        <v>2288</v>
      </c>
      <c r="C48" s="70" t="s">
        <v>18</v>
      </c>
      <c r="D48" s="71">
        <v>38659</v>
      </c>
      <c r="E48" s="72">
        <f t="shared" ca="1" si="0"/>
        <v>15</v>
      </c>
      <c r="F48" s="90">
        <v>93643</v>
      </c>
      <c r="G48" s="73">
        <v>3</v>
      </c>
      <c r="H48" s="90">
        <f t="shared" si="1"/>
        <v>96294</v>
      </c>
      <c r="I48" s="73"/>
    </row>
    <row r="49" spans="1:9" x14ac:dyDescent="0.3">
      <c r="A49" s="70" t="s">
        <v>337</v>
      </c>
      <c r="B49" s="70" t="s">
        <v>2288</v>
      </c>
      <c r="C49" s="70" t="s">
        <v>18</v>
      </c>
      <c r="D49" s="71">
        <v>38697</v>
      </c>
      <c r="E49" s="72">
        <f t="shared" ca="1" si="0"/>
        <v>15</v>
      </c>
      <c r="F49" s="90">
        <v>130099</v>
      </c>
      <c r="G49" s="73">
        <v>5</v>
      </c>
      <c r="H49" s="90">
        <f t="shared" si="1"/>
        <v>133781</v>
      </c>
      <c r="I49" s="73"/>
    </row>
    <row r="50" spans="1:9" x14ac:dyDescent="0.3">
      <c r="A50" s="70" t="s">
        <v>120</v>
      </c>
      <c r="B50" s="70" t="s">
        <v>2288</v>
      </c>
      <c r="C50" s="70" t="s">
        <v>18</v>
      </c>
      <c r="D50" s="71">
        <v>38795</v>
      </c>
      <c r="E50" s="72">
        <f t="shared" ca="1" si="0"/>
        <v>14</v>
      </c>
      <c r="F50" s="90">
        <v>44856</v>
      </c>
      <c r="G50" s="73">
        <v>3</v>
      </c>
      <c r="H50" s="90">
        <f t="shared" si="1"/>
        <v>46126</v>
      </c>
      <c r="I50" s="73"/>
    </row>
    <row r="51" spans="1:9" x14ac:dyDescent="0.3">
      <c r="A51" s="70" t="s">
        <v>184</v>
      </c>
      <c r="B51" s="70" t="s">
        <v>2288</v>
      </c>
      <c r="C51" s="70" t="s">
        <v>18</v>
      </c>
      <c r="D51" s="71">
        <v>38844</v>
      </c>
      <c r="E51" s="72">
        <f t="shared" ca="1" si="0"/>
        <v>14</v>
      </c>
      <c r="F51" s="90">
        <v>113736</v>
      </c>
      <c r="G51" s="73">
        <v>1</v>
      </c>
      <c r="H51" s="90">
        <f t="shared" si="1"/>
        <v>116955</v>
      </c>
      <c r="I51" s="73"/>
    </row>
    <row r="52" spans="1:9" x14ac:dyDescent="0.3">
      <c r="A52" s="70" t="s">
        <v>400</v>
      </c>
      <c r="B52" s="70" t="s">
        <v>2288</v>
      </c>
      <c r="C52" s="70" t="s">
        <v>18</v>
      </c>
      <c r="D52" s="71">
        <v>39227</v>
      </c>
      <c r="E52" s="72">
        <f t="shared" ca="1" si="0"/>
        <v>13</v>
      </c>
      <c r="F52" s="90">
        <v>34832</v>
      </c>
      <c r="G52" s="73">
        <v>3</v>
      </c>
      <c r="H52" s="90">
        <f t="shared" si="1"/>
        <v>35818</v>
      </c>
      <c r="I52" s="73"/>
    </row>
    <row r="53" spans="1:9" x14ac:dyDescent="0.3">
      <c r="A53" s="70" t="s">
        <v>727</v>
      </c>
      <c r="B53" s="70" t="s">
        <v>2288</v>
      </c>
      <c r="C53" s="70" t="s">
        <v>18</v>
      </c>
      <c r="D53" s="71">
        <v>41727</v>
      </c>
      <c r="E53" s="72">
        <f t="shared" ca="1" si="0"/>
        <v>6</v>
      </c>
      <c r="F53" s="90">
        <v>122808</v>
      </c>
      <c r="G53" s="73">
        <v>3</v>
      </c>
      <c r="H53" s="90">
        <f t="shared" si="1"/>
        <v>126284</v>
      </c>
      <c r="I53" s="73"/>
    </row>
    <row r="54" spans="1:9" x14ac:dyDescent="0.3">
      <c r="A54" s="70" t="s">
        <v>46</v>
      </c>
      <c r="B54" s="70" t="s">
        <v>2288</v>
      </c>
      <c r="C54" s="70" t="s">
        <v>18</v>
      </c>
      <c r="D54" s="71">
        <v>41797</v>
      </c>
      <c r="E54" s="72">
        <f t="shared" ca="1" si="0"/>
        <v>6</v>
      </c>
      <c r="F54" s="90">
        <v>91885</v>
      </c>
      <c r="G54" s="73">
        <v>4</v>
      </c>
      <c r="H54" s="90">
        <f t="shared" si="1"/>
        <v>94486</v>
      </c>
      <c r="I54" s="73"/>
    </row>
    <row r="55" spans="1:9" x14ac:dyDescent="0.3">
      <c r="A55" s="70" t="s">
        <v>239</v>
      </c>
      <c r="B55" s="70" t="s">
        <v>2288</v>
      </c>
      <c r="C55" s="70" t="s">
        <v>18</v>
      </c>
      <c r="D55" s="71">
        <v>42679</v>
      </c>
      <c r="E55" s="72">
        <f t="shared" ca="1" si="0"/>
        <v>4</v>
      </c>
      <c r="F55" s="90">
        <v>38125</v>
      </c>
      <c r="G55" s="73">
        <v>3</v>
      </c>
      <c r="H55" s="90">
        <f t="shared" si="1"/>
        <v>39204</v>
      </c>
      <c r="I55" s="73"/>
    </row>
    <row r="56" spans="1:9" x14ac:dyDescent="0.3">
      <c r="A56" s="70" t="s">
        <v>392</v>
      </c>
      <c r="B56" s="70" t="s">
        <v>2288</v>
      </c>
      <c r="C56" s="70" t="s">
        <v>18</v>
      </c>
      <c r="D56" s="71">
        <v>42716</v>
      </c>
      <c r="E56" s="72">
        <f t="shared" ca="1" si="0"/>
        <v>4</v>
      </c>
      <c r="F56" s="90">
        <v>117477</v>
      </c>
      <c r="G56" s="73">
        <v>5</v>
      </c>
      <c r="H56" s="90">
        <f t="shared" si="1"/>
        <v>120802</v>
      </c>
      <c r="I56" s="73"/>
    </row>
    <row r="57" spans="1:9" x14ac:dyDescent="0.3">
      <c r="A57" s="70" t="s">
        <v>572</v>
      </c>
      <c r="B57" s="70" t="s">
        <v>2288</v>
      </c>
      <c r="C57" s="70" t="s">
        <v>12</v>
      </c>
      <c r="D57" s="71">
        <v>36105</v>
      </c>
      <c r="E57" s="72">
        <f t="shared" ca="1" si="0"/>
        <v>22</v>
      </c>
      <c r="F57" s="90">
        <v>73640</v>
      </c>
      <c r="G57" s="73">
        <v>2</v>
      </c>
      <c r="H57" s="90">
        <f t="shared" si="1"/>
        <v>75725</v>
      </c>
      <c r="I57" s="73"/>
    </row>
    <row r="58" spans="1:9" x14ac:dyDescent="0.3">
      <c r="A58" s="70" t="s">
        <v>339</v>
      </c>
      <c r="B58" s="70" t="s">
        <v>2288</v>
      </c>
      <c r="C58" s="70" t="s">
        <v>12</v>
      </c>
      <c r="D58" s="71">
        <v>36284</v>
      </c>
      <c r="E58" s="72">
        <f t="shared" ca="1" si="0"/>
        <v>21</v>
      </c>
      <c r="F58" s="90">
        <v>127019</v>
      </c>
      <c r="G58" s="73">
        <v>4</v>
      </c>
      <c r="H58" s="90">
        <f t="shared" si="1"/>
        <v>130614</v>
      </c>
      <c r="I58" s="73"/>
    </row>
    <row r="59" spans="1:9" x14ac:dyDescent="0.3">
      <c r="A59" s="70" t="s">
        <v>742</v>
      </c>
      <c r="B59" s="70" t="s">
        <v>2288</v>
      </c>
      <c r="C59" s="70" t="s">
        <v>12</v>
      </c>
      <c r="D59" s="71">
        <v>36332</v>
      </c>
      <c r="E59" s="72">
        <f t="shared" ca="1" si="0"/>
        <v>21</v>
      </c>
      <c r="F59" s="90">
        <v>90776</v>
      </c>
      <c r="G59" s="73">
        <v>5</v>
      </c>
      <c r="H59" s="90">
        <f t="shared" si="1"/>
        <v>93345</v>
      </c>
      <c r="I59" s="73"/>
    </row>
    <row r="60" spans="1:9" x14ac:dyDescent="0.3">
      <c r="A60" s="70" t="s">
        <v>592</v>
      </c>
      <c r="B60" s="70" t="s">
        <v>2288</v>
      </c>
      <c r="C60" s="70" t="s">
        <v>12</v>
      </c>
      <c r="D60" s="71">
        <v>36503</v>
      </c>
      <c r="E60" s="72">
        <f t="shared" ca="1" si="0"/>
        <v>21</v>
      </c>
      <c r="F60" s="90">
        <v>47062</v>
      </c>
      <c r="G60" s="73">
        <v>3</v>
      </c>
      <c r="H60" s="90">
        <f t="shared" si="1"/>
        <v>48394</v>
      </c>
      <c r="I60" s="73"/>
    </row>
    <row r="61" spans="1:9" x14ac:dyDescent="0.3">
      <c r="A61" s="70" t="s">
        <v>395</v>
      </c>
      <c r="B61" s="70" t="s">
        <v>2288</v>
      </c>
      <c r="C61" s="70" t="s">
        <v>12</v>
      </c>
      <c r="D61" s="71">
        <v>36543</v>
      </c>
      <c r="E61" s="72">
        <f t="shared" ca="1" si="0"/>
        <v>21</v>
      </c>
      <c r="F61" s="90">
        <v>105190</v>
      </c>
      <c r="G61" s="73">
        <v>2</v>
      </c>
      <c r="H61" s="90">
        <f t="shared" si="1"/>
        <v>108167</v>
      </c>
      <c r="I61" s="73"/>
    </row>
    <row r="62" spans="1:9" x14ac:dyDescent="0.3">
      <c r="A62" s="70" t="s">
        <v>287</v>
      </c>
      <c r="B62" s="70" t="s">
        <v>2288</v>
      </c>
      <c r="C62" s="70" t="s">
        <v>12</v>
      </c>
      <c r="D62" s="71">
        <v>36652</v>
      </c>
      <c r="E62" s="72">
        <f t="shared" ca="1" si="0"/>
        <v>20</v>
      </c>
      <c r="F62" s="90">
        <v>105952</v>
      </c>
      <c r="G62" s="73">
        <v>4</v>
      </c>
      <c r="H62" s="90">
        <f t="shared" si="1"/>
        <v>108951</v>
      </c>
      <c r="I62" s="73"/>
    </row>
    <row r="63" spans="1:9" x14ac:dyDescent="0.3">
      <c r="A63" s="70" t="s">
        <v>579</v>
      </c>
      <c r="B63" s="70" t="s">
        <v>2288</v>
      </c>
      <c r="C63" s="70" t="s">
        <v>12</v>
      </c>
      <c r="D63" s="71">
        <v>37231</v>
      </c>
      <c r="E63" s="72">
        <f t="shared" ca="1" si="0"/>
        <v>19</v>
      </c>
      <c r="F63" s="90">
        <v>110387</v>
      </c>
      <c r="G63" s="73">
        <v>5</v>
      </c>
      <c r="H63" s="90">
        <f t="shared" si="1"/>
        <v>113511</v>
      </c>
      <c r="I63" s="73"/>
    </row>
    <row r="64" spans="1:9" x14ac:dyDescent="0.3">
      <c r="A64" s="70" t="s">
        <v>749</v>
      </c>
      <c r="B64" s="70" t="s">
        <v>2288</v>
      </c>
      <c r="C64" s="70" t="s">
        <v>12</v>
      </c>
      <c r="D64" s="71">
        <v>37589</v>
      </c>
      <c r="E64" s="72">
        <f t="shared" ca="1" si="0"/>
        <v>18</v>
      </c>
      <c r="F64" s="90">
        <v>47174</v>
      </c>
      <c r="G64" s="73">
        <v>5</v>
      </c>
      <c r="H64" s="90">
        <f t="shared" si="1"/>
        <v>48510</v>
      </c>
      <c r="I64" s="73"/>
    </row>
    <row r="65" spans="1:9" x14ac:dyDescent="0.3">
      <c r="A65" s="70" t="s">
        <v>668</v>
      </c>
      <c r="B65" s="70" t="s">
        <v>2288</v>
      </c>
      <c r="C65" s="70" t="s">
        <v>12</v>
      </c>
      <c r="D65" s="71">
        <v>37753</v>
      </c>
      <c r="E65" s="72">
        <f t="shared" ca="1" si="0"/>
        <v>17</v>
      </c>
      <c r="F65" s="90">
        <v>100363</v>
      </c>
      <c r="G65" s="73">
        <v>5</v>
      </c>
      <c r="H65" s="90">
        <f t="shared" si="1"/>
        <v>103204</v>
      </c>
      <c r="I65" s="73"/>
    </row>
    <row r="66" spans="1:9" x14ac:dyDescent="0.3">
      <c r="A66" s="70" t="s">
        <v>163</v>
      </c>
      <c r="B66" s="70" t="s">
        <v>2288</v>
      </c>
      <c r="C66" s="70" t="s">
        <v>12</v>
      </c>
      <c r="D66" s="71">
        <v>37843</v>
      </c>
      <c r="E66" s="72">
        <f t="shared" ref="E66:E129" ca="1" si="2">DATEDIF(D66,TODAY(),"Y")</f>
        <v>17</v>
      </c>
      <c r="F66" s="90">
        <v>114352</v>
      </c>
      <c r="G66" s="73">
        <v>5</v>
      </c>
      <c r="H66" s="90">
        <f t="shared" si="1"/>
        <v>117589</v>
      </c>
      <c r="I66" s="73"/>
    </row>
    <row r="67" spans="1:9" x14ac:dyDescent="0.3">
      <c r="A67" s="70" t="s">
        <v>288</v>
      </c>
      <c r="B67" s="70" t="s">
        <v>2288</v>
      </c>
      <c r="C67" s="70" t="s">
        <v>12</v>
      </c>
      <c r="D67" s="71">
        <v>37954</v>
      </c>
      <c r="E67" s="72">
        <f t="shared" ca="1" si="2"/>
        <v>17</v>
      </c>
      <c r="F67" s="90">
        <v>121408</v>
      </c>
      <c r="G67" s="73">
        <v>5</v>
      </c>
      <c r="H67" s="90">
        <f t="shared" ref="H67:H130" si="3">ROUNDUP(F67*$J$1+F67,0)</f>
        <v>124844</v>
      </c>
      <c r="I67" s="73"/>
    </row>
    <row r="68" spans="1:9" x14ac:dyDescent="0.3">
      <c r="A68" s="70" t="s">
        <v>402</v>
      </c>
      <c r="B68" s="70" t="s">
        <v>2288</v>
      </c>
      <c r="C68" s="70" t="s">
        <v>12</v>
      </c>
      <c r="D68" s="71">
        <v>37964</v>
      </c>
      <c r="E68" s="72">
        <f t="shared" ca="1" si="2"/>
        <v>17</v>
      </c>
      <c r="F68" s="90">
        <v>114699</v>
      </c>
      <c r="G68" s="73">
        <v>3</v>
      </c>
      <c r="H68" s="90">
        <f t="shared" si="3"/>
        <v>117945</v>
      </c>
      <c r="I68" s="73"/>
    </row>
    <row r="69" spans="1:9" x14ac:dyDescent="0.3">
      <c r="A69" s="70" t="s">
        <v>210</v>
      </c>
      <c r="B69" s="70" t="s">
        <v>2288</v>
      </c>
      <c r="C69" s="70" t="s">
        <v>12</v>
      </c>
      <c r="D69" s="71">
        <v>38424</v>
      </c>
      <c r="E69" s="72">
        <f t="shared" ca="1" si="2"/>
        <v>15</v>
      </c>
      <c r="F69" s="90">
        <v>60491</v>
      </c>
      <c r="G69" s="73">
        <v>4</v>
      </c>
      <c r="H69" s="90">
        <f t="shared" si="3"/>
        <v>62203</v>
      </c>
      <c r="I69" s="73"/>
    </row>
    <row r="70" spans="1:9" x14ac:dyDescent="0.3">
      <c r="A70" s="70" t="s">
        <v>396</v>
      </c>
      <c r="B70" s="70" t="s">
        <v>2288</v>
      </c>
      <c r="C70" s="70" t="s">
        <v>12</v>
      </c>
      <c r="D70" s="71">
        <v>38586</v>
      </c>
      <c r="E70" s="72">
        <f t="shared" ca="1" si="2"/>
        <v>15</v>
      </c>
      <c r="F70" s="90">
        <v>90227</v>
      </c>
      <c r="G70" s="73">
        <v>3</v>
      </c>
      <c r="H70" s="90">
        <f t="shared" si="3"/>
        <v>92781</v>
      </c>
      <c r="I70" s="73"/>
    </row>
    <row r="71" spans="1:9" x14ac:dyDescent="0.3">
      <c r="A71" s="70" t="s">
        <v>205</v>
      </c>
      <c r="B71" s="70" t="s">
        <v>2288</v>
      </c>
      <c r="C71" s="70" t="s">
        <v>12</v>
      </c>
      <c r="D71" s="71">
        <v>38722</v>
      </c>
      <c r="E71" s="72">
        <f t="shared" ca="1" si="2"/>
        <v>15</v>
      </c>
      <c r="F71" s="90">
        <v>51419</v>
      </c>
      <c r="G71" s="73">
        <v>4</v>
      </c>
      <c r="H71" s="90">
        <f t="shared" si="3"/>
        <v>52875</v>
      </c>
      <c r="I71" s="73"/>
    </row>
    <row r="72" spans="1:9" x14ac:dyDescent="0.3">
      <c r="A72" s="70" t="s">
        <v>326</v>
      </c>
      <c r="B72" s="70" t="s">
        <v>2288</v>
      </c>
      <c r="C72" s="70" t="s">
        <v>12</v>
      </c>
      <c r="D72" s="71">
        <v>39263</v>
      </c>
      <c r="E72" s="72">
        <f t="shared" ca="1" si="2"/>
        <v>13</v>
      </c>
      <c r="F72" s="90">
        <v>47454</v>
      </c>
      <c r="G72" s="73">
        <v>1</v>
      </c>
      <c r="H72" s="90">
        <f t="shared" si="3"/>
        <v>48797</v>
      </c>
      <c r="I72" s="73"/>
    </row>
    <row r="73" spans="1:9" x14ac:dyDescent="0.3">
      <c r="A73" s="70" t="s">
        <v>86</v>
      </c>
      <c r="B73" s="70" t="s">
        <v>2288</v>
      </c>
      <c r="C73" s="70" t="s">
        <v>12</v>
      </c>
      <c r="D73" s="71">
        <v>39765</v>
      </c>
      <c r="E73" s="72">
        <f t="shared" ca="1" si="2"/>
        <v>12</v>
      </c>
      <c r="F73" s="90">
        <v>40186</v>
      </c>
      <c r="G73" s="73">
        <v>4</v>
      </c>
      <c r="H73" s="90">
        <f t="shared" si="3"/>
        <v>41324</v>
      </c>
      <c r="I73" s="73"/>
    </row>
    <row r="74" spans="1:9" x14ac:dyDescent="0.3">
      <c r="A74" s="70" t="s">
        <v>556</v>
      </c>
      <c r="B74" s="70" t="s">
        <v>2288</v>
      </c>
      <c r="C74" s="70" t="s">
        <v>12</v>
      </c>
      <c r="D74" s="71">
        <v>39775</v>
      </c>
      <c r="E74" s="72">
        <f t="shared" ca="1" si="2"/>
        <v>12</v>
      </c>
      <c r="F74" s="90">
        <v>42358</v>
      </c>
      <c r="G74" s="73">
        <v>4</v>
      </c>
      <c r="H74" s="90">
        <f t="shared" si="3"/>
        <v>43557</v>
      </c>
      <c r="I74" s="73"/>
    </row>
    <row r="75" spans="1:9" x14ac:dyDescent="0.3">
      <c r="A75" s="70" t="s">
        <v>58</v>
      </c>
      <c r="B75" s="70" t="s">
        <v>2288</v>
      </c>
      <c r="C75" s="70" t="s">
        <v>12</v>
      </c>
      <c r="D75" s="71">
        <v>39933</v>
      </c>
      <c r="E75" s="72">
        <f t="shared" ca="1" si="2"/>
        <v>11</v>
      </c>
      <c r="F75" s="90">
        <v>92826</v>
      </c>
      <c r="G75" s="73">
        <v>2</v>
      </c>
      <c r="H75" s="90">
        <f t="shared" si="3"/>
        <v>95453</v>
      </c>
      <c r="I75" s="73"/>
    </row>
    <row r="76" spans="1:9" x14ac:dyDescent="0.3">
      <c r="A76" s="70" t="s">
        <v>751</v>
      </c>
      <c r="B76" s="70" t="s">
        <v>2288</v>
      </c>
      <c r="C76" s="70" t="s">
        <v>12</v>
      </c>
      <c r="D76" s="71">
        <v>39998</v>
      </c>
      <c r="E76" s="72">
        <f t="shared" ca="1" si="2"/>
        <v>11</v>
      </c>
      <c r="F76" s="90">
        <v>106366</v>
      </c>
      <c r="G76" s="73">
        <v>5</v>
      </c>
      <c r="H76" s="90">
        <f t="shared" si="3"/>
        <v>109377</v>
      </c>
      <c r="I76" s="73"/>
    </row>
    <row r="77" spans="1:9" x14ac:dyDescent="0.3">
      <c r="A77" s="70" t="s">
        <v>283</v>
      </c>
      <c r="B77" s="70" t="s">
        <v>2288</v>
      </c>
      <c r="C77" s="70" t="s">
        <v>12</v>
      </c>
      <c r="D77" s="71">
        <v>40105</v>
      </c>
      <c r="E77" s="72">
        <f t="shared" ca="1" si="2"/>
        <v>11</v>
      </c>
      <c r="F77" s="90">
        <v>126963</v>
      </c>
      <c r="G77" s="73">
        <v>3</v>
      </c>
      <c r="H77" s="90">
        <f t="shared" si="3"/>
        <v>130557</v>
      </c>
      <c r="I77" s="73"/>
    </row>
    <row r="78" spans="1:9" x14ac:dyDescent="0.3">
      <c r="A78" s="70" t="s">
        <v>463</v>
      </c>
      <c r="B78" s="70" t="s">
        <v>2288</v>
      </c>
      <c r="C78" s="70" t="s">
        <v>12</v>
      </c>
      <c r="D78" s="71">
        <v>40542</v>
      </c>
      <c r="E78" s="72">
        <f t="shared" ca="1" si="2"/>
        <v>10</v>
      </c>
      <c r="F78" s="90">
        <v>129035</v>
      </c>
      <c r="G78" s="73">
        <v>4</v>
      </c>
      <c r="H78" s="90">
        <f t="shared" si="3"/>
        <v>132687</v>
      </c>
      <c r="I78" s="73"/>
    </row>
    <row r="79" spans="1:9" x14ac:dyDescent="0.3">
      <c r="A79" s="70" t="s">
        <v>374</v>
      </c>
      <c r="B79" s="70" t="s">
        <v>2288</v>
      </c>
      <c r="C79" s="70" t="s">
        <v>12</v>
      </c>
      <c r="D79" s="71">
        <v>40717</v>
      </c>
      <c r="E79" s="72">
        <f t="shared" ca="1" si="2"/>
        <v>9</v>
      </c>
      <c r="F79" s="90">
        <v>98885</v>
      </c>
      <c r="G79" s="73">
        <v>5</v>
      </c>
      <c r="H79" s="90">
        <f t="shared" si="3"/>
        <v>101684</v>
      </c>
      <c r="I79" s="73"/>
    </row>
    <row r="80" spans="1:9" x14ac:dyDescent="0.3">
      <c r="A80" s="70" t="s">
        <v>793</v>
      </c>
      <c r="B80" s="70" t="s">
        <v>2288</v>
      </c>
      <c r="C80" s="70" t="s">
        <v>12</v>
      </c>
      <c r="D80" s="71">
        <v>42842</v>
      </c>
      <c r="E80" s="72">
        <f t="shared" ca="1" si="2"/>
        <v>3</v>
      </c>
      <c r="F80" s="90">
        <v>61342</v>
      </c>
      <c r="G80" s="73">
        <v>5</v>
      </c>
      <c r="H80" s="90">
        <f t="shared" si="3"/>
        <v>63078</v>
      </c>
      <c r="I80" s="73"/>
    </row>
    <row r="81" spans="1:9" x14ac:dyDescent="0.3">
      <c r="A81" s="70" t="s">
        <v>177</v>
      </c>
      <c r="B81" s="70" t="s">
        <v>2288</v>
      </c>
      <c r="C81" s="70" t="s">
        <v>12</v>
      </c>
      <c r="D81" s="71">
        <v>43031</v>
      </c>
      <c r="E81" s="72">
        <f t="shared" ca="1" si="2"/>
        <v>3</v>
      </c>
      <c r="F81" s="90">
        <v>57254</v>
      </c>
      <c r="G81" s="73">
        <v>1</v>
      </c>
      <c r="H81" s="90">
        <f t="shared" si="3"/>
        <v>58875</v>
      </c>
      <c r="I81" s="73"/>
    </row>
    <row r="82" spans="1:9" x14ac:dyDescent="0.3">
      <c r="A82" s="70" t="s">
        <v>430</v>
      </c>
      <c r="B82" s="70" t="s">
        <v>2288</v>
      </c>
      <c r="C82" s="70" t="s">
        <v>12</v>
      </c>
      <c r="D82" s="71">
        <v>43049</v>
      </c>
      <c r="E82" s="72">
        <f t="shared" ca="1" si="2"/>
        <v>3</v>
      </c>
      <c r="F82" s="90">
        <v>34418</v>
      </c>
      <c r="G82" s="73">
        <v>1</v>
      </c>
      <c r="H82" s="90">
        <f t="shared" si="3"/>
        <v>35393</v>
      </c>
      <c r="I82" s="73"/>
    </row>
    <row r="83" spans="1:9" x14ac:dyDescent="0.3">
      <c r="A83" s="70" t="s">
        <v>366</v>
      </c>
      <c r="B83" s="70" t="s">
        <v>2288</v>
      </c>
      <c r="C83" s="70" t="s">
        <v>12</v>
      </c>
      <c r="D83" s="71">
        <v>43258</v>
      </c>
      <c r="E83" s="72">
        <f t="shared" ca="1" si="2"/>
        <v>2</v>
      </c>
      <c r="F83" s="90">
        <v>115046</v>
      </c>
      <c r="G83" s="73">
        <v>3</v>
      </c>
      <c r="H83" s="90">
        <f t="shared" si="3"/>
        <v>118302</v>
      </c>
      <c r="I83" s="73"/>
    </row>
    <row r="84" spans="1:9" x14ac:dyDescent="0.3">
      <c r="A84" s="70" t="s">
        <v>411</v>
      </c>
      <c r="B84" s="70" t="s">
        <v>2288</v>
      </c>
      <c r="C84" s="70" t="s">
        <v>12</v>
      </c>
      <c r="D84" s="71">
        <v>43332</v>
      </c>
      <c r="E84" s="72">
        <f t="shared" ca="1" si="2"/>
        <v>2</v>
      </c>
      <c r="F84" s="90">
        <v>110454</v>
      </c>
      <c r="G84" s="73">
        <v>2</v>
      </c>
      <c r="H84" s="90">
        <f t="shared" si="3"/>
        <v>113580</v>
      </c>
      <c r="I84" s="73"/>
    </row>
    <row r="85" spans="1:9" x14ac:dyDescent="0.3">
      <c r="A85" s="70" t="s">
        <v>782</v>
      </c>
      <c r="B85" s="70" t="s">
        <v>2288</v>
      </c>
      <c r="C85" s="70" t="s">
        <v>12</v>
      </c>
      <c r="D85" s="71">
        <v>43353</v>
      </c>
      <c r="E85" s="72">
        <f t="shared" ca="1" si="2"/>
        <v>2</v>
      </c>
      <c r="F85" s="90">
        <v>101875</v>
      </c>
      <c r="G85" s="73">
        <v>5</v>
      </c>
      <c r="H85" s="90">
        <f t="shared" si="3"/>
        <v>104759</v>
      </c>
      <c r="I85" s="73"/>
    </row>
    <row r="86" spans="1:9" x14ac:dyDescent="0.3">
      <c r="A86" s="70" t="s">
        <v>73</v>
      </c>
      <c r="B86" s="70" t="s">
        <v>2288</v>
      </c>
      <c r="C86" s="70" t="s">
        <v>15</v>
      </c>
      <c r="D86" s="71">
        <v>36229</v>
      </c>
      <c r="E86" s="72">
        <f t="shared" ca="1" si="2"/>
        <v>22</v>
      </c>
      <c r="F86" s="90">
        <v>20406</v>
      </c>
      <c r="G86" s="73">
        <v>3</v>
      </c>
      <c r="H86" s="90">
        <f t="shared" si="3"/>
        <v>20984</v>
      </c>
      <c r="I86" s="73"/>
    </row>
    <row r="87" spans="1:9" x14ac:dyDescent="0.3">
      <c r="A87" s="70" t="s">
        <v>403</v>
      </c>
      <c r="B87" s="70" t="s">
        <v>2288</v>
      </c>
      <c r="C87" s="70" t="s">
        <v>15</v>
      </c>
      <c r="D87" s="71">
        <v>36923</v>
      </c>
      <c r="E87" s="72">
        <f t="shared" ca="1" si="2"/>
        <v>20</v>
      </c>
      <c r="F87" s="90">
        <v>39749</v>
      </c>
      <c r="G87" s="73">
        <v>3</v>
      </c>
      <c r="H87" s="90">
        <f t="shared" si="3"/>
        <v>40874</v>
      </c>
      <c r="I87" s="73"/>
    </row>
    <row r="88" spans="1:9" x14ac:dyDescent="0.3">
      <c r="A88" s="70" t="s">
        <v>134</v>
      </c>
      <c r="B88" s="70" t="s">
        <v>2288</v>
      </c>
      <c r="C88" s="70" t="s">
        <v>15</v>
      </c>
      <c r="D88" s="71">
        <v>37305</v>
      </c>
      <c r="E88" s="72">
        <f t="shared" ca="1" si="2"/>
        <v>19</v>
      </c>
      <c r="F88" s="90">
        <v>57534</v>
      </c>
      <c r="G88" s="73">
        <v>4</v>
      </c>
      <c r="H88" s="90">
        <f t="shared" si="3"/>
        <v>59163</v>
      </c>
      <c r="I88" s="73"/>
    </row>
    <row r="89" spans="1:9" x14ac:dyDescent="0.3">
      <c r="A89" s="70" t="s">
        <v>655</v>
      </c>
      <c r="B89" s="70" t="s">
        <v>2288</v>
      </c>
      <c r="C89" s="70" t="s">
        <v>15</v>
      </c>
      <c r="D89" s="71">
        <v>38274</v>
      </c>
      <c r="E89" s="72">
        <f t="shared" ca="1" si="2"/>
        <v>16</v>
      </c>
      <c r="F89" s="90">
        <v>71579</v>
      </c>
      <c r="G89" s="73">
        <v>4</v>
      </c>
      <c r="H89" s="90">
        <f t="shared" si="3"/>
        <v>73605</v>
      </c>
      <c r="I89" s="73"/>
    </row>
    <row r="90" spans="1:9" x14ac:dyDescent="0.3">
      <c r="A90" s="70" t="s">
        <v>775</v>
      </c>
      <c r="B90" s="70" t="s">
        <v>2288</v>
      </c>
      <c r="C90" s="70" t="s">
        <v>15</v>
      </c>
      <c r="D90" s="71">
        <v>38599</v>
      </c>
      <c r="E90" s="72">
        <f t="shared" ca="1" si="2"/>
        <v>15</v>
      </c>
      <c r="F90" s="90">
        <v>34563</v>
      </c>
      <c r="G90" s="73">
        <v>4</v>
      </c>
      <c r="H90" s="90">
        <f t="shared" si="3"/>
        <v>35542</v>
      </c>
      <c r="I90" s="73"/>
    </row>
    <row r="91" spans="1:9" x14ac:dyDescent="0.3">
      <c r="A91" s="70" t="s">
        <v>503</v>
      </c>
      <c r="B91" s="70" t="s">
        <v>2288</v>
      </c>
      <c r="C91" s="70" t="s">
        <v>21</v>
      </c>
      <c r="D91" s="71">
        <v>38816</v>
      </c>
      <c r="E91" s="72">
        <f t="shared" ca="1" si="2"/>
        <v>14</v>
      </c>
      <c r="F91" s="90">
        <v>27350</v>
      </c>
      <c r="G91" s="73">
        <v>5</v>
      </c>
      <c r="H91" s="90">
        <f t="shared" si="3"/>
        <v>28125</v>
      </c>
      <c r="I91" s="73"/>
    </row>
    <row r="92" spans="1:9" x14ac:dyDescent="0.3">
      <c r="A92" s="70" t="s">
        <v>501</v>
      </c>
      <c r="B92" s="70" t="s">
        <v>2288</v>
      </c>
      <c r="C92" s="70" t="s">
        <v>21</v>
      </c>
      <c r="D92" s="71">
        <v>39244</v>
      </c>
      <c r="E92" s="72">
        <f t="shared" ca="1" si="2"/>
        <v>13</v>
      </c>
      <c r="F92" s="90">
        <v>48866</v>
      </c>
      <c r="G92" s="73">
        <v>5</v>
      </c>
      <c r="H92" s="90">
        <f t="shared" si="3"/>
        <v>50249</v>
      </c>
      <c r="I92" s="73"/>
    </row>
    <row r="93" spans="1:9" x14ac:dyDescent="0.3">
      <c r="A93" s="70" t="s">
        <v>464</v>
      </c>
      <c r="B93" s="70" t="s">
        <v>2288</v>
      </c>
      <c r="C93" s="70" t="s">
        <v>21</v>
      </c>
      <c r="D93" s="71">
        <v>39359</v>
      </c>
      <c r="E93" s="72">
        <f t="shared" ca="1" si="2"/>
        <v>13</v>
      </c>
      <c r="F93" s="90">
        <v>44475</v>
      </c>
      <c r="G93" s="73">
        <v>3</v>
      </c>
      <c r="H93" s="90">
        <f t="shared" si="3"/>
        <v>45734</v>
      </c>
      <c r="I93" s="73"/>
    </row>
    <row r="94" spans="1:9" x14ac:dyDescent="0.3">
      <c r="A94" s="70" t="s">
        <v>511</v>
      </c>
      <c r="B94" s="70" t="s">
        <v>2290</v>
      </c>
      <c r="C94" s="70" t="s">
        <v>18</v>
      </c>
      <c r="D94" s="71">
        <v>41512</v>
      </c>
      <c r="E94" s="72">
        <f t="shared" ca="1" si="2"/>
        <v>7</v>
      </c>
      <c r="F94" s="90">
        <v>116592</v>
      </c>
      <c r="G94" s="73">
        <v>2</v>
      </c>
      <c r="H94" s="90">
        <f t="shared" si="3"/>
        <v>119892</v>
      </c>
      <c r="I94" s="73"/>
    </row>
    <row r="95" spans="1:9" x14ac:dyDescent="0.3">
      <c r="A95" s="70" t="s">
        <v>554</v>
      </c>
      <c r="B95" s="70" t="s">
        <v>2290</v>
      </c>
      <c r="C95" s="70" t="s">
        <v>18</v>
      </c>
      <c r="D95" s="71">
        <v>42286</v>
      </c>
      <c r="E95" s="72">
        <f t="shared" ca="1" si="2"/>
        <v>5</v>
      </c>
      <c r="F95" s="90">
        <v>52662</v>
      </c>
      <c r="G95" s="73">
        <v>4</v>
      </c>
      <c r="H95" s="90">
        <f t="shared" si="3"/>
        <v>54153</v>
      </c>
      <c r="I95" s="73"/>
    </row>
    <row r="96" spans="1:9" x14ac:dyDescent="0.3">
      <c r="A96" s="70" t="s">
        <v>83</v>
      </c>
      <c r="B96" s="70" t="s">
        <v>2290</v>
      </c>
      <c r="C96" s="70" t="s">
        <v>18</v>
      </c>
      <c r="D96" s="71">
        <v>43010</v>
      </c>
      <c r="E96" s="72">
        <f t="shared" ca="1" si="2"/>
        <v>3</v>
      </c>
      <c r="F96" s="90">
        <v>87741</v>
      </c>
      <c r="G96" s="73">
        <v>5</v>
      </c>
      <c r="H96" s="90">
        <f t="shared" si="3"/>
        <v>90225</v>
      </c>
      <c r="I96" s="73"/>
    </row>
    <row r="97" spans="1:9" x14ac:dyDescent="0.3">
      <c r="A97" s="70" t="s">
        <v>373</v>
      </c>
      <c r="B97" s="70" t="s">
        <v>2290</v>
      </c>
      <c r="C97" s="70" t="s">
        <v>12</v>
      </c>
      <c r="D97" s="71">
        <v>40640</v>
      </c>
      <c r="E97" s="72">
        <f t="shared" ca="1" si="2"/>
        <v>9</v>
      </c>
      <c r="F97" s="90">
        <v>127926</v>
      </c>
      <c r="G97" s="73">
        <v>1</v>
      </c>
      <c r="H97" s="90">
        <f t="shared" si="3"/>
        <v>131547</v>
      </c>
      <c r="I97" s="73"/>
    </row>
    <row r="98" spans="1:9" x14ac:dyDescent="0.3">
      <c r="A98" s="70" t="s">
        <v>724</v>
      </c>
      <c r="B98" s="70" t="s">
        <v>2290</v>
      </c>
      <c r="C98" s="70" t="s">
        <v>12</v>
      </c>
      <c r="D98" s="71">
        <v>41154</v>
      </c>
      <c r="E98" s="72">
        <f t="shared" ca="1" si="2"/>
        <v>8</v>
      </c>
      <c r="F98" s="90">
        <v>54152</v>
      </c>
      <c r="G98" s="73">
        <v>4</v>
      </c>
      <c r="H98" s="90">
        <f t="shared" si="3"/>
        <v>55685</v>
      </c>
      <c r="I98" s="73"/>
    </row>
    <row r="99" spans="1:9" x14ac:dyDescent="0.3">
      <c r="A99" s="70" t="s">
        <v>48</v>
      </c>
      <c r="B99" s="70" t="s">
        <v>2290</v>
      </c>
      <c r="C99" s="70" t="s">
        <v>12</v>
      </c>
      <c r="D99" s="71">
        <v>42145</v>
      </c>
      <c r="E99" s="72">
        <f t="shared" ca="1" si="2"/>
        <v>5</v>
      </c>
      <c r="F99" s="90">
        <v>105146</v>
      </c>
      <c r="G99" s="73">
        <v>4</v>
      </c>
      <c r="H99" s="90">
        <f t="shared" si="3"/>
        <v>108122</v>
      </c>
      <c r="I99" s="73"/>
    </row>
    <row r="100" spans="1:9" x14ac:dyDescent="0.3">
      <c r="A100" s="70" t="s">
        <v>79</v>
      </c>
      <c r="B100" s="70" t="s">
        <v>2290</v>
      </c>
      <c r="C100" s="70" t="s">
        <v>12</v>
      </c>
      <c r="D100" s="71">
        <v>42680</v>
      </c>
      <c r="E100" s="72">
        <f t="shared" ca="1" si="2"/>
        <v>4</v>
      </c>
      <c r="F100" s="90">
        <v>113008</v>
      </c>
      <c r="G100" s="73">
        <v>3</v>
      </c>
      <c r="H100" s="90">
        <f t="shared" si="3"/>
        <v>116207</v>
      </c>
      <c r="I100" s="73"/>
    </row>
    <row r="101" spans="1:9" x14ac:dyDescent="0.3">
      <c r="A101" s="70" t="s">
        <v>769</v>
      </c>
      <c r="B101" s="70" t="s">
        <v>150</v>
      </c>
      <c r="C101" s="70" t="s">
        <v>12</v>
      </c>
      <c r="D101" s="71">
        <v>35828</v>
      </c>
      <c r="E101" s="72">
        <f t="shared" ca="1" si="2"/>
        <v>23</v>
      </c>
      <c r="F101" s="90">
        <v>102099</v>
      </c>
      <c r="G101" s="73">
        <v>1</v>
      </c>
      <c r="H101" s="90">
        <f t="shared" si="3"/>
        <v>104989</v>
      </c>
      <c r="I101" s="73"/>
    </row>
    <row r="102" spans="1:9" x14ac:dyDescent="0.3">
      <c r="A102" s="70" t="s">
        <v>31</v>
      </c>
      <c r="B102" s="70" t="s">
        <v>150</v>
      </c>
      <c r="C102" s="70" t="s">
        <v>12</v>
      </c>
      <c r="D102" s="71">
        <v>38206</v>
      </c>
      <c r="E102" s="72">
        <f t="shared" ca="1" si="2"/>
        <v>16</v>
      </c>
      <c r="F102" s="90">
        <v>33880</v>
      </c>
      <c r="G102" s="73">
        <v>3</v>
      </c>
      <c r="H102" s="90">
        <f t="shared" si="3"/>
        <v>34839</v>
      </c>
      <c r="I102" s="73"/>
    </row>
    <row r="103" spans="1:9" x14ac:dyDescent="0.3">
      <c r="A103" s="70" t="s">
        <v>124</v>
      </c>
      <c r="B103" s="70" t="s">
        <v>150</v>
      </c>
      <c r="C103" s="70" t="s">
        <v>12</v>
      </c>
      <c r="D103" s="71">
        <v>38271</v>
      </c>
      <c r="E103" s="72">
        <f t="shared" ca="1" si="2"/>
        <v>16</v>
      </c>
      <c r="F103" s="90">
        <v>39189</v>
      </c>
      <c r="G103" s="73">
        <v>1</v>
      </c>
      <c r="H103" s="90">
        <f t="shared" si="3"/>
        <v>40299</v>
      </c>
      <c r="I103" s="73"/>
    </row>
    <row r="104" spans="1:9" x14ac:dyDescent="0.3">
      <c r="A104" s="70" t="s">
        <v>618</v>
      </c>
      <c r="B104" s="70" t="s">
        <v>150</v>
      </c>
      <c r="C104" s="70" t="s">
        <v>12</v>
      </c>
      <c r="D104" s="71">
        <v>38939</v>
      </c>
      <c r="E104" s="72">
        <f t="shared" ca="1" si="2"/>
        <v>14</v>
      </c>
      <c r="F104" s="90">
        <v>100979</v>
      </c>
      <c r="G104" s="73">
        <v>5</v>
      </c>
      <c r="H104" s="90">
        <f t="shared" si="3"/>
        <v>103837</v>
      </c>
      <c r="I104" s="73"/>
    </row>
    <row r="105" spans="1:9" x14ac:dyDescent="0.3">
      <c r="A105" s="70" t="s">
        <v>359</v>
      </c>
      <c r="B105" s="70" t="s">
        <v>150</v>
      </c>
      <c r="C105" s="70" t="s">
        <v>12</v>
      </c>
      <c r="D105" s="71">
        <v>39006</v>
      </c>
      <c r="E105" s="72">
        <f t="shared" ca="1" si="2"/>
        <v>14</v>
      </c>
      <c r="F105" s="90">
        <v>73718</v>
      </c>
      <c r="G105" s="73">
        <v>2</v>
      </c>
      <c r="H105" s="90">
        <f t="shared" si="3"/>
        <v>75805</v>
      </c>
      <c r="I105" s="73"/>
    </row>
    <row r="106" spans="1:9" x14ac:dyDescent="0.3">
      <c r="A106" s="70" t="s">
        <v>452</v>
      </c>
      <c r="B106" s="70" t="s">
        <v>150</v>
      </c>
      <c r="C106" s="70" t="s">
        <v>12</v>
      </c>
      <c r="D106" s="71">
        <v>41904</v>
      </c>
      <c r="E106" s="72">
        <f t="shared" ca="1" si="2"/>
        <v>6</v>
      </c>
      <c r="F106" s="90">
        <v>64579</v>
      </c>
      <c r="G106" s="73">
        <v>5</v>
      </c>
      <c r="H106" s="90">
        <f t="shared" si="3"/>
        <v>66407</v>
      </c>
      <c r="I106" s="73"/>
    </row>
    <row r="107" spans="1:9" x14ac:dyDescent="0.3">
      <c r="A107" s="70" t="s">
        <v>577</v>
      </c>
      <c r="B107" s="70" t="s">
        <v>150</v>
      </c>
      <c r="C107" s="70" t="s">
        <v>15</v>
      </c>
      <c r="D107" s="71">
        <v>43273</v>
      </c>
      <c r="E107" s="72">
        <f t="shared" ca="1" si="2"/>
        <v>2</v>
      </c>
      <c r="F107" s="90">
        <v>42325</v>
      </c>
      <c r="G107" s="73">
        <v>1</v>
      </c>
      <c r="H107" s="90">
        <f t="shared" si="3"/>
        <v>43523</v>
      </c>
      <c r="I107" s="73"/>
    </row>
    <row r="108" spans="1:9" x14ac:dyDescent="0.3">
      <c r="A108" s="70" t="s">
        <v>553</v>
      </c>
      <c r="B108" s="70" t="s">
        <v>150</v>
      </c>
      <c r="C108" s="70" t="s">
        <v>15</v>
      </c>
      <c r="D108" s="71">
        <v>43329</v>
      </c>
      <c r="E108" s="72">
        <f t="shared" ca="1" si="2"/>
        <v>2</v>
      </c>
      <c r="F108" s="90">
        <v>15557</v>
      </c>
      <c r="G108" s="73">
        <v>4</v>
      </c>
      <c r="H108" s="90">
        <f t="shared" si="3"/>
        <v>15998</v>
      </c>
      <c r="I108" s="73"/>
    </row>
    <row r="109" spans="1:9" x14ac:dyDescent="0.3">
      <c r="A109" s="70" t="s">
        <v>361</v>
      </c>
      <c r="B109" s="70" t="s">
        <v>150</v>
      </c>
      <c r="C109" s="70" t="s">
        <v>21</v>
      </c>
      <c r="D109" s="71">
        <v>43070</v>
      </c>
      <c r="E109" s="72">
        <f t="shared" ca="1" si="2"/>
        <v>3</v>
      </c>
      <c r="F109" s="90">
        <v>40634</v>
      </c>
      <c r="G109" s="73">
        <v>4</v>
      </c>
      <c r="H109" s="90">
        <f t="shared" si="3"/>
        <v>41784</v>
      </c>
      <c r="I109" s="73"/>
    </row>
    <row r="110" spans="1:9" x14ac:dyDescent="0.3">
      <c r="A110" s="70" t="s">
        <v>616</v>
      </c>
      <c r="B110" s="70" t="s">
        <v>2291</v>
      </c>
      <c r="C110" s="70" t="s">
        <v>18</v>
      </c>
      <c r="D110" s="71">
        <v>36002</v>
      </c>
      <c r="E110" s="72">
        <f t="shared" ca="1" si="2"/>
        <v>22</v>
      </c>
      <c r="F110" s="90">
        <v>118350</v>
      </c>
      <c r="G110" s="73">
        <v>2</v>
      </c>
      <c r="H110" s="90">
        <f t="shared" si="3"/>
        <v>121700</v>
      </c>
      <c r="I110" s="73"/>
    </row>
    <row r="111" spans="1:9" x14ac:dyDescent="0.3">
      <c r="A111" s="70" t="s">
        <v>770</v>
      </c>
      <c r="B111" s="70" t="s">
        <v>2291</v>
      </c>
      <c r="C111" s="70" t="s">
        <v>18</v>
      </c>
      <c r="D111" s="71">
        <v>37907</v>
      </c>
      <c r="E111" s="72">
        <f t="shared" ca="1" si="2"/>
        <v>17</v>
      </c>
      <c r="F111" s="90">
        <v>52125</v>
      </c>
      <c r="G111" s="73">
        <v>2</v>
      </c>
      <c r="H111" s="90">
        <f t="shared" si="3"/>
        <v>53601</v>
      </c>
      <c r="I111" s="73"/>
    </row>
    <row r="112" spans="1:9" x14ac:dyDescent="0.3">
      <c r="A112" s="70" t="s">
        <v>235</v>
      </c>
      <c r="B112" s="70" t="s">
        <v>2291</v>
      </c>
      <c r="C112" s="70" t="s">
        <v>18</v>
      </c>
      <c r="D112" s="71">
        <v>38494</v>
      </c>
      <c r="E112" s="72">
        <f t="shared" ca="1" si="2"/>
        <v>15</v>
      </c>
      <c r="F112" s="90">
        <v>112392</v>
      </c>
      <c r="G112" s="73">
        <v>1</v>
      </c>
      <c r="H112" s="90">
        <f t="shared" si="3"/>
        <v>115573</v>
      </c>
      <c r="I112" s="73"/>
    </row>
    <row r="113" spans="1:9" x14ac:dyDescent="0.3">
      <c r="A113" s="70" t="s">
        <v>776</v>
      </c>
      <c r="B113" s="70" t="s">
        <v>2291</v>
      </c>
      <c r="C113" s="70" t="s">
        <v>18</v>
      </c>
      <c r="D113" s="71">
        <v>38716</v>
      </c>
      <c r="E113" s="72">
        <f t="shared" ca="1" si="2"/>
        <v>15</v>
      </c>
      <c r="F113" s="90">
        <v>95312</v>
      </c>
      <c r="G113" s="73">
        <v>3</v>
      </c>
      <c r="H113" s="90">
        <f t="shared" si="3"/>
        <v>98010</v>
      </c>
      <c r="I113" s="73"/>
    </row>
    <row r="114" spans="1:9" x14ac:dyDescent="0.3">
      <c r="A114" s="70" t="s">
        <v>684</v>
      </c>
      <c r="B114" s="70" t="s">
        <v>2291</v>
      </c>
      <c r="C114" s="70" t="s">
        <v>18</v>
      </c>
      <c r="D114" s="71">
        <v>38933</v>
      </c>
      <c r="E114" s="72">
        <f t="shared" ca="1" si="2"/>
        <v>14</v>
      </c>
      <c r="F114" s="90">
        <v>48698</v>
      </c>
      <c r="G114" s="73">
        <v>5</v>
      </c>
      <c r="H114" s="90">
        <f t="shared" si="3"/>
        <v>50077</v>
      </c>
      <c r="I114" s="73"/>
    </row>
    <row r="115" spans="1:9" x14ac:dyDescent="0.3">
      <c r="A115" s="70" t="s">
        <v>285</v>
      </c>
      <c r="B115" s="70" t="s">
        <v>2291</v>
      </c>
      <c r="C115" s="70" t="s">
        <v>18</v>
      </c>
      <c r="D115" s="71">
        <v>39099</v>
      </c>
      <c r="E115" s="72">
        <f t="shared" ca="1" si="2"/>
        <v>14</v>
      </c>
      <c r="F115" s="90">
        <v>128576</v>
      </c>
      <c r="G115" s="73">
        <v>4</v>
      </c>
      <c r="H115" s="90">
        <f t="shared" si="3"/>
        <v>132215</v>
      </c>
      <c r="I115" s="73"/>
    </row>
    <row r="116" spans="1:9" x14ac:dyDescent="0.3">
      <c r="A116" s="70" t="s">
        <v>755</v>
      </c>
      <c r="B116" s="70" t="s">
        <v>2291</v>
      </c>
      <c r="C116" s="70" t="s">
        <v>18</v>
      </c>
      <c r="D116" s="71">
        <v>40424</v>
      </c>
      <c r="E116" s="72">
        <f t="shared" ca="1" si="2"/>
        <v>10</v>
      </c>
      <c r="F116" s="90">
        <v>108494</v>
      </c>
      <c r="G116" s="73">
        <v>2</v>
      </c>
      <c r="H116" s="90">
        <f t="shared" si="3"/>
        <v>111565</v>
      </c>
      <c r="I116" s="73"/>
    </row>
    <row r="117" spans="1:9" x14ac:dyDescent="0.3">
      <c r="A117" s="70" t="s">
        <v>664</v>
      </c>
      <c r="B117" s="70" t="s">
        <v>2291</v>
      </c>
      <c r="C117" s="70" t="s">
        <v>12</v>
      </c>
      <c r="D117" s="71">
        <v>36204</v>
      </c>
      <c r="E117" s="72">
        <f t="shared" ca="1" si="2"/>
        <v>22</v>
      </c>
      <c r="F117" s="90">
        <v>55619</v>
      </c>
      <c r="G117" s="73">
        <v>5</v>
      </c>
      <c r="H117" s="90">
        <f t="shared" si="3"/>
        <v>57194</v>
      </c>
      <c r="I117" s="73"/>
    </row>
    <row r="118" spans="1:9" x14ac:dyDescent="0.3">
      <c r="A118" s="70" t="s">
        <v>372</v>
      </c>
      <c r="B118" s="70" t="s">
        <v>2291</v>
      </c>
      <c r="C118" s="70" t="s">
        <v>12</v>
      </c>
      <c r="D118" s="71">
        <v>36370</v>
      </c>
      <c r="E118" s="72">
        <f t="shared" ca="1" si="2"/>
        <v>21</v>
      </c>
      <c r="F118" s="90">
        <v>121968</v>
      </c>
      <c r="G118" s="73">
        <v>5</v>
      </c>
      <c r="H118" s="90">
        <f t="shared" si="3"/>
        <v>125420</v>
      </c>
      <c r="I118" s="73"/>
    </row>
    <row r="119" spans="1:9" x14ac:dyDescent="0.3">
      <c r="A119" s="70" t="s">
        <v>632</v>
      </c>
      <c r="B119" s="70" t="s">
        <v>2291</v>
      </c>
      <c r="C119" s="70" t="s">
        <v>12</v>
      </c>
      <c r="D119" s="71">
        <v>36580</v>
      </c>
      <c r="E119" s="72">
        <f t="shared" ca="1" si="2"/>
        <v>21</v>
      </c>
      <c r="F119" s="90">
        <v>122349</v>
      </c>
      <c r="G119" s="73">
        <v>4</v>
      </c>
      <c r="H119" s="90">
        <f t="shared" si="3"/>
        <v>125812</v>
      </c>
      <c r="I119" s="73"/>
    </row>
    <row r="120" spans="1:9" x14ac:dyDescent="0.3">
      <c r="A120" s="70" t="s">
        <v>743</v>
      </c>
      <c r="B120" s="70" t="s">
        <v>2291</v>
      </c>
      <c r="C120" s="70" t="s">
        <v>12</v>
      </c>
      <c r="D120" s="71">
        <v>38244</v>
      </c>
      <c r="E120" s="72">
        <f t="shared" ca="1" si="2"/>
        <v>16</v>
      </c>
      <c r="F120" s="90">
        <v>118451</v>
      </c>
      <c r="G120" s="73">
        <v>4</v>
      </c>
      <c r="H120" s="90">
        <f t="shared" si="3"/>
        <v>121804</v>
      </c>
      <c r="I120" s="73"/>
    </row>
    <row r="121" spans="1:9" x14ac:dyDescent="0.3">
      <c r="A121" s="70" t="s">
        <v>455</v>
      </c>
      <c r="B121" s="70" t="s">
        <v>2291</v>
      </c>
      <c r="C121" s="70" t="s">
        <v>12</v>
      </c>
      <c r="D121" s="71">
        <v>38834</v>
      </c>
      <c r="E121" s="72">
        <f t="shared" ca="1" si="2"/>
        <v>14</v>
      </c>
      <c r="F121" s="90">
        <v>74088</v>
      </c>
      <c r="G121" s="73">
        <v>1</v>
      </c>
      <c r="H121" s="90">
        <f t="shared" si="3"/>
        <v>76185</v>
      </c>
      <c r="I121" s="73"/>
    </row>
    <row r="122" spans="1:9" x14ac:dyDescent="0.3">
      <c r="A122" s="70" t="s">
        <v>651</v>
      </c>
      <c r="B122" s="70" t="s">
        <v>2291</v>
      </c>
      <c r="C122" s="70" t="s">
        <v>12</v>
      </c>
      <c r="D122" s="71">
        <v>39026</v>
      </c>
      <c r="E122" s="72">
        <f t="shared" ca="1" si="2"/>
        <v>14</v>
      </c>
      <c r="F122" s="90">
        <v>90675</v>
      </c>
      <c r="G122" s="73">
        <v>1</v>
      </c>
      <c r="H122" s="90">
        <f t="shared" si="3"/>
        <v>93242</v>
      </c>
      <c r="I122" s="73"/>
    </row>
    <row r="123" spans="1:9" x14ac:dyDescent="0.3">
      <c r="A123" s="70" t="s">
        <v>778</v>
      </c>
      <c r="B123" s="70" t="s">
        <v>2291</v>
      </c>
      <c r="C123" s="70" t="s">
        <v>12</v>
      </c>
      <c r="D123" s="71">
        <v>39870</v>
      </c>
      <c r="E123" s="72">
        <f t="shared" ca="1" si="2"/>
        <v>12</v>
      </c>
      <c r="F123" s="90">
        <v>90406</v>
      </c>
      <c r="G123" s="73">
        <v>4</v>
      </c>
      <c r="H123" s="90">
        <f t="shared" si="3"/>
        <v>92965</v>
      </c>
      <c r="I123" s="73"/>
    </row>
    <row r="124" spans="1:9" x14ac:dyDescent="0.3">
      <c r="A124" s="70" t="s">
        <v>412</v>
      </c>
      <c r="B124" s="70" t="s">
        <v>2291</v>
      </c>
      <c r="C124" s="70" t="s">
        <v>12</v>
      </c>
      <c r="D124" s="71">
        <v>40369</v>
      </c>
      <c r="E124" s="72">
        <f t="shared" ca="1" si="2"/>
        <v>10</v>
      </c>
      <c r="F124" s="90">
        <v>58755</v>
      </c>
      <c r="G124" s="73">
        <v>1</v>
      </c>
      <c r="H124" s="90">
        <f t="shared" si="3"/>
        <v>60418</v>
      </c>
      <c r="I124" s="73"/>
    </row>
    <row r="125" spans="1:9" x14ac:dyDescent="0.3">
      <c r="A125" s="70" t="s">
        <v>136</v>
      </c>
      <c r="B125" s="70" t="s">
        <v>2291</v>
      </c>
      <c r="C125" s="70" t="s">
        <v>15</v>
      </c>
      <c r="D125" s="71">
        <v>36751</v>
      </c>
      <c r="E125" s="72">
        <f t="shared" ca="1" si="2"/>
        <v>20</v>
      </c>
      <c r="F125" s="90">
        <v>27586</v>
      </c>
      <c r="G125" s="73">
        <v>4</v>
      </c>
      <c r="H125" s="90">
        <f t="shared" si="3"/>
        <v>28367</v>
      </c>
      <c r="I125" s="73"/>
    </row>
    <row r="126" spans="1:9" x14ac:dyDescent="0.3">
      <c r="A126" s="70" t="s">
        <v>441</v>
      </c>
      <c r="B126" s="70" t="s">
        <v>2291</v>
      </c>
      <c r="C126" s="70" t="s">
        <v>15</v>
      </c>
      <c r="D126" s="71">
        <v>39114</v>
      </c>
      <c r="E126" s="72">
        <f t="shared" ca="1" si="2"/>
        <v>14</v>
      </c>
      <c r="F126" s="90">
        <v>63437</v>
      </c>
      <c r="G126" s="73">
        <v>1</v>
      </c>
      <c r="H126" s="90">
        <f t="shared" si="3"/>
        <v>65233</v>
      </c>
      <c r="I126" s="73"/>
    </row>
    <row r="127" spans="1:9" x14ac:dyDescent="0.3">
      <c r="A127" s="70" t="s">
        <v>179</v>
      </c>
      <c r="B127" s="70" t="s">
        <v>2291</v>
      </c>
      <c r="C127" s="70" t="s">
        <v>21</v>
      </c>
      <c r="D127" s="71">
        <v>35940</v>
      </c>
      <c r="E127" s="72">
        <f t="shared" ca="1" si="2"/>
        <v>22</v>
      </c>
      <c r="F127" s="90">
        <v>21750</v>
      </c>
      <c r="G127" s="73">
        <v>5</v>
      </c>
      <c r="H127" s="90">
        <f t="shared" si="3"/>
        <v>22366</v>
      </c>
      <c r="I127" s="73"/>
    </row>
    <row r="128" spans="1:9" x14ac:dyDescent="0.3">
      <c r="A128" s="70" t="s">
        <v>728</v>
      </c>
      <c r="B128" s="70" t="s">
        <v>2291</v>
      </c>
      <c r="C128" s="70" t="s">
        <v>21</v>
      </c>
      <c r="D128" s="71">
        <v>38430</v>
      </c>
      <c r="E128" s="72">
        <f t="shared" ca="1" si="2"/>
        <v>15</v>
      </c>
      <c r="F128" s="90">
        <v>18738</v>
      </c>
      <c r="G128" s="73">
        <v>2</v>
      </c>
      <c r="H128" s="90">
        <f t="shared" si="3"/>
        <v>19269</v>
      </c>
      <c r="I128" s="73"/>
    </row>
    <row r="129" spans="1:9" x14ac:dyDescent="0.3">
      <c r="A129" s="70" t="s">
        <v>440</v>
      </c>
      <c r="B129" s="70" t="s">
        <v>2292</v>
      </c>
      <c r="C129" s="70" t="s">
        <v>18</v>
      </c>
      <c r="D129" s="71">
        <v>41284</v>
      </c>
      <c r="E129" s="72">
        <f t="shared" ca="1" si="2"/>
        <v>8</v>
      </c>
      <c r="F129" s="90">
        <v>88794</v>
      </c>
      <c r="G129" s="73">
        <v>2</v>
      </c>
      <c r="H129" s="90">
        <f t="shared" si="3"/>
        <v>91307</v>
      </c>
      <c r="I129" s="73"/>
    </row>
    <row r="130" spans="1:9" x14ac:dyDescent="0.3">
      <c r="A130" s="70" t="s">
        <v>212</v>
      </c>
      <c r="B130" s="70" t="s">
        <v>2292</v>
      </c>
      <c r="C130" s="70" t="s">
        <v>12</v>
      </c>
      <c r="D130" s="71">
        <v>38086</v>
      </c>
      <c r="E130" s="72">
        <f t="shared" ref="E130:E193" ca="1" si="4">DATEDIF(D130,TODAY(),"Y")</f>
        <v>16</v>
      </c>
      <c r="F130" s="90">
        <v>98672</v>
      </c>
      <c r="G130" s="73">
        <v>2</v>
      </c>
      <c r="H130" s="90">
        <f t="shared" si="3"/>
        <v>101465</v>
      </c>
      <c r="I130" s="73"/>
    </row>
    <row r="131" spans="1:9" x14ac:dyDescent="0.3">
      <c r="A131" s="70" t="s">
        <v>529</v>
      </c>
      <c r="B131" s="70" t="s">
        <v>2292</v>
      </c>
      <c r="C131" s="70" t="s">
        <v>12</v>
      </c>
      <c r="D131" s="71">
        <v>39326</v>
      </c>
      <c r="E131" s="72">
        <f t="shared" ca="1" si="4"/>
        <v>13</v>
      </c>
      <c r="F131" s="90">
        <v>110970</v>
      </c>
      <c r="G131" s="73">
        <v>5</v>
      </c>
      <c r="H131" s="90">
        <f t="shared" ref="H131:H194" si="5">ROUNDUP(F131*$J$1+F131,0)</f>
        <v>114111</v>
      </c>
      <c r="I131" s="73"/>
    </row>
    <row r="132" spans="1:9" x14ac:dyDescent="0.3">
      <c r="A132" s="70" t="s">
        <v>408</v>
      </c>
      <c r="B132" s="70" t="s">
        <v>2292</v>
      </c>
      <c r="C132" s="70" t="s">
        <v>12</v>
      </c>
      <c r="D132" s="71">
        <v>41344</v>
      </c>
      <c r="E132" s="72">
        <f t="shared" ca="1" si="4"/>
        <v>8</v>
      </c>
      <c r="F132" s="90">
        <v>70000</v>
      </c>
      <c r="G132" s="73">
        <v>5</v>
      </c>
      <c r="H132" s="90">
        <f t="shared" si="5"/>
        <v>71981</v>
      </c>
      <c r="I132" s="73"/>
    </row>
    <row r="133" spans="1:9" x14ac:dyDescent="0.3">
      <c r="A133" s="70" t="s">
        <v>197</v>
      </c>
      <c r="B133" s="70" t="s">
        <v>2292</v>
      </c>
      <c r="C133" s="70" t="s">
        <v>12</v>
      </c>
      <c r="D133" s="71">
        <v>43157</v>
      </c>
      <c r="E133" s="72">
        <f t="shared" ca="1" si="4"/>
        <v>3</v>
      </c>
      <c r="F133" s="90">
        <v>117018</v>
      </c>
      <c r="G133" s="73">
        <v>2</v>
      </c>
      <c r="H133" s="90">
        <f t="shared" si="5"/>
        <v>120330</v>
      </c>
      <c r="I133" s="73"/>
    </row>
    <row r="134" spans="1:9" x14ac:dyDescent="0.3">
      <c r="A134" s="70" t="s">
        <v>702</v>
      </c>
      <c r="B134" s="70" t="s">
        <v>2293</v>
      </c>
      <c r="C134" s="70" t="s">
        <v>18</v>
      </c>
      <c r="D134" s="71">
        <v>36181</v>
      </c>
      <c r="E134" s="72">
        <f t="shared" ca="1" si="4"/>
        <v>22</v>
      </c>
      <c r="F134" s="90">
        <v>32995</v>
      </c>
      <c r="G134" s="73">
        <v>2</v>
      </c>
      <c r="H134" s="90">
        <f t="shared" si="5"/>
        <v>33929</v>
      </c>
      <c r="I134" s="73"/>
    </row>
    <row r="135" spans="1:9" x14ac:dyDescent="0.3">
      <c r="A135" s="70" t="s">
        <v>314</v>
      </c>
      <c r="B135" s="70" t="s">
        <v>2293</v>
      </c>
      <c r="C135" s="70" t="s">
        <v>18</v>
      </c>
      <c r="D135" s="71">
        <v>36706</v>
      </c>
      <c r="E135" s="72">
        <f t="shared" ca="1" si="4"/>
        <v>20</v>
      </c>
      <c r="F135" s="90">
        <v>119851</v>
      </c>
      <c r="G135" s="73">
        <v>5</v>
      </c>
      <c r="H135" s="90">
        <f t="shared" si="5"/>
        <v>123243</v>
      </c>
      <c r="I135" s="73"/>
    </row>
    <row r="136" spans="1:9" x14ac:dyDescent="0.3">
      <c r="A136" s="70" t="s">
        <v>228</v>
      </c>
      <c r="B136" s="70" t="s">
        <v>2293</v>
      </c>
      <c r="C136" s="70" t="s">
        <v>18</v>
      </c>
      <c r="D136" s="71">
        <v>36918</v>
      </c>
      <c r="E136" s="72">
        <f t="shared" ca="1" si="4"/>
        <v>20</v>
      </c>
      <c r="F136" s="90">
        <v>94752</v>
      </c>
      <c r="G136" s="73">
        <v>2</v>
      </c>
      <c r="H136" s="90">
        <f t="shared" si="5"/>
        <v>97434</v>
      </c>
      <c r="I136" s="73"/>
    </row>
    <row r="137" spans="1:9" x14ac:dyDescent="0.3">
      <c r="A137" s="70" t="s">
        <v>676</v>
      </c>
      <c r="B137" s="70" t="s">
        <v>2293</v>
      </c>
      <c r="C137" s="70" t="s">
        <v>18</v>
      </c>
      <c r="D137" s="71">
        <v>37518</v>
      </c>
      <c r="E137" s="72">
        <f t="shared" ca="1" si="4"/>
        <v>18</v>
      </c>
      <c r="F137" s="90">
        <v>66584</v>
      </c>
      <c r="G137" s="73">
        <v>5</v>
      </c>
      <c r="H137" s="90">
        <f t="shared" si="5"/>
        <v>68469</v>
      </c>
      <c r="I137" s="73"/>
    </row>
    <row r="138" spans="1:9" x14ac:dyDescent="0.3">
      <c r="A138" s="70" t="s">
        <v>704</v>
      </c>
      <c r="B138" s="70" t="s">
        <v>2293</v>
      </c>
      <c r="C138" s="70" t="s">
        <v>18</v>
      </c>
      <c r="D138" s="71">
        <v>37528</v>
      </c>
      <c r="E138" s="72">
        <f t="shared" ca="1" si="4"/>
        <v>18</v>
      </c>
      <c r="F138" s="90">
        <v>38976</v>
      </c>
      <c r="G138" s="73">
        <v>4</v>
      </c>
      <c r="H138" s="90">
        <f t="shared" si="5"/>
        <v>40080</v>
      </c>
      <c r="I138" s="73"/>
    </row>
    <row r="139" spans="1:9" x14ac:dyDescent="0.3">
      <c r="A139" s="70" t="s">
        <v>658</v>
      </c>
      <c r="B139" s="70" t="s">
        <v>2293</v>
      </c>
      <c r="C139" s="70" t="s">
        <v>18</v>
      </c>
      <c r="D139" s="71">
        <v>37669</v>
      </c>
      <c r="E139" s="72">
        <f t="shared" ca="1" si="4"/>
        <v>18</v>
      </c>
      <c r="F139" s="90">
        <v>59965</v>
      </c>
      <c r="G139" s="73">
        <v>5</v>
      </c>
      <c r="H139" s="90">
        <f t="shared" si="5"/>
        <v>61663</v>
      </c>
      <c r="I139" s="73"/>
    </row>
    <row r="140" spans="1:9" x14ac:dyDescent="0.3">
      <c r="A140" s="70" t="s">
        <v>87</v>
      </c>
      <c r="B140" s="70" t="s">
        <v>2293</v>
      </c>
      <c r="C140" s="70" t="s">
        <v>18</v>
      </c>
      <c r="D140" s="71">
        <v>38696</v>
      </c>
      <c r="E140" s="72">
        <f t="shared" ca="1" si="4"/>
        <v>15</v>
      </c>
      <c r="F140" s="90">
        <v>37139</v>
      </c>
      <c r="G140" s="73">
        <v>5</v>
      </c>
      <c r="H140" s="90">
        <f t="shared" si="5"/>
        <v>38191</v>
      </c>
      <c r="I140" s="73"/>
    </row>
    <row r="141" spans="1:9" x14ac:dyDescent="0.3">
      <c r="A141" s="70" t="s">
        <v>746</v>
      </c>
      <c r="B141" s="70" t="s">
        <v>2293</v>
      </c>
      <c r="C141" s="70" t="s">
        <v>18</v>
      </c>
      <c r="D141" s="71">
        <v>40398</v>
      </c>
      <c r="E141" s="72">
        <f t="shared" ca="1" si="4"/>
        <v>10</v>
      </c>
      <c r="F141" s="90">
        <v>47264</v>
      </c>
      <c r="G141" s="73">
        <v>5</v>
      </c>
      <c r="H141" s="90">
        <f t="shared" si="5"/>
        <v>48602</v>
      </c>
      <c r="I141" s="73"/>
    </row>
    <row r="142" spans="1:9" x14ac:dyDescent="0.3">
      <c r="A142" s="70" t="s">
        <v>236</v>
      </c>
      <c r="B142" s="70" t="s">
        <v>2293</v>
      </c>
      <c r="C142" s="70" t="s">
        <v>18</v>
      </c>
      <c r="D142" s="71">
        <v>42811</v>
      </c>
      <c r="E142" s="72">
        <f t="shared" ca="1" si="4"/>
        <v>3</v>
      </c>
      <c r="F142" s="90">
        <v>84146</v>
      </c>
      <c r="G142" s="73">
        <v>4</v>
      </c>
      <c r="H142" s="90">
        <f t="shared" si="5"/>
        <v>86528</v>
      </c>
      <c r="I142" s="73"/>
    </row>
    <row r="143" spans="1:9" x14ac:dyDescent="0.3">
      <c r="A143" s="70" t="s">
        <v>423</v>
      </c>
      <c r="B143" s="70" t="s">
        <v>2293</v>
      </c>
      <c r="C143" s="70" t="s">
        <v>18</v>
      </c>
      <c r="D143" s="71">
        <v>42993</v>
      </c>
      <c r="E143" s="72">
        <f t="shared" ca="1" si="4"/>
        <v>3</v>
      </c>
      <c r="F143" s="90">
        <v>67760</v>
      </c>
      <c r="G143" s="73">
        <v>4</v>
      </c>
      <c r="H143" s="90">
        <f t="shared" si="5"/>
        <v>69678</v>
      </c>
      <c r="I143" s="73"/>
    </row>
    <row r="144" spans="1:9" x14ac:dyDescent="0.3">
      <c r="A144" s="70" t="s">
        <v>407</v>
      </c>
      <c r="B144" s="70" t="s">
        <v>2293</v>
      </c>
      <c r="C144" s="70" t="s">
        <v>18</v>
      </c>
      <c r="D144" s="71">
        <v>43016</v>
      </c>
      <c r="E144" s="72">
        <f t="shared" ca="1" si="4"/>
        <v>3</v>
      </c>
      <c r="F144" s="90">
        <v>67581</v>
      </c>
      <c r="G144" s="73">
        <v>3</v>
      </c>
      <c r="H144" s="90">
        <f t="shared" si="5"/>
        <v>69494</v>
      </c>
      <c r="I144" s="73"/>
    </row>
    <row r="145" spans="1:9" x14ac:dyDescent="0.3">
      <c r="A145" s="70" t="s">
        <v>721</v>
      </c>
      <c r="B145" s="70" t="s">
        <v>2293</v>
      </c>
      <c r="C145" s="70" t="s">
        <v>12</v>
      </c>
      <c r="D145" s="71">
        <v>35836</v>
      </c>
      <c r="E145" s="72">
        <f t="shared" ca="1" si="4"/>
        <v>23</v>
      </c>
      <c r="F145" s="90">
        <v>47846</v>
      </c>
      <c r="G145" s="73">
        <v>4</v>
      </c>
      <c r="H145" s="90">
        <f t="shared" si="5"/>
        <v>49201</v>
      </c>
      <c r="I145" s="73"/>
    </row>
    <row r="146" spans="1:9" x14ac:dyDescent="0.3">
      <c r="A146" s="70" t="s">
        <v>646</v>
      </c>
      <c r="B146" s="70" t="s">
        <v>2293</v>
      </c>
      <c r="C146" s="70" t="s">
        <v>12</v>
      </c>
      <c r="D146" s="71">
        <v>35874</v>
      </c>
      <c r="E146" s="72">
        <f t="shared" ca="1" si="4"/>
        <v>22</v>
      </c>
      <c r="F146" s="90">
        <v>52282</v>
      </c>
      <c r="G146" s="73">
        <v>5</v>
      </c>
      <c r="H146" s="90">
        <f t="shared" si="5"/>
        <v>53762</v>
      </c>
      <c r="I146" s="73"/>
    </row>
    <row r="147" spans="1:9" x14ac:dyDescent="0.3">
      <c r="A147" s="70" t="s">
        <v>393</v>
      </c>
      <c r="B147" s="70" t="s">
        <v>2293</v>
      </c>
      <c r="C147" s="70" t="s">
        <v>12</v>
      </c>
      <c r="D147" s="71">
        <v>38010</v>
      </c>
      <c r="E147" s="72">
        <f t="shared" ca="1" si="4"/>
        <v>17</v>
      </c>
      <c r="F147" s="90">
        <v>94293</v>
      </c>
      <c r="G147" s="73">
        <v>5</v>
      </c>
      <c r="H147" s="90">
        <f t="shared" si="5"/>
        <v>96962</v>
      </c>
      <c r="I147" s="73"/>
    </row>
    <row r="148" spans="1:9" x14ac:dyDescent="0.3">
      <c r="A148" s="70" t="s">
        <v>542</v>
      </c>
      <c r="B148" s="70" t="s">
        <v>2293</v>
      </c>
      <c r="C148" s="70" t="s">
        <v>12</v>
      </c>
      <c r="D148" s="71">
        <v>38258</v>
      </c>
      <c r="E148" s="72">
        <f t="shared" ca="1" si="4"/>
        <v>16</v>
      </c>
      <c r="F148" s="90">
        <v>55810</v>
      </c>
      <c r="G148" s="73">
        <v>5</v>
      </c>
      <c r="H148" s="90">
        <f t="shared" si="5"/>
        <v>57390</v>
      </c>
      <c r="I148" s="73"/>
    </row>
    <row r="149" spans="1:9" x14ac:dyDescent="0.3">
      <c r="A149" s="70" t="s">
        <v>481</v>
      </c>
      <c r="B149" s="70" t="s">
        <v>2293</v>
      </c>
      <c r="C149" s="70" t="s">
        <v>12</v>
      </c>
      <c r="D149" s="71">
        <v>38362</v>
      </c>
      <c r="E149" s="72">
        <f t="shared" ca="1" si="4"/>
        <v>16</v>
      </c>
      <c r="F149" s="90">
        <v>84078</v>
      </c>
      <c r="G149" s="73">
        <v>1</v>
      </c>
      <c r="H149" s="90">
        <f t="shared" si="5"/>
        <v>86458</v>
      </c>
      <c r="I149" s="73"/>
    </row>
    <row r="150" spans="1:9" x14ac:dyDescent="0.3">
      <c r="A150" s="70" t="s">
        <v>220</v>
      </c>
      <c r="B150" s="70" t="s">
        <v>2293</v>
      </c>
      <c r="C150" s="70" t="s">
        <v>12</v>
      </c>
      <c r="D150" s="71">
        <v>38746</v>
      </c>
      <c r="E150" s="72">
        <f t="shared" ca="1" si="4"/>
        <v>15</v>
      </c>
      <c r="F150" s="90">
        <v>104978</v>
      </c>
      <c r="G150" s="73">
        <v>5</v>
      </c>
      <c r="H150" s="90">
        <f t="shared" si="5"/>
        <v>107949</v>
      </c>
      <c r="I150" s="73"/>
    </row>
    <row r="151" spans="1:9" x14ac:dyDescent="0.3">
      <c r="A151" s="70" t="s">
        <v>470</v>
      </c>
      <c r="B151" s="70" t="s">
        <v>2293</v>
      </c>
      <c r="C151" s="70" t="s">
        <v>12</v>
      </c>
      <c r="D151" s="71">
        <v>38839</v>
      </c>
      <c r="E151" s="72">
        <f t="shared" ca="1" si="4"/>
        <v>14</v>
      </c>
      <c r="F151" s="90">
        <v>121822</v>
      </c>
      <c r="G151" s="73">
        <v>2</v>
      </c>
      <c r="H151" s="90">
        <f t="shared" si="5"/>
        <v>125270</v>
      </c>
      <c r="I151" s="73"/>
    </row>
    <row r="152" spans="1:9" x14ac:dyDescent="0.3">
      <c r="A152" s="70" t="s">
        <v>698</v>
      </c>
      <c r="B152" s="70" t="s">
        <v>2293</v>
      </c>
      <c r="C152" s="70" t="s">
        <v>12</v>
      </c>
      <c r="D152" s="71">
        <v>39171</v>
      </c>
      <c r="E152" s="72">
        <f t="shared" ca="1" si="4"/>
        <v>13</v>
      </c>
      <c r="F152" s="90">
        <v>58666</v>
      </c>
      <c r="G152" s="73">
        <v>5</v>
      </c>
      <c r="H152" s="90">
        <f t="shared" si="5"/>
        <v>60327</v>
      </c>
      <c r="I152" s="73"/>
    </row>
    <row r="153" spans="1:9" x14ac:dyDescent="0.3">
      <c r="A153" s="70" t="s">
        <v>466</v>
      </c>
      <c r="B153" s="70" t="s">
        <v>2293</v>
      </c>
      <c r="C153" s="70" t="s">
        <v>12</v>
      </c>
      <c r="D153" s="71">
        <v>39400</v>
      </c>
      <c r="E153" s="72">
        <f t="shared" ca="1" si="4"/>
        <v>13</v>
      </c>
      <c r="F153" s="90">
        <v>105526</v>
      </c>
      <c r="G153" s="73">
        <v>2</v>
      </c>
      <c r="H153" s="90">
        <f t="shared" si="5"/>
        <v>108513</v>
      </c>
      <c r="I153" s="73"/>
    </row>
    <row r="154" spans="1:9" x14ac:dyDescent="0.3">
      <c r="A154" s="70" t="s">
        <v>221</v>
      </c>
      <c r="B154" s="70" t="s">
        <v>2293</v>
      </c>
      <c r="C154" s="70" t="s">
        <v>12</v>
      </c>
      <c r="D154" s="71">
        <v>40045</v>
      </c>
      <c r="E154" s="72">
        <f t="shared" ca="1" si="4"/>
        <v>11</v>
      </c>
      <c r="F154" s="90">
        <v>62798</v>
      </c>
      <c r="G154" s="73">
        <v>3</v>
      </c>
      <c r="H154" s="90">
        <f t="shared" si="5"/>
        <v>64576</v>
      </c>
      <c r="I154" s="73"/>
    </row>
    <row r="155" spans="1:9" x14ac:dyDescent="0.3">
      <c r="A155" s="70" t="s">
        <v>322</v>
      </c>
      <c r="B155" s="70" t="s">
        <v>2293</v>
      </c>
      <c r="C155" s="70" t="s">
        <v>12</v>
      </c>
      <c r="D155" s="71">
        <v>40892</v>
      </c>
      <c r="E155" s="72">
        <f t="shared" ca="1" si="4"/>
        <v>9</v>
      </c>
      <c r="F155" s="90">
        <v>96925</v>
      </c>
      <c r="G155" s="73">
        <v>1</v>
      </c>
      <c r="H155" s="90">
        <f t="shared" si="5"/>
        <v>99668</v>
      </c>
      <c r="I155" s="73"/>
    </row>
    <row r="156" spans="1:9" x14ac:dyDescent="0.3">
      <c r="A156" s="70" t="s">
        <v>504</v>
      </c>
      <c r="B156" s="70" t="s">
        <v>2293</v>
      </c>
      <c r="C156" s="70" t="s">
        <v>12</v>
      </c>
      <c r="D156" s="71">
        <v>41510</v>
      </c>
      <c r="E156" s="72">
        <f t="shared" ca="1" si="4"/>
        <v>7</v>
      </c>
      <c r="F156" s="90">
        <v>33130</v>
      </c>
      <c r="G156" s="73">
        <v>4</v>
      </c>
      <c r="H156" s="90">
        <f t="shared" si="5"/>
        <v>34068</v>
      </c>
      <c r="I156" s="73"/>
    </row>
    <row r="157" spans="1:9" x14ac:dyDescent="0.3">
      <c r="A157" s="70" t="s">
        <v>730</v>
      </c>
      <c r="B157" s="70" t="s">
        <v>2293</v>
      </c>
      <c r="C157" s="70" t="s">
        <v>12</v>
      </c>
      <c r="D157" s="71">
        <v>43156</v>
      </c>
      <c r="E157" s="72">
        <f t="shared" ca="1" si="4"/>
        <v>3</v>
      </c>
      <c r="F157" s="90">
        <v>48250</v>
      </c>
      <c r="G157" s="73">
        <v>4</v>
      </c>
      <c r="H157" s="90">
        <f t="shared" si="5"/>
        <v>49616</v>
      </c>
      <c r="I157" s="73"/>
    </row>
    <row r="158" spans="1:9" x14ac:dyDescent="0.3">
      <c r="A158" s="70" t="s">
        <v>629</v>
      </c>
      <c r="B158" s="70" t="s">
        <v>2293</v>
      </c>
      <c r="C158" s="70" t="s">
        <v>12</v>
      </c>
      <c r="D158" s="71">
        <v>43227</v>
      </c>
      <c r="E158" s="72">
        <f t="shared" ca="1" si="4"/>
        <v>2</v>
      </c>
      <c r="F158" s="90">
        <v>63011</v>
      </c>
      <c r="G158" s="73">
        <v>3</v>
      </c>
      <c r="H158" s="90">
        <f t="shared" si="5"/>
        <v>64795</v>
      </c>
      <c r="I158" s="73"/>
    </row>
    <row r="159" spans="1:9" x14ac:dyDescent="0.3">
      <c r="A159" s="70" t="s">
        <v>483</v>
      </c>
      <c r="B159" s="70" t="s">
        <v>2293</v>
      </c>
      <c r="C159" s="70" t="s">
        <v>15</v>
      </c>
      <c r="D159" s="71">
        <v>36466</v>
      </c>
      <c r="E159" s="72">
        <f t="shared" ca="1" si="4"/>
        <v>21</v>
      </c>
      <c r="F159" s="90">
        <v>50434</v>
      </c>
      <c r="G159" s="73">
        <v>4</v>
      </c>
      <c r="H159" s="90">
        <f t="shared" si="5"/>
        <v>51862</v>
      </c>
      <c r="I159" s="73"/>
    </row>
    <row r="160" spans="1:9" x14ac:dyDescent="0.3">
      <c r="A160" s="70" t="s">
        <v>284</v>
      </c>
      <c r="B160" s="70" t="s">
        <v>2293</v>
      </c>
      <c r="C160" s="70" t="s">
        <v>15</v>
      </c>
      <c r="D160" s="71">
        <v>37512</v>
      </c>
      <c r="E160" s="72">
        <f t="shared" ca="1" si="4"/>
        <v>18</v>
      </c>
      <c r="F160" s="90">
        <v>22187</v>
      </c>
      <c r="G160" s="73">
        <v>4</v>
      </c>
      <c r="H160" s="90">
        <f t="shared" si="5"/>
        <v>22815</v>
      </c>
      <c r="I160" s="73"/>
    </row>
    <row r="161" spans="1:9" x14ac:dyDescent="0.3">
      <c r="A161" s="70" t="s">
        <v>249</v>
      </c>
      <c r="B161" s="70" t="s">
        <v>2293</v>
      </c>
      <c r="C161" s="70" t="s">
        <v>15</v>
      </c>
      <c r="D161" s="71">
        <v>37827</v>
      </c>
      <c r="E161" s="72">
        <f t="shared" ca="1" si="4"/>
        <v>17</v>
      </c>
      <c r="F161" s="90">
        <v>31371</v>
      </c>
      <c r="G161" s="73">
        <v>3</v>
      </c>
      <c r="H161" s="90">
        <f t="shared" si="5"/>
        <v>32259</v>
      </c>
      <c r="I161" s="73"/>
    </row>
    <row r="162" spans="1:9" x14ac:dyDescent="0.3">
      <c r="A162" s="70" t="s">
        <v>611</v>
      </c>
      <c r="B162" s="70" t="s">
        <v>2293</v>
      </c>
      <c r="C162" s="70" t="s">
        <v>15</v>
      </c>
      <c r="D162" s="71">
        <v>37943</v>
      </c>
      <c r="E162" s="72">
        <f t="shared" ca="1" si="4"/>
        <v>17</v>
      </c>
      <c r="F162" s="90">
        <v>48541</v>
      </c>
      <c r="G162" s="73">
        <v>2</v>
      </c>
      <c r="H162" s="90">
        <f t="shared" si="5"/>
        <v>49915</v>
      </c>
      <c r="I162" s="73"/>
    </row>
    <row r="163" spans="1:9" x14ac:dyDescent="0.3">
      <c r="A163" s="70" t="s">
        <v>213</v>
      </c>
      <c r="B163" s="70" t="s">
        <v>2293</v>
      </c>
      <c r="C163" s="70" t="s">
        <v>15</v>
      </c>
      <c r="D163" s="71">
        <v>42525</v>
      </c>
      <c r="E163" s="72">
        <f t="shared" ca="1" si="4"/>
        <v>4</v>
      </c>
      <c r="F163" s="90">
        <v>58419</v>
      </c>
      <c r="G163" s="73">
        <v>5</v>
      </c>
      <c r="H163" s="90">
        <f t="shared" si="5"/>
        <v>60073</v>
      </c>
      <c r="I163" s="73"/>
    </row>
    <row r="164" spans="1:9" x14ac:dyDescent="0.3">
      <c r="A164" s="70" t="s">
        <v>541</v>
      </c>
      <c r="B164" s="70" t="s">
        <v>2293</v>
      </c>
      <c r="C164" s="70" t="s">
        <v>21</v>
      </c>
      <c r="D164" s="71">
        <v>39020</v>
      </c>
      <c r="E164" s="72">
        <f t="shared" ca="1" si="4"/>
        <v>14</v>
      </c>
      <c r="F164" s="90">
        <v>57310</v>
      </c>
      <c r="G164" s="73">
        <v>4</v>
      </c>
      <c r="H164" s="90">
        <f t="shared" si="5"/>
        <v>58932</v>
      </c>
      <c r="I164" s="73"/>
    </row>
    <row r="165" spans="1:9" x14ac:dyDescent="0.3">
      <c r="A165" s="70" t="s">
        <v>271</v>
      </c>
      <c r="B165" s="70" t="s">
        <v>2293</v>
      </c>
      <c r="C165" s="70" t="s">
        <v>21</v>
      </c>
      <c r="D165" s="71">
        <v>42650</v>
      </c>
      <c r="E165" s="72">
        <f t="shared" ca="1" si="4"/>
        <v>4</v>
      </c>
      <c r="F165" s="90">
        <v>23274</v>
      </c>
      <c r="G165" s="73">
        <v>3</v>
      </c>
      <c r="H165" s="90">
        <f t="shared" si="5"/>
        <v>23933</v>
      </c>
      <c r="I165" s="73"/>
    </row>
    <row r="166" spans="1:9" x14ac:dyDescent="0.3">
      <c r="A166" s="70" t="s">
        <v>263</v>
      </c>
      <c r="B166" s="70" t="s">
        <v>225</v>
      </c>
      <c r="C166" s="70" t="s">
        <v>18</v>
      </c>
      <c r="D166" s="71">
        <v>39430</v>
      </c>
      <c r="E166" s="72">
        <f t="shared" ca="1" si="4"/>
        <v>13</v>
      </c>
      <c r="F166" s="90">
        <v>102614</v>
      </c>
      <c r="G166" s="73">
        <v>4</v>
      </c>
      <c r="H166" s="90">
        <f t="shared" si="5"/>
        <v>105518</v>
      </c>
      <c r="I166" s="73"/>
    </row>
    <row r="167" spans="1:9" x14ac:dyDescent="0.3">
      <c r="A167" s="70" t="s">
        <v>248</v>
      </c>
      <c r="B167" s="70" t="s">
        <v>225</v>
      </c>
      <c r="C167" s="70" t="s">
        <v>18</v>
      </c>
      <c r="D167" s="71">
        <v>43020</v>
      </c>
      <c r="E167" s="72">
        <f t="shared" ca="1" si="4"/>
        <v>3</v>
      </c>
      <c r="F167" s="90">
        <v>105246</v>
      </c>
      <c r="G167" s="73">
        <v>4</v>
      </c>
      <c r="H167" s="90">
        <f t="shared" si="5"/>
        <v>108225</v>
      </c>
      <c r="I167" s="73"/>
    </row>
    <row r="168" spans="1:9" x14ac:dyDescent="0.3">
      <c r="A168" s="70" t="s">
        <v>478</v>
      </c>
      <c r="B168" s="70" t="s">
        <v>225</v>
      </c>
      <c r="C168" s="70" t="s">
        <v>12</v>
      </c>
      <c r="D168" s="71">
        <v>36142</v>
      </c>
      <c r="E168" s="72">
        <f t="shared" ca="1" si="4"/>
        <v>22</v>
      </c>
      <c r="F168" s="90">
        <v>131779</v>
      </c>
      <c r="G168" s="73">
        <v>1</v>
      </c>
      <c r="H168" s="90">
        <f t="shared" si="5"/>
        <v>135509</v>
      </c>
      <c r="I168" s="73"/>
    </row>
    <row r="169" spans="1:9" x14ac:dyDescent="0.3">
      <c r="A169" s="70" t="s">
        <v>316</v>
      </c>
      <c r="B169" s="70" t="s">
        <v>225</v>
      </c>
      <c r="C169" s="70" t="s">
        <v>12</v>
      </c>
      <c r="D169" s="71">
        <v>39800</v>
      </c>
      <c r="E169" s="72">
        <f t="shared" ca="1" si="4"/>
        <v>12</v>
      </c>
      <c r="F169" s="90">
        <v>66752</v>
      </c>
      <c r="G169" s="73">
        <v>1</v>
      </c>
      <c r="H169" s="90">
        <f t="shared" si="5"/>
        <v>68642</v>
      </c>
      <c r="I169" s="73"/>
    </row>
    <row r="170" spans="1:9" x14ac:dyDescent="0.3">
      <c r="A170" s="70" t="s">
        <v>123</v>
      </c>
      <c r="B170" s="70" t="s">
        <v>225</v>
      </c>
      <c r="C170" s="70" t="s">
        <v>15</v>
      </c>
      <c r="D170" s="71">
        <v>37158</v>
      </c>
      <c r="E170" s="72">
        <f t="shared" ca="1" si="4"/>
        <v>19</v>
      </c>
      <c r="F170" s="90">
        <v>132731</v>
      </c>
      <c r="G170" s="73">
        <v>4</v>
      </c>
      <c r="H170" s="90">
        <f t="shared" si="5"/>
        <v>136488</v>
      </c>
      <c r="I170" s="73"/>
    </row>
    <row r="171" spans="1:9" x14ac:dyDescent="0.3">
      <c r="A171" s="70" t="s">
        <v>562</v>
      </c>
      <c r="B171" s="70" t="s">
        <v>225</v>
      </c>
      <c r="C171" s="70" t="s">
        <v>15</v>
      </c>
      <c r="D171" s="71">
        <v>40262</v>
      </c>
      <c r="E171" s="72">
        <f t="shared" ca="1" si="4"/>
        <v>10</v>
      </c>
      <c r="F171" s="90">
        <v>76586</v>
      </c>
      <c r="G171" s="73">
        <v>1</v>
      </c>
      <c r="H171" s="90">
        <f t="shared" si="5"/>
        <v>78754</v>
      </c>
      <c r="I171" s="73"/>
    </row>
    <row r="172" spans="1:9" x14ac:dyDescent="0.3">
      <c r="A172" s="70" t="s">
        <v>237</v>
      </c>
      <c r="B172" s="70" t="s">
        <v>225</v>
      </c>
      <c r="C172" s="70" t="s">
        <v>21</v>
      </c>
      <c r="D172" s="71">
        <v>39276</v>
      </c>
      <c r="E172" s="72">
        <f t="shared" ca="1" si="4"/>
        <v>13</v>
      </c>
      <c r="F172" s="90">
        <v>91459</v>
      </c>
      <c r="G172" s="73">
        <v>5</v>
      </c>
      <c r="H172" s="90">
        <f t="shared" si="5"/>
        <v>94048</v>
      </c>
      <c r="I172" s="73"/>
    </row>
    <row r="173" spans="1:9" x14ac:dyDescent="0.3">
      <c r="A173" s="70" t="s">
        <v>644</v>
      </c>
      <c r="B173" s="70" t="s">
        <v>225</v>
      </c>
      <c r="C173" s="70" t="s">
        <v>21</v>
      </c>
      <c r="D173" s="71">
        <v>40703</v>
      </c>
      <c r="E173" s="72">
        <f t="shared" ca="1" si="4"/>
        <v>9</v>
      </c>
      <c r="F173" s="90">
        <v>125854</v>
      </c>
      <c r="G173" s="73">
        <v>5</v>
      </c>
      <c r="H173" s="90">
        <f t="shared" si="5"/>
        <v>129416</v>
      </c>
      <c r="I173" s="73"/>
    </row>
    <row r="174" spans="1:9" x14ac:dyDescent="0.3">
      <c r="A174" s="70" t="s">
        <v>735</v>
      </c>
      <c r="B174" s="70" t="s">
        <v>234</v>
      </c>
      <c r="C174" s="70" t="s">
        <v>18</v>
      </c>
      <c r="D174" s="71">
        <v>36531</v>
      </c>
      <c r="E174" s="72">
        <f t="shared" ca="1" si="4"/>
        <v>21</v>
      </c>
      <c r="F174" s="90">
        <v>47589</v>
      </c>
      <c r="G174" s="73">
        <v>3</v>
      </c>
      <c r="H174" s="90">
        <f t="shared" si="5"/>
        <v>48936</v>
      </c>
      <c r="I174" s="73"/>
    </row>
    <row r="175" spans="1:9" x14ac:dyDescent="0.3">
      <c r="A175" s="70" t="s">
        <v>624</v>
      </c>
      <c r="B175" s="70" t="s">
        <v>234</v>
      </c>
      <c r="C175" s="70" t="s">
        <v>18</v>
      </c>
      <c r="D175" s="71">
        <v>36576</v>
      </c>
      <c r="E175" s="72">
        <f t="shared" ca="1" si="4"/>
        <v>21</v>
      </c>
      <c r="F175" s="90">
        <v>73226</v>
      </c>
      <c r="G175" s="73">
        <v>2</v>
      </c>
      <c r="H175" s="90">
        <f t="shared" si="5"/>
        <v>75299</v>
      </c>
      <c r="I175" s="73"/>
    </row>
    <row r="176" spans="1:9" x14ac:dyDescent="0.3">
      <c r="A176" s="70" t="s">
        <v>355</v>
      </c>
      <c r="B176" s="70" t="s">
        <v>234</v>
      </c>
      <c r="C176" s="70" t="s">
        <v>18</v>
      </c>
      <c r="D176" s="71">
        <v>36736</v>
      </c>
      <c r="E176" s="72">
        <f t="shared" ca="1" si="4"/>
        <v>20</v>
      </c>
      <c r="F176" s="90">
        <v>109390</v>
      </c>
      <c r="G176" s="73">
        <v>3</v>
      </c>
      <c r="H176" s="90">
        <f t="shared" si="5"/>
        <v>112486</v>
      </c>
      <c r="I176" s="73"/>
    </row>
    <row r="177" spans="1:9" x14ac:dyDescent="0.3">
      <c r="A177" s="70" t="s">
        <v>328</v>
      </c>
      <c r="B177" s="70" t="s">
        <v>234</v>
      </c>
      <c r="C177" s="70" t="s">
        <v>18</v>
      </c>
      <c r="D177" s="71">
        <v>36788</v>
      </c>
      <c r="E177" s="72">
        <f t="shared" ca="1" si="4"/>
        <v>20</v>
      </c>
      <c r="F177" s="90">
        <v>95256</v>
      </c>
      <c r="G177" s="73">
        <v>4</v>
      </c>
      <c r="H177" s="90">
        <f t="shared" si="5"/>
        <v>97952</v>
      </c>
      <c r="I177" s="73"/>
    </row>
    <row r="178" spans="1:9" x14ac:dyDescent="0.3">
      <c r="A178" s="70" t="s">
        <v>790</v>
      </c>
      <c r="B178" s="70" t="s">
        <v>234</v>
      </c>
      <c r="C178" s="70" t="s">
        <v>18</v>
      </c>
      <c r="D178" s="71">
        <v>36810</v>
      </c>
      <c r="E178" s="72">
        <f t="shared" ca="1" si="4"/>
        <v>20</v>
      </c>
      <c r="F178" s="90">
        <v>117118</v>
      </c>
      <c r="G178" s="73">
        <v>4</v>
      </c>
      <c r="H178" s="90">
        <f t="shared" si="5"/>
        <v>120433</v>
      </c>
      <c r="I178" s="73"/>
    </row>
    <row r="179" spans="1:9" x14ac:dyDescent="0.3">
      <c r="A179" s="70" t="s">
        <v>52</v>
      </c>
      <c r="B179" s="70" t="s">
        <v>234</v>
      </c>
      <c r="C179" s="70" t="s">
        <v>18</v>
      </c>
      <c r="D179" s="71">
        <v>36906</v>
      </c>
      <c r="E179" s="72">
        <f t="shared" ca="1" si="4"/>
        <v>20</v>
      </c>
      <c r="F179" s="90">
        <v>67670</v>
      </c>
      <c r="G179" s="73">
        <v>5</v>
      </c>
      <c r="H179" s="90">
        <f t="shared" si="5"/>
        <v>69586</v>
      </c>
      <c r="I179" s="73"/>
    </row>
    <row r="180" spans="1:9" x14ac:dyDescent="0.3">
      <c r="A180" s="70" t="s">
        <v>604</v>
      </c>
      <c r="B180" s="70" t="s">
        <v>234</v>
      </c>
      <c r="C180" s="70" t="s">
        <v>18</v>
      </c>
      <c r="D180" s="71">
        <v>37022</v>
      </c>
      <c r="E180" s="72">
        <f t="shared" ca="1" si="4"/>
        <v>19</v>
      </c>
      <c r="F180" s="90">
        <v>52427</v>
      </c>
      <c r="G180" s="73">
        <v>3</v>
      </c>
      <c r="H180" s="90">
        <f t="shared" si="5"/>
        <v>53911</v>
      </c>
      <c r="I180" s="73"/>
    </row>
    <row r="181" spans="1:9" x14ac:dyDescent="0.3">
      <c r="A181" s="70" t="s">
        <v>442</v>
      </c>
      <c r="B181" s="70" t="s">
        <v>234</v>
      </c>
      <c r="C181" s="70" t="s">
        <v>18</v>
      </c>
      <c r="D181" s="71">
        <v>37182</v>
      </c>
      <c r="E181" s="72">
        <f t="shared" ca="1" si="4"/>
        <v>19</v>
      </c>
      <c r="F181" s="90">
        <v>93598</v>
      </c>
      <c r="G181" s="73">
        <v>3</v>
      </c>
      <c r="H181" s="90">
        <f t="shared" si="5"/>
        <v>96247</v>
      </c>
      <c r="I181" s="73"/>
    </row>
    <row r="182" spans="1:9" x14ac:dyDescent="0.3">
      <c r="A182" s="70" t="s">
        <v>777</v>
      </c>
      <c r="B182" s="70" t="s">
        <v>234</v>
      </c>
      <c r="C182" s="70" t="s">
        <v>18</v>
      </c>
      <c r="D182" s="71">
        <v>37428</v>
      </c>
      <c r="E182" s="72">
        <f t="shared" ca="1" si="4"/>
        <v>18</v>
      </c>
      <c r="F182" s="90">
        <v>119291</v>
      </c>
      <c r="G182" s="73">
        <v>3</v>
      </c>
      <c r="H182" s="90">
        <f t="shared" si="5"/>
        <v>122667</v>
      </c>
      <c r="I182" s="73"/>
    </row>
    <row r="183" spans="1:9" x14ac:dyDescent="0.3">
      <c r="A183" s="70" t="s">
        <v>345</v>
      </c>
      <c r="B183" s="70" t="s">
        <v>234</v>
      </c>
      <c r="C183" s="70" t="s">
        <v>18</v>
      </c>
      <c r="D183" s="71">
        <v>37942</v>
      </c>
      <c r="E183" s="72">
        <f t="shared" ca="1" si="4"/>
        <v>17</v>
      </c>
      <c r="F183" s="90">
        <v>36086</v>
      </c>
      <c r="G183" s="73">
        <v>3</v>
      </c>
      <c r="H183" s="90">
        <f t="shared" si="5"/>
        <v>37108</v>
      </c>
      <c r="I183" s="73"/>
    </row>
    <row r="184" spans="1:9" x14ac:dyDescent="0.3">
      <c r="A184" s="70" t="s">
        <v>691</v>
      </c>
      <c r="B184" s="70" t="s">
        <v>234</v>
      </c>
      <c r="C184" s="70" t="s">
        <v>18</v>
      </c>
      <c r="D184" s="71">
        <v>38106</v>
      </c>
      <c r="E184" s="72">
        <f t="shared" ca="1" si="4"/>
        <v>16</v>
      </c>
      <c r="F184" s="90">
        <v>78266</v>
      </c>
      <c r="G184" s="73">
        <v>4</v>
      </c>
      <c r="H184" s="90">
        <f t="shared" si="5"/>
        <v>80481</v>
      </c>
      <c r="I184" s="73"/>
    </row>
    <row r="185" spans="1:9" x14ac:dyDescent="0.3">
      <c r="A185" s="70" t="s">
        <v>295</v>
      </c>
      <c r="B185" s="70" t="s">
        <v>234</v>
      </c>
      <c r="C185" s="70" t="s">
        <v>18</v>
      </c>
      <c r="D185" s="71">
        <v>38117</v>
      </c>
      <c r="E185" s="72">
        <f t="shared" ca="1" si="4"/>
        <v>16</v>
      </c>
      <c r="F185" s="90">
        <v>41776</v>
      </c>
      <c r="G185" s="73">
        <v>5</v>
      </c>
      <c r="H185" s="90">
        <f t="shared" si="5"/>
        <v>42959</v>
      </c>
      <c r="I185" s="73"/>
    </row>
    <row r="186" spans="1:9" x14ac:dyDescent="0.3">
      <c r="A186" s="70" t="s">
        <v>111</v>
      </c>
      <c r="B186" s="70" t="s">
        <v>234</v>
      </c>
      <c r="C186" s="70" t="s">
        <v>18</v>
      </c>
      <c r="D186" s="71">
        <v>38136</v>
      </c>
      <c r="E186" s="72">
        <f t="shared" ca="1" si="4"/>
        <v>16</v>
      </c>
      <c r="F186" s="90">
        <v>97586</v>
      </c>
      <c r="G186" s="73">
        <v>2</v>
      </c>
      <c r="H186" s="90">
        <f t="shared" si="5"/>
        <v>100348</v>
      </c>
      <c r="I186" s="73"/>
    </row>
    <row r="187" spans="1:9" x14ac:dyDescent="0.3">
      <c r="A187" s="70" t="s">
        <v>766</v>
      </c>
      <c r="B187" s="70" t="s">
        <v>234</v>
      </c>
      <c r="C187" s="70" t="s">
        <v>18</v>
      </c>
      <c r="D187" s="71">
        <v>39357</v>
      </c>
      <c r="E187" s="72">
        <f t="shared" ca="1" si="4"/>
        <v>13</v>
      </c>
      <c r="F187" s="90">
        <v>61858</v>
      </c>
      <c r="G187" s="73">
        <v>2</v>
      </c>
      <c r="H187" s="90">
        <f t="shared" si="5"/>
        <v>63609</v>
      </c>
      <c r="I187" s="73"/>
    </row>
    <row r="188" spans="1:9" x14ac:dyDescent="0.3">
      <c r="A188" s="70" t="s">
        <v>90</v>
      </c>
      <c r="B188" s="70" t="s">
        <v>234</v>
      </c>
      <c r="C188" s="70" t="s">
        <v>18</v>
      </c>
      <c r="D188" s="71">
        <v>39394</v>
      </c>
      <c r="E188" s="72">
        <f t="shared" ca="1" si="4"/>
        <v>13</v>
      </c>
      <c r="F188" s="90">
        <v>85154</v>
      </c>
      <c r="G188" s="73">
        <v>3</v>
      </c>
      <c r="H188" s="90">
        <f t="shared" si="5"/>
        <v>87564</v>
      </c>
      <c r="I188" s="73"/>
    </row>
    <row r="189" spans="1:9" x14ac:dyDescent="0.3">
      <c r="A189" s="70" t="s">
        <v>669</v>
      </c>
      <c r="B189" s="70" t="s">
        <v>234</v>
      </c>
      <c r="C189" s="70" t="s">
        <v>18</v>
      </c>
      <c r="D189" s="71">
        <v>39461</v>
      </c>
      <c r="E189" s="72">
        <f t="shared" ca="1" si="4"/>
        <v>13</v>
      </c>
      <c r="F189" s="90">
        <v>85389</v>
      </c>
      <c r="G189" s="73">
        <v>3</v>
      </c>
      <c r="H189" s="90">
        <f t="shared" si="5"/>
        <v>87806</v>
      </c>
      <c r="I189" s="73"/>
    </row>
    <row r="190" spans="1:9" x14ac:dyDescent="0.3">
      <c r="A190" s="70" t="s">
        <v>153</v>
      </c>
      <c r="B190" s="70" t="s">
        <v>234</v>
      </c>
      <c r="C190" s="70" t="s">
        <v>18</v>
      </c>
      <c r="D190" s="71">
        <v>39475</v>
      </c>
      <c r="E190" s="72">
        <f t="shared" ca="1" si="4"/>
        <v>13</v>
      </c>
      <c r="F190" s="90">
        <v>132350</v>
      </c>
      <c r="G190" s="73">
        <v>5</v>
      </c>
      <c r="H190" s="90">
        <f t="shared" si="5"/>
        <v>136096</v>
      </c>
      <c r="I190" s="73"/>
    </row>
    <row r="191" spans="1:9" x14ac:dyDescent="0.3">
      <c r="A191" s="70" t="s">
        <v>282</v>
      </c>
      <c r="B191" s="70" t="s">
        <v>234</v>
      </c>
      <c r="C191" s="70" t="s">
        <v>18</v>
      </c>
      <c r="D191" s="71">
        <v>39486</v>
      </c>
      <c r="E191" s="72">
        <f t="shared" ca="1" si="4"/>
        <v>13</v>
      </c>
      <c r="F191" s="90">
        <v>67144</v>
      </c>
      <c r="G191" s="73">
        <v>1</v>
      </c>
      <c r="H191" s="90">
        <f t="shared" si="5"/>
        <v>69045</v>
      </c>
      <c r="I191" s="73"/>
    </row>
    <row r="192" spans="1:9" x14ac:dyDescent="0.3">
      <c r="A192" s="70" t="s">
        <v>146</v>
      </c>
      <c r="B192" s="70" t="s">
        <v>234</v>
      </c>
      <c r="C192" s="70" t="s">
        <v>18</v>
      </c>
      <c r="D192" s="71">
        <v>39734</v>
      </c>
      <c r="E192" s="72">
        <f t="shared" ca="1" si="4"/>
        <v>12</v>
      </c>
      <c r="F192" s="90">
        <v>101282</v>
      </c>
      <c r="G192" s="73">
        <v>5</v>
      </c>
      <c r="H192" s="90">
        <f t="shared" si="5"/>
        <v>104149</v>
      </c>
      <c r="I192" s="73"/>
    </row>
    <row r="193" spans="1:9" x14ac:dyDescent="0.3">
      <c r="A193" s="70" t="s">
        <v>332</v>
      </c>
      <c r="B193" s="70" t="s">
        <v>234</v>
      </c>
      <c r="C193" s="70" t="s">
        <v>18</v>
      </c>
      <c r="D193" s="71">
        <v>40083</v>
      </c>
      <c r="E193" s="72">
        <f t="shared" ca="1" si="4"/>
        <v>11</v>
      </c>
      <c r="F193" s="90">
        <v>78019</v>
      </c>
      <c r="G193" s="73">
        <v>2</v>
      </c>
      <c r="H193" s="90">
        <f t="shared" si="5"/>
        <v>80227</v>
      </c>
      <c r="I193" s="73"/>
    </row>
    <row r="194" spans="1:9" x14ac:dyDescent="0.3">
      <c r="A194" s="70" t="s">
        <v>171</v>
      </c>
      <c r="B194" s="70" t="s">
        <v>234</v>
      </c>
      <c r="C194" s="70" t="s">
        <v>18</v>
      </c>
      <c r="D194" s="71">
        <v>40391</v>
      </c>
      <c r="E194" s="72">
        <f t="shared" ref="E194:E257" ca="1" si="6">DATEDIF(D194,TODAY(),"Y")</f>
        <v>10</v>
      </c>
      <c r="F194" s="90">
        <v>90731</v>
      </c>
      <c r="G194" s="73">
        <v>3</v>
      </c>
      <c r="H194" s="90">
        <f t="shared" si="5"/>
        <v>93299</v>
      </c>
      <c r="I194" s="73"/>
    </row>
    <row r="195" spans="1:9" x14ac:dyDescent="0.3">
      <c r="A195" s="70" t="s">
        <v>695</v>
      </c>
      <c r="B195" s="70" t="s">
        <v>234</v>
      </c>
      <c r="C195" s="70" t="s">
        <v>18</v>
      </c>
      <c r="D195" s="71">
        <v>40577</v>
      </c>
      <c r="E195" s="72">
        <f t="shared" ca="1" si="6"/>
        <v>10</v>
      </c>
      <c r="F195" s="90">
        <v>111496</v>
      </c>
      <c r="G195" s="73">
        <v>1</v>
      </c>
      <c r="H195" s="90">
        <f t="shared" ref="H195:H258" si="7">ROUNDUP(F195*$J$1+F195,0)</f>
        <v>114652</v>
      </c>
      <c r="I195" s="73"/>
    </row>
    <row r="196" spans="1:9" x14ac:dyDescent="0.3">
      <c r="A196" s="70" t="s">
        <v>692</v>
      </c>
      <c r="B196" s="70" t="s">
        <v>234</v>
      </c>
      <c r="C196" s="70" t="s">
        <v>18</v>
      </c>
      <c r="D196" s="71">
        <v>40656</v>
      </c>
      <c r="E196" s="72">
        <f t="shared" ca="1" si="6"/>
        <v>9</v>
      </c>
      <c r="F196" s="90">
        <v>94942</v>
      </c>
      <c r="G196" s="73">
        <v>5</v>
      </c>
      <c r="H196" s="90">
        <f t="shared" si="7"/>
        <v>97629</v>
      </c>
      <c r="I196" s="73"/>
    </row>
    <row r="197" spans="1:9" x14ac:dyDescent="0.3">
      <c r="A197" s="70" t="s">
        <v>172</v>
      </c>
      <c r="B197" s="70" t="s">
        <v>234</v>
      </c>
      <c r="C197" s="70" t="s">
        <v>18</v>
      </c>
      <c r="D197" s="71">
        <v>40801</v>
      </c>
      <c r="E197" s="72">
        <f t="shared" ca="1" si="6"/>
        <v>9</v>
      </c>
      <c r="F197" s="90">
        <v>84874</v>
      </c>
      <c r="G197" s="73">
        <v>2</v>
      </c>
      <c r="H197" s="90">
        <f t="shared" si="7"/>
        <v>87276</v>
      </c>
      <c r="I197" s="73"/>
    </row>
    <row r="198" spans="1:9" x14ac:dyDescent="0.3">
      <c r="A198" s="70" t="s">
        <v>338</v>
      </c>
      <c r="B198" s="70" t="s">
        <v>234</v>
      </c>
      <c r="C198" s="70" t="s">
        <v>18</v>
      </c>
      <c r="D198" s="71">
        <v>40830</v>
      </c>
      <c r="E198" s="72">
        <f t="shared" ca="1" si="6"/>
        <v>9</v>
      </c>
      <c r="F198" s="90">
        <v>58106</v>
      </c>
      <c r="G198" s="73">
        <v>2</v>
      </c>
      <c r="H198" s="90">
        <f t="shared" si="7"/>
        <v>59751</v>
      </c>
      <c r="I198" s="73"/>
    </row>
    <row r="199" spans="1:9" x14ac:dyDescent="0.3">
      <c r="A199" s="70" t="s">
        <v>66</v>
      </c>
      <c r="B199" s="70" t="s">
        <v>234</v>
      </c>
      <c r="C199" s="70" t="s">
        <v>18</v>
      </c>
      <c r="D199" s="71">
        <v>41046</v>
      </c>
      <c r="E199" s="72">
        <f t="shared" ca="1" si="6"/>
        <v>8</v>
      </c>
      <c r="F199" s="90">
        <v>106198</v>
      </c>
      <c r="G199" s="73">
        <v>3</v>
      </c>
      <c r="H199" s="90">
        <f t="shared" si="7"/>
        <v>109204</v>
      </c>
      <c r="I199" s="73"/>
    </row>
    <row r="200" spans="1:9" x14ac:dyDescent="0.3">
      <c r="A200" s="70" t="s">
        <v>774</v>
      </c>
      <c r="B200" s="70" t="s">
        <v>234</v>
      </c>
      <c r="C200" s="70" t="s">
        <v>18</v>
      </c>
      <c r="D200" s="71">
        <v>41078</v>
      </c>
      <c r="E200" s="72">
        <f t="shared" ca="1" si="6"/>
        <v>8</v>
      </c>
      <c r="F200" s="90">
        <v>56146</v>
      </c>
      <c r="G200" s="73">
        <v>4</v>
      </c>
      <c r="H200" s="90">
        <f t="shared" si="7"/>
        <v>57735</v>
      </c>
      <c r="I200" s="73"/>
    </row>
    <row r="201" spans="1:9" x14ac:dyDescent="0.3">
      <c r="A201" s="70" t="s">
        <v>707</v>
      </c>
      <c r="B201" s="70" t="s">
        <v>234</v>
      </c>
      <c r="C201" s="70" t="s">
        <v>18</v>
      </c>
      <c r="D201" s="71">
        <v>41264</v>
      </c>
      <c r="E201" s="72">
        <f t="shared" ca="1" si="6"/>
        <v>8</v>
      </c>
      <c r="F201" s="90">
        <v>60525</v>
      </c>
      <c r="G201" s="73">
        <v>2</v>
      </c>
      <c r="H201" s="90">
        <f t="shared" si="7"/>
        <v>62238</v>
      </c>
      <c r="I201" s="73"/>
    </row>
    <row r="202" spans="1:9" x14ac:dyDescent="0.3">
      <c r="A202" s="70" t="s">
        <v>476</v>
      </c>
      <c r="B202" s="70" t="s">
        <v>234</v>
      </c>
      <c r="C202" s="70" t="s">
        <v>18</v>
      </c>
      <c r="D202" s="71">
        <v>41294</v>
      </c>
      <c r="E202" s="72">
        <f t="shared" ca="1" si="6"/>
        <v>8</v>
      </c>
      <c r="F202" s="90">
        <v>58666</v>
      </c>
      <c r="G202" s="73">
        <v>1</v>
      </c>
      <c r="H202" s="90">
        <f t="shared" si="7"/>
        <v>60327</v>
      </c>
      <c r="I202" s="73"/>
    </row>
    <row r="203" spans="1:9" x14ac:dyDescent="0.3">
      <c r="A203" s="70" t="s">
        <v>99</v>
      </c>
      <c r="B203" s="70" t="s">
        <v>234</v>
      </c>
      <c r="C203" s="70" t="s">
        <v>18</v>
      </c>
      <c r="D203" s="71">
        <v>41631</v>
      </c>
      <c r="E203" s="72">
        <f t="shared" ca="1" si="6"/>
        <v>7</v>
      </c>
      <c r="F203" s="90">
        <v>87718</v>
      </c>
      <c r="G203" s="73">
        <v>4</v>
      </c>
      <c r="H203" s="90">
        <f t="shared" si="7"/>
        <v>90201</v>
      </c>
      <c r="I203" s="73"/>
    </row>
    <row r="204" spans="1:9" x14ac:dyDescent="0.3">
      <c r="A204" s="70" t="s">
        <v>561</v>
      </c>
      <c r="B204" s="70" t="s">
        <v>234</v>
      </c>
      <c r="C204" s="70" t="s">
        <v>18</v>
      </c>
      <c r="D204" s="71">
        <v>41669</v>
      </c>
      <c r="E204" s="72">
        <f t="shared" ca="1" si="6"/>
        <v>7</v>
      </c>
      <c r="F204" s="90">
        <v>118765</v>
      </c>
      <c r="G204" s="73">
        <v>4</v>
      </c>
      <c r="H204" s="90">
        <f t="shared" si="7"/>
        <v>122127</v>
      </c>
      <c r="I204" s="73"/>
    </row>
    <row r="205" spans="1:9" x14ac:dyDescent="0.3">
      <c r="A205" s="70" t="s">
        <v>791</v>
      </c>
      <c r="B205" s="70" t="s">
        <v>234</v>
      </c>
      <c r="C205" s="70" t="s">
        <v>18</v>
      </c>
      <c r="D205" s="71">
        <v>41946</v>
      </c>
      <c r="E205" s="72">
        <f t="shared" ca="1" si="6"/>
        <v>6</v>
      </c>
      <c r="F205" s="90">
        <v>94394</v>
      </c>
      <c r="G205" s="73">
        <v>2</v>
      </c>
      <c r="H205" s="90">
        <f t="shared" si="7"/>
        <v>97066</v>
      </c>
      <c r="I205" s="73"/>
    </row>
    <row r="206" spans="1:9" x14ac:dyDescent="0.3">
      <c r="A206" s="70" t="s">
        <v>761</v>
      </c>
      <c r="B206" s="70" t="s">
        <v>234</v>
      </c>
      <c r="C206" s="70" t="s">
        <v>18</v>
      </c>
      <c r="D206" s="71">
        <v>42295</v>
      </c>
      <c r="E206" s="72">
        <f t="shared" ca="1" si="6"/>
        <v>5</v>
      </c>
      <c r="F206" s="90">
        <v>92814</v>
      </c>
      <c r="G206" s="73">
        <v>4</v>
      </c>
      <c r="H206" s="90">
        <f t="shared" si="7"/>
        <v>95441</v>
      </c>
      <c r="I206" s="73"/>
    </row>
    <row r="207" spans="1:9" x14ac:dyDescent="0.3">
      <c r="A207" s="70" t="s">
        <v>245</v>
      </c>
      <c r="B207" s="70" t="s">
        <v>234</v>
      </c>
      <c r="C207" s="70" t="s">
        <v>18</v>
      </c>
      <c r="D207" s="71">
        <v>42302</v>
      </c>
      <c r="E207" s="72">
        <f t="shared" ca="1" si="6"/>
        <v>5</v>
      </c>
      <c r="F207" s="90">
        <v>124432</v>
      </c>
      <c r="G207" s="73">
        <v>2</v>
      </c>
      <c r="H207" s="90">
        <f t="shared" si="7"/>
        <v>127954</v>
      </c>
      <c r="I207" s="73"/>
    </row>
    <row r="208" spans="1:9" x14ac:dyDescent="0.3">
      <c r="A208" s="70" t="s">
        <v>118</v>
      </c>
      <c r="B208" s="70" t="s">
        <v>234</v>
      </c>
      <c r="C208" s="70" t="s">
        <v>18</v>
      </c>
      <c r="D208" s="71">
        <v>42579</v>
      </c>
      <c r="E208" s="72">
        <f t="shared" ca="1" si="6"/>
        <v>4</v>
      </c>
      <c r="F208" s="90">
        <v>88760</v>
      </c>
      <c r="G208" s="73">
        <v>5</v>
      </c>
      <c r="H208" s="90">
        <f t="shared" si="7"/>
        <v>91272</v>
      </c>
      <c r="I208" s="73"/>
    </row>
    <row r="209" spans="1:9" x14ac:dyDescent="0.3">
      <c r="A209" s="70" t="s">
        <v>419</v>
      </c>
      <c r="B209" s="70" t="s">
        <v>234</v>
      </c>
      <c r="C209" s="70" t="s">
        <v>18</v>
      </c>
      <c r="D209" s="71">
        <v>42587</v>
      </c>
      <c r="E209" s="72">
        <f t="shared" ca="1" si="6"/>
        <v>4</v>
      </c>
      <c r="F209" s="90">
        <v>116088</v>
      </c>
      <c r="G209" s="73">
        <v>4</v>
      </c>
      <c r="H209" s="90">
        <f t="shared" si="7"/>
        <v>119374</v>
      </c>
      <c r="I209" s="73"/>
    </row>
    <row r="210" spans="1:9" x14ac:dyDescent="0.3">
      <c r="A210" s="70" t="s">
        <v>202</v>
      </c>
      <c r="B210" s="70" t="s">
        <v>234</v>
      </c>
      <c r="C210" s="70" t="s">
        <v>12</v>
      </c>
      <c r="D210" s="71">
        <v>36370</v>
      </c>
      <c r="E210" s="72">
        <f t="shared" ca="1" si="6"/>
        <v>21</v>
      </c>
      <c r="F210" s="90">
        <v>84123</v>
      </c>
      <c r="G210" s="73">
        <v>5</v>
      </c>
      <c r="H210" s="90">
        <f t="shared" si="7"/>
        <v>86504</v>
      </c>
      <c r="I210" s="73"/>
    </row>
    <row r="211" spans="1:9" x14ac:dyDescent="0.3">
      <c r="A211" s="70" t="s">
        <v>787</v>
      </c>
      <c r="B211" s="70" t="s">
        <v>234</v>
      </c>
      <c r="C211" s="70" t="s">
        <v>12</v>
      </c>
      <c r="D211" s="71">
        <v>36388</v>
      </c>
      <c r="E211" s="72">
        <f t="shared" ca="1" si="6"/>
        <v>21</v>
      </c>
      <c r="F211" s="90">
        <v>78266</v>
      </c>
      <c r="G211" s="73">
        <v>4</v>
      </c>
      <c r="H211" s="90">
        <f t="shared" si="7"/>
        <v>80481</v>
      </c>
      <c r="I211" s="73"/>
    </row>
    <row r="212" spans="1:9" x14ac:dyDescent="0.3">
      <c r="A212" s="70" t="s">
        <v>590</v>
      </c>
      <c r="B212" s="70" t="s">
        <v>234</v>
      </c>
      <c r="C212" s="70" t="s">
        <v>12</v>
      </c>
      <c r="D212" s="71">
        <v>36405</v>
      </c>
      <c r="E212" s="72">
        <f t="shared" ca="1" si="6"/>
        <v>21</v>
      </c>
      <c r="F212" s="90">
        <v>89264</v>
      </c>
      <c r="G212" s="73">
        <v>4</v>
      </c>
      <c r="H212" s="90">
        <f t="shared" si="7"/>
        <v>91791</v>
      </c>
      <c r="I212" s="73"/>
    </row>
    <row r="213" spans="1:9" x14ac:dyDescent="0.3">
      <c r="A213" s="70" t="s">
        <v>634</v>
      </c>
      <c r="B213" s="70" t="s">
        <v>234</v>
      </c>
      <c r="C213" s="70" t="s">
        <v>12</v>
      </c>
      <c r="D213" s="71">
        <v>36477</v>
      </c>
      <c r="E213" s="72">
        <f t="shared" ca="1" si="6"/>
        <v>21</v>
      </c>
      <c r="F213" s="90">
        <v>87091</v>
      </c>
      <c r="G213" s="73">
        <v>1</v>
      </c>
      <c r="H213" s="90">
        <f t="shared" si="7"/>
        <v>89556</v>
      </c>
      <c r="I213" s="73"/>
    </row>
    <row r="214" spans="1:9" x14ac:dyDescent="0.3">
      <c r="A214" s="70" t="s">
        <v>113</v>
      </c>
      <c r="B214" s="70" t="s">
        <v>234</v>
      </c>
      <c r="C214" s="70" t="s">
        <v>12</v>
      </c>
      <c r="D214" s="71">
        <v>36478</v>
      </c>
      <c r="E214" s="72">
        <f t="shared" ca="1" si="6"/>
        <v>21</v>
      </c>
      <c r="F214" s="90">
        <v>38718</v>
      </c>
      <c r="G214" s="73">
        <v>5</v>
      </c>
      <c r="H214" s="90">
        <f t="shared" si="7"/>
        <v>39814</v>
      </c>
      <c r="I214" s="73"/>
    </row>
    <row r="215" spans="1:9" x14ac:dyDescent="0.3">
      <c r="A215" s="70" t="s">
        <v>593</v>
      </c>
      <c r="B215" s="70" t="s">
        <v>234</v>
      </c>
      <c r="C215" s="70" t="s">
        <v>12</v>
      </c>
      <c r="D215" s="71">
        <v>36750</v>
      </c>
      <c r="E215" s="72">
        <f t="shared" ca="1" si="6"/>
        <v>20</v>
      </c>
      <c r="F215" s="90">
        <v>67267</v>
      </c>
      <c r="G215" s="73">
        <v>3</v>
      </c>
      <c r="H215" s="90">
        <f t="shared" si="7"/>
        <v>69171</v>
      </c>
      <c r="I215" s="73"/>
    </row>
    <row r="216" spans="1:9" x14ac:dyDescent="0.3">
      <c r="A216" s="70" t="s">
        <v>781</v>
      </c>
      <c r="B216" s="70" t="s">
        <v>234</v>
      </c>
      <c r="C216" s="70" t="s">
        <v>12</v>
      </c>
      <c r="D216" s="71">
        <v>36825</v>
      </c>
      <c r="E216" s="72">
        <f t="shared" ca="1" si="6"/>
        <v>20</v>
      </c>
      <c r="F216" s="90">
        <v>34496</v>
      </c>
      <c r="G216" s="73">
        <v>4</v>
      </c>
      <c r="H216" s="90">
        <f t="shared" si="7"/>
        <v>35473</v>
      </c>
      <c r="I216" s="73"/>
    </row>
    <row r="217" spans="1:9" x14ac:dyDescent="0.3">
      <c r="A217" s="70" t="s">
        <v>649</v>
      </c>
      <c r="B217" s="70" t="s">
        <v>234</v>
      </c>
      <c r="C217" s="70" t="s">
        <v>12</v>
      </c>
      <c r="D217" s="71">
        <v>36908</v>
      </c>
      <c r="E217" s="72">
        <f t="shared" ca="1" si="6"/>
        <v>20</v>
      </c>
      <c r="F217" s="90">
        <v>121195</v>
      </c>
      <c r="G217" s="73">
        <v>2</v>
      </c>
      <c r="H217" s="90">
        <f t="shared" si="7"/>
        <v>124625</v>
      </c>
      <c r="I217" s="73"/>
    </row>
    <row r="218" spans="1:9" x14ac:dyDescent="0.3">
      <c r="A218" s="70" t="s">
        <v>673</v>
      </c>
      <c r="B218" s="70" t="s">
        <v>234</v>
      </c>
      <c r="C218" s="70" t="s">
        <v>12</v>
      </c>
      <c r="D218" s="71">
        <v>37161</v>
      </c>
      <c r="E218" s="72">
        <f t="shared" ca="1" si="6"/>
        <v>19</v>
      </c>
      <c r="F218" s="90">
        <v>36534</v>
      </c>
      <c r="G218" s="73">
        <v>2</v>
      </c>
      <c r="H218" s="90">
        <f t="shared" si="7"/>
        <v>37568</v>
      </c>
      <c r="I218" s="73"/>
    </row>
    <row r="219" spans="1:9" x14ac:dyDescent="0.3">
      <c r="A219" s="70" t="s">
        <v>139</v>
      </c>
      <c r="B219" s="70" t="s">
        <v>234</v>
      </c>
      <c r="C219" s="70" t="s">
        <v>12</v>
      </c>
      <c r="D219" s="71">
        <v>37240</v>
      </c>
      <c r="E219" s="72">
        <f t="shared" ca="1" si="6"/>
        <v>19</v>
      </c>
      <c r="F219" s="90">
        <v>119762</v>
      </c>
      <c r="G219" s="73">
        <v>4</v>
      </c>
      <c r="H219" s="90">
        <f t="shared" si="7"/>
        <v>123152</v>
      </c>
      <c r="I219" s="73"/>
    </row>
    <row r="220" spans="1:9" x14ac:dyDescent="0.3">
      <c r="A220" s="70" t="s">
        <v>264</v>
      </c>
      <c r="B220" s="70" t="s">
        <v>234</v>
      </c>
      <c r="C220" s="70" t="s">
        <v>12</v>
      </c>
      <c r="D220" s="71">
        <v>37298</v>
      </c>
      <c r="E220" s="72">
        <f t="shared" ca="1" si="6"/>
        <v>19</v>
      </c>
      <c r="F220" s="90">
        <v>50971</v>
      </c>
      <c r="G220" s="73">
        <v>3</v>
      </c>
      <c r="H220" s="90">
        <f t="shared" si="7"/>
        <v>52414</v>
      </c>
      <c r="I220" s="73"/>
    </row>
    <row r="221" spans="1:9" x14ac:dyDescent="0.3">
      <c r="A221" s="70" t="s">
        <v>510</v>
      </c>
      <c r="B221" s="70" t="s">
        <v>234</v>
      </c>
      <c r="C221" s="70" t="s">
        <v>12</v>
      </c>
      <c r="D221" s="71">
        <v>37542</v>
      </c>
      <c r="E221" s="72">
        <f t="shared" ca="1" si="6"/>
        <v>18</v>
      </c>
      <c r="F221" s="90">
        <v>35930</v>
      </c>
      <c r="G221" s="73">
        <v>3</v>
      </c>
      <c r="H221" s="90">
        <f t="shared" si="7"/>
        <v>36947</v>
      </c>
      <c r="I221" s="73"/>
    </row>
    <row r="222" spans="1:9" x14ac:dyDescent="0.3">
      <c r="A222" s="70" t="s">
        <v>641</v>
      </c>
      <c r="B222" s="70" t="s">
        <v>234</v>
      </c>
      <c r="C222" s="70" t="s">
        <v>12</v>
      </c>
      <c r="D222" s="71">
        <v>37638</v>
      </c>
      <c r="E222" s="72">
        <f t="shared" ca="1" si="6"/>
        <v>18</v>
      </c>
      <c r="F222" s="90">
        <v>93240</v>
      </c>
      <c r="G222" s="73">
        <v>1</v>
      </c>
      <c r="H222" s="90">
        <f t="shared" si="7"/>
        <v>95879</v>
      </c>
      <c r="I222" s="73"/>
    </row>
    <row r="223" spans="1:9" x14ac:dyDescent="0.3">
      <c r="A223" s="70" t="s">
        <v>367</v>
      </c>
      <c r="B223" s="70" t="s">
        <v>234</v>
      </c>
      <c r="C223" s="70" t="s">
        <v>12</v>
      </c>
      <c r="D223" s="71">
        <v>37728</v>
      </c>
      <c r="E223" s="72">
        <f t="shared" ca="1" si="6"/>
        <v>17</v>
      </c>
      <c r="F223" s="90">
        <v>99131</v>
      </c>
      <c r="G223" s="73">
        <v>4</v>
      </c>
      <c r="H223" s="90">
        <f t="shared" si="7"/>
        <v>101937</v>
      </c>
      <c r="I223" s="73"/>
    </row>
    <row r="224" spans="1:9" x14ac:dyDescent="0.3">
      <c r="A224" s="70" t="s">
        <v>530</v>
      </c>
      <c r="B224" s="70" t="s">
        <v>234</v>
      </c>
      <c r="C224" s="70" t="s">
        <v>12</v>
      </c>
      <c r="D224" s="71">
        <v>37777</v>
      </c>
      <c r="E224" s="72">
        <f t="shared" ca="1" si="6"/>
        <v>17</v>
      </c>
      <c r="F224" s="90">
        <v>57568</v>
      </c>
      <c r="G224" s="73">
        <v>2</v>
      </c>
      <c r="H224" s="90">
        <f t="shared" si="7"/>
        <v>59198</v>
      </c>
      <c r="I224" s="73"/>
    </row>
    <row r="225" spans="1:9" x14ac:dyDescent="0.3">
      <c r="A225" s="70" t="s">
        <v>35</v>
      </c>
      <c r="B225" s="70" t="s">
        <v>234</v>
      </c>
      <c r="C225" s="70" t="s">
        <v>12</v>
      </c>
      <c r="D225" s="71">
        <v>37781</v>
      </c>
      <c r="E225" s="72">
        <f t="shared" ca="1" si="6"/>
        <v>17</v>
      </c>
      <c r="F225" s="90">
        <v>108024</v>
      </c>
      <c r="G225" s="73">
        <v>5</v>
      </c>
      <c r="H225" s="90">
        <f t="shared" si="7"/>
        <v>111082</v>
      </c>
      <c r="I225" s="73"/>
    </row>
    <row r="226" spans="1:9" x14ac:dyDescent="0.3">
      <c r="A226" s="70" t="s">
        <v>60</v>
      </c>
      <c r="B226" s="70" t="s">
        <v>234</v>
      </c>
      <c r="C226" s="70" t="s">
        <v>12</v>
      </c>
      <c r="D226" s="71">
        <v>37913</v>
      </c>
      <c r="E226" s="72">
        <f t="shared" ca="1" si="6"/>
        <v>17</v>
      </c>
      <c r="F226" s="90">
        <v>127523</v>
      </c>
      <c r="G226" s="73">
        <v>3</v>
      </c>
      <c r="H226" s="90">
        <f t="shared" si="7"/>
        <v>131132</v>
      </c>
      <c r="I226" s="73"/>
    </row>
    <row r="227" spans="1:9" x14ac:dyDescent="0.3">
      <c r="A227" s="70" t="s">
        <v>286</v>
      </c>
      <c r="B227" s="70" t="s">
        <v>234</v>
      </c>
      <c r="C227" s="70" t="s">
        <v>12</v>
      </c>
      <c r="D227" s="71">
        <v>37945</v>
      </c>
      <c r="E227" s="72">
        <f t="shared" ca="1" si="6"/>
        <v>17</v>
      </c>
      <c r="F227" s="90">
        <v>65453</v>
      </c>
      <c r="G227" s="73">
        <v>2</v>
      </c>
      <c r="H227" s="90">
        <f t="shared" si="7"/>
        <v>67306</v>
      </c>
      <c r="I227" s="73"/>
    </row>
    <row r="228" spans="1:9" x14ac:dyDescent="0.3">
      <c r="A228" s="70" t="s">
        <v>65</v>
      </c>
      <c r="B228" s="70" t="s">
        <v>234</v>
      </c>
      <c r="C228" s="70" t="s">
        <v>12</v>
      </c>
      <c r="D228" s="71">
        <v>37956</v>
      </c>
      <c r="E228" s="72">
        <f t="shared" ca="1" si="6"/>
        <v>17</v>
      </c>
      <c r="F228" s="90">
        <v>108584</v>
      </c>
      <c r="G228" s="73">
        <v>3</v>
      </c>
      <c r="H228" s="90">
        <f t="shared" si="7"/>
        <v>111657</v>
      </c>
      <c r="I228" s="73"/>
    </row>
    <row r="229" spans="1:9" x14ac:dyDescent="0.3">
      <c r="A229" s="70" t="s">
        <v>747</v>
      </c>
      <c r="B229" s="70" t="s">
        <v>234</v>
      </c>
      <c r="C229" s="70" t="s">
        <v>12</v>
      </c>
      <c r="D229" s="71">
        <v>38068</v>
      </c>
      <c r="E229" s="72">
        <f t="shared" ca="1" si="6"/>
        <v>16</v>
      </c>
      <c r="F229" s="90">
        <v>58430</v>
      </c>
      <c r="G229" s="73">
        <v>5</v>
      </c>
      <c r="H229" s="90">
        <f t="shared" si="7"/>
        <v>60084</v>
      </c>
      <c r="I229" s="73"/>
    </row>
    <row r="230" spans="1:9" x14ac:dyDescent="0.3">
      <c r="A230" s="70" t="s">
        <v>298</v>
      </c>
      <c r="B230" s="70" t="s">
        <v>234</v>
      </c>
      <c r="C230" s="70" t="s">
        <v>12</v>
      </c>
      <c r="D230" s="71">
        <v>38113</v>
      </c>
      <c r="E230" s="72">
        <f t="shared" ca="1" si="6"/>
        <v>16</v>
      </c>
      <c r="F230" s="90">
        <v>67234</v>
      </c>
      <c r="G230" s="73">
        <v>4</v>
      </c>
      <c r="H230" s="90">
        <f t="shared" si="7"/>
        <v>69137</v>
      </c>
      <c r="I230" s="73"/>
    </row>
    <row r="231" spans="1:9" x14ac:dyDescent="0.3">
      <c r="A231" s="70" t="s">
        <v>114</v>
      </c>
      <c r="B231" s="70" t="s">
        <v>234</v>
      </c>
      <c r="C231" s="70" t="s">
        <v>12</v>
      </c>
      <c r="D231" s="71">
        <v>38118</v>
      </c>
      <c r="E231" s="72">
        <f t="shared" ca="1" si="6"/>
        <v>16</v>
      </c>
      <c r="F231" s="90">
        <v>87696</v>
      </c>
      <c r="G231" s="73">
        <v>4</v>
      </c>
      <c r="H231" s="90">
        <f t="shared" si="7"/>
        <v>90178</v>
      </c>
      <c r="I231" s="73"/>
    </row>
    <row r="232" spans="1:9" x14ac:dyDescent="0.3">
      <c r="A232" s="70" t="s">
        <v>399</v>
      </c>
      <c r="B232" s="70" t="s">
        <v>234</v>
      </c>
      <c r="C232" s="70" t="s">
        <v>12</v>
      </c>
      <c r="D232" s="71">
        <v>38268</v>
      </c>
      <c r="E232" s="72">
        <f t="shared" ca="1" si="6"/>
        <v>16</v>
      </c>
      <c r="F232" s="90">
        <v>108136</v>
      </c>
      <c r="G232" s="73">
        <v>5</v>
      </c>
      <c r="H232" s="90">
        <f t="shared" si="7"/>
        <v>111197</v>
      </c>
      <c r="I232" s="73"/>
    </row>
    <row r="233" spans="1:9" x14ac:dyDescent="0.3">
      <c r="A233" s="70" t="s">
        <v>290</v>
      </c>
      <c r="B233" s="70" t="s">
        <v>234</v>
      </c>
      <c r="C233" s="70" t="s">
        <v>12</v>
      </c>
      <c r="D233" s="71">
        <v>38277</v>
      </c>
      <c r="E233" s="72">
        <f t="shared" ca="1" si="6"/>
        <v>16</v>
      </c>
      <c r="F233" s="90">
        <v>117869</v>
      </c>
      <c r="G233" s="73">
        <v>2</v>
      </c>
      <c r="H233" s="90">
        <f t="shared" si="7"/>
        <v>121205</v>
      </c>
      <c r="I233" s="73"/>
    </row>
    <row r="234" spans="1:9" x14ac:dyDescent="0.3">
      <c r="A234" s="70" t="s">
        <v>496</v>
      </c>
      <c r="B234" s="70" t="s">
        <v>234</v>
      </c>
      <c r="C234" s="70" t="s">
        <v>12</v>
      </c>
      <c r="D234" s="71">
        <v>38283</v>
      </c>
      <c r="E234" s="72">
        <f t="shared" ca="1" si="6"/>
        <v>16</v>
      </c>
      <c r="F234" s="90">
        <v>47880</v>
      </c>
      <c r="G234" s="73">
        <v>2</v>
      </c>
      <c r="H234" s="90">
        <f t="shared" si="7"/>
        <v>49236</v>
      </c>
      <c r="I234" s="73"/>
    </row>
    <row r="235" spans="1:9" x14ac:dyDescent="0.3">
      <c r="A235" s="70" t="s">
        <v>173</v>
      </c>
      <c r="B235" s="70" t="s">
        <v>234</v>
      </c>
      <c r="C235" s="70" t="s">
        <v>12</v>
      </c>
      <c r="D235" s="71">
        <v>38286</v>
      </c>
      <c r="E235" s="72">
        <f t="shared" ca="1" si="6"/>
        <v>16</v>
      </c>
      <c r="F235" s="90">
        <v>66405</v>
      </c>
      <c r="G235" s="73">
        <v>1</v>
      </c>
      <c r="H235" s="90">
        <f t="shared" si="7"/>
        <v>68285</v>
      </c>
      <c r="I235" s="73"/>
    </row>
    <row r="236" spans="1:9" x14ac:dyDescent="0.3">
      <c r="A236" s="70" t="s">
        <v>457</v>
      </c>
      <c r="B236" s="70" t="s">
        <v>234</v>
      </c>
      <c r="C236" s="70" t="s">
        <v>12</v>
      </c>
      <c r="D236" s="71">
        <v>38346</v>
      </c>
      <c r="E236" s="72">
        <f t="shared" ca="1" si="6"/>
        <v>16</v>
      </c>
      <c r="F236" s="90">
        <v>89118</v>
      </c>
      <c r="G236" s="73">
        <v>1</v>
      </c>
      <c r="H236" s="90">
        <f t="shared" si="7"/>
        <v>91641</v>
      </c>
      <c r="I236" s="73"/>
    </row>
    <row r="237" spans="1:9" x14ac:dyDescent="0.3">
      <c r="A237" s="70" t="s">
        <v>699</v>
      </c>
      <c r="B237" s="70" t="s">
        <v>234</v>
      </c>
      <c r="C237" s="70" t="s">
        <v>12</v>
      </c>
      <c r="D237" s="71">
        <v>38348</v>
      </c>
      <c r="E237" s="72">
        <f t="shared" ca="1" si="6"/>
        <v>16</v>
      </c>
      <c r="F237" s="90">
        <v>90406</v>
      </c>
      <c r="G237" s="73">
        <v>2</v>
      </c>
      <c r="H237" s="90">
        <f t="shared" si="7"/>
        <v>92965</v>
      </c>
      <c r="I237" s="73"/>
    </row>
    <row r="238" spans="1:9" x14ac:dyDescent="0.3">
      <c r="A238" s="70" t="s">
        <v>620</v>
      </c>
      <c r="B238" s="70" t="s">
        <v>234</v>
      </c>
      <c r="C238" s="70" t="s">
        <v>12</v>
      </c>
      <c r="D238" s="71">
        <v>38452</v>
      </c>
      <c r="E238" s="72">
        <f t="shared" ca="1" si="6"/>
        <v>15</v>
      </c>
      <c r="F238" s="90">
        <v>88850</v>
      </c>
      <c r="G238" s="73">
        <v>1</v>
      </c>
      <c r="H238" s="90">
        <f t="shared" si="7"/>
        <v>91365</v>
      </c>
      <c r="I238" s="73"/>
    </row>
    <row r="239" spans="1:9" x14ac:dyDescent="0.3">
      <c r="A239" s="70" t="s">
        <v>216</v>
      </c>
      <c r="B239" s="70" t="s">
        <v>234</v>
      </c>
      <c r="C239" s="70" t="s">
        <v>12</v>
      </c>
      <c r="D239" s="71">
        <v>38460</v>
      </c>
      <c r="E239" s="72">
        <f t="shared" ca="1" si="6"/>
        <v>15</v>
      </c>
      <c r="F239" s="90">
        <v>98213</v>
      </c>
      <c r="G239" s="73">
        <v>2</v>
      </c>
      <c r="H239" s="90">
        <f t="shared" si="7"/>
        <v>100993</v>
      </c>
      <c r="I239" s="73"/>
    </row>
    <row r="240" spans="1:9" x14ac:dyDescent="0.3">
      <c r="A240" s="70" t="s">
        <v>233</v>
      </c>
      <c r="B240" s="70" t="s">
        <v>234</v>
      </c>
      <c r="C240" s="70" t="s">
        <v>12</v>
      </c>
      <c r="D240" s="71">
        <v>38471</v>
      </c>
      <c r="E240" s="72">
        <f t="shared" ca="1" si="6"/>
        <v>15</v>
      </c>
      <c r="F240" s="90">
        <v>103522</v>
      </c>
      <c r="G240" s="73">
        <v>3</v>
      </c>
      <c r="H240" s="90">
        <f t="shared" si="7"/>
        <v>106452</v>
      </c>
      <c r="I240" s="73"/>
    </row>
    <row r="241" spans="1:9" x14ac:dyDescent="0.3">
      <c r="A241" s="70" t="s">
        <v>584</v>
      </c>
      <c r="B241" s="70" t="s">
        <v>234</v>
      </c>
      <c r="C241" s="70" t="s">
        <v>12</v>
      </c>
      <c r="D241" s="71">
        <v>38558</v>
      </c>
      <c r="E241" s="72">
        <f t="shared" ca="1" si="6"/>
        <v>15</v>
      </c>
      <c r="F241" s="90">
        <v>116155</v>
      </c>
      <c r="G241" s="73">
        <v>1</v>
      </c>
      <c r="H241" s="90">
        <f t="shared" si="7"/>
        <v>119443</v>
      </c>
      <c r="I241" s="73"/>
    </row>
    <row r="242" spans="1:9" x14ac:dyDescent="0.3">
      <c r="A242" s="70" t="s">
        <v>214</v>
      </c>
      <c r="B242" s="70" t="s">
        <v>234</v>
      </c>
      <c r="C242" s="70" t="s">
        <v>12</v>
      </c>
      <c r="D242" s="71">
        <v>38587</v>
      </c>
      <c r="E242" s="72">
        <f t="shared" ca="1" si="6"/>
        <v>15</v>
      </c>
      <c r="F242" s="90">
        <v>52427</v>
      </c>
      <c r="G242" s="73">
        <v>5</v>
      </c>
      <c r="H242" s="90">
        <f t="shared" si="7"/>
        <v>53911</v>
      </c>
      <c r="I242" s="73"/>
    </row>
    <row r="243" spans="1:9" x14ac:dyDescent="0.3">
      <c r="A243" s="70" t="s">
        <v>281</v>
      </c>
      <c r="B243" s="70" t="s">
        <v>234</v>
      </c>
      <c r="C243" s="70" t="s">
        <v>12</v>
      </c>
      <c r="D243" s="71">
        <v>38689</v>
      </c>
      <c r="E243" s="72">
        <f t="shared" ca="1" si="6"/>
        <v>15</v>
      </c>
      <c r="F243" s="90">
        <v>132675</v>
      </c>
      <c r="G243" s="73">
        <v>5</v>
      </c>
      <c r="H243" s="90">
        <f t="shared" si="7"/>
        <v>136430</v>
      </c>
      <c r="I243" s="73"/>
    </row>
    <row r="244" spans="1:9" x14ac:dyDescent="0.3">
      <c r="A244" s="70" t="s">
        <v>701</v>
      </c>
      <c r="B244" s="70" t="s">
        <v>234</v>
      </c>
      <c r="C244" s="70" t="s">
        <v>12</v>
      </c>
      <c r="D244" s="71">
        <v>38695</v>
      </c>
      <c r="E244" s="72">
        <f t="shared" ca="1" si="6"/>
        <v>15</v>
      </c>
      <c r="F244" s="90">
        <v>81973</v>
      </c>
      <c r="G244" s="73">
        <v>5</v>
      </c>
      <c r="H244" s="90">
        <f t="shared" si="7"/>
        <v>84293</v>
      </c>
      <c r="I244" s="73"/>
    </row>
    <row r="245" spans="1:9" x14ac:dyDescent="0.3">
      <c r="A245" s="70" t="s">
        <v>313</v>
      </c>
      <c r="B245" s="70" t="s">
        <v>234</v>
      </c>
      <c r="C245" s="70" t="s">
        <v>12</v>
      </c>
      <c r="D245" s="71">
        <v>38753</v>
      </c>
      <c r="E245" s="72">
        <f t="shared" ca="1" si="6"/>
        <v>15</v>
      </c>
      <c r="F245" s="90">
        <v>59640</v>
      </c>
      <c r="G245" s="73">
        <v>2</v>
      </c>
      <c r="H245" s="90">
        <f t="shared" si="7"/>
        <v>61328</v>
      </c>
      <c r="I245" s="73"/>
    </row>
    <row r="246" spans="1:9" x14ac:dyDescent="0.3">
      <c r="A246" s="70" t="s">
        <v>719</v>
      </c>
      <c r="B246" s="70" t="s">
        <v>234</v>
      </c>
      <c r="C246" s="70" t="s">
        <v>12</v>
      </c>
      <c r="D246" s="71">
        <v>38766</v>
      </c>
      <c r="E246" s="72">
        <f t="shared" ca="1" si="6"/>
        <v>15</v>
      </c>
      <c r="F246" s="90">
        <v>111059</v>
      </c>
      <c r="G246" s="73">
        <v>5</v>
      </c>
      <c r="H246" s="90">
        <f t="shared" si="7"/>
        <v>114202</v>
      </c>
      <c r="I246" s="73"/>
    </row>
    <row r="247" spans="1:9" x14ac:dyDescent="0.3">
      <c r="A247" s="70" t="s">
        <v>551</v>
      </c>
      <c r="B247" s="70" t="s">
        <v>234</v>
      </c>
      <c r="C247" s="70" t="s">
        <v>12</v>
      </c>
      <c r="D247" s="71">
        <v>38841</v>
      </c>
      <c r="E247" s="72">
        <f t="shared" ca="1" si="6"/>
        <v>14</v>
      </c>
      <c r="F247" s="90">
        <v>49101</v>
      </c>
      <c r="G247" s="73">
        <v>4</v>
      </c>
      <c r="H247" s="90">
        <f t="shared" si="7"/>
        <v>50491</v>
      </c>
      <c r="I247" s="73"/>
    </row>
    <row r="248" spans="1:9" x14ac:dyDescent="0.3">
      <c r="A248" s="70" t="s">
        <v>362</v>
      </c>
      <c r="B248" s="70" t="s">
        <v>234</v>
      </c>
      <c r="C248" s="70" t="s">
        <v>12</v>
      </c>
      <c r="D248" s="71">
        <v>38858</v>
      </c>
      <c r="E248" s="72">
        <f t="shared" ca="1" si="6"/>
        <v>14</v>
      </c>
      <c r="F248" s="90">
        <v>130458</v>
      </c>
      <c r="G248" s="73">
        <v>5</v>
      </c>
      <c r="H248" s="90">
        <f t="shared" si="7"/>
        <v>134150</v>
      </c>
      <c r="I248" s="73"/>
    </row>
    <row r="249" spans="1:9" x14ac:dyDescent="0.3">
      <c r="A249" s="70" t="s">
        <v>165</v>
      </c>
      <c r="B249" s="70" t="s">
        <v>234</v>
      </c>
      <c r="C249" s="70" t="s">
        <v>12</v>
      </c>
      <c r="D249" s="71">
        <v>38879</v>
      </c>
      <c r="E249" s="72">
        <f t="shared" ca="1" si="6"/>
        <v>14</v>
      </c>
      <c r="F249" s="90">
        <v>33499</v>
      </c>
      <c r="G249" s="73">
        <v>2</v>
      </c>
      <c r="H249" s="90">
        <f t="shared" si="7"/>
        <v>34448</v>
      </c>
      <c r="I249" s="73"/>
    </row>
    <row r="250" spans="1:9" x14ac:dyDescent="0.3">
      <c r="A250" s="70" t="s">
        <v>195</v>
      </c>
      <c r="B250" s="70" t="s">
        <v>234</v>
      </c>
      <c r="C250" s="70" t="s">
        <v>12</v>
      </c>
      <c r="D250" s="71">
        <v>38955</v>
      </c>
      <c r="E250" s="72">
        <f t="shared" ca="1" si="6"/>
        <v>14</v>
      </c>
      <c r="F250" s="90">
        <v>120344</v>
      </c>
      <c r="G250" s="73">
        <v>2</v>
      </c>
      <c r="H250" s="90">
        <f t="shared" si="7"/>
        <v>123750</v>
      </c>
      <c r="I250" s="73"/>
    </row>
    <row r="251" spans="1:9" x14ac:dyDescent="0.3">
      <c r="A251" s="70" t="s">
        <v>380</v>
      </c>
      <c r="B251" s="70" t="s">
        <v>234</v>
      </c>
      <c r="C251" s="70" t="s">
        <v>12</v>
      </c>
      <c r="D251" s="71">
        <v>39030</v>
      </c>
      <c r="E251" s="72">
        <f t="shared" ca="1" si="6"/>
        <v>14</v>
      </c>
      <c r="F251" s="90">
        <v>90675</v>
      </c>
      <c r="G251" s="73">
        <v>4</v>
      </c>
      <c r="H251" s="90">
        <f t="shared" si="7"/>
        <v>93242</v>
      </c>
      <c r="I251" s="73"/>
    </row>
    <row r="252" spans="1:9" x14ac:dyDescent="0.3">
      <c r="A252" s="70" t="s">
        <v>390</v>
      </c>
      <c r="B252" s="70" t="s">
        <v>234</v>
      </c>
      <c r="C252" s="70" t="s">
        <v>12</v>
      </c>
      <c r="D252" s="71">
        <v>39075</v>
      </c>
      <c r="E252" s="72">
        <f t="shared" ca="1" si="6"/>
        <v>14</v>
      </c>
      <c r="F252" s="90">
        <v>101640</v>
      </c>
      <c r="G252" s="73">
        <v>1</v>
      </c>
      <c r="H252" s="90">
        <f t="shared" si="7"/>
        <v>104517</v>
      </c>
      <c r="I252" s="73"/>
    </row>
    <row r="253" spans="1:9" x14ac:dyDescent="0.3">
      <c r="A253" s="70" t="s">
        <v>582</v>
      </c>
      <c r="B253" s="70" t="s">
        <v>234</v>
      </c>
      <c r="C253" s="70" t="s">
        <v>12</v>
      </c>
      <c r="D253" s="71">
        <v>39089</v>
      </c>
      <c r="E253" s="72">
        <f t="shared" ca="1" si="6"/>
        <v>14</v>
      </c>
      <c r="F253" s="90">
        <v>55821</v>
      </c>
      <c r="G253" s="73">
        <v>2</v>
      </c>
      <c r="H253" s="90">
        <f t="shared" si="7"/>
        <v>57401</v>
      </c>
      <c r="I253" s="73"/>
    </row>
    <row r="254" spans="1:9" x14ac:dyDescent="0.3">
      <c r="A254" s="70" t="s">
        <v>524</v>
      </c>
      <c r="B254" s="70" t="s">
        <v>234</v>
      </c>
      <c r="C254" s="70" t="s">
        <v>12</v>
      </c>
      <c r="D254" s="71">
        <v>39170</v>
      </c>
      <c r="E254" s="72">
        <f t="shared" ca="1" si="6"/>
        <v>13</v>
      </c>
      <c r="F254" s="90">
        <v>59226</v>
      </c>
      <c r="G254" s="73">
        <v>3</v>
      </c>
      <c r="H254" s="90">
        <f t="shared" si="7"/>
        <v>60903</v>
      </c>
      <c r="I254" s="73"/>
    </row>
    <row r="255" spans="1:9" x14ac:dyDescent="0.3">
      <c r="A255" s="70" t="s">
        <v>666</v>
      </c>
      <c r="B255" s="70" t="s">
        <v>234</v>
      </c>
      <c r="C255" s="70" t="s">
        <v>12</v>
      </c>
      <c r="D255" s="71">
        <v>39188</v>
      </c>
      <c r="E255" s="72">
        <f t="shared" ca="1" si="6"/>
        <v>13</v>
      </c>
      <c r="F255" s="90">
        <v>52954</v>
      </c>
      <c r="G255" s="73">
        <v>2</v>
      </c>
      <c r="H255" s="90">
        <f t="shared" si="7"/>
        <v>54453</v>
      </c>
      <c r="I255" s="73"/>
    </row>
    <row r="256" spans="1:9" x14ac:dyDescent="0.3">
      <c r="A256" s="70" t="s">
        <v>414</v>
      </c>
      <c r="B256" s="70" t="s">
        <v>234</v>
      </c>
      <c r="C256" s="70" t="s">
        <v>12</v>
      </c>
      <c r="D256" s="71">
        <v>39201</v>
      </c>
      <c r="E256" s="72">
        <f t="shared" ca="1" si="6"/>
        <v>13</v>
      </c>
      <c r="F256" s="90">
        <v>99467</v>
      </c>
      <c r="G256" s="73">
        <v>3</v>
      </c>
      <c r="H256" s="90">
        <f t="shared" si="7"/>
        <v>102282</v>
      </c>
      <c r="I256" s="73"/>
    </row>
    <row r="257" spans="1:9" x14ac:dyDescent="0.3">
      <c r="A257" s="70" t="s">
        <v>533</v>
      </c>
      <c r="B257" s="70" t="s">
        <v>234</v>
      </c>
      <c r="C257" s="70" t="s">
        <v>12</v>
      </c>
      <c r="D257" s="71">
        <v>39292</v>
      </c>
      <c r="E257" s="72">
        <f t="shared" ca="1" si="6"/>
        <v>13</v>
      </c>
      <c r="F257" s="90">
        <v>112638</v>
      </c>
      <c r="G257" s="73">
        <v>4</v>
      </c>
      <c r="H257" s="90">
        <f t="shared" si="7"/>
        <v>115826</v>
      </c>
      <c r="I257" s="73"/>
    </row>
    <row r="258" spans="1:9" x14ac:dyDescent="0.3">
      <c r="A258" s="70" t="s">
        <v>192</v>
      </c>
      <c r="B258" s="70" t="s">
        <v>234</v>
      </c>
      <c r="C258" s="70" t="s">
        <v>12</v>
      </c>
      <c r="D258" s="71">
        <v>39455</v>
      </c>
      <c r="E258" s="72">
        <f t="shared" ref="E258:E321" ca="1" si="8">DATEDIF(D258,TODAY(),"Y")</f>
        <v>13</v>
      </c>
      <c r="F258" s="90">
        <v>34966</v>
      </c>
      <c r="G258" s="73">
        <v>1</v>
      </c>
      <c r="H258" s="90">
        <f t="shared" si="7"/>
        <v>35956</v>
      </c>
      <c r="I258" s="73"/>
    </row>
    <row r="259" spans="1:9" x14ac:dyDescent="0.3">
      <c r="A259" s="70" t="s">
        <v>652</v>
      </c>
      <c r="B259" s="70" t="s">
        <v>234</v>
      </c>
      <c r="C259" s="70" t="s">
        <v>12</v>
      </c>
      <c r="D259" s="71">
        <v>39464</v>
      </c>
      <c r="E259" s="72">
        <f t="shared" ca="1" si="8"/>
        <v>13</v>
      </c>
      <c r="F259" s="90">
        <v>57467</v>
      </c>
      <c r="G259" s="73">
        <v>2</v>
      </c>
      <c r="H259" s="90">
        <f t="shared" ref="H259:H322" si="9">ROUNDUP(F259*$J$1+F259,0)</f>
        <v>59094</v>
      </c>
      <c r="I259" s="73"/>
    </row>
    <row r="260" spans="1:9" x14ac:dyDescent="0.3">
      <c r="A260" s="70" t="s">
        <v>605</v>
      </c>
      <c r="B260" s="70" t="s">
        <v>234</v>
      </c>
      <c r="C260" s="70" t="s">
        <v>12</v>
      </c>
      <c r="D260" s="71">
        <v>39825</v>
      </c>
      <c r="E260" s="72">
        <f t="shared" ca="1" si="8"/>
        <v>12</v>
      </c>
      <c r="F260" s="90">
        <v>97586</v>
      </c>
      <c r="G260" s="73">
        <v>5</v>
      </c>
      <c r="H260" s="90">
        <f t="shared" si="9"/>
        <v>100348</v>
      </c>
      <c r="I260" s="73"/>
    </row>
    <row r="261" spans="1:9" x14ac:dyDescent="0.3">
      <c r="A261" s="70" t="s">
        <v>525</v>
      </c>
      <c r="B261" s="70" t="s">
        <v>234</v>
      </c>
      <c r="C261" s="70" t="s">
        <v>12</v>
      </c>
      <c r="D261" s="71">
        <v>39986</v>
      </c>
      <c r="E261" s="72">
        <f t="shared" ca="1" si="8"/>
        <v>11</v>
      </c>
      <c r="F261" s="90">
        <v>37419</v>
      </c>
      <c r="G261" s="73">
        <v>4</v>
      </c>
      <c r="H261" s="90">
        <f t="shared" si="9"/>
        <v>38478</v>
      </c>
      <c r="I261" s="73"/>
    </row>
    <row r="262" spans="1:9" x14ac:dyDescent="0.3">
      <c r="A262" s="70" t="s">
        <v>54</v>
      </c>
      <c r="B262" s="70" t="s">
        <v>234</v>
      </c>
      <c r="C262" s="70" t="s">
        <v>12</v>
      </c>
      <c r="D262" s="71">
        <v>40088</v>
      </c>
      <c r="E262" s="72">
        <f t="shared" ca="1" si="8"/>
        <v>11</v>
      </c>
      <c r="F262" s="90">
        <v>92770</v>
      </c>
      <c r="G262" s="73">
        <v>3</v>
      </c>
      <c r="H262" s="90">
        <f t="shared" si="9"/>
        <v>95396</v>
      </c>
      <c r="I262" s="73"/>
    </row>
    <row r="263" spans="1:9" x14ac:dyDescent="0.3">
      <c r="A263" s="70" t="s">
        <v>422</v>
      </c>
      <c r="B263" s="70" t="s">
        <v>234</v>
      </c>
      <c r="C263" s="70" t="s">
        <v>12</v>
      </c>
      <c r="D263" s="71">
        <v>40151</v>
      </c>
      <c r="E263" s="72">
        <f t="shared" ca="1" si="8"/>
        <v>11</v>
      </c>
      <c r="F263" s="90">
        <v>42829</v>
      </c>
      <c r="G263" s="73">
        <v>3</v>
      </c>
      <c r="H263" s="90">
        <f t="shared" si="9"/>
        <v>44042</v>
      </c>
      <c r="I263" s="73"/>
    </row>
    <row r="264" spans="1:9" x14ac:dyDescent="0.3">
      <c r="A264" s="70" t="s">
        <v>734</v>
      </c>
      <c r="B264" s="70" t="s">
        <v>234</v>
      </c>
      <c r="C264" s="70" t="s">
        <v>12</v>
      </c>
      <c r="D264" s="71">
        <v>40193</v>
      </c>
      <c r="E264" s="72">
        <f t="shared" ca="1" si="8"/>
        <v>11</v>
      </c>
      <c r="F264" s="90">
        <v>94808</v>
      </c>
      <c r="G264" s="73">
        <v>1</v>
      </c>
      <c r="H264" s="90">
        <f t="shared" si="9"/>
        <v>97492</v>
      </c>
      <c r="I264" s="73"/>
    </row>
    <row r="265" spans="1:9" x14ac:dyDescent="0.3">
      <c r="A265" s="70" t="s">
        <v>748</v>
      </c>
      <c r="B265" s="70" t="s">
        <v>234</v>
      </c>
      <c r="C265" s="70" t="s">
        <v>12</v>
      </c>
      <c r="D265" s="71">
        <v>40266</v>
      </c>
      <c r="E265" s="72">
        <f t="shared" ca="1" si="8"/>
        <v>10</v>
      </c>
      <c r="F265" s="90">
        <v>102133</v>
      </c>
      <c r="G265" s="73">
        <v>3</v>
      </c>
      <c r="H265" s="90">
        <f t="shared" si="9"/>
        <v>105024</v>
      </c>
      <c r="I265" s="73"/>
    </row>
    <row r="266" spans="1:9" x14ac:dyDescent="0.3">
      <c r="A266" s="70" t="s">
        <v>84</v>
      </c>
      <c r="B266" s="70" t="s">
        <v>234</v>
      </c>
      <c r="C266" s="70" t="s">
        <v>12</v>
      </c>
      <c r="D266" s="71">
        <v>40623</v>
      </c>
      <c r="E266" s="72">
        <f t="shared" ca="1" si="8"/>
        <v>9</v>
      </c>
      <c r="F266" s="90">
        <v>80170</v>
      </c>
      <c r="G266" s="73">
        <v>5</v>
      </c>
      <c r="H266" s="90">
        <f t="shared" si="9"/>
        <v>82439</v>
      </c>
      <c r="I266" s="73"/>
    </row>
    <row r="267" spans="1:9" x14ac:dyDescent="0.3">
      <c r="A267" s="70" t="s">
        <v>567</v>
      </c>
      <c r="B267" s="70" t="s">
        <v>234</v>
      </c>
      <c r="C267" s="70" t="s">
        <v>12</v>
      </c>
      <c r="D267" s="71">
        <v>40693</v>
      </c>
      <c r="E267" s="72">
        <f t="shared" ca="1" si="8"/>
        <v>9</v>
      </c>
      <c r="F267" s="90">
        <v>45707</v>
      </c>
      <c r="G267" s="73">
        <v>5</v>
      </c>
      <c r="H267" s="90">
        <f t="shared" si="9"/>
        <v>47001</v>
      </c>
      <c r="I267" s="73"/>
    </row>
    <row r="268" spans="1:9" x14ac:dyDescent="0.3">
      <c r="A268" s="70" t="s">
        <v>82</v>
      </c>
      <c r="B268" s="70" t="s">
        <v>234</v>
      </c>
      <c r="C268" s="70" t="s">
        <v>12</v>
      </c>
      <c r="D268" s="71">
        <v>40700</v>
      </c>
      <c r="E268" s="72">
        <f t="shared" ca="1" si="8"/>
        <v>9</v>
      </c>
      <c r="F268" s="90">
        <v>111138</v>
      </c>
      <c r="G268" s="73">
        <v>3</v>
      </c>
      <c r="H268" s="90">
        <f t="shared" si="9"/>
        <v>114284</v>
      </c>
      <c r="I268" s="73"/>
    </row>
    <row r="269" spans="1:9" x14ac:dyDescent="0.3">
      <c r="A269" s="70" t="s">
        <v>489</v>
      </c>
      <c r="B269" s="70" t="s">
        <v>234</v>
      </c>
      <c r="C269" s="70" t="s">
        <v>12</v>
      </c>
      <c r="D269" s="71">
        <v>40903</v>
      </c>
      <c r="E269" s="72">
        <f t="shared" ca="1" si="8"/>
        <v>9</v>
      </c>
      <c r="F269" s="90">
        <v>69989</v>
      </c>
      <c r="G269" s="73">
        <v>2</v>
      </c>
      <c r="H269" s="90">
        <f t="shared" si="9"/>
        <v>71970</v>
      </c>
      <c r="I269" s="73"/>
    </row>
    <row r="270" spans="1:9" x14ac:dyDescent="0.3">
      <c r="A270" s="70" t="s">
        <v>788</v>
      </c>
      <c r="B270" s="70" t="s">
        <v>234</v>
      </c>
      <c r="C270" s="70" t="s">
        <v>12</v>
      </c>
      <c r="D270" s="71">
        <v>41078</v>
      </c>
      <c r="E270" s="72">
        <f t="shared" ca="1" si="8"/>
        <v>8</v>
      </c>
      <c r="F270" s="90">
        <v>104608</v>
      </c>
      <c r="G270" s="73">
        <v>1</v>
      </c>
      <c r="H270" s="90">
        <f t="shared" si="9"/>
        <v>107569</v>
      </c>
      <c r="I270" s="73"/>
    </row>
    <row r="271" spans="1:9" x14ac:dyDescent="0.3">
      <c r="A271" s="70" t="s">
        <v>494</v>
      </c>
      <c r="B271" s="70" t="s">
        <v>234</v>
      </c>
      <c r="C271" s="70" t="s">
        <v>12</v>
      </c>
      <c r="D271" s="71">
        <v>41134</v>
      </c>
      <c r="E271" s="72">
        <f t="shared" ca="1" si="8"/>
        <v>8</v>
      </c>
      <c r="F271" s="90">
        <v>129741</v>
      </c>
      <c r="G271" s="73">
        <v>1</v>
      </c>
      <c r="H271" s="90">
        <f t="shared" si="9"/>
        <v>133413</v>
      </c>
      <c r="I271" s="73"/>
    </row>
    <row r="272" spans="1:9" x14ac:dyDescent="0.3">
      <c r="A272" s="70" t="s">
        <v>486</v>
      </c>
      <c r="B272" s="70" t="s">
        <v>234</v>
      </c>
      <c r="C272" s="70" t="s">
        <v>12</v>
      </c>
      <c r="D272" s="71">
        <v>41134</v>
      </c>
      <c r="E272" s="72">
        <f t="shared" ca="1" si="8"/>
        <v>8</v>
      </c>
      <c r="F272" s="90">
        <v>60704</v>
      </c>
      <c r="G272" s="73">
        <v>3</v>
      </c>
      <c r="H272" s="90">
        <f t="shared" si="9"/>
        <v>62422</v>
      </c>
      <c r="I272" s="73"/>
    </row>
    <row r="273" spans="1:9" x14ac:dyDescent="0.3">
      <c r="A273" s="70" t="s">
        <v>420</v>
      </c>
      <c r="B273" s="70" t="s">
        <v>234</v>
      </c>
      <c r="C273" s="70" t="s">
        <v>12</v>
      </c>
      <c r="D273" s="71">
        <v>41421</v>
      </c>
      <c r="E273" s="72">
        <f t="shared" ca="1" si="8"/>
        <v>7</v>
      </c>
      <c r="F273" s="90">
        <v>90272</v>
      </c>
      <c r="G273" s="73">
        <v>5</v>
      </c>
      <c r="H273" s="90">
        <f t="shared" si="9"/>
        <v>92827</v>
      </c>
      <c r="I273" s="73"/>
    </row>
    <row r="274" spans="1:9" x14ac:dyDescent="0.3">
      <c r="A274" s="70" t="s">
        <v>563</v>
      </c>
      <c r="B274" s="70" t="s">
        <v>234</v>
      </c>
      <c r="C274" s="70" t="s">
        <v>12</v>
      </c>
      <c r="D274" s="71">
        <v>41490</v>
      </c>
      <c r="E274" s="72">
        <f t="shared" ca="1" si="8"/>
        <v>7</v>
      </c>
      <c r="F274" s="90">
        <v>101584</v>
      </c>
      <c r="G274" s="73">
        <v>4</v>
      </c>
      <c r="H274" s="90">
        <f t="shared" si="9"/>
        <v>104459</v>
      </c>
      <c r="I274" s="73"/>
    </row>
    <row r="275" spans="1:9" x14ac:dyDescent="0.3">
      <c r="A275" s="70" t="s">
        <v>547</v>
      </c>
      <c r="B275" s="70" t="s">
        <v>234</v>
      </c>
      <c r="C275" s="70" t="s">
        <v>12</v>
      </c>
      <c r="D275" s="71">
        <v>41566</v>
      </c>
      <c r="E275" s="72">
        <f t="shared" ca="1" si="8"/>
        <v>7</v>
      </c>
      <c r="F275" s="90">
        <v>113221</v>
      </c>
      <c r="G275" s="73">
        <v>1</v>
      </c>
      <c r="H275" s="90">
        <f t="shared" si="9"/>
        <v>116426</v>
      </c>
      <c r="I275" s="73"/>
    </row>
    <row r="276" spans="1:9" x14ac:dyDescent="0.3">
      <c r="A276" s="70" t="s">
        <v>401</v>
      </c>
      <c r="B276" s="70" t="s">
        <v>234</v>
      </c>
      <c r="C276" s="70" t="s">
        <v>12</v>
      </c>
      <c r="D276" s="71">
        <v>41578</v>
      </c>
      <c r="E276" s="72">
        <f t="shared" ca="1" si="8"/>
        <v>7</v>
      </c>
      <c r="F276" s="90">
        <v>97160</v>
      </c>
      <c r="G276" s="73">
        <v>1</v>
      </c>
      <c r="H276" s="90">
        <f t="shared" si="9"/>
        <v>99910</v>
      </c>
      <c r="I276" s="73"/>
    </row>
    <row r="277" spans="1:9" x14ac:dyDescent="0.3">
      <c r="A277" s="70" t="s">
        <v>375</v>
      </c>
      <c r="B277" s="70" t="s">
        <v>234</v>
      </c>
      <c r="C277" s="70" t="s">
        <v>12</v>
      </c>
      <c r="D277" s="71">
        <v>41589</v>
      </c>
      <c r="E277" s="72">
        <f t="shared" ca="1" si="8"/>
        <v>7</v>
      </c>
      <c r="F277" s="90">
        <v>43490</v>
      </c>
      <c r="G277" s="73">
        <v>5</v>
      </c>
      <c r="H277" s="90">
        <f t="shared" si="9"/>
        <v>44721</v>
      </c>
      <c r="I277" s="73"/>
    </row>
    <row r="278" spans="1:9" x14ac:dyDescent="0.3">
      <c r="A278" s="70" t="s">
        <v>546</v>
      </c>
      <c r="B278" s="70" t="s">
        <v>234</v>
      </c>
      <c r="C278" s="70" t="s">
        <v>12</v>
      </c>
      <c r="D278" s="71">
        <v>42069</v>
      </c>
      <c r="E278" s="72">
        <f t="shared" ca="1" si="8"/>
        <v>6</v>
      </c>
      <c r="F278" s="90">
        <v>105011</v>
      </c>
      <c r="G278" s="73">
        <v>3</v>
      </c>
      <c r="H278" s="90">
        <f t="shared" si="9"/>
        <v>107983</v>
      </c>
      <c r="I278" s="73"/>
    </row>
    <row r="279" spans="1:9" x14ac:dyDescent="0.3">
      <c r="A279" s="70" t="s">
        <v>438</v>
      </c>
      <c r="B279" s="70" t="s">
        <v>234</v>
      </c>
      <c r="C279" s="70" t="s">
        <v>12</v>
      </c>
      <c r="D279" s="71">
        <v>42105</v>
      </c>
      <c r="E279" s="72">
        <f t="shared" ca="1" si="8"/>
        <v>5</v>
      </c>
      <c r="F279" s="90">
        <v>68331</v>
      </c>
      <c r="G279" s="73">
        <v>2</v>
      </c>
      <c r="H279" s="90">
        <f t="shared" si="9"/>
        <v>70265</v>
      </c>
      <c r="I279" s="73"/>
    </row>
    <row r="280" spans="1:9" x14ac:dyDescent="0.3">
      <c r="A280" s="70" t="s">
        <v>385</v>
      </c>
      <c r="B280" s="70" t="s">
        <v>234</v>
      </c>
      <c r="C280" s="70" t="s">
        <v>12</v>
      </c>
      <c r="D280" s="71">
        <v>42147</v>
      </c>
      <c r="E280" s="72">
        <f t="shared" ca="1" si="8"/>
        <v>5</v>
      </c>
      <c r="F280" s="90">
        <v>105694</v>
      </c>
      <c r="G280" s="73">
        <v>5</v>
      </c>
      <c r="H280" s="90">
        <f t="shared" si="9"/>
        <v>108686</v>
      </c>
      <c r="I280" s="73"/>
    </row>
    <row r="281" spans="1:9" x14ac:dyDescent="0.3">
      <c r="A281" s="70" t="s">
        <v>148</v>
      </c>
      <c r="B281" s="70" t="s">
        <v>234</v>
      </c>
      <c r="C281" s="70" t="s">
        <v>12</v>
      </c>
      <c r="D281" s="71">
        <v>42212</v>
      </c>
      <c r="E281" s="72">
        <f t="shared" ca="1" si="8"/>
        <v>5</v>
      </c>
      <c r="F281" s="90">
        <v>87842</v>
      </c>
      <c r="G281" s="73">
        <v>4</v>
      </c>
      <c r="H281" s="90">
        <f t="shared" si="9"/>
        <v>90328</v>
      </c>
      <c r="I281" s="73"/>
    </row>
    <row r="282" spans="1:9" x14ac:dyDescent="0.3">
      <c r="A282" s="70" t="s">
        <v>231</v>
      </c>
      <c r="B282" s="70" t="s">
        <v>234</v>
      </c>
      <c r="C282" s="70" t="s">
        <v>12</v>
      </c>
      <c r="D282" s="71">
        <v>42453</v>
      </c>
      <c r="E282" s="72">
        <f t="shared" ca="1" si="8"/>
        <v>4</v>
      </c>
      <c r="F282" s="90">
        <v>102480</v>
      </c>
      <c r="G282" s="73">
        <v>3</v>
      </c>
      <c r="H282" s="90">
        <f t="shared" si="9"/>
        <v>105381</v>
      </c>
      <c r="I282" s="73"/>
    </row>
    <row r="283" spans="1:9" x14ac:dyDescent="0.3">
      <c r="A283" s="70" t="s">
        <v>465</v>
      </c>
      <c r="B283" s="70" t="s">
        <v>234</v>
      </c>
      <c r="C283" s="70" t="s">
        <v>12</v>
      </c>
      <c r="D283" s="71">
        <v>42729</v>
      </c>
      <c r="E283" s="72">
        <f t="shared" ca="1" si="8"/>
        <v>4</v>
      </c>
      <c r="F283" s="90">
        <v>115562</v>
      </c>
      <c r="G283" s="73">
        <v>5</v>
      </c>
      <c r="H283" s="90">
        <f t="shared" si="9"/>
        <v>118833</v>
      </c>
      <c r="I283" s="73"/>
    </row>
    <row r="284" spans="1:9" x14ac:dyDescent="0.3">
      <c r="A284" s="70" t="s">
        <v>409</v>
      </c>
      <c r="B284" s="70" t="s">
        <v>234</v>
      </c>
      <c r="C284" s="70" t="s">
        <v>12</v>
      </c>
      <c r="D284" s="71">
        <v>42932</v>
      </c>
      <c r="E284" s="72">
        <f t="shared" ca="1" si="8"/>
        <v>3</v>
      </c>
      <c r="F284" s="90">
        <v>51285</v>
      </c>
      <c r="G284" s="73">
        <v>2</v>
      </c>
      <c r="H284" s="90">
        <f t="shared" si="9"/>
        <v>52737</v>
      </c>
      <c r="I284" s="73"/>
    </row>
    <row r="285" spans="1:9" x14ac:dyDescent="0.3">
      <c r="A285" s="70" t="s">
        <v>378</v>
      </c>
      <c r="B285" s="70" t="s">
        <v>234</v>
      </c>
      <c r="C285" s="70" t="s">
        <v>12</v>
      </c>
      <c r="D285" s="71">
        <v>42960</v>
      </c>
      <c r="E285" s="72">
        <f t="shared" ca="1" si="8"/>
        <v>3</v>
      </c>
      <c r="F285" s="90">
        <v>52629</v>
      </c>
      <c r="G285" s="73">
        <v>5</v>
      </c>
      <c r="H285" s="90">
        <f t="shared" si="9"/>
        <v>54119</v>
      </c>
      <c r="I285" s="73"/>
    </row>
    <row r="286" spans="1:9" x14ac:dyDescent="0.3">
      <c r="A286" s="70" t="s">
        <v>270</v>
      </c>
      <c r="B286" s="70" t="s">
        <v>234</v>
      </c>
      <c r="C286" s="70" t="s">
        <v>12</v>
      </c>
      <c r="D286" s="71">
        <v>43027</v>
      </c>
      <c r="E286" s="72">
        <f t="shared" ca="1" si="8"/>
        <v>3</v>
      </c>
      <c r="F286" s="90">
        <v>52192</v>
      </c>
      <c r="G286" s="73">
        <v>5</v>
      </c>
      <c r="H286" s="90">
        <f t="shared" si="9"/>
        <v>53670</v>
      </c>
      <c r="I286" s="73"/>
    </row>
    <row r="287" spans="1:9" x14ac:dyDescent="0.3">
      <c r="A287" s="70" t="s">
        <v>256</v>
      </c>
      <c r="B287" s="70" t="s">
        <v>234</v>
      </c>
      <c r="C287" s="70" t="s">
        <v>12</v>
      </c>
      <c r="D287" s="71">
        <v>43335</v>
      </c>
      <c r="E287" s="72">
        <f t="shared" ca="1" si="8"/>
        <v>2</v>
      </c>
      <c r="F287" s="90">
        <v>64781</v>
      </c>
      <c r="G287" s="73">
        <v>2</v>
      </c>
      <c r="H287" s="90">
        <f t="shared" si="9"/>
        <v>66615</v>
      </c>
      <c r="I287" s="73"/>
    </row>
    <row r="288" spans="1:9" x14ac:dyDescent="0.3">
      <c r="A288" s="70" t="s">
        <v>309</v>
      </c>
      <c r="B288" s="70" t="s">
        <v>234</v>
      </c>
      <c r="C288" s="70" t="s">
        <v>12</v>
      </c>
      <c r="D288" s="71">
        <v>43360</v>
      </c>
      <c r="E288" s="72">
        <f t="shared" ca="1" si="8"/>
        <v>2</v>
      </c>
      <c r="F288" s="90">
        <v>65430</v>
      </c>
      <c r="G288" s="73">
        <v>1</v>
      </c>
      <c r="H288" s="90">
        <f t="shared" si="9"/>
        <v>67282</v>
      </c>
      <c r="I288" s="73"/>
    </row>
    <row r="289" spans="1:9" x14ac:dyDescent="0.3">
      <c r="A289" s="70" t="s">
        <v>204</v>
      </c>
      <c r="B289" s="70" t="s">
        <v>234</v>
      </c>
      <c r="C289" s="70" t="s">
        <v>12</v>
      </c>
      <c r="D289" s="71">
        <v>43391</v>
      </c>
      <c r="E289" s="72">
        <f t="shared" ca="1" si="8"/>
        <v>2</v>
      </c>
      <c r="F289" s="90">
        <v>70134</v>
      </c>
      <c r="G289" s="73">
        <v>3</v>
      </c>
      <c r="H289" s="90">
        <f t="shared" si="9"/>
        <v>72119</v>
      </c>
      <c r="I289" s="73"/>
    </row>
    <row r="290" spans="1:9" x14ac:dyDescent="0.3">
      <c r="A290" s="70" t="s">
        <v>303</v>
      </c>
      <c r="B290" s="70" t="s">
        <v>234</v>
      </c>
      <c r="C290" s="70" t="s">
        <v>15</v>
      </c>
      <c r="D290" s="71">
        <v>36920</v>
      </c>
      <c r="E290" s="72">
        <f t="shared" ca="1" si="8"/>
        <v>20</v>
      </c>
      <c r="F290" s="90">
        <v>27933</v>
      </c>
      <c r="G290" s="73">
        <v>4</v>
      </c>
      <c r="H290" s="90">
        <f t="shared" si="9"/>
        <v>28724</v>
      </c>
      <c r="I290" s="73"/>
    </row>
    <row r="291" spans="1:9" x14ac:dyDescent="0.3">
      <c r="A291" s="70" t="s">
        <v>521</v>
      </c>
      <c r="B291" s="70" t="s">
        <v>234</v>
      </c>
      <c r="C291" s="70" t="s">
        <v>15</v>
      </c>
      <c r="D291" s="71">
        <v>37340</v>
      </c>
      <c r="E291" s="72">
        <f t="shared" ca="1" si="8"/>
        <v>18</v>
      </c>
      <c r="F291" s="90">
        <v>22557</v>
      </c>
      <c r="G291" s="73">
        <v>2</v>
      </c>
      <c r="H291" s="90">
        <f t="shared" si="9"/>
        <v>23196</v>
      </c>
      <c r="I291" s="73"/>
    </row>
    <row r="292" spans="1:9" x14ac:dyDescent="0.3">
      <c r="A292" s="70" t="s">
        <v>360</v>
      </c>
      <c r="B292" s="70" t="s">
        <v>234</v>
      </c>
      <c r="C292" s="70" t="s">
        <v>15</v>
      </c>
      <c r="D292" s="71">
        <v>37946</v>
      </c>
      <c r="E292" s="72">
        <f t="shared" ca="1" si="8"/>
        <v>17</v>
      </c>
      <c r="F292" s="90">
        <v>68432</v>
      </c>
      <c r="G292" s="73">
        <v>5</v>
      </c>
      <c r="H292" s="90">
        <f t="shared" si="9"/>
        <v>70369</v>
      </c>
      <c r="I292" s="73"/>
    </row>
    <row r="293" spans="1:9" x14ac:dyDescent="0.3">
      <c r="A293" s="70" t="s">
        <v>182</v>
      </c>
      <c r="B293" s="70" t="s">
        <v>234</v>
      </c>
      <c r="C293" s="70" t="s">
        <v>15</v>
      </c>
      <c r="D293" s="71">
        <v>38100</v>
      </c>
      <c r="E293" s="72">
        <f t="shared" ca="1" si="8"/>
        <v>16</v>
      </c>
      <c r="F293" s="90">
        <v>68958</v>
      </c>
      <c r="G293" s="73">
        <v>5</v>
      </c>
      <c r="H293" s="90">
        <f t="shared" si="9"/>
        <v>70910</v>
      </c>
      <c r="I293" s="73"/>
    </row>
    <row r="294" spans="1:9" x14ac:dyDescent="0.3">
      <c r="A294" s="70" t="s">
        <v>257</v>
      </c>
      <c r="B294" s="70" t="s">
        <v>234</v>
      </c>
      <c r="C294" s="70" t="s">
        <v>15</v>
      </c>
      <c r="D294" s="71">
        <v>38564</v>
      </c>
      <c r="E294" s="72">
        <f t="shared" ca="1" si="8"/>
        <v>15</v>
      </c>
      <c r="F294" s="90">
        <v>72195</v>
      </c>
      <c r="G294" s="73">
        <v>5</v>
      </c>
      <c r="H294" s="90">
        <f t="shared" si="9"/>
        <v>74239</v>
      </c>
      <c r="I294" s="73"/>
    </row>
    <row r="295" spans="1:9" x14ac:dyDescent="0.3">
      <c r="A295" s="70" t="s">
        <v>537</v>
      </c>
      <c r="B295" s="70" t="s">
        <v>234</v>
      </c>
      <c r="C295" s="70" t="s">
        <v>15</v>
      </c>
      <c r="D295" s="71">
        <v>38934</v>
      </c>
      <c r="E295" s="72">
        <f t="shared" ca="1" si="8"/>
        <v>14</v>
      </c>
      <c r="F295" s="90">
        <v>32032</v>
      </c>
      <c r="G295" s="73">
        <v>2</v>
      </c>
      <c r="H295" s="90">
        <f t="shared" si="9"/>
        <v>32939</v>
      </c>
      <c r="I295" s="73"/>
    </row>
    <row r="296" spans="1:9" x14ac:dyDescent="0.3">
      <c r="A296" s="70" t="s">
        <v>568</v>
      </c>
      <c r="B296" s="70" t="s">
        <v>234</v>
      </c>
      <c r="C296" s="70" t="s">
        <v>15</v>
      </c>
      <c r="D296" s="71">
        <v>39026</v>
      </c>
      <c r="E296" s="72">
        <f t="shared" ca="1" si="8"/>
        <v>14</v>
      </c>
      <c r="F296" s="90">
        <v>71243</v>
      </c>
      <c r="G296" s="73">
        <v>1</v>
      </c>
      <c r="H296" s="90">
        <f t="shared" si="9"/>
        <v>73260</v>
      </c>
      <c r="I296" s="73"/>
    </row>
    <row r="297" spans="1:9" x14ac:dyDescent="0.3">
      <c r="A297" s="70" t="s">
        <v>706</v>
      </c>
      <c r="B297" s="70" t="s">
        <v>234</v>
      </c>
      <c r="C297" s="70" t="s">
        <v>15</v>
      </c>
      <c r="D297" s="71">
        <v>39117</v>
      </c>
      <c r="E297" s="72">
        <f t="shared" ca="1" si="8"/>
        <v>14</v>
      </c>
      <c r="F297" s="90">
        <v>16363</v>
      </c>
      <c r="G297" s="73">
        <v>1</v>
      </c>
      <c r="H297" s="90">
        <f t="shared" si="9"/>
        <v>16827</v>
      </c>
      <c r="I297" s="73"/>
    </row>
    <row r="298" spans="1:9" x14ac:dyDescent="0.3">
      <c r="A298" s="70" t="s">
        <v>258</v>
      </c>
      <c r="B298" s="70" t="s">
        <v>234</v>
      </c>
      <c r="C298" s="70" t="s">
        <v>15</v>
      </c>
      <c r="D298" s="71">
        <v>39179</v>
      </c>
      <c r="E298" s="72">
        <f t="shared" ca="1" si="8"/>
        <v>13</v>
      </c>
      <c r="F298" s="90">
        <v>25536</v>
      </c>
      <c r="G298" s="73">
        <v>5</v>
      </c>
      <c r="H298" s="90">
        <f t="shared" si="9"/>
        <v>26259</v>
      </c>
      <c r="I298" s="73"/>
    </row>
    <row r="299" spans="1:9" x14ac:dyDescent="0.3">
      <c r="A299" s="70" t="s">
        <v>130</v>
      </c>
      <c r="B299" s="70" t="s">
        <v>234</v>
      </c>
      <c r="C299" s="70" t="s">
        <v>15</v>
      </c>
      <c r="D299" s="71">
        <v>39260</v>
      </c>
      <c r="E299" s="72">
        <f t="shared" ca="1" si="8"/>
        <v>13</v>
      </c>
      <c r="F299" s="90">
        <v>61522</v>
      </c>
      <c r="G299" s="73">
        <v>1</v>
      </c>
      <c r="H299" s="90">
        <f t="shared" si="9"/>
        <v>63264</v>
      </c>
      <c r="I299" s="73"/>
    </row>
    <row r="300" spans="1:9" x14ac:dyDescent="0.3">
      <c r="A300" s="70" t="s">
        <v>151</v>
      </c>
      <c r="B300" s="70" t="s">
        <v>234</v>
      </c>
      <c r="C300" s="70" t="s">
        <v>15</v>
      </c>
      <c r="D300" s="71">
        <v>39361</v>
      </c>
      <c r="E300" s="72">
        <f t="shared" ca="1" si="8"/>
        <v>13</v>
      </c>
      <c r="F300" s="90">
        <v>69059</v>
      </c>
      <c r="G300" s="73">
        <v>3</v>
      </c>
      <c r="H300" s="90">
        <f t="shared" si="9"/>
        <v>71014</v>
      </c>
      <c r="I300" s="73"/>
    </row>
    <row r="301" spans="1:9" x14ac:dyDescent="0.3">
      <c r="A301" s="70" t="s">
        <v>157</v>
      </c>
      <c r="B301" s="70" t="s">
        <v>234</v>
      </c>
      <c r="C301" s="70" t="s">
        <v>15</v>
      </c>
      <c r="D301" s="71">
        <v>40377</v>
      </c>
      <c r="E301" s="72">
        <f t="shared" ca="1" si="8"/>
        <v>10</v>
      </c>
      <c r="F301" s="90">
        <v>36165</v>
      </c>
      <c r="G301" s="73">
        <v>1</v>
      </c>
      <c r="H301" s="90">
        <f t="shared" si="9"/>
        <v>37189</v>
      </c>
      <c r="I301" s="73"/>
    </row>
    <row r="302" spans="1:9" x14ac:dyDescent="0.3">
      <c r="A302" s="70" t="s">
        <v>453</v>
      </c>
      <c r="B302" s="70" t="s">
        <v>234</v>
      </c>
      <c r="C302" s="70" t="s">
        <v>21</v>
      </c>
      <c r="D302" s="71">
        <v>36508</v>
      </c>
      <c r="E302" s="72">
        <f t="shared" ca="1" si="8"/>
        <v>21</v>
      </c>
      <c r="F302" s="90">
        <v>33029</v>
      </c>
      <c r="G302" s="73">
        <v>4</v>
      </c>
      <c r="H302" s="90">
        <f t="shared" si="9"/>
        <v>33964</v>
      </c>
      <c r="I302" s="73"/>
    </row>
    <row r="303" spans="1:9" x14ac:dyDescent="0.3">
      <c r="A303" s="70" t="s">
        <v>665</v>
      </c>
      <c r="B303" s="70" t="s">
        <v>234</v>
      </c>
      <c r="C303" s="70" t="s">
        <v>21</v>
      </c>
      <c r="D303" s="71">
        <v>36922</v>
      </c>
      <c r="E303" s="72">
        <f t="shared" ca="1" si="8"/>
        <v>20</v>
      </c>
      <c r="F303" s="90">
        <v>44968</v>
      </c>
      <c r="G303" s="73">
        <v>1</v>
      </c>
      <c r="H303" s="90">
        <f t="shared" si="9"/>
        <v>46241</v>
      </c>
      <c r="I303" s="73"/>
    </row>
    <row r="304" spans="1:9" x14ac:dyDescent="0.3">
      <c r="A304" s="70" t="s">
        <v>112</v>
      </c>
      <c r="B304" s="70" t="s">
        <v>234</v>
      </c>
      <c r="C304" s="70" t="s">
        <v>21</v>
      </c>
      <c r="D304" s="71">
        <v>38247</v>
      </c>
      <c r="E304" s="72">
        <f t="shared" ca="1" si="8"/>
        <v>16</v>
      </c>
      <c r="F304" s="90">
        <v>33219</v>
      </c>
      <c r="G304" s="73">
        <v>1</v>
      </c>
      <c r="H304" s="90">
        <f t="shared" si="9"/>
        <v>34160</v>
      </c>
      <c r="I304" s="73"/>
    </row>
    <row r="305" spans="1:9" x14ac:dyDescent="0.3">
      <c r="A305" s="70" t="s">
        <v>726</v>
      </c>
      <c r="B305" s="70" t="s">
        <v>234</v>
      </c>
      <c r="C305" s="70" t="s">
        <v>21</v>
      </c>
      <c r="D305" s="71">
        <v>38586</v>
      </c>
      <c r="E305" s="72">
        <f t="shared" ca="1" si="8"/>
        <v>15</v>
      </c>
      <c r="F305" s="90">
        <v>43131</v>
      </c>
      <c r="G305" s="73">
        <v>3</v>
      </c>
      <c r="H305" s="90">
        <f t="shared" si="9"/>
        <v>44352</v>
      </c>
      <c r="I305" s="73"/>
    </row>
    <row r="306" spans="1:9" x14ac:dyDescent="0.3">
      <c r="A306" s="70" t="s">
        <v>175</v>
      </c>
      <c r="B306" s="70" t="s">
        <v>234</v>
      </c>
      <c r="C306" s="70" t="s">
        <v>21</v>
      </c>
      <c r="D306" s="71">
        <v>38739</v>
      </c>
      <c r="E306" s="72">
        <f t="shared" ca="1" si="8"/>
        <v>15</v>
      </c>
      <c r="F306" s="90">
        <v>13160</v>
      </c>
      <c r="G306" s="73">
        <v>3</v>
      </c>
      <c r="H306" s="90">
        <f t="shared" si="9"/>
        <v>13533</v>
      </c>
      <c r="I306" s="73"/>
    </row>
    <row r="307" spans="1:9" x14ac:dyDescent="0.3">
      <c r="A307" s="70" t="s">
        <v>536</v>
      </c>
      <c r="B307" s="70" t="s">
        <v>234</v>
      </c>
      <c r="C307" s="70" t="s">
        <v>21</v>
      </c>
      <c r="D307" s="71">
        <v>38824</v>
      </c>
      <c r="E307" s="72">
        <f t="shared" ca="1" si="8"/>
        <v>14</v>
      </c>
      <c r="F307" s="90">
        <v>55608</v>
      </c>
      <c r="G307" s="73">
        <v>4</v>
      </c>
      <c r="H307" s="90">
        <f t="shared" si="9"/>
        <v>57182</v>
      </c>
      <c r="I307" s="73"/>
    </row>
    <row r="308" spans="1:9" x14ac:dyDescent="0.3">
      <c r="A308" s="70" t="s">
        <v>497</v>
      </c>
      <c r="B308" s="70" t="s">
        <v>234</v>
      </c>
      <c r="C308" s="70" t="s">
        <v>21</v>
      </c>
      <c r="D308" s="71">
        <v>39062</v>
      </c>
      <c r="E308" s="72">
        <f t="shared" ca="1" si="8"/>
        <v>14</v>
      </c>
      <c r="F308" s="90">
        <v>13933</v>
      </c>
      <c r="G308" s="73">
        <v>4</v>
      </c>
      <c r="H308" s="90">
        <f t="shared" si="9"/>
        <v>14328</v>
      </c>
      <c r="I308" s="73"/>
    </row>
    <row r="309" spans="1:9" x14ac:dyDescent="0.3">
      <c r="A309" s="70" t="s">
        <v>740</v>
      </c>
      <c r="B309" s="70" t="s">
        <v>234</v>
      </c>
      <c r="C309" s="70" t="s">
        <v>21</v>
      </c>
      <c r="D309" s="71">
        <v>40487</v>
      </c>
      <c r="E309" s="72">
        <f t="shared" ca="1" si="8"/>
        <v>10</v>
      </c>
      <c r="F309" s="90">
        <v>13149</v>
      </c>
      <c r="G309" s="73">
        <v>1</v>
      </c>
      <c r="H309" s="90">
        <f t="shared" si="9"/>
        <v>13522</v>
      </c>
      <c r="I309" s="73"/>
    </row>
    <row r="310" spans="1:9" x14ac:dyDescent="0.3">
      <c r="A310" s="70" t="s">
        <v>550</v>
      </c>
      <c r="B310" s="70" t="s">
        <v>234</v>
      </c>
      <c r="C310" s="70" t="s">
        <v>21</v>
      </c>
      <c r="D310" s="71">
        <v>41844</v>
      </c>
      <c r="E310" s="72">
        <f t="shared" ca="1" si="8"/>
        <v>6</v>
      </c>
      <c r="F310" s="90">
        <v>21314</v>
      </c>
      <c r="G310" s="73">
        <v>4</v>
      </c>
      <c r="H310" s="90">
        <f t="shared" si="9"/>
        <v>21918</v>
      </c>
      <c r="I310" s="73"/>
    </row>
    <row r="311" spans="1:9" x14ac:dyDescent="0.3">
      <c r="A311" s="70" t="s">
        <v>448</v>
      </c>
      <c r="B311" s="70" t="s">
        <v>234</v>
      </c>
      <c r="C311" s="70" t="s">
        <v>21</v>
      </c>
      <c r="D311" s="71">
        <v>42504</v>
      </c>
      <c r="E311" s="72">
        <f t="shared" ca="1" si="8"/>
        <v>4</v>
      </c>
      <c r="F311" s="90">
        <v>15624</v>
      </c>
      <c r="G311" s="73">
        <v>4</v>
      </c>
      <c r="H311" s="90">
        <f t="shared" si="9"/>
        <v>16067</v>
      </c>
      <c r="I311" s="73"/>
    </row>
    <row r="312" spans="1:9" x14ac:dyDescent="0.3">
      <c r="A312" s="70" t="s">
        <v>741</v>
      </c>
      <c r="B312" s="70" t="s">
        <v>234</v>
      </c>
      <c r="C312" s="70" t="s">
        <v>21</v>
      </c>
      <c r="D312" s="71">
        <v>43331</v>
      </c>
      <c r="E312" s="72">
        <f t="shared" ca="1" si="8"/>
        <v>2</v>
      </c>
      <c r="F312" s="90">
        <v>42022</v>
      </c>
      <c r="G312" s="73">
        <v>4</v>
      </c>
      <c r="H312" s="90">
        <f t="shared" si="9"/>
        <v>43212</v>
      </c>
      <c r="I312" s="73"/>
    </row>
    <row r="313" spans="1:9" x14ac:dyDescent="0.3">
      <c r="A313" s="70" t="s">
        <v>307</v>
      </c>
      <c r="B313" s="70" t="s">
        <v>386</v>
      </c>
      <c r="C313" s="70" t="s">
        <v>18</v>
      </c>
      <c r="D313" s="71">
        <v>39522</v>
      </c>
      <c r="E313" s="72">
        <f t="shared" ca="1" si="8"/>
        <v>12</v>
      </c>
      <c r="F313" s="90">
        <v>110141</v>
      </c>
      <c r="G313" s="73">
        <v>4</v>
      </c>
      <c r="H313" s="90">
        <f t="shared" si="9"/>
        <v>113258</v>
      </c>
      <c r="I313" s="73"/>
    </row>
    <row r="314" spans="1:9" x14ac:dyDescent="0.3">
      <c r="A314" s="70" t="s">
        <v>570</v>
      </c>
      <c r="B314" s="70" t="s">
        <v>386</v>
      </c>
      <c r="C314" s="70" t="s">
        <v>18</v>
      </c>
      <c r="D314" s="71">
        <v>43049</v>
      </c>
      <c r="E314" s="72">
        <f t="shared" ca="1" si="8"/>
        <v>3</v>
      </c>
      <c r="F314" s="90">
        <v>91493</v>
      </c>
      <c r="G314" s="73">
        <v>2</v>
      </c>
      <c r="H314" s="90">
        <f t="shared" si="9"/>
        <v>94083</v>
      </c>
      <c r="I314" s="73"/>
    </row>
    <row r="315" spans="1:9" x14ac:dyDescent="0.3">
      <c r="A315" s="70" t="s">
        <v>467</v>
      </c>
      <c r="B315" s="70" t="s">
        <v>386</v>
      </c>
      <c r="C315" s="70" t="s">
        <v>12</v>
      </c>
      <c r="D315" s="71">
        <v>36589</v>
      </c>
      <c r="E315" s="72">
        <f t="shared" ca="1" si="8"/>
        <v>21</v>
      </c>
      <c r="F315" s="90">
        <v>57893</v>
      </c>
      <c r="G315" s="73">
        <v>3</v>
      </c>
      <c r="H315" s="90">
        <f t="shared" si="9"/>
        <v>59532</v>
      </c>
      <c r="I315" s="73"/>
    </row>
    <row r="316" spans="1:9" x14ac:dyDescent="0.3">
      <c r="A316" s="70" t="s">
        <v>508</v>
      </c>
      <c r="B316" s="70" t="s">
        <v>386</v>
      </c>
      <c r="C316" s="70" t="s">
        <v>12</v>
      </c>
      <c r="D316" s="71">
        <v>40164</v>
      </c>
      <c r="E316" s="72">
        <f t="shared" ca="1" si="8"/>
        <v>11</v>
      </c>
      <c r="F316" s="90">
        <v>87427</v>
      </c>
      <c r="G316" s="73">
        <v>5</v>
      </c>
      <c r="H316" s="90">
        <f t="shared" si="9"/>
        <v>89902</v>
      </c>
      <c r="I316" s="73"/>
    </row>
    <row r="317" spans="1:9" x14ac:dyDescent="0.3">
      <c r="A317" s="70" t="s">
        <v>260</v>
      </c>
      <c r="B317" s="70" t="s">
        <v>386</v>
      </c>
      <c r="C317" s="70" t="s">
        <v>12</v>
      </c>
      <c r="D317" s="71">
        <v>40693</v>
      </c>
      <c r="E317" s="72">
        <f t="shared" ca="1" si="8"/>
        <v>9</v>
      </c>
      <c r="F317" s="90">
        <v>79643</v>
      </c>
      <c r="G317" s="73">
        <v>2</v>
      </c>
      <c r="H317" s="90">
        <f t="shared" si="9"/>
        <v>81897</v>
      </c>
      <c r="I317" s="73"/>
    </row>
    <row r="318" spans="1:9" x14ac:dyDescent="0.3">
      <c r="A318" s="70" t="s">
        <v>662</v>
      </c>
      <c r="B318" s="70" t="s">
        <v>386</v>
      </c>
      <c r="C318" s="70" t="s">
        <v>12</v>
      </c>
      <c r="D318" s="71">
        <v>41795</v>
      </c>
      <c r="E318" s="72">
        <f t="shared" ca="1" si="8"/>
        <v>6</v>
      </c>
      <c r="F318" s="90">
        <v>105560</v>
      </c>
      <c r="G318" s="73">
        <v>4</v>
      </c>
      <c r="H318" s="90">
        <f t="shared" si="9"/>
        <v>108548</v>
      </c>
      <c r="I318" s="73"/>
    </row>
    <row r="319" spans="1:9" x14ac:dyDescent="0.3">
      <c r="A319" s="70" t="s">
        <v>292</v>
      </c>
      <c r="B319" s="70" t="s">
        <v>386</v>
      </c>
      <c r="C319" s="70" t="s">
        <v>12</v>
      </c>
      <c r="D319" s="71">
        <v>43070</v>
      </c>
      <c r="E319" s="72">
        <f t="shared" ca="1" si="8"/>
        <v>3</v>
      </c>
      <c r="F319" s="90">
        <v>40286</v>
      </c>
      <c r="G319" s="73">
        <v>5</v>
      </c>
      <c r="H319" s="90">
        <f t="shared" si="9"/>
        <v>41427</v>
      </c>
      <c r="I319" s="73"/>
    </row>
    <row r="320" spans="1:9" x14ac:dyDescent="0.3">
      <c r="A320" s="70" t="s">
        <v>449</v>
      </c>
      <c r="B320" s="70" t="s">
        <v>2294</v>
      </c>
      <c r="C320" s="70" t="s">
        <v>18</v>
      </c>
      <c r="D320" s="71">
        <v>36811</v>
      </c>
      <c r="E320" s="72">
        <f t="shared" ca="1" si="8"/>
        <v>20</v>
      </c>
      <c r="F320" s="90">
        <v>42874</v>
      </c>
      <c r="G320" s="73">
        <v>5</v>
      </c>
      <c r="H320" s="90">
        <f t="shared" si="9"/>
        <v>44088</v>
      </c>
      <c r="I320" s="73"/>
    </row>
    <row r="321" spans="1:9" x14ac:dyDescent="0.3">
      <c r="A321" s="70" t="s">
        <v>152</v>
      </c>
      <c r="B321" s="70" t="s">
        <v>2294</v>
      </c>
      <c r="C321" s="70" t="s">
        <v>18</v>
      </c>
      <c r="D321" s="71">
        <v>37704</v>
      </c>
      <c r="E321" s="72">
        <f t="shared" ca="1" si="8"/>
        <v>17</v>
      </c>
      <c r="F321" s="90">
        <v>121128</v>
      </c>
      <c r="G321" s="73">
        <v>5</v>
      </c>
      <c r="H321" s="90">
        <f t="shared" si="9"/>
        <v>124556</v>
      </c>
      <c r="I321" s="73"/>
    </row>
    <row r="322" spans="1:9" x14ac:dyDescent="0.3">
      <c r="A322" s="70" t="s">
        <v>636</v>
      </c>
      <c r="B322" s="70" t="s">
        <v>2294</v>
      </c>
      <c r="C322" s="70" t="s">
        <v>18</v>
      </c>
      <c r="D322" s="71">
        <v>38275</v>
      </c>
      <c r="E322" s="72">
        <f t="shared" ref="E322:E385" ca="1" si="10">DATEDIF(D322,TODAY(),"Y")</f>
        <v>16</v>
      </c>
      <c r="F322" s="90">
        <v>79643</v>
      </c>
      <c r="G322" s="73">
        <v>2</v>
      </c>
      <c r="H322" s="90">
        <f t="shared" si="9"/>
        <v>81897</v>
      </c>
      <c r="I322" s="73"/>
    </row>
    <row r="323" spans="1:9" x14ac:dyDescent="0.3">
      <c r="A323" s="70" t="s">
        <v>768</v>
      </c>
      <c r="B323" s="70" t="s">
        <v>2294</v>
      </c>
      <c r="C323" s="70" t="s">
        <v>18</v>
      </c>
      <c r="D323" s="71">
        <v>38439</v>
      </c>
      <c r="E323" s="72">
        <f t="shared" ca="1" si="10"/>
        <v>15</v>
      </c>
      <c r="F323" s="90">
        <v>94394</v>
      </c>
      <c r="G323" s="73">
        <v>2</v>
      </c>
      <c r="H323" s="90">
        <f t="shared" ref="H323:H386" si="11">ROUNDUP(F323*$J$1+F323,0)</f>
        <v>97066</v>
      </c>
      <c r="I323" s="73"/>
    </row>
    <row r="324" spans="1:9" x14ac:dyDescent="0.3">
      <c r="A324" s="70" t="s">
        <v>354</v>
      </c>
      <c r="B324" s="70" t="s">
        <v>2294</v>
      </c>
      <c r="C324" s="70" t="s">
        <v>18</v>
      </c>
      <c r="D324" s="71">
        <v>38533</v>
      </c>
      <c r="E324" s="72">
        <f t="shared" ca="1" si="10"/>
        <v>15</v>
      </c>
      <c r="F324" s="90">
        <v>115214</v>
      </c>
      <c r="G324" s="73">
        <v>5</v>
      </c>
      <c r="H324" s="90">
        <f t="shared" si="11"/>
        <v>118475</v>
      </c>
      <c r="I324" s="73"/>
    </row>
    <row r="325" spans="1:9" x14ac:dyDescent="0.3">
      <c r="A325" s="70" t="s">
        <v>431</v>
      </c>
      <c r="B325" s="70" t="s">
        <v>2294</v>
      </c>
      <c r="C325" s="70" t="s">
        <v>18</v>
      </c>
      <c r="D325" s="71">
        <v>38949</v>
      </c>
      <c r="E325" s="72">
        <f t="shared" ca="1" si="10"/>
        <v>14</v>
      </c>
      <c r="F325" s="90">
        <v>70403</v>
      </c>
      <c r="G325" s="73">
        <v>5</v>
      </c>
      <c r="H325" s="90">
        <f t="shared" si="11"/>
        <v>72396</v>
      </c>
      <c r="I325" s="73"/>
    </row>
    <row r="326" spans="1:9" x14ac:dyDescent="0.3">
      <c r="A326" s="70" t="s">
        <v>125</v>
      </c>
      <c r="B326" s="70" t="s">
        <v>2294</v>
      </c>
      <c r="C326" s="70" t="s">
        <v>18</v>
      </c>
      <c r="D326" s="71">
        <v>38956</v>
      </c>
      <c r="E326" s="72">
        <f t="shared" ca="1" si="10"/>
        <v>14</v>
      </c>
      <c r="F326" s="90">
        <v>46234</v>
      </c>
      <c r="G326" s="73">
        <v>5</v>
      </c>
      <c r="H326" s="90">
        <f t="shared" si="11"/>
        <v>47543</v>
      </c>
      <c r="I326" s="73"/>
    </row>
    <row r="327" spans="1:9" x14ac:dyDescent="0.3">
      <c r="A327" s="70" t="s">
        <v>488</v>
      </c>
      <c r="B327" s="70" t="s">
        <v>2294</v>
      </c>
      <c r="C327" s="70" t="s">
        <v>18</v>
      </c>
      <c r="D327" s="71">
        <v>39460</v>
      </c>
      <c r="E327" s="72">
        <f t="shared" ca="1" si="10"/>
        <v>13</v>
      </c>
      <c r="F327" s="90">
        <v>74211</v>
      </c>
      <c r="G327" s="73">
        <v>4</v>
      </c>
      <c r="H327" s="90">
        <f t="shared" si="11"/>
        <v>76312</v>
      </c>
      <c r="I327" s="73"/>
    </row>
    <row r="328" spans="1:9" x14ac:dyDescent="0.3">
      <c r="A328" s="70" t="s">
        <v>2295</v>
      </c>
      <c r="B328" s="70" t="s">
        <v>2294</v>
      </c>
      <c r="C328" s="70" t="s">
        <v>18</v>
      </c>
      <c r="D328" s="71">
        <v>41253</v>
      </c>
      <c r="E328" s="72">
        <f t="shared" ca="1" si="10"/>
        <v>8</v>
      </c>
      <c r="F328" s="90">
        <v>85042</v>
      </c>
      <c r="G328" s="73">
        <v>3</v>
      </c>
      <c r="H328" s="90">
        <f t="shared" si="11"/>
        <v>87449</v>
      </c>
      <c r="I328" s="73"/>
    </row>
    <row r="329" spans="1:9" x14ac:dyDescent="0.3">
      <c r="A329" s="70" t="s">
        <v>640</v>
      </c>
      <c r="B329" s="70" t="s">
        <v>2294</v>
      </c>
      <c r="C329" s="70" t="s">
        <v>18</v>
      </c>
      <c r="D329" s="71">
        <v>42040</v>
      </c>
      <c r="E329" s="72">
        <f t="shared" ca="1" si="10"/>
        <v>6</v>
      </c>
      <c r="F329" s="90">
        <v>110096</v>
      </c>
      <c r="G329" s="73">
        <v>3</v>
      </c>
      <c r="H329" s="90">
        <f t="shared" si="11"/>
        <v>113212</v>
      </c>
      <c r="I329" s="73"/>
    </row>
    <row r="330" spans="1:9" x14ac:dyDescent="0.3">
      <c r="A330" s="70" t="s">
        <v>277</v>
      </c>
      <c r="B330" s="70" t="s">
        <v>2294</v>
      </c>
      <c r="C330" s="70" t="s">
        <v>12</v>
      </c>
      <c r="D330" s="71">
        <v>35980</v>
      </c>
      <c r="E330" s="72">
        <f t="shared" ca="1" si="10"/>
        <v>22</v>
      </c>
      <c r="F330" s="90">
        <v>46211</v>
      </c>
      <c r="G330" s="73">
        <v>5</v>
      </c>
      <c r="H330" s="90">
        <f t="shared" si="11"/>
        <v>47519</v>
      </c>
      <c r="I330" s="73"/>
    </row>
    <row r="331" spans="1:9" x14ac:dyDescent="0.3">
      <c r="A331" s="70" t="s">
        <v>456</v>
      </c>
      <c r="B331" s="70" t="s">
        <v>2294</v>
      </c>
      <c r="C331" s="70" t="s">
        <v>12</v>
      </c>
      <c r="D331" s="71">
        <v>36004</v>
      </c>
      <c r="E331" s="72">
        <f t="shared" ca="1" si="10"/>
        <v>22</v>
      </c>
      <c r="F331" s="90">
        <v>92758</v>
      </c>
      <c r="G331" s="73">
        <v>4</v>
      </c>
      <c r="H331" s="90">
        <f t="shared" si="11"/>
        <v>95384</v>
      </c>
      <c r="I331" s="73"/>
    </row>
    <row r="332" spans="1:9" x14ac:dyDescent="0.3">
      <c r="A332" s="70" t="s">
        <v>574</v>
      </c>
      <c r="B332" s="70" t="s">
        <v>2294</v>
      </c>
      <c r="C332" s="70" t="s">
        <v>12</v>
      </c>
      <c r="D332" s="71">
        <v>36164</v>
      </c>
      <c r="E332" s="72">
        <f t="shared" ca="1" si="10"/>
        <v>22</v>
      </c>
      <c r="F332" s="90">
        <v>33858</v>
      </c>
      <c r="G332" s="73">
        <v>1</v>
      </c>
      <c r="H332" s="90">
        <f t="shared" si="11"/>
        <v>34817</v>
      </c>
      <c r="I332" s="73"/>
    </row>
    <row r="333" spans="1:9" x14ac:dyDescent="0.3">
      <c r="A333" s="70" t="s">
        <v>323</v>
      </c>
      <c r="B333" s="70" t="s">
        <v>2294</v>
      </c>
      <c r="C333" s="70" t="s">
        <v>12</v>
      </c>
      <c r="D333" s="71">
        <v>36363</v>
      </c>
      <c r="E333" s="72">
        <f t="shared" ca="1" si="10"/>
        <v>21</v>
      </c>
      <c r="F333" s="90">
        <v>128800</v>
      </c>
      <c r="G333" s="73">
        <v>3</v>
      </c>
      <c r="H333" s="90">
        <f t="shared" si="11"/>
        <v>132446</v>
      </c>
      <c r="I333" s="73"/>
    </row>
    <row r="334" spans="1:9" x14ac:dyDescent="0.3">
      <c r="A334" s="70" t="s">
        <v>505</v>
      </c>
      <c r="B334" s="70" t="s">
        <v>2294</v>
      </c>
      <c r="C334" s="70" t="s">
        <v>12</v>
      </c>
      <c r="D334" s="71">
        <v>36452</v>
      </c>
      <c r="E334" s="72">
        <f t="shared" ca="1" si="10"/>
        <v>21</v>
      </c>
      <c r="F334" s="90">
        <v>89533</v>
      </c>
      <c r="G334" s="73">
        <v>4</v>
      </c>
      <c r="H334" s="90">
        <f t="shared" si="11"/>
        <v>92067</v>
      </c>
      <c r="I334" s="73"/>
    </row>
    <row r="335" spans="1:9" x14ac:dyDescent="0.3">
      <c r="A335" s="70" t="s">
        <v>597</v>
      </c>
      <c r="B335" s="70" t="s">
        <v>2294</v>
      </c>
      <c r="C335" s="70" t="s">
        <v>12</v>
      </c>
      <c r="D335" s="71">
        <v>36459</v>
      </c>
      <c r="E335" s="72">
        <f t="shared" ca="1" si="10"/>
        <v>21</v>
      </c>
      <c r="F335" s="90">
        <v>54734</v>
      </c>
      <c r="G335" s="73">
        <v>2</v>
      </c>
      <c r="H335" s="90">
        <f t="shared" si="11"/>
        <v>56283</v>
      </c>
      <c r="I335" s="73"/>
    </row>
    <row r="336" spans="1:9" x14ac:dyDescent="0.3">
      <c r="A336" s="70" t="s">
        <v>750</v>
      </c>
      <c r="B336" s="70" t="s">
        <v>2294</v>
      </c>
      <c r="C336" s="70" t="s">
        <v>12</v>
      </c>
      <c r="D336" s="71">
        <v>36522</v>
      </c>
      <c r="E336" s="72">
        <f t="shared" ca="1" si="10"/>
        <v>21</v>
      </c>
      <c r="F336" s="90">
        <v>109301</v>
      </c>
      <c r="G336" s="73">
        <v>1</v>
      </c>
      <c r="H336" s="90">
        <f t="shared" si="11"/>
        <v>112395</v>
      </c>
      <c r="I336" s="73"/>
    </row>
    <row r="337" spans="1:9" x14ac:dyDescent="0.3">
      <c r="A337" s="70" t="s">
        <v>244</v>
      </c>
      <c r="B337" s="70" t="s">
        <v>2294</v>
      </c>
      <c r="C337" s="70" t="s">
        <v>12</v>
      </c>
      <c r="D337" s="71">
        <v>36791</v>
      </c>
      <c r="E337" s="72">
        <f t="shared" ca="1" si="10"/>
        <v>20</v>
      </c>
      <c r="F337" s="90">
        <v>66797</v>
      </c>
      <c r="G337" s="73">
        <v>5</v>
      </c>
      <c r="H337" s="90">
        <f t="shared" si="11"/>
        <v>68688</v>
      </c>
      <c r="I337" s="73"/>
    </row>
    <row r="338" spans="1:9" x14ac:dyDescent="0.3">
      <c r="A338" s="70" t="s">
        <v>100</v>
      </c>
      <c r="B338" s="70" t="s">
        <v>2294</v>
      </c>
      <c r="C338" s="70" t="s">
        <v>12</v>
      </c>
      <c r="D338" s="71">
        <v>36824</v>
      </c>
      <c r="E338" s="72">
        <f t="shared" ca="1" si="10"/>
        <v>20</v>
      </c>
      <c r="F338" s="90">
        <v>127938</v>
      </c>
      <c r="G338" s="73">
        <v>4</v>
      </c>
      <c r="H338" s="90">
        <f t="shared" si="11"/>
        <v>131559</v>
      </c>
      <c r="I338" s="73"/>
    </row>
    <row r="339" spans="1:9" x14ac:dyDescent="0.3">
      <c r="A339" s="70" t="s">
        <v>671</v>
      </c>
      <c r="B339" s="70" t="s">
        <v>2294</v>
      </c>
      <c r="C339" s="70" t="s">
        <v>12</v>
      </c>
      <c r="D339" s="71">
        <v>36934</v>
      </c>
      <c r="E339" s="72">
        <f t="shared" ca="1" si="10"/>
        <v>20</v>
      </c>
      <c r="F339" s="90">
        <v>96466</v>
      </c>
      <c r="G339" s="73">
        <v>2</v>
      </c>
      <c r="H339" s="90">
        <f t="shared" si="11"/>
        <v>99196</v>
      </c>
      <c r="I339" s="73"/>
    </row>
    <row r="340" spans="1:9" x14ac:dyDescent="0.3">
      <c r="A340" s="70" t="s">
        <v>246</v>
      </c>
      <c r="B340" s="70" t="s">
        <v>2294</v>
      </c>
      <c r="C340" s="70" t="s">
        <v>12</v>
      </c>
      <c r="D340" s="71">
        <v>37632</v>
      </c>
      <c r="E340" s="72">
        <f t="shared" ca="1" si="10"/>
        <v>18</v>
      </c>
      <c r="F340" s="90">
        <v>98930</v>
      </c>
      <c r="G340" s="73">
        <v>2</v>
      </c>
      <c r="H340" s="90">
        <f t="shared" si="11"/>
        <v>101730</v>
      </c>
      <c r="I340" s="73"/>
    </row>
    <row r="341" spans="1:9" x14ac:dyDescent="0.3">
      <c r="A341" s="70" t="s">
        <v>564</v>
      </c>
      <c r="B341" s="70" t="s">
        <v>2294</v>
      </c>
      <c r="C341" s="70" t="s">
        <v>12</v>
      </c>
      <c r="D341" s="71">
        <v>37977</v>
      </c>
      <c r="E341" s="72">
        <f t="shared" ca="1" si="10"/>
        <v>17</v>
      </c>
      <c r="F341" s="90">
        <v>104194</v>
      </c>
      <c r="G341" s="73">
        <v>4</v>
      </c>
      <c r="H341" s="90">
        <f t="shared" si="11"/>
        <v>107143</v>
      </c>
      <c r="I341" s="73"/>
    </row>
    <row r="342" spans="1:9" x14ac:dyDescent="0.3">
      <c r="A342" s="70" t="s">
        <v>436</v>
      </c>
      <c r="B342" s="70" t="s">
        <v>2294</v>
      </c>
      <c r="C342" s="70" t="s">
        <v>12</v>
      </c>
      <c r="D342" s="71">
        <v>38011</v>
      </c>
      <c r="E342" s="72">
        <f t="shared" ca="1" si="10"/>
        <v>17</v>
      </c>
      <c r="F342" s="90">
        <v>72150</v>
      </c>
      <c r="G342" s="73">
        <v>4</v>
      </c>
      <c r="H342" s="90">
        <f t="shared" si="11"/>
        <v>74192</v>
      </c>
      <c r="I342" s="73"/>
    </row>
    <row r="343" spans="1:9" x14ac:dyDescent="0.3">
      <c r="A343" s="70" t="s">
        <v>208</v>
      </c>
      <c r="B343" s="70" t="s">
        <v>2294</v>
      </c>
      <c r="C343" s="70" t="s">
        <v>12</v>
      </c>
      <c r="D343" s="71">
        <v>38039</v>
      </c>
      <c r="E343" s="72">
        <f t="shared" ca="1" si="10"/>
        <v>17</v>
      </c>
      <c r="F343" s="90">
        <v>85098</v>
      </c>
      <c r="G343" s="73">
        <v>4</v>
      </c>
      <c r="H343" s="90">
        <f t="shared" si="11"/>
        <v>87507</v>
      </c>
      <c r="I343" s="73"/>
    </row>
    <row r="344" spans="1:9" x14ac:dyDescent="0.3">
      <c r="A344" s="70" t="s">
        <v>71</v>
      </c>
      <c r="B344" s="70" t="s">
        <v>2294</v>
      </c>
      <c r="C344" s="70" t="s">
        <v>12</v>
      </c>
      <c r="D344" s="71">
        <v>38304</v>
      </c>
      <c r="E344" s="72">
        <f t="shared" ca="1" si="10"/>
        <v>16</v>
      </c>
      <c r="F344" s="90">
        <v>120691</v>
      </c>
      <c r="G344" s="73">
        <v>4</v>
      </c>
      <c r="H344" s="90">
        <f t="shared" si="11"/>
        <v>124107</v>
      </c>
      <c r="I344" s="73"/>
    </row>
    <row r="345" spans="1:9" x14ac:dyDescent="0.3">
      <c r="A345" s="70" t="s">
        <v>14</v>
      </c>
      <c r="B345" s="70" t="s">
        <v>2294</v>
      </c>
      <c r="C345" s="70" t="s">
        <v>12</v>
      </c>
      <c r="D345" s="71">
        <v>38613</v>
      </c>
      <c r="E345" s="72">
        <f t="shared" ca="1" si="10"/>
        <v>15</v>
      </c>
      <c r="F345" s="90">
        <v>128374</v>
      </c>
      <c r="G345" s="73">
        <v>3</v>
      </c>
      <c r="H345" s="90">
        <f t="shared" si="11"/>
        <v>132007</v>
      </c>
      <c r="I345" s="73"/>
    </row>
    <row r="346" spans="1:9" x14ac:dyDescent="0.3">
      <c r="A346" s="70" t="s">
        <v>229</v>
      </c>
      <c r="B346" s="70" t="s">
        <v>2294</v>
      </c>
      <c r="C346" s="70" t="s">
        <v>12</v>
      </c>
      <c r="D346" s="71">
        <v>38614</v>
      </c>
      <c r="E346" s="72">
        <f t="shared" ca="1" si="10"/>
        <v>15</v>
      </c>
      <c r="F346" s="90">
        <v>121397</v>
      </c>
      <c r="G346" s="73">
        <v>3</v>
      </c>
      <c r="H346" s="90">
        <f t="shared" si="11"/>
        <v>124833</v>
      </c>
      <c r="I346" s="73"/>
    </row>
    <row r="347" spans="1:9" x14ac:dyDescent="0.3">
      <c r="A347" s="70" t="s">
        <v>474</v>
      </c>
      <c r="B347" s="70" t="s">
        <v>2294</v>
      </c>
      <c r="C347" s="70" t="s">
        <v>12</v>
      </c>
      <c r="D347" s="71">
        <v>38873</v>
      </c>
      <c r="E347" s="72">
        <f t="shared" ca="1" si="10"/>
        <v>14</v>
      </c>
      <c r="F347" s="90">
        <v>73584</v>
      </c>
      <c r="G347" s="73">
        <v>1</v>
      </c>
      <c r="H347" s="90">
        <f t="shared" si="11"/>
        <v>75667</v>
      </c>
      <c r="I347" s="73"/>
    </row>
    <row r="348" spans="1:9" x14ac:dyDescent="0.3">
      <c r="A348" s="70" t="s">
        <v>187</v>
      </c>
      <c r="B348" s="70" t="s">
        <v>2294</v>
      </c>
      <c r="C348" s="70" t="s">
        <v>12</v>
      </c>
      <c r="D348" s="71">
        <v>39054</v>
      </c>
      <c r="E348" s="72">
        <f t="shared" ca="1" si="10"/>
        <v>14</v>
      </c>
      <c r="F348" s="90">
        <v>68051</v>
      </c>
      <c r="G348" s="73">
        <v>2</v>
      </c>
      <c r="H348" s="90">
        <f t="shared" si="11"/>
        <v>69977</v>
      </c>
      <c r="I348" s="73"/>
    </row>
    <row r="349" spans="1:9" x14ac:dyDescent="0.3">
      <c r="A349" s="70" t="s">
        <v>308</v>
      </c>
      <c r="B349" s="70" t="s">
        <v>2294</v>
      </c>
      <c r="C349" s="70" t="s">
        <v>12</v>
      </c>
      <c r="D349" s="71">
        <v>39419</v>
      </c>
      <c r="E349" s="72">
        <f t="shared" ca="1" si="10"/>
        <v>13</v>
      </c>
      <c r="F349" s="90">
        <v>77605</v>
      </c>
      <c r="G349" s="73">
        <v>4</v>
      </c>
      <c r="H349" s="90">
        <f t="shared" si="11"/>
        <v>79802</v>
      </c>
      <c r="I349" s="73"/>
    </row>
    <row r="350" spans="1:9" x14ac:dyDescent="0.3">
      <c r="A350" s="70" t="s">
        <v>272</v>
      </c>
      <c r="B350" s="70" t="s">
        <v>2294</v>
      </c>
      <c r="C350" s="70" t="s">
        <v>12</v>
      </c>
      <c r="D350" s="71">
        <v>39697</v>
      </c>
      <c r="E350" s="72">
        <f t="shared" ca="1" si="10"/>
        <v>12</v>
      </c>
      <c r="F350" s="90">
        <v>72430</v>
      </c>
      <c r="G350" s="73">
        <v>5</v>
      </c>
      <c r="H350" s="90">
        <f t="shared" si="11"/>
        <v>74480</v>
      </c>
      <c r="I350" s="73"/>
    </row>
    <row r="351" spans="1:9" x14ac:dyDescent="0.3">
      <c r="A351" s="70" t="s">
        <v>752</v>
      </c>
      <c r="B351" s="70" t="s">
        <v>2294</v>
      </c>
      <c r="C351" s="70" t="s">
        <v>12</v>
      </c>
      <c r="D351" s="71">
        <v>41914</v>
      </c>
      <c r="E351" s="72">
        <f t="shared" ca="1" si="10"/>
        <v>6</v>
      </c>
      <c r="F351" s="90">
        <v>70392</v>
      </c>
      <c r="G351" s="73">
        <v>4</v>
      </c>
      <c r="H351" s="90">
        <f t="shared" si="11"/>
        <v>72385</v>
      </c>
      <c r="I351" s="73"/>
    </row>
    <row r="352" spans="1:9" x14ac:dyDescent="0.3">
      <c r="A352" s="70" t="s">
        <v>532</v>
      </c>
      <c r="B352" s="70" t="s">
        <v>2294</v>
      </c>
      <c r="C352" s="70" t="s">
        <v>12</v>
      </c>
      <c r="D352" s="71">
        <v>42840</v>
      </c>
      <c r="E352" s="72">
        <f t="shared" ca="1" si="10"/>
        <v>3</v>
      </c>
      <c r="F352" s="90">
        <v>65274</v>
      </c>
      <c r="G352" s="73">
        <v>4</v>
      </c>
      <c r="H352" s="90">
        <f t="shared" si="11"/>
        <v>67122</v>
      </c>
      <c r="I352" s="73"/>
    </row>
    <row r="353" spans="1:9" x14ac:dyDescent="0.3">
      <c r="A353" s="70" t="s">
        <v>356</v>
      </c>
      <c r="B353" s="70" t="s">
        <v>2294</v>
      </c>
      <c r="C353" s="70" t="s">
        <v>12</v>
      </c>
      <c r="D353" s="71">
        <v>42966</v>
      </c>
      <c r="E353" s="72">
        <f t="shared" ca="1" si="10"/>
        <v>3</v>
      </c>
      <c r="F353" s="90">
        <v>66909</v>
      </c>
      <c r="G353" s="73">
        <v>4</v>
      </c>
      <c r="H353" s="90">
        <f t="shared" si="11"/>
        <v>68803</v>
      </c>
      <c r="I353" s="73"/>
    </row>
    <row r="354" spans="1:9" x14ac:dyDescent="0.3">
      <c r="A354" s="70" t="s">
        <v>473</v>
      </c>
      <c r="B354" s="70" t="s">
        <v>2294</v>
      </c>
      <c r="C354" s="70" t="s">
        <v>12</v>
      </c>
      <c r="D354" s="71">
        <v>43118</v>
      </c>
      <c r="E354" s="72">
        <f t="shared" ca="1" si="10"/>
        <v>3</v>
      </c>
      <c r="F354" s="90">
        <v>112034</v>
      </c>
      <c r="G354" s="73">
        <v>2</v>
      </c>
      <c r="H354" s="90">
        <f t="shared" si="11"/>
        <v>115205</v>
      </c>
      <c r="I354" s="73"/>
    </row>
    <row r="355" spans="1:9" x14ac:dyDescent="0.3">
      <c r="A355" s="70" t="s">
        <v>162</v>
      </c>
      <c r="B355" s="70" t="s">
        <v>2294</v>
      </c>
      <c r="C355" s="70" t="s">
        <v>12</v>
      </c>
      <c r="D355" s="71">
        <v>43204</v>
      </c>
      <c r="E355" s="72">
        <f t="shared" ca="1" si="10"/>
        <v>2</v>
      </c>
      <c r="F355" s="90">
        <v>50221</v>
      </c>
      <c r="G355" s="73">
        <v>4</v>
      </c>
      <c r="H355" s="90">
        <f t="shared" si="11"/>
        <v>51643</v>
      </c>
      <c r="I355" s="73"/>
    </row>
    <row r="356" spans="1:9" x14ac:dyDescent="0.3">
      <c r="A356" s="70" t="s">
        <v>625</v>
      </c>
      <c r="B356" s="70" t="s">
        <v>2294</v>
      </c>
      <c r="C356" s="70" t="s">
        <v>15</v>
      </c>
      <c r="D356" s="71">
        <v>36076</v>
      </c>
      <c r="E356" s="72">
        <f t="shared" ca="1" si="10"/>
        <v>22</v>
      </c>
      <c r="F356" s="90">
        <v>19354</v>
      </c>
      <c r="G356" s="73">
        <v>4</v>
      </c>
      <c r="H356" s="90">
        <f t="shared" si="11"/>
        <v>19902</v>
      </c>
      <c r="I356" s="73"/>
    </row>
    <row r="357" spans="1:9" x14ac:dyDescent="0.3">
      <c r="A357" s="70" t="s">
        <v>181</v>
      </c>
      <c r="B357" s="70" t="s">
        <v>2294</v>
      </c>
      <c r="C357" s="70" t="s">
        <v>15</v>
      </c>
      <c r="D357" s="71">
        <v>38851</v>
      </c>
      <c r="E357" s="72">
        <f t="shared" ca="1" si="10"/>
        <v>14</v>
      </c>
      <c r="F357" s="90">
        <v>70795</v>
      </c>
      <c r="G357" s="73">
        <v>1</v>
      </c>
      <c r="H357" s="90">
        <f t="shared" si="11"/>
        <v>72799</v>
      </c>
      <c r="I357" s="73"/>
    </row>
    <row r="358" spans="1:9" x14ac:dyDescent="0.3">
      <c r="A358" s="70" t="s">
        <v>802</v>
      </c>
      <c r="B358" s="70" t="s">
        <v>2294</v>
      </c>
      <c r="C358" s="70" t="s">
        <v>15</v>
      </c>
      <c r="D358" s="71">
        <v>38878</v>
      </c>
      <c r="E358" s="72">
        <f t="shared" ca="1" si="10"/>
        <v>14</v>
      </c>
      <c r="F358" s="90">
        <v>42694</v>
      </c>
      <c r="G358" s="73">
        <v>3</v>
      </c>
      <c r="H358" s="90">
        <f t="shared" si="11"/>
        <v>43903</v>
      </c>
      <c r="I358" s="73"/>
    </row>
    <row r="359" spans="1:9" x14ac:dyDescent="0.3">
      <c r="A359" s="70" t="s">
        <v>391</v>
      </c>
      <c r="B359" s="70" t="s">
        <v>2294</v>
      </c>
      <c r="C359" s="70" t="s">
        <v>15</v>
      </c>
      <c r="D359" s="71">
        <v>39128</v>
      </c>
      <c r="E359" s="72">
        <f t="shared" ca="1" si="10"/>
        <v>14</v>
      </c>
      <c r="F359" s="90">
        <v>39603</v>
      </c>
      <c r="G359" s="73">
        <v>2</v>
      </c>
      <c r="H359" s="90">
        <f t="shared" si="11"/>
        <v>40724</v>
      </c>
      <c r="I359" s="73"/>
    </row>
    <row r="360" spans="1:9" x14ac:dyDescent="0.3">
      <c r="A360" s="70" t="s">
        <v>353</v>
      </c>
      <c r="B360" s="70" t="s">
        <v>2294</v>
      </c>
      <c r="C360" s="70" t="s">
        <v>15</v>
      </c>
      <c r="D360" s="71">
        <v>39895</v>
      </c>
      <c r="E360" s="72">
        <f t="shared" ca="1" si="10"/>
        <v>11</v>
      </c>
      <c r="F360" s="90">
        <v>45998</v>
      </c>
      <c r="G360" s="73">
        <v>1</v>
      </c>
      <c r="H360" s="90">
        <f t="shared" si="11"/>
        <v>47300</v>
      </c>
      <c r="I360" s="73"/>
    </row>
    <row r="361" spans="1:9" x14ac:dyDescent="0.3">
      <c r="A361" s="70" t="s">
        <v>310</v>
      </c>
      <c r="B361" s="70" t="s">
        <v>2294</v>
      </c>
      <c r="C361" s="70" t="s">
        <v>15</v>
      </c>
      <c r="D361" s="71">
        <v>39898</v>
      </c>
      <c r="E361" s="72">
        <f t="shared" ca="1" si="10"/>
        <v>11</v>
      </c>
      <c r="F361" s="90">
        <v>23520</v>
      </c>
      <c r="G361" s="73">
        <v>3</v>
      </c>
      <c r="H361" s="90">
        <f t="shared" si="11"/>
        <v>24186</v>
      </c>
      <c r="I361" s="73"/>
    </row>
    <row r="362" spans="1:9" x14ac:dyDescent="0.3">
      <c r="A362" s="70" t="s">
        <v>178</v>
      </c>
      <c r="B362" s="70" t="s">
        <v>2294</v>
      </c>
      <c r="C362" s="70" t="s">
        <v>15</v>
      </c>
      <c r="D362" s="71">
        <v>39923</v>
      </c>
      <c r="E362" s="72">
        <f t="shared" ca="1" si="10"/>
        <v>11</v>
      </c>
      <c r="F362" s="90">
        <v>69922</v>
      </c>
      <c r="G362" s="73">
        <v>4</v>
      </c>
      <c r="H362" s="90">
        <f t="shared" si="11"/>
        <v>71901</v>
      </c>
      <c r="I362" s="73"/>
    </row>
    <row r="363" spans="1:9" x14ac:dyDescent="0.3">
      <c r="A363" s="70" t="s">
        <v>242</v>
      </c>
      <c r="B363" s="70" t="s">
        <v>2294</v>
      </c>
      <c r="C363" s="70" t="s">
        <v>15</v>
      </c>
      <c r="D363" s="71">
        <v>41119</v>
      </c>
      <c r="E363" s="72">
        <f t="shared" ca="1" si="10"/>
        <v>8</v>
      </c>
      <c r="F363" s="90">
        <v>46211</v>
      </c>
      <c r="G363" s="73">
        <v>5</v>
      </c>
      <c r="H363" s="90">
        <f t="shared" si="11"/>
        <v>47519</v>
      </c>
      <c r="I363" s="73"/>
    </row>
    <row r="364" spans="1:9" x14ac:dyDescent="0.3">
      <c r="A364" s="70" t="s">
        <v>759</v>
      </c>
      <c r="B364" s="70" t="s">
        <v>2294</v>
      </c>
      <c r="C364" s="70" t="s">
        <v>15</v>
      </c>
      <c r="D364" s="71">
        <v>41855</v>
      </c>
      <c r="E364" s="72">
        <f t="shared" ca="1" si="10"/>
        <v>6</v>
      </c>
      <c r="F364" s="90">
        <v>70526</v>
      </c>
      <c r="G364" s="73">
        <v>5</v>
      </c>
      <c r="H364" s="90">
        <f t="shared" si="11"/>
        <v>72522</v>
      </c>
      <c r="I364" s="73"/>
    </row>
    <row r="365" spans="1:9" x14ac:dyDescent="0.3">
      <c r="A365" s="70" t="s">
        <v>327</v>
      </c>
      <c r="B365" s="70" t="s">
        <v>2294</v>
      </c>
      <c r="C365" s="70" t="s">
        <v>15</v>
      </c>
      <c r="D365" s="71">
        <v>42628</v>
      </c>
      <c r="E365" s="72">
        <f t="shared" ca="1" si="10"/>
        <v>4</v>
      </c>
      <c r="F365" s="90">
        <v>57030</v>
      </c>
      <c r="G365" s="73">
        <v>2</v>
      </c>
      <c r="H365" s="90">
        <f t="shared" si="11"/>
        <v>58644</v>
      </c>
      <c r="I365" s="73"/>
    </row>
    <row r="366" spans="1:9" x14ac:dyDescent="0.3">
      <c r="A366" s="70" t="s">
        <v>333</v>
      </c>
      <c r="B366" s="70" t="s">
        <v>2294</v>
      </c>
      <c r="C366" s="70" t="s">
        <v>15</v>
      </c>
      <c r="D366" s="71">
        <v>43108</v>
      </c>
      <c r="E366" s="72">
        <f t="shared" ca="1" si="10"/>
        <v>3</v>
      </c>
      <c r="F366" s="90">
        <v>29624</v>
      </c>
      <c r="G366" s="73">
        <v>3</v>
      </c>
      <c r="H366" s="90">
        <f t="shared" si="11"/>
        <v>30463</v>
      </c>
      <c r="I366" s="73"/>
    </row>
    <row r="367" spans="1:9" x14ac:dyDescent="0.3">
      <c r="A367" s="70" t="s">
        <v>615</v>
      </c>
      <c r="B367" s="70" t="s">
        <v>2294</v>
      </c>
      <c r="C367" s="70" t="s">
        <v>21</v>
      </c>
      <c r="D367" s="71">
        <v>36062</v>
      </c>
      <c r="E367" s="72">
        <f t="shared" ca="1" si="10"/>
        <v>22</v>
      </c>
      <c r="F367" s="90">
        <v>54466</v>
      </c>
      <c r="G367" s="73">
        <v>4</v>
      </c>
      <c r="H367" s="90">
        <f t="shared" si="11"/>
        <v>56008</v>
      </c>
      <c r="I367" s="73"/>
    </row>
    <row r="368" spans="1:9" x14ac:dyDescent="0.3">
      <c r="A368" s="70" t="s">
        <v>523</v>
      </c>
      <c r="B368" s="70" t="s">
        <v>2296</v>
      </c>
      <c r="C368" s="70" t="s">
        <v>18</v>
      </c>
      <c r="D368" s="71">
        <v>38204</v>
      </c>
      <c r="E368" s="72">
        <f t="shared" ca="1" si="10"/>
        <v>16</v>
      </c>
      <c r="F368" s="90">
        <v>80114</v>
      </c>
      <c r="G368" s="73">
        <v>4</v>
      </c>
      <c r="H368" s="90">
        <f t="shared" si="11"/>
        <v>82382</v>
      </c>
      <c r="I368" s="73"/>
    </row>
    <row r="369" spans="1:9" x14ac:dyDescent="0.3">
      <c r="A369" s="70" t="s">
        <v>351</v>
      </c>
      <c r="B369" s="70" t="s">
        <v>2296</v>
      </c>
      <c r="C369" s="70" t="s">
        <v>18</v>
      </c>
      <c r="D369" s="71">
        <v>38481</v>
      </c>
      <c r="E369" s="72">
        <f t="shared" ca="1" si="10"/>
        <v>15</v>
      </c>
      <c r="F369" s="90">
        <v>127837</v>
      </c>
      <c r="G369" s="73">
        <v>4</v>
      </c>
      <c r="H369" s="90">
        <f t="shared" si="11"/>
        <v>131455</v>
      </c>
      <c r="I369" s="73"/>
    </row>
    <row r="370" spans="1:9" x14ac:dyDescent="0.3">
      <c r="A370" s="70" t="s">
        <v>368</v>
      </c>
      <c r="B370" s="70" t="s">
        <v>2296</v>
      </c>
      <c r="C370" s="70" t="s">
        <v>18</v>
      </c>
      <c r="D370" s="71">
        <v>38804</v>
      </c>
      <c r="E370" s="72">
        <f t="shared" ca="1" si="10"/>
        <v>14</v>
      </c>
      <c r="F370" s="90">
        <v>107150</v>
      </c>
      <c r="G370" s="73">
        <v>2</v>
      </c>
      <c r="H370" s="90">
        <f t="shared" si="11"/>
        <v>110183</v>
      </c>
      <c r="I370" s="73"/>
    </row>
    <row r="371" spans="1:9" x14ac:dyDescent="0.3">
      <c r="A371" s="70" t="s">
        <v>479</v>
      </c>
      <c r="B371" s="70" t="s">
        <v>2296</v>
      </c>
      <c r="C371" s="70" t="s">
        <v>18</v>
      </c>
      <c r="D371" s="71">
        <v>39993</v>
      </c>
      <c r="E371" s="72">
        <f t="shared" ca="1" si="10"/>
        <v>11</v>
      </c>
      <c r="F371" s="90">
        <v>43669</v>
      </c>
      <c r="G371" s="73">
        <v>3</v>
      </c>
      <c r="H371" s="90">
        <f t="shared" si="11"/>
        <v>44905</v>
      </c>
      <c r="I371" s="73"/>
    </row>
    <row r="372" spans="1:9" x14ac:dyDescent="0.3">
      <c r="A372" s="70" t="s">
        <v>95</v>
      </c>
      <c r="B372" s="70" t="s">
        <v>2296</v>
      </c>
      <c r="C372" s="70" t="s">
        <v>18</v>
      </c>
      <c r="D372" s="71">
        <v>40560</v>
      </c>
      <c r="E372" s="72">
        <f t="shared" ca="1" si="10"/>
        <v>10</v>
      </c>
      <c r="F372" s="90">
        <v>115461</v>
      </c>
      <c r="G372" s="73">
        <v>3</v>
      </c>
      <c r="H372" s="90">
        <f t="shared" si="11"/>
        <v>118729</v>
      </c>
      <c r="I372" s="73"/>
    </row>
    <row r="373" spans="1:9" x14ac:dyDescent="0.3">
      <c r="A373" s="70" t="s">
        <v>389</v>
      </c>
      <c r="B373" s="70" t="s">
        <v>2296</v>
      </c>
      <c r="C373" s="70" t="s">
        <v>18</v>
      </c>
      <c r="D373" s="71">
        <v>43090</v>
      </c>
      <c r="E373" s="72">
        <f t="shared" ca="1" si="10"/>
        <v>3</v>
      </c>
      <c r="F373" s="90">
        <v>109435</v>
      </c>
      <c r="G373" s="73">
        <v>2</v>
      </c>
      <c r="H373" s="90">
        <f t="shared" si="11"/>
        <v>112533</v>
      </c>
      <c r="I373" s="73"/>
    </row>
    <row r="374" spans="1:9" x14ac:dyDescent="0.3">
      <c r="A374" s="70" t="s">
        <v>680</v>
      </c>
      <c r="B374" s="70" t="s">
        <v>2296</v>
      </c>
      <c r="C374" s="70" t="s">
        <v>18</v>
      </c>
      <c r="D374" s="71">
        <v>43129</v>
      </c>
      <c r="E374" s="72">
        <f t="shared" ca="1" si="10"/>
        <v>3</v>
      </c>
      <c r="F374" s="90">
        <v>111026</v>
      </c>
      <c r="G374" s="73">
        <v>4</v>
      </c>
      <c r="H374" s="90">
        <f t="shared" si="11"/>
        <v>114169</v>
      </c>
      <c r="I374" s="73"/>
    </row>
    <row r="375" spans="1:9" x14ac:dyDescent="0.3">
      <c r="A375" s="70" t="s">
        <v>679</v>
      </c>
      <c r="B375" s="70" t="s">
        <v>2296</v>
      </c>
      <c r="C375" s="70" t="s">
        <v>12</v>
      </c>
      <c r="D375" s="71">
        <v>36374</v>
      </c>
      <c r="E375" s="72">
        <f t="shared" ca="1" si="10"/>
        <v>21</v>
      </c>
      <c r="F375" s="90">
        <v>57826</v>
      </c>
      <c r="G375" s="73">
        <v>5</v>
      </c>
      <c r="H375" s="90">
        <f t="shared" si="11"/>
        <v>59463</v>
      </c>
      <c r="I375" s="73"/>
    </row>
    <row r="376" spans="1:9" x14ac:dyDescent="0.3">
      <c r="A376" s="70" t="s">
        <v>417</v>
      </c>
      <c r="B376" s="70" t="s">
        <v>2296</v>
      </c>
      <c r="C376" s="70" t="s">
        <v>12</v>
      </c>
      <c r="D376" s="71">
        <v>36498</v>
      </c>
      <c r="E376" s="72">
        <f t="shared" ca="1" si="10"/>
        <v>21</v>
      </c>
      <c r="F376" s="90">
        <v>71781</v>
      </c>
      <c r="G376" s="73">
        <v>5</v>
      </c>
      <c r="H376" s="90">
        <f t="shared" si="11"/>
        <v>73813</v>
      </c>
      <c r="I376" s="73"/>
    </row>
    <row r="377" spans="1:9" x14ac:dyDescent="0.3">
      <c r="A377" s="70" t="s">
        <v>415</v>
      </c>
      <c r="B377" s="70" t="s">
        <v>2296</v>
      </c>
      <c r="C377" s="70" t="s">
        <v>12</v>
      </c>
      <c r="D377" s="71">
        <v>36661</v>
      </c>
      <c r="E377" s="72">
        <f t="shared" ca="1" si="10"/>
        <v>20</v>
      </c>
      <c r="F377" s="90">
        <v>130066</v>
      </c>
      <c r="G377" s="73">
        <v>1</v>
      </c>
      <c r="H377" s="90">
        <f t="shared" si="11"/>
        <v>133747</v>
      </c>
      <c r="I377" s="73"/>
    </row>
    <row r="378" spans="1:9" x14ac:dyDescent="0.3">
      <c r="A378" s="70" t="s">
        <v>94</v>
      </c>
      <c r="B378" s="70" t="s">
        <v>2296</v>
      </c>
      <c r="C378" s="70" t="s">
        <v>12</v>
      </c>
      <c r="D378" s="71">
        <v>37878</v>
      </c>
      <c r="E378" s="72">
        <f t="shared" ca="1" si="10"/>
        <v>17</v>
      </c>
      <c r="F378" s="90">
        <v>33802</v>
      </c>
      <c r="G378" s="73">
        <v>5</v>
      </c>
      <c r="H378" s="90">
        <f t="shared" si="11"/>
        <v>34759</v>
      </c>
      <c r="I378" s="73"/>
    </row>
    <row r="379" spans="1:9" x14ac:dyDescent="0.3">
      <c r="A379" s="70" t="s">
        <v>348</v>
      </c>
      <c r="B379" s="70" t="s">
        <v>2296</v>
      </c>
      <c r="C379" s="70" t="s">
        <v>12</v>
      </c>
      <c r="D379" s="71">
        <v>38932</v>
      </c>
      <c r="E379" s="72">
        <f t="shared" ca="1" si="10"/>
        <v>14</v>
      </c>
      <c r="F379" s="90">
        <v>34776</v>
      </c>
      <c r="G379" s="73">
        <v>2</v>
      </c>
      <c r="H379" s="90">
        <f t="shared" si="11"/>
        <v>35761</v>
      </c>
      <c r="I379" s="73"/>
    </row>
    <row r="380" spans="1:9" x14ac:dyDescent="0.3">
      <c r="A380" s="70" t="s">
        <v>167</v>
      </c>
      <c r="B380" s="70" t="s">
        <v>2296</v>
      </c>
      <c r="C380" s="70" t="s">
        <v>12</v>
      </c>
      <c r="D380" s="71">
        <v>39223</v>
      </c>
      <c r="E380" s="72">
        <f t="shared" ca="1" si="10"/>
        <v>13</v>
      </c>
      <c r="F380" s="90">
        <v>101136</v>
      </c>
      <c r="G380" s="73">
        <v>5</v>
      </c>
      <c r="H380" s="90">
        <f t="shared" si="11"/>
        <v>103999</v>
      </c>
      <c r="I380" s="73"/>
    </row>
    <row r="381" spans="1:9" x14ac:dyDescent="0.3">
      <c r="A381" s="70" t="s">
        <v>797</v>
      </c>
      <c r="B381" s="70" t="s">
        <v>2296</v>
      </c>
      <c r="C381" s="70" t="s">
        <v>12</v>
      </c>
      <c r="D381" s="71">
        <v>39324</v>
      </c>
      <c r="E381" s="72">
        <f t="shared" ca="1" si="10"/>
        <v>13</v>
      </c>
      <c r="F381" s="90">
        <v>67189</v>
      </c>
      <c r="G381" s="73">
        <v>5</v>
      </c>
      <c r="H381" s="90">
        <f t="shared" si="11"/>
        <v>69091</v>
      </c>
      <c r="I381" s="73"/>
    </row>
    <row r="382" spans="1:9" x14ac:dyDescent="0.3">
      <c r="A382" s="70" t="s">
        <v>558</v>
      </c>
      <c r="B382" s="70" t="s">
        <v>2296</v>
      </c>
      <c r="C382" s="70" t="s">
        <v>12</v>
      </c>
      <c r="D382" s="71">
        <v>39655</v>
      </c>
      <c r="E382" s="72">
        <f t="shared" ca="1" si="10"/>
        <v>12</v>
      </c>
      <c r="F382" s="90">
        <v>106176</v>
      </c>
      <c r="G382" s="73">
        <v>2</v>
      </c>
      <c r="H382" s="90">
        <f t="shared" si="11"/>
        <v>109181</v>
      </c>
      <c r="I382" s="73"/>
    </row>
    <row r="383" spans="1:9" x14ac:dyDescent="0.3">
      <c r="A383" s="70" t="s">
        <v>247</v>
      </c>
      <c r="B383" s="70" t="s">
        <v>2296</v>
      </c>
      <c r="C383" s="70" t="s">
        <v>12</v>
      </c>
      <c r="D383" s="71">
        <v>43290</v>
      </c>
      <c r="E383" s="72">
        <f t="shared" ca="1" si="10"/>
        <v>2</v>
      </c>
      <c r="F383" s="90">
        <v>91930</v>
      </c>
      <c r="G383" s="73">
        <v>2</v>
      </c>
      <c r="H383" s="90">
        <f t="shared" si="11"/>
        <v>94532</v>
      </c>
      <c r="I383" s="73"/>
    </row>
    <row r="384" spans="1:9" x14ac:dyDescent="0.3">
      <c r="A384" s="70" t="s">
        <v>650</v>
      </c>
      <c r="B384" s="70" t="s">
        <v>2296</v>
      </c>
      <c r="C384" s="70" t="s">
        <v>15</v>
      </c>
      <c r="D384" s="71">
        <v>37907</v>
      </c>
      <c r="E384" s="72">
        <f t="shared" ca="1" si="10"/>
        <v>17</v>
      </c>
      <c r="F384" s="90">
        <v>73046</v>
      </c>
      <c r="G384" s="73">
        <v>4</v>
      </c>
      <c r="H384" s="90">
        <f t="shared" si="11"/>
        <v>75114</v>
      </c>
      <c r="I384" s="73"/>
    </row>
    <row r="385" spans="1:9" x14ac:dyDescent="0.3">
      <c r="A385" s="70" t="s">
        <v>589</v>
      </c>
      <c r="B385" s="70" t="s">
        <v>2296</v>
      </c>
      <c r="C385" s="70" t="s">
        <v>15</v>
      </c>
      <c r="D385" s="71">
        <v>38718</v>
      </c>
      <c r="E385" s="72">
        <f t="shared" ca="1" si="10"/>
        <v>15</v>
      </c>
      <c r="F385" s="90">
        <v>30307</v>
      </c>
      <c r="G385" s="73">
        <v>3</v>
      </c>
      <c r="H385" s="90">
        <f t="shared" si="11"/>
        <v>31165</v>
      </c>
      <c r="I385" s="73"/>
    </row>
    <row r="386" spans="1:9" x14ac:dyDescent="0.3">
      <c r="A386" s="70" t="s">
        <v>334</v>
      </c>
      <c r="B386" s="70" t="s">
        <v>2296</v>
      </c>
      <c r="C386" s="70" t="s">
        <v>21</v>
      </c>
      <c r="D386" s="71">
        <v>38138</v>
      </c>
      <c r="E386" s="72">
        <f t="shared" ref="E386:E449" ca="1" si="12">DATEDIF(D386,TODAY(),"Y")</f>
        <v>16</v>
      </c>
      <c r="F386" s="90">
        <v>52203</v>
      </c>
      <c r="G386" s="73">
        <v>3</v>
      </c>
      <c r="H386" s="90">
        <f t="shared" si="11"/>
        <v>53681</v>
      </c>
      <c r="I386" s="73"/>
    </row>
    <row r="387" spans="1:9" x14ac:dyDescent="0.3">
      <c r="A387" s="70" t="s">
        <v>261</v>
      </c>
      <c r="B387" s="70" t="s">
        <v>2296</v>
      </c>
      <c r="C387" s="70" t="s">
        <v>21</v>
      </c>
      <c r="D387" s="71">
        <v>38841</v>
      </c>
      <c r="E387" s="72">
        <f t="shared" ca="1" si="12"/>
        <v>14</v>
      </c>
      <c r="F387" s="90">
        <v>32032</v>
      </c>
      <c r="G387" s="73">
        <v>4</v>
      </c>
      <c r="H387" s="90">
        <f t="shared" ref="H387:H450" si="13">ROUNDUP(F387*$J$1+F387,0)</f>
        <v>32939</v>
      </c>
      <c r="I387" s="73"/>
    </row>
    <row r="388" spans="1:9" x14ac:dyDescent="0.3">
      <c r="A388" s="70" t="s">
        <v>219</v>
      </c>
      <c r="B388" s="70" t="s">
        <v>2296</v>
      </c>
      <c r="C388" s="70" t="s">
        <v>21</v>
      </c>
      <c r="D388" s="71">
        <v>40584</v>
      </c>
      <c r="E388" s="72">
        <f t="shared" ca="1" si="12"/>
        <v>10</v>
      </c>
      <c r="F388" s="90">
        <v>16330</v>
      </c>
      <c r="G388" s="73">
        <v>2</v>
      </c>
      <c r="H388" s="90">
        <f t="shared" si="13"/>
        <v>16793</v>
      </c>
      <c r="I388" s="73"/>
    </row>
    <row r="389" spans="1:9" x14ac:dyDescent="0.3">
      <c r="A389" s="70" t="s">
        <v>693</v>
      </c>
      <c r="B389" s="70" t="s">
        <v>2297</v>
      </c>
      <c r="C389" s="70" t="s">
        <v>18</v>
      </c>
      <c r="D389" s="71">
        <v>37165</v>
      </c>
      <c r="E389" s="72">
        <f t="shared" ca="1" si="12"/>
        <v>19</v>
      </c>
      <c r="F389" s="90">
        <v>105997</v>
      </c>
      <c r="G389" s="73">
        <v>2</v>
      </c>
      <c r="H389" s="90">
        <f t="shared" si="13"/>
        <v>108997</v>
      </c>
      <c r="I389" s="73"/>
    </row>
    <row r="390" spans="1:9" x14ac:dyDescent="0.3">
      <c r="A390" s="70" t="s">
        <v>631</v>
      </c>
      <c r="B390" s="70" t="s">
        <v>2297</v>
      </c>
      <c r="C390" s="70" t="s">
        <v>18</v>
      </c>
      <c r="D390" s="71">
        <v>38208</v>
      </c>
      <c r="E390" s="72">
        <f t="shared" ca="1" si="12"/>
        <v>16</v>
      </c>
      <c r="F390" s="90">
        <v>37139</v>
      </c>
      <c r="G390" s="73">
        <v>2</v>
      </c>
      <c r="H390" s="90">
        <f t="shared" si="13"/>
        <v>38191</v>
      </c>
      <c r="I390" s="73"/>
    </row>
    <row r="391" spans="1:9" x14ac:dyDescent="0.3">
      <c r="A391" s="70" t="s">
        <v>643</v>
      </c>
      <c r="B391" s="70" t="s">
        <v>2297</v>
      </c>
      <c r="C391" s="70" t="s">
        <v>18</v>
      </c>
      <c r="D391" s="71">
        <v>38324</v>
      </c>
      <c r="E391" s="72">
        <f t="shared" ca="1" si="12"/>
        <v>16</v>
      </c>
      <c r="F391" s="90">
        <v>66259</v>
      </c>
      <c r="G391" s="73">
        <v>4</v>
      </c>
      <c r="H391" s="90">
        <f t="shared" si="13"/>
        <v>68135</v>
      </c>
      <c r="I391" s="73"/>
    </row>
    <row r="392" spans="1:9" x14ac:dyDescent="0.3">
      <c r="A392" s="70" t="s">
        <v>801</v>
      </c>
      <c r="B392" s="70" t="s">
        <v>2297</v>
      </c>
      <c r="C392" s="70" t="s">
        <v>12</v>
      </c>
      <c r="D392" s="71">
        <v>37571</v>
      </c>
      <c r="E392" s="72">
        <f t="shared" ca="1" si="12"/>
        <v>18</v>
      </c>
      <c r="F392" s="90">
        <v>93419</v>
      </c>
      <c r="G392" s="73">
        <v>1</v>
      </c>
      <c r="H392" s="90">
        <f t="shared" si="13"/>
        <v>96063</v>
      </c>
      <c r="I392" s="73"/>
    </row>
    <row r="393" spans="1:9" x14ac:dyDescent="0.3">
      <c r="A393" s="70" t="s">
        <v>700</v>
      </c>
      <c r="B393" s="70" t="s">
        <v>2298</v>
      </c>
      <c r="C393" s="70" t="s">
        <v>18</v>
      </c>
      <c r="D393" s="71">
        <v>36568</v>
      </c>
      <c r="E393" s="72">
        <f t="shared" ca="1" si="12"/>
        <v>21</v>
      </c>
      <c r="F393" s="90">
        <v>48272</v>
      </c>
      <c r="G393" s="73">
        <v>1</v>
      </c>
      <c r="H393" s="90">
        <f t="shared" si="13"/>
        <v>49639</v>
      </c>
      <c r="I393" s="73"/>
    </row>
    <row r="394" spans="1:9" x14ac:dyDescent="0.3">
      <c r="A394" s="70" t="s">
        <v>475</v>
      </c>
      <c r="B394" s="70" t="s">
        <v>2298</v>
      </c>
      <c r="C394" s="70" t="s">
        <v>18</v>
      </c>
      <c r="D394" s="71">
        <v>37259</v>
      </c>
      <c r="E394" s="72">
        <f t="shared" ca="1" si="12"/>
        <v>19</v>
      </c>
      <c r="F394" s="90">
        <v>98627</v>
      </c>
      <c r="G394" s="73">
        <v>2</v>
      </c>
      <c r="H394" s="90">
        <f t="shared" si="13"/>
        <v>101419</v>
      </c>
      <c r="I394" s="73"/>
    </row>
    <row r="395" spans="1:9" x14ac:dyDescent="0.3">
      <c r="A395" s="70" t="s">
        <v>29</v>
      </c>
      <c r="B395" s="70" t="s">
        <v>2298</v>
      </c>
      <c r="C395" s="70" t="s">
        <v>18</v>
      </c>
      <c r="D395" s="71">
        <v>42540</v>
      </c>
      <c r="E395" s="72">
        <f t="shared" ca="1" si="12"/>
        <v>4</v>
      </c>
      <c r="F395" s="90">
        <v>79834</v>
      </c>
      <c r="G395" s="73">
        <v>3</v>
      </c>
      <c r="H395" s="90">
        <f t="shared" si="13"/>
        <v>82094</v>
      </c>
      <c r="I395" s="73"/>
    </row>
    <row r="396" spans="1:9" x14ac:dyDescent="0.3">
      <c r="A396" s="70" t="s">
        <v>522</v>
      </c>
      <c r="B396" s="70" t="s">
        <v>2298</v>
      </c>
      <c r="C396" s="70" t="s">
        <v>18</v>
      </c>
      <c r="D396" s="71">
        <v>43225</v>
      </c>
      <c r="E396" s="72">
        <f t="shared" ca="1" si="12"/>
        <v>2</v>
      </c>
      <c r="F396" s="90">
        <v>58307</v>
      </c>
      <c r="G396" s="73">
        <v>4</v>
      </c>
      <c r="H396" s="90">
        <f t="shared" si="13"/>
        <v>59958</v>
      </c>
      <c r="I396" s="73"/>
    </row>
    <row r="397" spans="1:9" x14ac:dyDescent="0.3">
      <c r="A397" s="70" t="s">
        <v>439</v>
      </c>
      <c r="B397" s="70" t="s">
        <v>2298</v>
      </c>
      <c r="C397" s="70" t="s">
        <v>18</v>
      </c>
      <c r="D397" s="71">
        <v>43377</v>
      </c>
      <c r="E397" s="72">
        <f t="shared" ca="1" si="12"/>
        <v>2</v>
      </c>
      <c r="F397" s="90">
        <v>124634</v>
      </c>
      <c r="G397" s="73">
        <v>1</v>
      </c>
      <c r="H397" s="90">
        <f t="shared" si="13"/>
        <v>128162</v>
      </c>
      <c r="I397" s="73"/>
    </row>
    <row r="398" spans="1:9" x14ac:dyDescent="0.3">
      <c r="A398" s="70" t="s">
        <v>433</v>
      </c>
      <c r="B398" s="70" t="s">
        <v>2298</v>
      </c>
      <c r="C398" s="70" t="s">
        <v>12</v>
      </c>
      <c r="D398" s="71">
        <v>36214</v>
      </c>
      <c r="E398" s="72">
        <f t="shared" ca="1" si="12"/>
        <v>22</v>
      </c>
      <c r="F398" s="90">
        <v>90877</v>
      </c>
      <c r="G398" s="73">
        <v>5</v>
      </c>
      <c r="H398" s="90">
        <f t="shared" si="13"/>
        <v>93449</v>
      </c>
      <c r="I398" s="73"/>
    </row>
    <row r="399" spans="1:9" x14ac:dyDescent="0.3">
      <c r="A399" s="70" t="s">
        <v>731</v>
      </c>
      <c r="B399" s="70" t="s">
        <v>2298</v>
      </c>
      <c r="C399" s="70" t="s">
        <v>12</v>
      </c>
      <c r="D399" s="71">
        <v>36335</v>
      </c>
      <c r="E399" s="72">
        <f t="shared" ca="1" si="12"/>
        <v>21</v>
      </c>
      <c r="F399" s="90">
        <v>64434</v>
      </c>
      <c r="G399" s="73">
        <v>5</v>
      </c>
      <c r="H399" s="90">
        <f t="shared" si="13"/>
        <v>66258</v>
      </c>
      <c r="I399" s="73"/>
    </row>
    <row r="400" spans="1:9" x14ac:dyDescent="0.3">
      <c r="A400" s="70" t="s">
        <v>166</v>
      </c>
      <c r="B400" s="70" t="s">
        <v>2298</v>
      </c>
      <c r="C400" s="70" t="s">
        <v>12</v>
      </c>
      <c r="D400" s="71">
        <v>36377</v>
      </c>
      <c r="E400" s="72">
        <f t="shared" ca="1" si="12"/>
        <v>21</v>
      </c>
      <c r="F400" s="90">
        <v>63851</v>
      </c>
      <c r="G400" s="73">
        <v>2</v>
      </c>
      <c r="H400" s="90">
        <f t="shared" si="13"/>
        <v>65658</v>
      </c>
      <c r="I400" s="73"/>
    </row>
    <row r="401" spans="1:9" x14ac:dyDescent="0.3">
      <c r="A401" s="70" t="s">
        <v>106</v>
      </c>
      <c r="B401" s="70" t="s">
        <v>2298</v>
      </c>
      <c r="C401" s="70" t="s">
        <v>12</v>
      </c>
      <c r="D401" s="71">
        <v>36393</v>
      </c>
      <c r="E401" s="72">
        <f t="shared" ca="1" si="12"/>
        <v>21</v>
      </c>
      <c r="F401" s="90">
        <v>38976</v>
      </c>
      <c r="G401" s="73">
        <v>1</v>
      </c>
      <c r="H401" s="90">
        <f t="shared" si="13"/>
        <v>40080</v>
      </c>
      <c r="I401" s="73"/>
    </row>
    <row r="402" spans="1:9" x14ac:dyDescent="0.3">
      <c r="A402" s="70" t="s">
        <v>469</v>
      </c>
      <c r="B402" s="70" t="s">
        <v>2298</v>
      </c>
      <c r="C402" s="70" t="s">
        <v>12</v>
      </c>
      <c r="D402" s="71">
        <v>36399</v>
      </c>
      <c r="E402" s="72">
        <f t="shared" ca="1" si="12"/>
        <v>21</v>
      </c>
      <c r="F402" s="90">
        <v>117936</v>
      </c>
      <c r="G402" s="73">
        <v>4</v>
      </c>
      <c r="H402" s="90">
        <f t="shared" si="13"/>
        <v>121274</v>
      </c>
      <c r="I402" s="73"/>
    </row>
    <row r="403" spans="1:9" x14ac:dyDescent="0.3">
      <c r="A403" s="70" t="s">
        <v>758</v>
      </c>
      <c r="B403" s="70" t="s">
        <v>2298</v>
      </c>
      <c r="C403" s="70" t="s">
        <v>12</v>
      </c>
      <c r="D403" s="71">
        <v>36635</v>
      </c>
      <c r="E403" s="72">
        <f t="shared" ca="1" si="12"/>
        <v>20</v>
      </c>
      <c r="F403" s="90">
        <v>111429</v>
      </c>
      <c r="G403" s="73">
        <v>2</v>
      </c>
      <c r="H403" s="90">
        <f t="shared" si="13"/>
        <v>114583</v>
      </c>
      <c r="I403" s="73"/>
    </row>
    <row r="404" spans="1:9" x14ac:dyDescent="0.3">
      <c r="A404" s="70" t="s">
        <v>717</v>
      </c>
      <c r="B404" s="70" t="s">
        <v>2298</v>
      </c>
      <c r="C404" s="70" t="s">
        <v>12</v>
      </c>
      <c r="D404" s="71">
        <v>36638</v>
      </c>
      <c r="E404" s="72">
        <f t="shared" ca="1" si="12"/>
        <v>20</v>
      </c>
      <c r="F404" s="90">
        <v>69350</v>
      </c>
      <c r="G404" s="73">
        <v>3</v>
      </c>
      <c r="H404" s="90">
        <f t="shared" si="13"/>
        <v>71313</v>
      </c>
      <c r="I404" s="73"/>
    </row>
    <row r="405" spans="1:9" x14ac:dyDescent="0.3">
      <c r="A405" s="70" t="s">
        <v>273</v>
      </c>
      <c r="B405" s="70" t="s">
        <v>2298</v>
      </c>
      <c r="C405" s="70" t="s">
        <v>12</v>
      </c>
      <c r="D405" s="71">
        <v>36685</v>
      </c>
      <c r="E405" s="72">
        <f t="shared" ca="1" si="12"/>
        <v>20</v>
      </c>
      <c r="F405" s="90">
        <v>100542</v>
      </c>
      <c r="G405" s="73">
        <v>1</v>
      </c>
      <c r="H405" s="90">
        <f t="shared" si="13"/>
        <v>103388</v>
      </c>
      <c r="I405" s="73"/>
    </row>
    <row r="406" spans="1:9" x14ac:dyDescent="0.3">
      <c r="A406" s="70" t="s">
        <v>617</v>
      </c>
      <c r="B406" s="70" t="s">
        <v>2298</v>
      </c>
      <c r="C406" s="70" t="s">
        <v>12</v>
      </c>
      <c r="D406" s="71">
        <v>36868</v>
      </c>
      <c r="E406" s="72">
        <f t="shared" ca="1" si="12"/>
        <v>20</v>
      </c>
      <c r="F406" s="90">
        <v>107968</v>
      </c>
      <c r="G406" s="73">
        <v>5</v>
      </c>
      <c r="H406" s="90">
        <f t="shared" si="13"/>
        <v>111024</v>
      </c>
      <c r="I406" s="73"/>
    </row>
    <row r="407" spans="1:9" x14ac:dyDescent="0.3">
      <c r="A407" s="70" t="s">
        <v>515</v>
      </c>
      <c r="B407" s="70" t="s">
        <v>2298</v>
      </c>
      <c r="C407" s="70" t="s">
        <v>12</v>
      </c>
      <c r="D407" s="71">
        <v>37459</v>
      </c>
      <c r="E407" s="72">
        <f t="shared" ca="1" si="12"/>
        <v>18</v>
      </c>
      <c r="F407" s="90">
        <v>128666</v>
      </c>
      <c r="G407" s="73">
        <v>3</v>
      </c>
      <c r="H407" s="90">
        <f t="shared" si="13"/>
        <v>132308</v>
      </c>
      <c r="I407" s="73"/>
    </row>
    <row r="408" spans="1:9" x14ac:dyDescent="0.3">
      <c r="A408" s="70" t="s">
        <v>544</v>
      </c>
      <c r="B408" s="70" t="s">
        <v>2298</v>
      </c>
      <c r="C408" s="70" t="s">
        <v>12</v>
      </c>
      <c r="D408" s="71">
        <v>37494</v>
      </c>
      <c r="E408" s="72">
        <f t="shared" ca="1" si="12"/>
        <v>18</v>
      </c>
      <c r="F408" s="90">
        <v>131354</v>
      </c>
      <c r="G408" s="73">
        <v>3</v>
      </c>
      <c r="H408" s="90">
        <f t="shared" si="13"/>
        <v>135072</v>
      </c>
      <c r="I408" s="73"/>
    </row>
    <row r="409" spans="1:9" x14ac:dyDescent="0.3">
      <c r="A409" s="70" t="s">
        <v>262</v>
      </c>
      <c r="B409" s="70" t="s">
        <v>2298</v>
      </c>
      <c r="C409" s="70" t="s">
        <v>12</v>
      </c>
      <c r="D409" s="71">
        <v>37497</v>
      </c>
      <c r="E409" s="72">
        <f t="shared" ca="1" si="12"/>
        <v>18</v>
      </c>
      <c r="F409" s="90">
        <v>115080</v>
      </c>
      <c r="G409" s="73">
        <v>2</v>
      </c>
      <c r="H409" s="90">
        <f t="shared" si="13"/>
        <v>118337</v>
      </c>
      <c r="I409" s="73"/>
    </row>
    <row r="410" spans="1:9" x14ac:dyDescent="0.3">
      <c r="A410" s="70" t="s">
        <v>600</v>
      </c>
      <c r="B410" s="70" t="s">
        <v>2298</v>
      </c>
      <c r="C410" s="70" t="s">
        <v>12</v>
      </c>
      <c r="D410" s="71">
        <v>37658</v>
      </c>
      <c r="E410" s="72">
        <f t="shared" ca="1" si="12"/>
        <v>18</v>
      </c>
      <c r="F410" s="90">
        <v>38192</v>
      </c>
      <c r="G410" s="73">
        <v>5</v>
      </c>
      <c r="H410" s="90">
        <f t="shared" si="13"/>
        <v>39273</v>
      </c>
      <c r="I410" s="73"/>
    </row>
    <row r="411" spans="1:9" x14ac:dyDescent="0.3">
      <c r="A411" s="70" t="s">
        <v>17</v>
      </c>
      <c r="B411" s="70" t="s">
        <v>2298</v>
      </c>
      <c r="C411" s="70" t="s">
        <v>12</v>
      </c>
      <c r="D411" s="71">
        <v>37890</v>
      </c>
      <c r="E411" s="72">
        <f t="shared" ca="1" si="12"/>
        <v>17</v>
      </c>
      <c r="F411" s="90">
        <v>93262</v>
      </c>
      <c r="G411" s="73">
        <v>5</v>
      </c>
      <c r="H411" s="90">
        <f t="shared" si="13"/>
        <v>95902</v>
      </c>
      <c r="I411" s="73"/>
    </row>
    <row r="412" spans="1:9" x14ac:dyDescent="0.3">
      <c r="A412" s="70" t="s">
        <v>164</v>
      </c>
      <c r="B412" s="70" t="s">
        <v>2298</v>
      </c>
      <c r="C412" s="70" t="s">
        <v>12</v>
      </c>
      <c r="D412" s="71">
        <v>38096</v>
      </c>
      <c r="E412" s="72">
        <f t="shared" ca="1" si="12"/>
        <v>16</v>
      </c>
      <c r="F412" s="90">
        <v>64176</v>
      </c>
      <c r="G412" s="73">
        <v>1</v>
      </c>
      <c r="H412" s="90">
        <f t="shared" si="13"/>
        <v>65993</v>
      </c>
      <c r="I412" s="73"/>
    </row>
    <row r="413" spans="1:9" x14ac:dyDescent="0.3">
      <c r="A413" s="70" t="s">
        <v>696</v>
      </c>
      <c r="B413" s="70" t="s">
        <v>2298</v>
      </c>
      <c r="C413" s="70" t="s">
        <v>12</v>
      </c>
      <c r="D413" s="71">
        <v>38136</v>
      </c>
      <c r="E413" s="72">
        <f t="shared" ca="1" si="12"/>
        <v>16</v>
      </c>
      <c r="F413" s="90">
        <v>99389</v>
      </c>
      <c r="G413" s="73">
        <v>4</v>
      </c>
      <c r="H413" s="90">
        <f t="shared" si="13"/>
        <v>102202</v>
      </c>
      <c r="I413" s="73"/>
    </row>
    <row r="414" spans="1:9" x14ac:dyDescent="0.3">
      <c r="A414" s="70" t="s">
        <v>767</v>
      </c>
      <c r="B414" s="70" t="s">
        <v>2298</v>
      </c>
      <c r="C414" s="70" t="s">
        <v>12</v>
      </c>
      <c r="D414" s="71">
        <v>38169</v>
      </c>
      <c r="E414" s="72">
        <f t="shared" ca="1" si="12"/>
        <v>16</v>
      </c>
      <c r="F414" s="90">
        <v>115237</v>
      </c>
      <c r="G414" s="73">
        <v>4</v>
      </c>
      <c r="H414" s="90">
        <f t="shared" si="13"/>
        <v>118499</v>
      </c>
      <c r="I414" s="73"/>
    </row>
    <row r="415" spans="1:9" x14ac:dyDescent="0.3">
      <c r="A415" s="70" t="s">
        <v>39</v>
      </c>
      <c r="B415" s="70" t="s">
        <v>2298</v>
      </c>
      <c r="C415" s="70" t="s">
        <v>12</v>
      </c>
      <c r="D415" s="71">
        <v>38660</v>
      </c>
      <c r="E415" s="72">
        <f t="shared" ca="1" si="12"/>
        <v>15</v>
      </c>
      <c r="F415" s="90">
        <v>101304</v>
      </c>
      <c r="G415" s="73">
        <v>5</v>
      </c>
      <c r="H415" s="90">
        <f t="shared" si="13"/>
        <v>104171</v>
      </c>
      <c r="I415" s="73"/>
    </row>
    <row r="416" spans="1:9" x14ac:dyDescent="0.3">
      <c r="A416" s="70" t="s">
        <v>168</v>
      </c>
      <c r="B416" s="70" t="s">
        <v>2298</v>
      </c>
      <c r="C416" s="70" t="s">
        <v>12</v>
      </c>
      <c r="D416" s="71">
        <v>38726</v>
      </c>
      <c r="E416" s="72">
        <f t="shared" ca="1" si="12"/>
        <v>15</v>
      </c>
      <c r="F416" s="90">
        <v>110186</v>
      </c>
      <c r="G416" s="73">
        <v>5</v>
      </c>
      <c r="H416" s="90">
        <f t="shared" si="13"/>
        <v>113305</v>
      </c>
      <c r="I416" s="73"/>
    </row>
    <row r="417" spans="1:9" x14ac:dyDescent="0.3">
      <c r="A417" s="70" t="s">
        <v>28</v>
      </c>
      <c r="B417" s="70" t="s">
        <v>2298</v>
      </c>
      <c r="C417" s="70" t="s">
        <v>12</v>
      </c>
      <c r="D417" s="71">
        <v>40984</v>
      </c>
      <c r="E417" s="72">
        <f t="shared" ca="1" si="12"/>
        <v>8</v>
      </c>
      <c r="F417" s="90">
        <v>127434</v>
      </c>
      <c r="G417" s="73">
        <v>3</v>
      </c>
      <c r="H417" s="90">
        <f t="shared" si="13"/>
        <v>131041</v>
      </c>
      <c r="I417" s="73"/>
    </row>
    <row r="418" spans="1:9" x14ac:dyDescent="0.3">
      <c r="A418" s="70" t="s">
        <v>142</v>
      </c>
      <c r="B418" s="70" t="s">
        <v>2298</v>
      </c>
      <c r="C418" s="70" t="s">
        <v>12</v>
      </c>
      <c r="D418" s="71">
        <v>41564</v>
      </c>
      <c r="E418" s="72">
        <f t="shared" ca="1" si="12"/>
        <v>7</v>
      </c>
      <c r="F418" s="90">
        <v>69574</v>
      </c>
      <c r="G418" s="73">
        <v>4</v>
      </c>
      <c r="H418" s="90">
        <f t="shared" si="13"/>
        <v>71543</v>
      </c>
      <c r="I418" s="73"/>
    </row>
    <row r="419" spans="1:9" x14ac:dyDescent="0.3">
      <c r="A419" s="70" t="s">
        <v>335</v>
      </c>
      <c r="B419" s="70" t="s">
        <v>2298</v>
      </c>
      <c r="C419" s="70" t="s">
        <v>12</v>
      </c>
      <c r="D419" s="71">
        <v>41673</v>
      </c>
      <c r="E419" s="72">
        <f t="shared" ca="1" si="12"/>
        <v>7</v>
      </c>
      <c r="F419" s="90">
        <v>40746</v>
      </c>
      <c r="G419" s="73">
        <v>2</v>
      </c>
      <c r="H419" s="90">
        <f t="shared" si="13"/>
        <v>41900</v>
      </c>
      <c r="I419" s="73"/>
    </row>
    <row r="420" spans="1:9" x14ac:dyDescent="0.3">
      <c r="A420" s="70" t="s">
        <v>135</v>
      </c>
      <c r="B420" s="70" t="s">
        <v>2298</v>
      </c>
      <c r="C420" s="70" t="s">
        <v>12</v>
      </c>
      <c r="D420" s="71">
        <v>42161</v>
      </c>
      <c r="E420" s="72">
        <f t="shared" ca="1" si="12"/>
        <v>5</v>
      </c>
      <c r="F420" s="90">
        <v>75387</v>
      </c>
      <c r="G420" s="73">
        <v>4</v>
      </c>
      <c r="H420" s="90">
        <f t="shared" si="13"/>
        <v>77521</v>
      </c>
      <c r="I420" s="73"/>
    </row>
    <row r="421" spans="1:9" x14ac:dyDescent="0.3">
      <c r="A421" s="70" t="s">
        <v>601</v>
      </c>
      <c r="B421" s="70" t="s">
        <v>2298</v>
      </c>
      <c r="C421" s="70" t="s">
        <v>12</v>
      </c>
      <c r="D421" s="71">
        <v>42414</v>
      </c>
      <c r="E421" s="72">
        <f t="shared" ca="1" si="12"/>
        <v>5</v>
      </c>
      <c r="F421" s="90">
        <v>119571</v>
      </c>
      <c r="G421" s="73">
        <v>1</v>
      </c>
      <c r="H421" s="90">
        <f t="shared" si="13"/>
        <v>122955</v>
      </c>
      <c r="I421" s="73"/>
    </row>
    <row r="422" spans="1:9" x14ac:dyDescent="0.3">
      <c r="A422" s="70" t="s">
        <v>75</v>
      </c>
      <c r="B422" s="70" t="s">
        <v>2298</v>
      </c>
      <c r="C422" s="70" t="s">
        <v>12</v>
      </c>
      <c r="D422" s="71">
        <v>42435</v>
      </c>
      <c r="E422" s="72">
        <f t="shared" ca="1" si="12"/>
        <v>5</v>
      </c>
      <c r="F422" s="90">
        <v>118406</v>
      </c>
      <c r="G422" s="73">
        <v>2</v>
      </c>
      <c r="H422" s="90">
        <f t="shared" si="13"/>
        <v>121757</v>
      </c>
      <c r="I422" s="73"/>
    </row>
    <row r="423" spans="1:9" x14ac:dyDescent="0.3">
      <c r="A423" s="70" t="s">
        <v>161</v>
      </c>
      <c r="B423" s="70" t="s">
        <v>2298</v>
      </c>
      <c r="C423" s="70" t="s">
        <v>12</v>
      </c>
      <c r="D423" s="71">
        <v>43127</v>
      </c>
      <c r="E423" s="72">
        <f t="shared" ca="1" si="12"/>
        <v>3</v>
      </c>
      <c r="F423" s="90">
        <v>98818</v>
      </c>
      <c r="G423" s="73">
        <v>4</v>
      </c>
      <c r="H423" s="90">
        <f t="shared" si="13"/>
        <v>101615</v>
      </c>
      <c r="I423" s="73"/>
    </row>
    <row r="424" spans="1:9" x14ac:dyDescent="0.3">
      <c r="A424" s="70" t="s">
        <v>460</v>
      </c>
      <c r="B424" s="70" t="s">
        <v>2298</v>
      </c>
      <c r="C424" s="70" t="s">
        <v>15</v>
      </c>
      <c r="D424" s="71">
        <v>36259</v>
      </c>
      <c r="E424" s="72">
        <f t="shared" ca="1" si="12"/>
        <v>21</v>
      </c>
      <c r="F424" s="90">
        <v>51811</v>
      </c>
      <c r="G424" s="73">
        <v>4</v>
      </c>
      <c r="H424" s="90">
        <f t="shared" si="13"/>
        <v>53278</v>
      </c>
      <c r="I424" s="73"/>
    </row>
    <row r="425" spans="1:9" x14ac:dyDescent="0.3">
      <c r="A425" s="70" t="s">
        <v>763</v>
      </c>
      <c r="B425" s="70" t="s">
        <v>2298</v>
      </c>
      <c r="C425" s="70" t="s">
        <v>15</v>
      </c>
      <c r="D425" s="71">
        <v>37374</v>
      </c>
      <c r="E425" s="72">
        <f t="shared" ca="1" si="12"/>
        <v>18</v>
      </c>
      <c r="F425" s="90">
        <v>19858</v>
      </c>
      <c r="G425" s="73">
        <v>1</v>
      </c>
      <c r="H425" s="90">
        <f t="shared" si="13"/>
        <v>20420</v>
      </c>
      <c r="I425" s="73"/>
    </row>
    <row r="426" spans="1:9" x14ac:dyDescent="0.3">
      <c r="A426" s="70" t="s">
        <v>718</v>
      </c>
      <c r="B426" s="70" t="s">
        <v>2298</v>
      </c>
      <c r="C426" s="70" t="s">
        <v>15</v>
      </c>
      <c r="D426" s="71">
        <v>39452</v>
      </c>
      <c r="E426" s="72">
        <f t="shared" ca="1" si="12"/>
        <v>13</v>
      </c>
      <c r="F426" s="90">
        <v>42885</v>
      </c>
      <c r="G426" s="73">
        <v>1</v>
      </c>
      <c r="H426" s="90">
        <f t="shared" si="13"/>
        <v>44099</v>
      </c>
      <c r="I426" s="73"/>
    </row>
    <row r="427" spans="1:9" x14ac:dyDescent="0.3">
      <c r="A427" s="70" t="s">
        <v>25</v>
      </c>
      <c r="B427" s="70" t="s">
        <v>2298</v>
      </c>
      <c r="C427" s="70" t="s">
        <v>15</v>
      </c>
      <c r="D427" s="71">
        <v>40227</v>
      </c>
      <c r="E427" s="72">
        <f t="shared" ca="1" si="12"/>
        <v>11</v>
      </c>
      <c r="F427" s="90">
        <v>49986</v>
      </c>
      <c r="G427" s="73">
        <v>5</v>
      </c>
      <c r="H427" s="90">
        <f t="shared" si="13"/>
        <v>51401</v>
      </c>
      <c r="I427" s="73"/>
    </row>
    <row r="428" spans="1:9" x14ac:dyDescent="0.3">
      <c r="A428" s="70" t="s">
        <v>227</v>
      </c>
      <c r="B428" s="70" t="s">
        <v>2298</v>
      </c>
      <c r="C428" s="70" t="s">
        <v>15</v>
      </c>
      <c r="D428" s="71">
        <v>42056</v>
      </c>
      <c r="E428" s="72">
        <f t="shared" ca="1" si="12"/>
        <v>6</v>
      </c>
      <c r="F428" s="90">
        <v>70605</v>
      </c>
      <c r="G428" s="73">
        <v>3</v>
      </c>
      <c r="H428" s="90">
        <f t="shared" si="13"/>
        <v>72604</v>
      </c>
      <c r="I428" s="73"/>
    </row>
    <row r="429" spans="1:9" x14ac:dyDescent="0.3">
      <c r="A429" s="70" t="s">
        <v>733</v>
      </c>
      <c r="B429" s="70" t="s">
        <v>2298</v>
      </c>
      <c r="C429" s="70" t="s">
        <v>15</v>
      </c>
      <c r="D429" s="71">
        <v>43150</v>
      </c>
      <c r="E429" s="72">
        <f t="shared" ca="1" si="12"/>
        <v>3</v>
      </c>
      <c r="F429" s="90">
        <v>25021</v>
      </c>
      <c r="G429" s="73">
        <v>1</v>
      </c>
      <c r="H429" s="90">
        <f t="shared" si="13"/>
        <v>25730</v>
      </c>
      <c r="I429" s="73"/>
    </row>
    <row r="430" spans="1:9" x14ac:dyDescent="0.3">
      <c r="A430" s="70" t="s">
        <v>250</v>
      </c>
      <c r="B430" s="70" t="s">
        <v>2298</v>
      </c>
      <c r="C430" s="70" t="s">
        <v>21</v>
      </c>
      <c r="D430" s="71">
        <v>39086</v>
      </c>
      <c r="E430" s="72">
        <f t="shared" ca="1" si="12"/>
        <v>14</v>
      </c>
      <c r="F430" s="90">
        <v>58789</v>
      </c>
      <c r="G430" s="73">
        <v>1</v>
      </c>
      <c r="H430" s="90">
        <f t="shared" si="13"/>
        <v>60453</v>
      </c>
      <c r="I430" s="73"/>
    </row>
    <row r="431" spans="1:9" x14ac:dyDescent="0.3">
      <c r="A431" s="70" t="s">
        <v>654</v>
      </c>
      <c r="B431" s="70" t="s">
        <v>2298</v>
      </c>
      <c r="C431" s="70" t="s">
        <v>21</v>
      </c>
      <c r="D431" s="71">
        <v>40468</v>
      </c>
      <c r="E431" s="72">
        <f t="shared" ca="1" si="12"/>
        <v>10</v>
      </c>
      <c r="F431" s="90">
        <v>32010</v>
      </c>
      <c r="G431" s="73">
        <v>2</v>
      </c>
      <c r="H431" s="90">
        <f t="shared" si="13"/>
        <v>32916</v>
      </c>
      <c r="I431" s="73"/>
    </row>
    <row r="432" spans="1:9" x14ac:dyDescent="0.3">
      <c r="A432" s="70" t="s">
        <v>610</v>
      </c>
      <c r="B432" s="70" t="s">
        <v>2298</v>
      </c>
      <c r="C432" s="70" t="s">
        <v>21</v>
      </c>
      <c r="D432" s="71">
        <v>40901</v>
      </c>
      <c r="E432" s="72">
        <f t="shared" ca="1" si="12"/>
        <v>9</v>
      </c>
      <c r="F432" s="90">
        <v>49549</v>
      </c>
      <c r="G432" s="73">
        <v>4</v>
      </c>
      <c r="H432" s="90">
        <f t="shared" si="13"/>
        <v>50952</v>
      </c>
      <c r="I432" s="73"/>
    </row>
    <row r="433" spans="1:9" x14ac:dyDescent="0.3">
      <c r="A433" s="70" t="s">
        <v>462</v>
      </c>
      <c r="B433" s="70" t="s">
        <v>2298</v>
      </c>
      <c r="C433" s="70" t="s">
        <v>21</v>
      </c>
      <c r="D433" s="71">
        <v>43160</v>
      </c>
      <c r="E433" s="72">
        <f t="shared" ca="1" si="12"/>
        <v>3</v>
      </c>
      <c r="F433" s="90">
        <v>22254</v>
      </c>
      <c r="G433" s="73">
        <v>5</v>
      </c>
      <c r="H433" s="90">
        <f t="shared" si="13"/>
        <v>22884</v>
      </c>
      <c r="I433" s="73"/>
    </row>
    <row r="434" spans="1:9" x14ac:dyDescent="0.3">
      <c r="A434" s="70" t="s">
        <v>670</v>
      </c>
      <c r="B434" s="70" t="s">
        <v>2298</v>
      </c>
      <c r="C434" s="70" t="s">
        <v>21</v>
      </c>
      <c r="D434" s="71">
        <v>43209</v>
      </c>
      <c r="E434" s="72">
        <f t="shared" ca="1" si="12"/>
        <v>2</v>
      </c>
      <c r="F434" s="90">
        <v>13574</v>
      </c>
      <c r="G434" s="73">
        <v>3</v>
      </c>
      <c r="H434" s="90">
        <f t="shared" si="13"/>
        <v>13959</v>
      </c>
      <c r="I434" s="73"/>
    </row>
    <row r="435" spans="1:9" x14ac:dyDescent="0.3">
      <c r="A435" s="70" t="s">
        <v>317</v>
      </c>
      <c r="B435" s="70" t="s">
        <v>517</v>
      </c>
      <c r="C435" s="70" t="s">
        <v>18</v>
      </c>
      <c r="D435" s="71">
        <v>36043</v>
      </c>
      <c r="E435" s="72">
        <f t="shared" ca="1" si="12"/>
        <v>22</v>
      </c>
      <c r="F435" s="90">
        <v>72542</v>
      </c>
      <c r="G435" s="73">
        <v>3</v>
      </c>
      <c r="H435" s="90">
        <f t="shared" si="13"/>
        <v>74595</v>
      </c>
      <c r="I435" s="73"/>
    </row>
    <row r="436" spans="1:9" x14ac:dyDescent="0.3">
      <c r="A436" s="70" t="s">
        <v>527</v>
      </c>
      <c r="B436" s="70" t="s">
        <v>517</v>
      </c>
      <c r="C436" s="70" t="s">
        <v>12</v>
      </c>
      <c r="D436" s="71">
        <v>35870</v>
      </c>
      <c r="E436" s="72">
        <f t="shared" ca="1" si="12"/>
        <v>22</v>
      </c>
      <c r="F436" s="90">
        <v>48194</v>
      </c>
      <c r="G436" s="73">
        <v>5</v>
      </c>
      <c r="H436" s="90">
        <f t="shared" si="13"/>
        <v>49558</v>
      </c>
      <c r="I436" s="73"/>
    </row>
    <row r="437" spans="1:9" x14ac:dyDescent="0.3">
      <c r="A437" s="70" t="s">
        <v>571</v>
      </c>
      <c r="B437" s="70" t="s">
        <v>517</v>
      </c>
      <c r="C437" s="70" t="s">
        <v>12</v>
      </c>
      <c r="D437" s="71">
        <v>35936</v>
      </c>
      <c r="E437" s="72">
        <f t="shared" ca="1" si="12"/>
        <v>22</v>
      </c>
      <c r="F437" s="90">
        <v>63739</v>
      </c>
      <c r="G437" s="73">
        <v>2</v>
      </c>
      <c r="H437" s="90">
        <f t="shared" si="13"/>
        <v>65543</v>
      </c>
      <c r="I437" s="73"/>
    </row>
    <row r="438" spans="1:9" x14ac:dyDescent="0.3">
      <c r="A438" s="70" t="s">
        <v>92</v>
      </c>
      <c r="B438" s="70" t="s">
        <v>517</v>
      </c>
      <c r="C438" s="70" t="s">
        <v>12</v>
      </c>
      <c r="D438" s="71">
        <v>35943</v>
      </c>
      <c r="E438" s="72">
        <f t="shared" ca="1" si="12"/>
        <v>22</v>
      </c>
      <c r="F438" s="90">
        <v>60525</v>
      </c>
      <c r="G438" s="73">
        <v>3</v>
      </c>
      <c r="H438" s="90">
        <f t="shared" si="13"/>
        <v>62238</v>
      </c>
      <c r="I438" s="73"/>
    </row>
    <row r="439" spans="1:9" x14ac:dyDescent="0.3">
      <c r="A439" s="70" t="s">
        <v>2299</v>
      </c>
      <c r="B439" s="70" t="s">
        <v>517</v>
      </c>
      <c r="C439" s="70" t="s">
        <v>12</v>
      </c>
      <c r="D439" s="71">
        <v>36003</v>
      </c>
      <c r="E439" s="72">
        <f t="shared" ca="1" si="12"/>
        <v>22</v>
      </c>
      <c r="F439" s="90">
        <v>106042</v>
      </c>
      <c r="G439" s="73">
        <v>1</v>
      </c>
      <c r="H439" s="90">
        <f t="shared" si="13"/>
        <v>109043</v>
      </c>
      <c r="I439" s="73"/>
    </row>
    <row r="440" spans="1:9" x14ac:dyDescent="0.3">
      <c r="A440" s="70" t="s">
        <v>499</v>
      </c>
      <c r="B440" s="70" t="s">
        <v>517</v>
      </c>
      <c r="C440" s="70" t="s">
        <v>12</v>
      </c>
      <c r="D440" s="71">
        <v>36037</v>
      </c>
      <c r="E440" s="72">
        <f t="shared" ca="1" si="12"/>
        <v>22</v>
      </c>
      <c r="F440" s="90">
        <v>130021</v>
      </c>
      <c r="G440" s="73">
        <v>4</v>
      </c>
      <c r="H440" s="90">
        <f t="shared" si="13"/>
        <v>133701</v>
      </c>
      <c r="I440" s="73"/>
    </row>
    <row r="441" spans="1:9" x14ac:dyDescent="0.3">
      <c r="A441" s="70" t="s">
        <v>364</v>
      </c>
      <c r="B441" s="70" t="s">
        <v>517</v>
      </c>
      <c r="C441" s="70" t="s">
        <v>12</v>
      </c>
      <c r="D441" s="71">
        <v>36077</v>
      </c>
      <c r="E441" s="72">
        <f t="shared" ca="1" si="12"/>
        <v>22</v>
      </c>
      <c r="F441" s="90">
        <v>52214</v>
      </c>
      <c r="G441" s="73">
        <v>3</v>
      </c>
      <c r="H441" s="90">
        <f t="shared" si="13"/>
        <v>53692</v>
      </c>
      <c r="I441" s="73"/>
    </row>
    <row r="442" spans="1:9" x14ac:dyDescent="0.3">
      <c r="A442" s="70" t="s">
        <v>291</v>
      </c>
      <c r="B442" s="70" t="s">
        <v>517</v>
      </c>
      <c r="C442" s="70" t="s">
        <v>12</v>
      </c>
      <c r="D442" s="71">
        <v>36197</v>
      </c>
      <c r="E442" s="72">
        <f t="shared" ca="1" si="12"/>
        <v>22</v>
      </c>
      <c r="F442" s="90">
        <v>102603</v>
      </c>
      <c r="G442" s="73">
        <v>5</v>
      </c>
      <c r="H442" s="90">
        <f t="shared" si="13"/>
        <v>105507</v>
      </c>
      <c r="I442" s="73"/>
    </row>
    <row r="443" spans="1:9" x14ac:dyDescent="0.3">
      <c r="A443" s="70" t="s">
        <v>278</v>
      </c>
      <c r="B443" s="70" t="s">
        <v>517</v>
      </c>
      <c r="C443" s="70" t="s">
        <v>12</v>
      </c>
      <c r="D443" s="71">
        <v>36217</v>
      </c>
      <c r="E443" s="72">
        <f t="shared" ca="1" si="12"/>
        <v>22</v>
      </c>
      <c r="F443" s="90">
        <v>114901</v>
      </c>
      <c r="G443" s="73">
        <v>3</v>
      </c>
      <c r="H443" s="90">
        <f t="shared" si="13"/>
        <v>118153</v>
      </c>
      <c r="I443" s="73"/>
    </row>
    <row r="444" spans="1:9" x14ac:dyDescent="0.3">
      <c r="A444" s="70" t="s">
        <v>131</v>
      </c>
      <c r="B444" s="70" t="s">
        <v>517</v>
      </c>
      <c r="C444" s="70" t="s">
        <v>12</v>
      </c>
      <c r="D444" s="71">
        <v>36270</v>
      </c>
      <c r="E444" s="72">
        <f t="shared" ca="1" si="12"/>
        <v>21</v>
      </c>
      <c r="F444" s="90">
        <v>65878</v>
      </c>
      <c r="G444" s="73">
        <v>2</v>
      </c>
      <c r="H444" s="90">
        <f t="shared" si="13"/>
        <v>67743</v>
      </c>
      <c r="I444" s="73"/>
    </row>
    <row r="445" spans="1:9" x14ac:dyDescent="0.3">
      <c r="A445" s="70" t="s">
        <v>255</v>
      </c>
      <c r="B445" s="70" t="s">
        <v>517</v>
      </c>
      <c r="C445" s="70" t="s">
        <v>12</v>
      </c>
      <c r="D445" s="71">
        <v>36293</v>
      </c>
      <c r="E445" s="72">
        <f t="shared" ca="1" si="12"/>
        <v>21</v>
      </c>
      <c r="F445" s="90">
        <v>120534</v>
      </c>
      <c r="G445" s="73">
        <v>5</v>
      </c>
      <c r="H445" s="90">
        <f t="shared" si="13"/>
        <v>123946</v>
      </c>
      <c r="I445" s="73"/>
    </row>
    <row r="446" spans="1:9" x14ac:dyDescent="0.3">
      <c r="A446" s="70" t="s">
        <v>744</v>
      </c>
      <c r="B446" s="70" t="s">
        <v>517</v>
      </c>
      <c r="C446" s="70" t="s">
        <v>12</v>
      </c>
      <c r="D446" s="71">
        <v>36345</v>
      </c>
      <c r="E446" s="72">
        <f t="shared" ca="1" si="12"/>
        <v>21</v>
      </c>
      <c r="F446" s="90">
        <v>65968</v>
      </c>
      <c r="G446" s="73">
        <v>5</v>
      </c>
      <c r="H446" s="90">
        <f t="shared" si="13"/>
        <v>67835</v>
      </c>
      <c r="I446" s="73"/>
    </row>
    <row r="447" spans="1:9" x14ac:dyDescent="0.3">
      <c r="A447" s="70" t="s">
        <v>800</v>
      </c>
      <c r="B447" s="70" t="s">
        <v>517</v>
      </c>
      <c r="C447" s="70" t="s">
        <v>15</v>
      </c>
      <c r="D447" s="71">
        <v>35869</v>
      </c>
      <c r="E447" s="72">
        <f t="shared" ca="1" si="12"/>
        <v>22</v>
      </c>
      <c r="F447" s="90">
        <v>36691</v>
      </c>
      <c r="G447" s="73">
        <v>1</v>
      </c>
      <c r="H447" s="90">
        <f t="shared" si="13"/>
        <v>37730</v>
      </c>
      <c r="I447" s="73"/>
    </row>
    <row r="448" spans="1:9" x14ac:dyDescent="0.3">
      <c r="A448" s="70" t="s">
        <v>484</v>
      </c>
      <c r="B448" s="70" t="s">
        <v>517</v>
      </c>
      <c r="C448" s="70" t="s">
        <v>15</v>
      </c>
      <c r="D448" s="71">
        <v>35917</v>
      </c>
      <c r="E448" s="72">
        <f t="shared" ca="1" si="12"/>
        <v>22</v>
      </c>
      <c r="F448" s="90">
        <v>58576</v>
      </c>
      <c r="G448" s="73">
        <v>5</v>
      </c>
      <c r="H448" s="90">
        <f t="shared" si="13"/>
        <v>60234</v>
      </c>
      <c r="I448" s="73"/>
    </row>
    <row r="449" spans="1:9" x14ac:dyDescent="0.3">
      <c r="A449" s="70" t="s">
        <v>201</v>
      </c>
      <c r="B449" s="70" t="s">
        <v>517</v>
      </c>
      <c r="C449" s="70" t="s">
        <v>15</v>
      </c>
      <c r="D449" s="71">
        <v>36106</v>
      </c>
      <c r="E449" s="72">
        <f t="shared" ca="1" si="12"/>
        <v>22</v>
      </c>
      <c r="F449" s="90">
        <v>23677</v>
      </c>
      <c r="G449" s="73">
        <v>3</v>
      </c>
      <c r="H449" s="90">
        <f t="shared" si="13"/>
        <v>24348</v>
      </c>
      <c r="I449" s="73"/>
    </row>
    <row r="450" spans="1:9" x14ac:dyDescent="0.3">
      <c r="A450" s="70" t="s">
        <v>560</v>
      </c>
      <c r="B450" s="70" t="s">
        <v>517</v>
      </c>
      <c r="C450" s="70" t="s">
        <v>21</v>
      </c>
      <c r="D450" s="71">
        <v>35915</v>
      </c>
      <c r="E450" s="72">
        <f t="shared" ref="E450:E513" ca="1" si="14">DATEDIF(D450,TODAY(),"Y")</f>
        <v>22</v>
      </c>
      <c r="F450" s="90">
        <v>49134</v>
      </c>
      <c r="G450" s="73">
        <v>4</v>
      </c>
      <c r="H450" s="90">
        <f t="shared" si="13"/>
        <v>50525</v>
      </c>
      <c r="I450" s="73"/>
    </row>
    <row r="451" spans="1:9" x14ac:dyDescent="0.3">
      <c r="A451" s="70" t="s">
        <v>217</v>
      </c>
      <c r="B451" s="70" t="s">
        <v>2300</v>
      </c>
      <c r="C451" s="70" t="s">
        <v>18</v>
      </c>
      <c r="D451" s="71">
        <v>35924</v>
      </c>
      <c r="E451" s="72">
        <f t="shared" ca="1" si="14"/>
        <v>22</v>
      </c>
      <c r="F451" s="90">
        <v>34037</v>
      </c>
      <c r="G451" s="73">
        <v>4</v>
      </c>
      <c r="H451" s="90">
        <f t="shared" ref="H451:H514" si="15">ROUNDUP(F451*$J$1+F451,0)</f>
        <v>35001</v>
      </c>
      <c r="I451" s="73"/>
    </row>
    <row r="452" spans="1:9" x14ac:dyDescent="0.3">
      <c r="A452" s="70" t="s">
        <v>259</v>
      </c>
      <c r="B452" s="70" t="s">
        <v>2300</v>
      </c>
      <c r="C452" s="70" t="s">
        <v>18</v>
      </c>
      <c r="D452" s="71">
        <v>35991</v>
      </c>
      <c r="E452" s="72">
        <f t="shared" ca="1" si="14"/>
        <v>22</v>
      </c>
      <c r="F452" s="90">
        <v>86710</v>
      </c>
      <c r="G452" s="73">
        <v>4</v>
      </c>
      <c r="H452" s="90">
        <f t="shared" si="15"/>
        <v>89164</v>
      </c>
      <c r="I452" s="73"/>
    </row>
    <row r="453" spans="1:9" x14ac:dyDescent="0.3">
      <c r="A453" s="70" t="s">
        <v>331</v>
      </c>
      <c r="B453" s="70" t="s">
        <v>2300</v>
      </c>
      <c r="C453" s="70" t="s">
        <v>18</v>
      </c>
      <c r="D453" s="71">
        <v>36395</v>
      </c>
      <c r="E453" s="72">
        <f t="shared" ca="1" si="14"/>
        <v>21</v>
      </c>
      <c r="F453" s="90">
        <v>70358</v>
      </c>
      <c r="G453" s="73">
        <v>3</v>
      </c>
      <c r="H453" s="90">
        <f t="shared" si="15"/>
        <v>72350</v>
      </c>
      <c r="I453" s="73"/>
    </row>
    <row r="454" spans="1:9" x14ac:dyDescent="0.3">
      <c r="A454" s="70" t="s">
        <v>506</v>
      </c>
      <c r="B454" s="70" t="s">
        <v>2300</v>
      </c>
      <c r="C454" s="70" t="s">
        <v>18</v>
      </c>
      <c r="D454" s="71">
        <v>36415</v>
      </c>
      <c r="E454" s="72">
        <f t="shared" ca="1" si="14"/>
        <v>21</v>
      </c>
      <c r="F454" s="90">
        <v>89522</v>
      </c>
      <c r="G454" s="73">
        <v>2</v>
      </c>
      <c r="H454" s="90">
        <f t="shared" si="15"/>
        <v>92056</v>
      </c>
      <c r="I454" s="73"/>
    </row>
    <row r="455" spans="1:9" x14ac:dyDescent="0.3">
      <c r="A455" s="70" t="s">
        <v>715</v>
      </c>
      <c r="B455" s="70" t="s">
        <v>2300</v>
      </c>
      <c r="C455" s="70" t="s">
        <v>18</v>
      </c>
      <c r="D455" s="71">
        <v>36706</v>
      </c>
      <c r="E455" s="72">
        <f t="shared" ca="1" si="14"/>
        <v>20</v>
      </c>
      <c r="F455" s="90">
        <v>66114</v>
      </c>
      <c r="G455" s="73">
        <v>2</v>
      </c>
      <c r="H455" s="90">
        <f t="shared" si="15"/>
        <v>67986</v>
      </c>
      <c r="I455" s="73"/>
    </row>
    <row r="456" spans="1:9" x14ac:dyDescent="0.3">
      <c r="A456" s="70" t="s">
        <v>729</v>
      </c>
      <c r="B456" s="70" t="s">
        <v>2300</v>
      </c>
      <c r="C456" s="70" t="s">
        <v>18</v>
      </c>
      <c r="D456" s="71">
        <v>37235</v>
      </c>
      <c r="E456" s="72">
        <f t="shared" ca="1" si="14"/>
        <v>19</v>
      </c>
      <c r="F456" s="90">
        <v>83754</v>
      </c>
      <c r="G456" s="73">
        <v>1</v>
      </c>
      <c r="H456" s="90">
        <f t="shared" si="15"/>
        <v>86125</v>
      </c>
      <c r="I456" s="73"/>
    </row>
    <row r="457" spans="1:9" x14ac:dyDescent="0.3">
      <c r="A457" s="70" t="s">
        <v>491</v>
      </c>
      <c r="B457" s="70" t="s">
        <v>2300</v>
      </c>
      <c r="C457" s="70" t="s">
        <v>18</v>
      </c>
      <c r="D457" s="71">
        <v>37415</v>
      </c>
      <c r="E457" s="72">
        <f t="shared" ca="1" si="14"/>
        <v>18</v>
      </c>
      <c r="F457" s="90">
        <v>127109</v>
      </c>
      <c r="G457" s="73">
        <v>2</v>
      </c>
      <c r="H457" s="90">
        <f t="shared" si="15"/>
        <v>130707</v>
      </c>
      <c r="I457" s="73"/>
    </row>
    <row r="458" spans="1:9" x14ac:dyDescent="0.3">
      <c r="A458" s="70" t="s">
        <v>149</v>
      </c>
      <c r="B458" s="70" t="s">
        <v>2300</v>
      </c>
      <c r="C458" s="70" t="s">
        <v>18</v>
      </c>
      <c r="D458" s="71">
        <v>37483</v>
      </c>
      <c r="E458" s="72">
        <f t="shared" ca="1" si="14"/>
        <v>18</v>
      </c>
      <c r="F458" s="90">
        <v>48966</v>
      </c>
      <c r="G458" s="73">
        <v>2</v>
      </c>
      <c r="H458" s="90">
        <f t="shared" si="15"/>
        <v>50352</v>
      </c>
      <c r="I458" s="73"/>
    </row>
    <row r="459" spans="1:9" x14ac:dyDescent="0.3">
      <c r="A459" s="70" t="s">
        <v>174</v>
      </c>
      <c r="B459" s="70" t="s">
        <v>2300</v>
      </c>
      <c r="C459" s="70" t="s">
        <v>18</v>
      </c>
      <c r="D459" s="71">
        <v>37672</v>
      </c>
      <c r="E459" s="72">
        <f t="shared" ca="1" si="14"/>
        <v>18</v>
      </c>
      <c r="F459" s="90">
        <v>113646</v>
      </c>
      <c r="G459" s="73">
        <v>5</v>
      </c>
      <c r="H459" s="90">
        <f t="shared" si="15"/>
        <v>116863</v>
      </c>
      <c r="I459" s="73"/>
    </row>
    <row r="460" spans="1:9" x14ac:dyDescent="0.3">
      <c r="A460" s="70" t="s">
        <v>685</v>
      </c>
      <c r="B460" s="70" t="s">
        <v>2300</v>
      </c>
      <c r="C460" s="70" t="s">
        <v>18</v>
      </c>
      <c r="D460" s="71">
        <v>37903</v>
      </c>
      <c r="E460" s="72">
        <f t="shared" ca="1" si="14"/>
        <v>17</v>
      </c>
      <c r="F460" s="90">
        <v>108203</v>
      </c>
      <c r="G460" s="73">
        <v>1</v>
      </c>
      <c r="H460" s="90">
        <f t="shared" si="15"/>
        <v>111266</v>
      </c>
      <c r="I460" s="73"/>
    </row>
    <row r="461" spans="1:9" x14ac:dyDescent="0.3">
      <c r="A461" s="70" t="s">
        <v>732</v>
      </c>
      <c r="B461" s="70" t="s">
        <v>2300</v>
      </c>
      <c r="C461" s="70" t="s">
        <v>18</v>
      </c>
      <c r="D461" s="71">
        <v>38058</v>
      </c>
      <c r="E461" s="72">
        <f t="shared" ca="1" si="14"/>
        <v>17</v>
      </c>
      <c r="F461" s="90">
        <v>88805</v>
      </c>
      <c r="G461" s="73">
        <v>2</v>
      </c>
      <c r="H461" s="90">
        <f t="shared" si="15"/>
        <v>91319</v>
      </c>
      <c r="I461" s="73"/>
    </row>
    <row r="462" spans="1:9" x14ac:dyDescent="0.3">
      <c r="A462" s="70" t="s">
        <v>716</v>
      </c>
      <c r="B462" s="70" t="s">
        <v>2300</v>
      </c>
      <c r="C462" s="70" t="s">
        <v>18</v>
      </c>
      <c r="D462" s="71">
        <v>38298</v>
      </c>
      <c r="E462" s="72">
        <f t="shared" ca="1" si="14"/>
        <v>16</v>
      </c>
      <c r="F462" s="90">
        <v>73226</v>
      </c>
      <c r="G462" s="73">
        <v>4</v>
      </c>
      <c r="H462" s="90">
        <f t="shared" si="15"/>
        <v>75299</v>
      </c>
      <c r="I462" s="73"/>
    </row>
    <row r="463" spans="1:9" x14ac:dyDescent="0.3">
      <c r="A463" s="70" t="s">
        <v>689</v>
      </c>
      <c r="B463" s="70" t="s">
        <v>2300</v>
      </c>
      <c r="C463" s="70" t="s">
        <v>18</v>
      </c>
      <c r="D463" s="71">
        <v>38456</v>
      </c>
      <c r="E463" s="72">
        <f t="shared" ca="1" si="14"/>
        <v>15</v>
      </c>
      <c r="F463" s="90">
        <v>53558</v>
      </c>
      <c r="G463" s="73">
        <v>2</v>
      </c>
      <c r="H463" s="90">
        <f t="shared" si="15"/>
        <v>55074</v>
      </c>
      <c r="I463" s="73"/>
    </row>
    <row r="464" spans="1:9" x14ac:dyDescent="0.3">
      <c r="A464" s="70" t="s">
        <v>771</v>
      </c>
      <c r="B464" s="70" t="s">
        <v>2300</v>
      </c>
      <c r="C464" s="70" t="s">
        <v>18</v>
      </c>
      <c r="D464" s="71">
        <v>38843</v>
      </c>
      <c r="E464" s="72">
        <f t="shared" ca="1" si="14"/>
        <v>14</v>
      </c>
      <c r="F464" s="90">
        <v>70258</v>
      </c>
      <c r="G464" s="73">
        <v>1</v>
      </c>
      <c r="H464" s="90">
        <f t="shared" si="15"/>
        <v>72247</v>
      </c>
      <c r="I464" s="73"/>
    </row>
    <row r="465" spans="1:9" x14ac:dyDescent="0.3">
      <c r="A465" s="70" t="s">
        <v>722</v>
      </c>
      <c r="B465" s="70" t="s">
        <v>2300</v>
      </c>
      <c r="C465" s="70" t="s">
        <v>18</v>
      </c>
      <c r="D465" s="71">
        <v>39054</v>
      </c>
      <c r="E465" s="72">
        <f t="shared" ca="1" si="14"/>
        <v>14</v>
      </c>
      <c r="F465" s="90">
        <v>85736</v>
      </c>
      <c r="G465" s="73">
        <v>5</v>
      </c>
      <c r="H465" s="90">
        <f t="shared" si="15"/>
        <v>88163</v>
      </c>
      <c r="I465" s="73"/>
    </row>
    <row r="466" spans="1:9" x14ac:dyDescent="0.3">
      <c r="A466" s="70" t="s">
        <v>608</v>
      </c>
      <c r="B466" s="70" t="s">
        <v>2300</v>
      </c>
      <c r="C466" s="70" t="s">
        <v>18</v>
      </c>
      <c r="D466" s="71">
        <v>39132</v>
      </c>
      <c r="E466" s="72">
        <f t="shared" ca="1" si="14"/>
        <v>14</v>
      </c>
      <c r="F466" s="90">
        <v>105414</v>
      </c>
      <c r="G466" s="73">
        <v>5</v>
      </c>
      <c r="H466" s="90">
        <f t="shared" si="15"/>
        <v>108398</v>
      </c>
      <c r="I466" s="73"/>
    </row>
    <row r="467" spans="1:9" x14ac:dyDescent="0.3">
      <c r="A467" s="70" t="s">
        <v>784</v>
      </c>
      <c r="B467" s="70" t="s">
        <v>2300</v>
      </c>
      <c r="C467" s="70" t="s">
        <v>18</v>
      </c>
      <c r="D467" s="71">
        <v>39544</v>
      </c>
      <c r="E467" s="72">
        <f t="shared" ca="1" si="14"/>
        <v>12</v>
      </c>
      <c r="F467" s="90">
        <v>132518</v>
      </c>
      <c r="G467" s="73">
        <v>4</v>
      </c>
      <c r="H467" s="90">
        <f t="shared" si="15"/>
        <v>136269</v>
      </c>
      <c r="I467" s="73"/>
    </row>
    <row r="468" spans="1:9" x14ac:dyDescent="0.3">
      <c r="A468" s="70" t="s">
        <v>514</v>
      </c>
      <c r="B468" s="70" t="s">
        <v>2300</v>
      </c>
      <c r="C468" s="70" t="s">
        <v>18</v>
      </c>
      <c r="D468" s="71">
        <v>40161</v>
      </c>
      <c r="E468" s="72">
        <f t="shared" ca="1" si="14"/>
        <v>11</v>
      </c>
      <c r="F468" s="90">
        <v>88805</v>
      </c>
      <c r="G468" s="73">
        <v>3</v>
      </c>
      <c r="H468" s="90">
        <f t="shared" si="15"/>
        <v>91319</v>
      </c>
      <c r="I468" s="73"/>
    </row>
    <row r="469" spans="1:9" x14ac:dyDescent="0.3">
      <c r="A469" s="70" t="s">
        <v>509</v>
      </c>
      <c r="B469" s="70" t="s">
        <v>2300</v>
      </c>
      <c r="C469" s="70" t="s">
        <v>18</v>
      </c>
      <c r="D469" s="71">
        <v>40283</v>
      </c>
      <c r="E469" s="72">
        <f t="shared" ca="1" si="14"/>
        <v>10</v>
      </c>
      <c r="F469" s="90">
        <v>91045</v>
      </c>
      <c r="G469" s="73">
        <v>3</v>
      </c>
      <c r="H469" s="90">
        <f t="shared" si="15"/>
        <v>93622</v>
      </c>
      <c r="I469" s="73"/>
    </row>
    <row r="470" spans="1:9" x14ac:dyDescent="0.3">
      <c r="A470" s="70" t="s">
        <v>190</v>
      </c>
      <c r="B470" s="70" t="s">
        <v>2300</v>
      </c>
      <c r="C470" s="70" t="s">
        <v>18</v>
      </c>
      <c r="D470" s="71">
        <v>43161</v>
      </c>
      <c r="E470" s="72">
        <f t="shared" ca="1" si="14"/>
        <v>3</v>
      </c>
      <c r="F470" s="90">
        <v>58475</v>
      </c>
      <c r="G470" s="73">
        <v>5</v>
      </c>
      <c r="H470" s="90">
        <f t="shared" si="15"/>
        <v>60130</v>
      </c>
      <c r="I470" s="73"/>
    </row>
    <row r="471" spans="1:9" x14ac:dyDescent="0.3">
      <c r="A471" s="70" t="s">
        <v>565</v>
      </c>
      <c r="B471" s="70" t="s">
        <v>2300</v>
      </c>
      <c r="C471" s="70" t="s">
        <v>18</v>
      </c>
      <c r="D471" s="71">
        <v>43167</v>
      </c>
      <c r="E471" s="72">
        <f t="shared" ca="1" si="14"/>
        <v>3</v>
      </c>
      <c r="F471" s="90">
        <v>85277</v>
      </c>
      <c r="G471" s="73">
        <v>4</v>
      </c>
      <c r="H471" s="90">
        <f t="shared" si="15"/>
        <v>87691</v>
      </c>
      <c r="I471" s="73"/>
    </row>
    <row r="472" spans="1:9" x14ac:dyDescent="0.3">
      <c r="A472" s="70" t="s">
        <v>498</v>
      </c>
      <c r="B472" s="70" t="s">
        <v>2300</v>
      </c>
      <c r="C472" s="70" t="s">
        <v>12</v>
      </c>
      <c r="D472" s="71">
        <v>35855</v>
      </c>
      <c r="E472" s="72">
        <f t="shared" ca="1" si="14"/>
        <v>23</v>
      </c>
      <c r="F472" s="90">
        <v>71086</v>
      </c>
      <c r="G472" s="73">
        <v>2</v>
      </c>
      <c r="H472" s="90">
        <f t="shared" si="15"/>
        <v>73098</v>
      </c>
      <c r="I472" s="73"/>
    </row>
    <row r="473" spans="1:9" x14ac:dyDescent="0.3">
      <c r="A473" s="70" t="s">
        <v>428</v>
      </c>
      <c r="B473" s="70" t="s">
        <v>2300</v>
      </c>
      <c r="C473" s="70" t="s">
        <v>12</v>
      </c>
      <c r="D473" s="71">
        <v>35885</v>
      </c>
      <c r="E473" s="72">
        <f t="shared" ca="1" si="14"/>
        <v>22</v>
      </c>
      <c r="F473" s="90">
        <v>68174</v>
      </c>
      <c r="G473" s="73">
        <v>4</v>
      </c>
      <c r="H473" s="90">
        <f t="shared" si="15"/>
        <v>70104</v>
      </c>
      <c r="I473" s="73"/>
    </row>
    <row r="474" spans="1:9" x14ac:dyDescent="0.3">
      <c r="A474" s="70" t="s">
        <v>657</v>
      </c>
      <c r="B474" s="70" t="s">
        <v>2300</v>
      </c>
      <c r="C474" s="70" t="s">
        <v>12</v>
      </c>
      <c r="D474" s="71">
        <v>36118</v>
      </c>
      <c r="E474" s="72">
        <f t="shared" ca="1" si="14"/>
        <v>22</v>
      </c>
      <c r="F474" s="90">
        <v>35616</v>
      </c>
      <c r="G474" s="73">
        <v>4</v>
      </c>
      <c r="H474" s="90">
        <f t="shared" si="15"/>
        <v>36624</v>
      </c>
      <c r="I474" s="73"/>
    </row>
    <row r="475" spans="1:9" x14ac:dyDescent="0.3">
      <c r="A475" s="70" t="s">
        <v>137</v>
      </c>
      <c r="B475" s="70" t="s">
        <v>2300</v>
      </c>
      <c r="C475" s="70" t="s">
        <v>12</v>
      </c>
      <c r="D475" s="71">
        <v>36217</v>
      </c>
      <c r="E475" s="72">
        <f t="shared" ca="1" si="14"/>
        <v>22</v>
      </c>
      <c r="F475" s="90">
        <v>114934</v>
      </c>
      <c r="G475" s="73">
        <v>1</v>
      </c>
      <c r="H475" s="90">
        <f t="shared" si="15"/>
        <v>118187</v>
      </c>
      <c r="I475" s="73"/>
    </row>
    <row r="476" spans="1:9" x14ac:dyDescent="0.3">
      <c r="A476" s="70" t="s">
        <v>760</v>
      </c>
      <c r="B476" s="70" t="s">
        <v>2300</v>
      </c>
      <c r="C476" s="70" t="s">
        <v>12</v>
      </c>
      <c r="D476" s="71">
        <v>36267</v>
      </c>
      <c r="E476" s="72">
        <f t="shared" ca="1" si="14"/>
        <v>21</v>
      </c>
      <c r="F476" s="90">
        <v>80573</v>
      </c>
      <c r="G476" s="73">
        <v>5</v>
      </c>
      <c r="H476" s="90">
        <f t="shared" si="15"/>
        <v>82854</v>
      </c>
      <c r="I476" s="73"/>
    </row>
    <row r="477" spans="1:9" x14ac:dyDescent="0.3">
      <c r="A477" s="70" t="s">
        <v>779</v>
      </c>
      <c r="B477" s="70" t="s">
        <v>2300</v>
      </c>
      <c r="C477" s="70" t="s">
        <v>12</v>
      </c>
      <c r="D477" s="71">
        <v>36283</v>
      </c>
      <c r="E477" s="72">
        <f t="shared" ca="1" si="14"/>
        <v>21</v>
      </c>
      <c r="F477" s="90">
        <v>117387</v>
      </c>
      <c r="G477" s="73">
        <v>4</v>
      </c>
      <c r="H477" s="90">
        <f t="shared" si="15"/>
        <v>120710</v>
      </c>
      <c r="I477" s="73"/>
    </row>
    <row r="478" spans="1:9" x14ac:dyDescent="0.3">
      <c r="A478" s="70" t="s">
        <v>343</v>
      </c>
      <c r="B478" s="70" t="s">
        <v>2300</v>
      </c>
      <c r="C478" s="70" t="s">
        <v>12</v>
      </c>
      <c r="D478" s="71">
        <v>36330</v>
      </c>
      <c r="E478" s="72">
        <f t="shared" ca="1" si="14"/>
        <v>21</v>
      </c>
      <c r="F478" s="90">
        <v>105974</v>
      </c>
      <c r="G478" s="73">
        <v>4</v>
      </c>
      <c r="H478" s="90">
        <f t="shared" si="15"/>
        <v>108974</v>
      </c>
      <c r="I478" s="73"/>
    </row>
    <row r="479" spans="1:9" x14ac:dyDescent="0.3">
      <c r="A479" s="70" t="s">
        <v>667</v>
      </c>
      <c r="B479" s="70" t="s">
        <v>2300</v>
      </c>
      <c r="C479" s="70" t="s">
        <v>12</v>
      </c>
      <c r="D479" s="71">
        <v>36818</v>
      </c>
      <c r="E479" s="72">
        <f t="shared" ca="1" si="14"/>
        <v>20</v>
      </c>
      <c r="F479" s="90">
        <v>34474</v>
      </c>
      <c r="G479" s="73">
        <v>4</v>
      </c>
      <c r="H479" s="90">
        <f t="shared" si="15"/>
        <v>35450</v>
      </c>
      <c r="I479" s="73"/>
    </row>
    <row r="480" spans="1:9" x14ac:dyDescent="0.3">
      <c r="A480" s="70" t="s">
        <v>324</v>
      </c>
      <c r="B480" s="70" t="s">
        <v>2300</v>
      </c>
      <c r="C480" s="70" t="s">
        <v>12</v>
      </c>
      <c r="D480" s="71">
        <v>36906</v>
      </c>
      <c r="E480" s="72">
        <f t="shared" ca="1" si="14"/>
        <v>20</v>
      </c>
      <c r="F480" s="90">
        <v>93789</v>
      </c>
      <c r="G480" s="73">
        <v>3</v>
      </c>
      <c r="H480" s="90">
        <f t="shared" si="15"/>
        <v>96444</v>
      </c>
      <c r="I480" s="73"/>
    </row>
    <row r="481" spans="1:9" x14ac:dyDescent="0.3">
      <c r="A481" s="70" t="s">
        <v>311</v>
      </c>
      <c r="B481" s="70" t="s">
        <v>2300</v>
      </c>
      <c r="C481" s="70" t="s">
        <v>12</v>
      </c>
      <c r="D481" s="71">
        <v>36926</v>
      </c>
      <c r="E481" s="72">
        <f t="shared" ca="1" si="14"/>
        <v>20</v>
      </c>
      <c r="F481" s="90">
        <v>102626</v>
      </c>
      <c r="G481" s="73">
        <v>2</v>
      </c>
      <c r="H481" s="90">
        <f t="shared" si="15"/>
        <v>105531</v>
      </c>
      <c r="I481" s="73"/>
    </row>
    <row r="482" spans="1:9" x14ac:dyDescent="0.3">
      <c r="A482" s="70" t="s">
        <v>703</v>
      </c>
      <c r="B482" s="70" t="s">
        <v>2300</v>
      </c>
      <c r="C482" s="70" t="s">
        <v>12</v>
      </c>
      <c r="D482" s="71">
        <v>36979</v>
      </c>
      <c r="E482" s="72">
        <f t="shared" ca="1" si="14"/>
        <v>19</v>
      </c>
      <c r="F482" s="90">
        <v>92680</v>
      </c>
      <c r="G482" s="73">
        <v>2</v>
      </c>
      <c r="H482" s="90">
        <f t="shared" si="15"/>
        <v>95303</v>
      </c>
      <c r="I482" s="73"/>
    </row>
    <row r="483" spans="1:9" x14ac:dyDescent="0.3">
      <c r="A483" s="70" t="s">
        <v>580</v>
      </c>
      <c r="B483" s="70" t="s">
        <v>2300</v>
      </c>
      <c r="C483" s="70" t="s">
        <v>12</v>
      </c>
      <c r="D483" s="71">
        <v>37450</v>
      </c>
      <c r="E483" s="72">
        <f t="shared" ca="1" si="14"/>
        <v>18</v>
      </c>
      <c r="F483" s="90">
        <v>131309</v>
      </c>
      <c r="G483" s="73">
        <v>2</v>
      </c>
      <c r="H483" s="90">
        <f t="shared" si="15"/>
        <v>135026</v>
      </c>
      <c r="I483" s="73"/>
    </row>
    <row r="484" spans="1:9" x14ac:dyDescent="0.3">
      <c r="A484" s="70" t="s">
        <v>297</v>
      </c>
      <c r="B484" s="70" t="s">
        <v>2300</v>
      </c>
      <c r="C484" s="70" t="s">
        <v>12</v>
      </c>
      <c r="D484" s="71">
        <v>37746</v>
      </c>
      <c r="E484" s="72">
        <f t="shared" ca="1" si="14"/>
        <v>17</v>
      </c>
      <c r="F484" s="90">
        <v>74760</v>
      </c>
      <c r="G484" s="73">
        <v>4</v>
      </c>
      <c r="H484" s="90">
        <f t="shared" si="15"/>
        <v>76876</v>
      </c>
      <c r="I484" s="73"/>
    </row>
    <row r="485" spans="1:9" x14ac:dyDescent="0.3">
      <c r="A485" s="70" t="s">
        <v>757</v>
      </c>
      <c r="B485" s="70" t="s">
        <v>2300</v>
      </c>
      <c r="C485" s="70" t="s">
        <v>12</v>
      </c>
      <c r="D485" s="71">
        <v>37851</v>
      </c>
      <c r="E485" s="72">
        <f t="shared" ca="1" si="14"/>
        <v>17</v>
      </c>
      <c r="F485" s="90">
        <v>90406</v>
      </c>
      <c r="G485" s="73">
        <v>2</v>
      </c>
      <c r="H485" s="90">
        <f t="shared" si="15"/>
        <v>92965</v>
      </c>
      <c r="I485" s="73"/>
    </row>
    <row r="486" spans="1:9" x14ac:dyDescent="0.3">
      <c r="A486" s="70" t="s">
        <v>754</v>
      </c>
      <c r="B486" s="70" t="s">
        <v>2300</v>
      </c>
      <c r="C486" s="70" t="s">
        <v>12</v>
      </c>
      <c r="D486" s="71">
        <v>37908</v>
      </c>
      <c r="E486" s="72">
        <f t="shared" ca="1" si="14"/>
        <v>17</v>
      </c>
      <c r="F486" s="90">
        <v>43994</v>
      </c>
      <c r="G486" s="73">
        <v>2</v>
      </c>
      <c r="H486" s="90">
        <f t="shared" si="15"/>
        <v>45240</v>
      </c>
      <c r="I486" s="73"/>
    </row>
    <row r="487" spans="1:9" x14ac:dyDescent="0.3">
      <c r="A487" s="70" t="s">
        <v>336</v>
      </c>
      <c r="B487" s="70" t="s">
        <v>2300</v>
      </c>
      <c r="C487" s="70" t="s">
        <v>12</v>
      </c>
      <c r="D487" s="71">
        <v>37926</v>
      </c>
      <c r="E487" s="72">
        <f t="shared" ca="1" si="14"/>
        <v>17</v>
      </c>
      <c r="F487" s="90">
        <v>107386</v>
      </c>
      <c r="G487" s="73">
        <v>3</v>
      </c>
      <c r="H487" s="90">
        <f t="shared" si="15"/>
        <v>110426</v>
      </c>
      <c r="I487" s="73"/>
    </row>
    <row r="488" spans="1:9" x14ac:dyDescent="0.3">
      <c r="A488" s="70" t="s">
        <v>340</v>
      </c>
      <c r="B488" s="70" t="s">
        <v>2300</v>
      </c>
      <c r="C488" s="70" t="s">
        <v>12</v>
      </c>
      <c r="D488" s="71">
        <v>37976</v>
      </c>
      <c r="E488" s="72">
        <f t="shared" ca="1" si="14"/>
        <v>17</v>
      </c>
      <c r="F488" s="90">
        <v>69989</v>
      </c>
      <c r="G488" s="73">
        <v>2</v>
      </c>
      <c r="H488" s="90">
        <f t="shared" si="15"/>
        <v>71970</v>
      </c>
      <c r="I488" s="73"/>
    </row>
    <row r="489" spans="1:9" x14ac:dyDescent="0.3">
      <c r="A489" s="70" t="s">
        <v>115</v>
      </c>
      <c r="B489" s="70" t="s">
        <v>2300</v>
      </c>
      <c r="C489" s="70" t="s">
        <v>12</v>
      </c>
      <c r="D489" s="71">
        <v>38043</v>
      </c>
      <c r="E489" s="72">
        <f t="shared" ca="1" si="14"/>
        <v>17</v>
      </c>
      <c r="F489" s="90">
        <v>107475</v>
      </c>
      <c r="G489" s="73">
        <v>5</v>
      </c>
      <c r="H489" s="90">
        <f t="shared" si="15"/>
        <v>110517</v>
      </c>
      <c r="I489" s="73"/>
    </row>
    <row r="490" spans="1:9" x14ac:dyDescent="0.3">
      <c r="A490" s="70" t="s">
        <v>687</v>
      </c>
      <c r="B490" s="70" t="s">
        <v>2300</v>
      </c>
      <c r="C490" s="70" t="s">
        <v>12</v>
      </c>
      <c r="D490" s="71">
        <v>38285</v>
      </c>
      <c r="E490" s="72">
        <f t="shared" ca="1" si="14"/>
        <v>16</v>
      </c>
      <c r="F490" s="90">
        <v>93542</v>
      </c>
      <c r="G490" s="73">
        <v>1</v>
      </c>
      <c r="H490" s="90">
        <f t="shared" si="15"/>
        <v>96190</v>
      </c>
      <c r="I490" s="73"/>
    </row>
    <row r="491" spans="1:9" x14ac:dyDescent="0.3">
      <c r="A491" s="70" t="s">
        <v>243</v>
      </c>
      <c r="B491" s="70" t="s">
        <v>2300</v>
      </c>
      <c r="C491" s="70" t="s">
        <v>12</v>
      </c>
      <c r="D491" s="71">
        <v>38373</v>
      </c>
      <c r="E491" s="72">
        <f t="shared" ca="1" si="14"/>
        <v>16</v>
      </c>
      <c r="F491" s="90">
        <v>50355</v>
      </c>
      <c r="G491" s="73">
        <v>2</v>
      </c>
      <c r="H491" s="90">
        <f t="shared" si="15"/>
        <v>51781</v>
      </c>
      <c r="I491" s="73"/>
    </row>
    <row r="492" spans="1:9" x14ac:dyDescent="0.3">
      <c r="A492" s="70" t="s">
        <v>226</v>
      </c>
      <c r="B492" s="70" t="s">
        <v>2300</v>
      </c>
      <c r="C492" s="70" t="s">
        <v>12</v>
      </c>
      <c r="D492" s="71">
        <v>38450</v>
      </c>
      <c r="E492" s="72">
        <f t="shared" ca="1" si="14"/>
        <v>15</v>
      </c>
      <c r="F492" s="90">
        <v>35986</v>
      </c>
      <c r="G492" s="73">
        <v>4</v>
      </c>
      <c r="H492" s="90">
        <f t="shared" si="15"/>
        <v>37005</v>
      </c>
      <c r="I492" s="73"/>
    </row>
    <row r="493" spans="1:9" x14ac:dyDescent="0.3">
      <c r="A493" s="70" t="s">
        <v>416</v>
      </c>
      <c r="B493" s="70" t="s">
        <v>2300</v>
      </c>
      <c r="C493" s="70" t="s">
        <v>12</v>
      </c>
      <c r="D493" s="71">
        <v>38578</v>
      </c>
      <c r="E493" s="72">
        <f t="shared" ca="1" si="14"/>
        <v>15</v>
      </c>
      <c r="F493" s="90">
        <v>33813</v>
      </c>
      <c r="G493" s="73">
        <v>3</v>
      </c>
      <c r="H493" s="90">
        <f t="shared" si="15"/>
        <v>34770</v>
      </c>
      <c r="I493" s="73"/>
    </row>
    <row r="494" spans="1:9" x14ac:dyDescent="0.3">
      <c r="A494" s="70" t="s">
        <v>97</v>
      </c>
      <c r="B494" s="70" t="s">
        <v>2300</v>
      </c>
      <c r="C494" s="70" t="s">
        <v>12</v>
      </c>
      <c r="D494" s="71">
        <v>38675</v>
      </c>
      <c r="E494" s="72">
        <f t="shared" ca="1" si="14"/>
        <v>15</v>
      </c>
      <c r="F494" s="90">
        <v>109021</v>
      </c>
      <c r="G494" s="73">
        <v>4</v>
      </c>
      <c r="H494" s="90">
        <f t="shared" si="15"/>
        <v>112107</v>
      </c>
      <c r="I494" s="73"/>
    </row>
    <row r="495" spans="1:9" x14ac:dyDescent="0.3">
      <c r="A495" s="70" t="s">
        <v>20</v>
      </c>
      <c r="B495" s="70" t="s">
        <v>2300</v>
      </c>
      <c r="C495" s="70" t="s">
        <v>12</v>
      </c>
      <c r="D495" s="71">
        <v>38715</v>
      </c>
      <c r="E495" s="72">
        <f t="shared" ca="1" si="14"/>
        <v>15</v>
      </c>
      <c r="F495" s="90">
        <v>90798</v>
      </c>
      <c r="G495" s="73">
        <v>4</v>
      </c>
      <c r="H495" s="90">
        <f t="shared" si="15"/>
        <v>93368</v>
      </c>
      <c r="I495" s="73"/>
    </row>
    <row r="496" spans="1:9" x14ac:dyDescent="0.3">
      <c r="A496" s="70" t="s">
        <v>578</v>
      </c>
      <c r="B496" s="70" t="s">
        <v>2300</v>
      </c>
      <c r="C496" s="70" t="s">
        <v>12</v>
      </c>
      <c r="D496" s="71">
        <v>38747</v>
      </c>
      <c r="E496" s="72">
        <f t="shared" ca="1" si="14"/>
        <v>15</v>
      </c>
      <c r="F496" s="90">
        <v>54533</v>
      </c>
      <c r="G496" s="73">
        <v>1</v>
      </c>
      <c r="H496" s="90">
        <f t="shared" si="15"/>
        <v>56077</v>
      </c>
      <c r="I496" s="73"/>
    </row>
    <row r="497" spans="1:9" x14ac:dyDescent="0.3">
      <c r="A497" s="70" t="s">
        <v>443</v>
      </c>
      <c r="B497" s="70" t="s">
        <v>2300</v>
      </c>
      <c r="C497" s="70" t="s">
        <v>12</v>
      </c>
      <c r="D497" s="71">
        <v>38845</v>
      </c>
      <c r="E497" s="72">
        <f t="shared" ca="1" si="14"/>
        <v>14</v>
      </c>
      <c r="F497" s="90">
        <v>80696</v>
      </c>
      <c r="G497" s="73">
        <v>4</v>
      </c>
      <c r="H497" s="90">
        <f t="shared" si="15"/>
        <v>82980</v>
      </c>
      <c r="I497" s="73"/>
    </row>
    <row r="498" spans="1:9" x14ac:dyDescent="0.3">
      <c r="A498" s="70" t="s">
        <v>596</v>
      </c>
      <c r="B498" s="70" t="s">
        <v>2300</v>
      </c>
      <c r="C498" s="70" t="s">
        <v>12</v>
      </c>
      <c r="D498" s="71">
        <v>38893</v>
      </c>
      <c r="E498" s="72">
        <f t="shared" ca="1" si="14"/>
        <v>14</v>
      </c>
      <c r="F498" s="90">
        <v>66528</v>
      </c>
      <c r="G498" s="73">
        <v>4</v>
      </c>
      <c r="H498" s="90">
        <f t="shared" si="15"/>
        <v>68411</v>
      </c>
      <c r="I498" s="73"/>
    </row>
    <row r="499" spans="1:9" x14ac:dyDescent="0.3">
      <c r="A499" s="70" t="s">
        <v>500</v>
      </c>
      <c r="B499" s="70" t="s">
        <v>2300</v>
      </c>
      <c r="C499" s="70" t="s">
        <v>12</v>
      </c>
      <c r="D499" s="71">
        <v>39293</v>
      </c>
      <c r="E499" s="72">
        <f t="shared" ca="1" si="14"/>
        <v>13</v>
      </c>
      <c r="F499" s="90">
        <v>92254</v>
      </c>
      <c r="G499" s="73">
        <v>4</v>
      </c>
      <c r="H499" s="90">
        <f t="shared" si="15"/>
        <v>94865</v>
      </c>
      <c r="I499" s="73"/>
    </row>
    <row r="500" spans="1:9" x14ac:dyDescent="0.3">
      <c r="A500" s="70" t="s">
        <v>33</v>
      </c>
      <c r="B500" s="70" t="s">
        <v>2300</v>
      </c>
      <c r="C500" s="70" t="s">
        <v>12</v>
      </c>
      <c r="D500" s="71">
        <v>39430</v>
      </c>
      <c r="E500" s="72">
        <f t="shared" ca="1" si="14"/>
        <v>13</v>
      </c>
      <c r="F500" s="90">
        <v>71456</v>
      </c>
      <c r="G500" s="73">
        <v>1</v>
      </c>
      <c r="H500" s="90">
        <f t="shared" si="15"/>
        <v>73479</v>
      </c>
      <c r="I500" s="73"/>
    </row>
    <row r="501" spans="1:9" x14ac:dyDescent="0.3">
      <c r="A501" s="70" t="s">
        <v>357</v>
      </c>
      <c r="B501" s="70" t="s">
        <v>2300</v>
      </c>
      <c r="C501" s="70" t="s">
        <v>12</v>
      </c>
      <c r="D501" s="71">
        <v>39895</v>
      </c>
      <c r="E501" s="72">
        <f t="shared" ca="1" si="14"/>
        <v>11</v>
      </c>
      <c r="F501" s="90">
        <v>43064</v>
      </c>
      <c r="G501" s="73">
        <v>1</v>
      </c>
      <c r="H501" s="90">
        <f t="shared" si="15"/>
        <v>44283</v>
      </c>
      <c r="I501" s="73"/>
    </row>
    <row r="502" spans="1:9" x14ac:dyDescent="0.3">
      <c r="A502" s="70" t="s">
        <v>765</v>
      </c>
      <c r="B502" s="70" t="s">
        <v>2300</v>
      </c>
      <c r="C502" s="70" t="s">
        <v>12</v>
      </c>
      <c r="D502" s="71">
        <v>40325</v>
      </c>
      <c r="E502" s="72">
        <f t="shared" ca="1" si="14"/>
        <v>10</v>
      </c>
      <c r="F502" s="90">
        <v>66674</v>
      </c>
      <c r="G502" s="73">
        <v>2</v>
      </c>
      <c r="H502" s="90">
        <f t="shared" si="15"/>
        <v>68561</v>
      </c>
      <c r="I502" s="73"/>
    </row>
    <row r="503" spans="1:9" x14ac:dyDescent="0.3">
      <c r="A503" s="70" t="s">
        <v>435</v>
      </c>
      <c r="B503" s="70" t="s">
        <v>2300</v>
      </c>
      <c r="C503" s="70" t="s">
        <v>12</v>
      </c>
      <c r="D503" s="71">
        <v>40458</v>
      </c>
      <c r="E503" s="72">
        <f t="shared" ca="1" si="14"/>
        <v>10</v>
      </c>
      <c r="F503" s="90">
        <v>34832</v>
      </c>
      <c r="G503" s="73">
        <v>3</v>
      </c>
      <c r="H503" s="90">
        <f t="shared" si="15"/>
        <v>35818</v>
      </c>
      <c r="I503" s="73"/>
    </row>
    <row r="504" spans="1:9" x14ac:dyDescent="0.3">
      <c r="A504" s="70" t="s">
        <v>306</v>
      </c>
      <c r="B504" s="70" t="s">
        <v>2300</v>
      </c>
      <c r="C504" s="70" t="s">
        <v>12</v>
      </c>
      <c r="D504" s="71">
        <v>40605</v>
      </c>
      <c r="E504" s="72">
        <f t="shared" ca="1" si="14"/>
        <v>10</v>
      </c>
      <c r="F504" s="90">
        <v>113702</v>
      </c>
      <c r="G504" s="73">
        <v>2</v>
      </c>
      <c r="H504" s="90">
        <f t="shared" si="15"/>
        <v>116920</v>
      </c>
      <c r="I504" s="73"/>
    </row>
    <row r="505" spans="1:9" x14ac:dyDescent="0.3">
      <c r="A505" s="70" t="s">
        <v>713</v>
      </c>
      <c r="B505" s="70" t="s">
        <v>2300</v>
      </c>
      <c r="C505" s="70" t="s">
        <v>12</v>
      </c>
      <c r="D505" s="71">
        <v>41180</v>
      </c>
      <c r="E505" s="72">
        <f t="shared" ca="1" si="14"/>
        <v>8</v>
      </c>
      <c r="F505" s="90">
        <v>90675</v>
      </c>
      <c r="G505" s="73">
        <v>2</v>
      </c>
      <c r="H505" s="90">
        <f t="shared" si="15"/>
        <v>93242</v>
      </c>
      <c r="I505" s="73"/>
    </row>
    <row r="506" spans="1:9" x14ac:dyDescent="0.3">
      <c r="A506" s="70" t="s">
        <v>540</v>
      </c>
      <c r="B506" s="70" t="s">
        <v>2300</v>
      </c>
      <c r="C506" s="70" t="s">
        <v>12</v>
      </c>
      <c r="D506" s="71">
        <v>41547</v>
      </c>
      <c r="E506" s="72">
        <f t="shared" ca="1" si="14"/>
        <v>7</v>
      </c>
      <c r="F506" s="90">
        <v>92680</v>
      </c>
      <c r="G506" s="73">
        <v>3</v>
      </c>
      <c r="H506" s="90">
        <f t="shared" si="15"/>
        <v>95303</v>
      </c>
      <c r="I506" s="73"/>
    </row>
    <row r="507" spans="1:9" x14ac:dyDescent="0.3">
      <c r="A507" s="70" t="s">
        <v>586</v>
      </c>
      <c r="B507" s="70" t="s">
        <v>2300</v>
      </c>
      <c r="C507" s="70" t="s">
        <v>12</v>
      </c>
      <c r="D507" s="71">
        <v>41804</v>
      </c>
      <c r="E507" s="72">
        <f t="shared" ca="1" si="14"/>
        <v>6</v>
      </c>
      <c r="F507" s="90">
        <v>97395</v>
      </c>
      <c r="G507" s="73">
        <v>5</v>
      </c>
      <c r="H507" s="90">
        <f t="shared" si="15"/>
        <v>100152</v>
      </c>
      <c r="I507" s="73"/>
    </row>
    <row r="508" spans="1:9" x14ac:dyDescent="0.3">
      <c r="A508" s="70" t="s">
        <v>50</v>
      </c>
      <c r="B508" s="70" t="s">
        <v>2300</v>
      </c>
      <c r="C508" s="70" t="s">
        <v>12</v>
      </c>
      <c r="D508" s="71">
        <v>41974</v>
      </c>
      <c r="E508" s="72">
        <f t="shared" ca="1" si="14"/>
        <v>6</v>
      </c>
      <c r="F508" s="90">
        <v>109155</v>
      </c>
      <c r="G508" s="73">
        <v>2</v>
      </c>
      <c r="H508" s="90">
        <f t="shared" si="15"/>
        <v>112245</v>
      </c>
      <c r="I508" s="73"/>
    </row>
    <row r="509" spans="1:9" x14ac:dyDescent="0.3">
      <c r="A509" s="70" t="s">
        <v>723</v>
      </c>
      <c r="B509" s="70" t="s">
        <v>2300</v>
      </c>
      <c r="C509" s="70" t="s">
        <v>12</v>
      </c>
      <c r="D509" s="71">
        <v>42119</v>
      </c>
      <c r="E509" s="72">
        <f t="shared" ca="1" si="14"/>
        <v>5</v>
      </c>
      <c r="F509" s="90">
        <v>62126</v>
      </c>
      <c r="G509" s="73">
        <v>5</v>
      </c>
      <c r="H509" s="90">
        <f t="shared" si="15"/>
        <v>63885</v>
      </c>
      <c r="I509" s="73"/>
    </row>
    <row r="510" spans="1:9" x14ac:dyDescent="0.3">
      <c r="A510" s="70" t="s">
        <v>512</v>
      </c>
      <c r="B510" s="70" t="s">
        <v>2300</v>
      </c>
      <c r="C510" s="70" t="s">
        <v>12</v>
      </c>
      <c r="D510" s="71">
        <v>42203</v>
      </c>
      <c r="E510" s="72">
        <f t="shared" ca="1" si="14"/>
        <v>5</v>
      </c>
      <c r="F510" s="90">
        <v>66013</v>
      </c>
      <c r="G510" s="73">
        <v>1</v>
      </c>
      <c r="H510" s="90">
        <f t="shared" si="15"/>
        <v>67882</v>
      </c>
      <c r="I510" s="73"/>
    </row>
    <row r="511" spans="1:9" x14ac:dyDescent="0.3">
      <c r="A511" s="70" t="s">
        <v>720</v>
      </c>
      <c r="B511" s="70" t="s">
        <v>2300</v>
      </c>
      <c r="C511" s="70" t="s">
        <v>12</v>
      </c>
      <c r="D511" s="71">
        <v>42621</v>
      </c>
      <c r="E511" s="72">
        <f t="shared" ca="1" si="14"/>
        <v>4</v>
      </c>
      <c r="F511" s="90">
        <v>95088</v>
      </c>
      <c r="G511" s="73">
        <v>5</v>
      </c>
      <c r="H511" s="90">
        <f t="shared" si="15"/>
        <v>97779</v>
      </c>
      <c r="I511" s="73"/>
    </row>
    <row r="512" spans="1:9" x14ac:dyDescent="0.3">
      <c r="A512" s="70" t="s">
        <v>128</v>
      </c>
      <c r="B512" s="70" t="s">
        <v>2300</v>
      </c>
      <c r="C512" s="70" t="s">
        <v>12</v>
      </c>
      <c r="D512" s="71">
        <v>42656</v>
      </c>
      <c r="E512" s="72">
        <f t="shared" ca="1" si="14"/>
        <v>4</v>
      </c>
      <c r="F512" s="90">
        <v>36646</v>
      </c>
      <c r="G512" s="73">
        <v>3</v>
      </c>
      <c r="H512" s="90">
        <f t="shared" si="15"/>
        <v>37684</v>
      </c>
      <c r="I512" s="73"/>
    </row>
    <row r="513" spans="1:9" x14ac:dyDescent="0.3">
      <c r="A513" s="70" t="s">
        <v>450</v>
      </c>
      <c r="B513" s="70" t="s">
        <v>2300</v>
      </c>
      <c r="C513" s="70" t="s">
        <v>12</v>
      </c>
      <c r="D513" s="71">
        <v>42894</v>
      </c>
      <c r="E513" s="72">
        <f t="shared" ca="1" si="14"/>
        <v>3</v>
      </c>
      <c r="F513" s="90">
        <v>80114</v>
      </c>
      <c r="G513" s="73">
        <v>4</v>
      </c>
      <c r="H513" s="90">
        <f t="shared" si="15"/>
        <v>82382</v>
      </c>
      <c r="I513" s="73"/>
    </row>
    <row r="514" spans="1:9" x14ac:dyDescent="0.3">
      <c r="A514" s="70" t="s">
        <v>445</v>
      </c>
      <c r="B514" s="70" t="s">
        <v>2300</v>
      </c>
      <c r="C514" s="70" t="s">
        <v>12</v>
      </c>
      <c r="D514" s="71">
        <v>43195</v>
      </c>
      <c r="E514" s="72">
        <f t="shared" ref="E514:E577" ca="1" si="16">DATEDIF(D514,TODAY(),"Y")</f>
        <v>2</v>
      </c>
      <c r="F514" s="90">
        <v>87450</v>
      </c>
      <c r="G514" s="73">
        <v>4</v>
      </c>
      <c r="H514" s="90">
        <f t="shared" si="15"/>
        <v>89925</v>
      </c>
      <c r="I514" s="73"/>
    </row>
    <row r="515" spans="1:9" x14ac:dyDescent="0.3">
      <c r="A515" s="70" t="s">
        <v>196</v>
      </c>
      <c r="B515" s="70" t="s">
        <v>2300</v>
      </c>
      <c r="C515" s="70" t="s">
        <v>12</v>
      </c>
      <c r="D515" s="71">
        <v>43234</v>
      </c>
      <c r="E515" s="72">
        <f t="shared" ca="1" si="16"/>
        <v>2</v>
      </c>
      <c r="F515" s="90">
        <v>93442</v>
      </c>
      <c r="G515" s="73">
        <v>1</v>
      </c>
      <c r="H515" s="90">
        <f t="shared" ref="H515:H578" si="17">ROUNDUP(F515*$J$1+F515,0)</f>
        <v>96087</v>
      </c>
      <c r="I515" s="73"/>
    </row>
    <row r="516" spans="1:9" x14ac:dyDescent="0.3">
      <c r="A516" s="70" t="s">
        <v>485</v>
      </c>
      <c r="B516" s="70" t="s">
        <v>2300</v>
      </c>
      <c r="C516" s="70" t="s">
        <v>12</v>
      </c>
      <c r="D516" s="71">
        <v>43381</v>
      </c>
      <c r="E516" s="72">
        <f t="shared" ca="1" si="16"/>
        <v>2</v>
      </c>
      <c r="F516" s="90">
        <v>127882</v>
      </c>
      <c r="G516" s="73">
        <v>1</v>
      </c>
      <c r="H516" s="90">
        <f t="shared" si="17"/>
        <v>131502</v>
      </c>
      <c r="I516" s="73"/>
    </row>
    <row r="517" spans="1:9" x14ac:dyDescent="0.3">
      <c r="A517" s="70" t="s">
        <v>218</v>
      </c>
      <c r="B517" s="70" t="s">
        <v>2300</v>
      </c>
      <c r="C517" s="70" t="s">
        <v>15</v>
      </c>
      <c r="D517" s="71">
        <v>36428</v>
      </c>
      <c r="E517" s="72">
        <f t="shared" ca="1" si="16"/>
        <v>21</v>
      </c>
      <c r="F517" s="90">
        <v>68566</v>
      </c>
      <c r="G517" s="73">
        <v>3</v>
      </c>
      <c r="H517" s="90">
        <f t="shared" si="17"/>
        <v>70507</v>
      </c>
      <c r="I517" s="73"/>
    </row>
    <row r="518" spans="1:9" x14ac:dyDescent="0.3">
      <c r="A518" s="70" t="s">
        <v>622</v>
      </c>
      <c r="B518" s="70" t="s">
        <v>2300</v>
      </c>
      <c r="C518" s="70" t="s">
        <v>15</v>
      </c>
      <c r="D518" s="71">
        <v>37550</v>
      </c>
      <c r="E518" s="72">
        <f t="shared" ca="1" si="16"/>
        <v>18</v>
      </c>
      <c r="F518" s="90">
        <v>15814</v>
      </c>
      <c r="G518" s="73">
        <v>4</v>
      </c>
      <c r="H518" s="90">
        <f t="shared" si="17"/>
        <v>16262</v>
      </c>
      <c r="I518" s="73"/>
    </row>
    <row r="519" spans="1:9" x14ac:dyDescent="0.3">
      <c r="A519" s="70" t="s">
        <v>344</v>
      </c>
      <c r="B519" s="70" t="s">
        <v>2300</v>
      </c>
      <c r="C519" s="70" t="s">
        <v>15</v>
      </c>
      <c r="D519" s="71">
        <v>38583</v>
      </c>
      <c r="E519" s="72">
        <f t="shared" ca="1" si="16"/>
        <v>15</v>
      </c>
      <c r="F519" s="90">
        <v>46133</v>
      </c>
      <c r="G519" s="73">
        <v>2</v>
      </c>
      <c r="H519" s="90">
        <f t="shared" si="17"/>
        <v>47439</v>
      </c>
      <c r="I519" s="73"/>
    </row>
    <row r="520" spans="1:9" x14ac:dyDescent="0.3">
      <c r="A520" s="70" t="s">
        <v>642</v>
      </c>
      <c r="B520" s="70" t="s">
        <v>2300</v>
      </c>
      <c r="C520" s="70" t="s">
        <v>15</v>
      </c>
      <c r="D520" s="71">
        <v>38841</v>
      </c>
      <c r="E520" s="72">
        <f t="shared" ca="1" si="16"/>
        <v>14</v>
      </c>
      <c r="F520" s="90">
        <v>67637</v>
      </c>
      <c r="G520" s="73">
        <v>5</v>
      </c>
      <c r="H520" s="90">
        <f t="shared" si="17"/>
        <v>69552</v>
      </c>
      <c r="I520" s="73"/>
    </row>
    <row r="521" spans="1:9" x14ac:dyDescent="0.3">
      <c r="A521" s="70" t="s">
        <v>581</v>
      </c>
      <c r="B521" s="70" t="s">
        <v>2300</v>
      </c>
      <c r="C521" s="70" t="s">
        <v>15</v>
      </c>
      <c r="D521" s="71">
        <v>38974</v>
      </c>
      <c r="E521" s="72">
        <f t="shared" ca="1" si="16"/>
        <v>14</v>
      </c>
      <c r="F521" s="90">
        <v>33230</v>
      </c>
      <c r="G521" s="73">
        <v>4</v>
      </c>
      <c r="H521" s="90">
        <f t="shared" si="17"/>
        <v>34171</v>
      </c>
      <c r="I521" s="73"/>
    </row>
    <row r="522" spans="1:9" x14ac:dyDescent="0.3">
      <c r="A522" s="70" t="s">
        <v>461</v>
      </c>
      <c r="B522" s="70" t="s">
        <v>2300</v>
      </c>
      <c r="C522" s="70" t="s">
        <v>15</v>
      </c>
      <c r="D522" s="71">
        <v>40006</v>
      </c>
      <c r="E522" s="72">
        <f t="shared" ca="1" si="16"/>
        <v>11</v>
      </c>
      <c r="F522" s="90">
        <v>18547</v>
      </c>
      <c r="G522" s="73">
        <v>4</v>
      </c>
      <c r="H522" s="90">
        <f t="shared" si="17"/>
        <v>19072</v>
      </c>
      <c r="I522" s="73"/>
    </row>
    <row r="523" spans="1:9" x14ac:dyDescent="0.3">
      <c r="A523" s="70" t="s">
        <v>688</v>
      </c>
      <c r="B523" s="70" t="s">
        <v>2300</v>
      </c>
      <c r="C523" s="70" t="s">
        <v>15</v>
      </c>
      <c r="D523" s="71">
        <v>40930</v>
      </c>
      <c r="E523" s="72">
        <f t="shared" ca="1" si="16"/>
        <v>9</v>
      </c>
      <c r="F523" s="90">
        <v>48642</v>
      </c>
      <c r="G523" s="73">
        <v>2</v>
      </c>
      <c r="H523" s="90">
        <f t="shared" si="17"/>
        <v>50019</v>
      </c>
      <c r="I523" s="73"/>
    </row>
    <row r="524" spans="1:9" x14ac:dyDescent="0.3">
      <c r="A524" s="70" t="s">
        <v>170</v>
      </c>
      <c r="B524" s="70" t="s">
        <v>2300</v>
      </c>
      <c r="C524" s="70" t="s">
        <v>15</v>
      </c>
      <c r="D524" s="71">
        <v>41480</v>
      </c>
      <c r="E524" s="72">
        <f t="shared" ca="1" si="16"/>
        <v>7</v>
      </c>
      <c r="F524" s="90">
        <v>15714</v>
      </c>
      <c r="G524" s="73">
        <v>3</v>
      </c>
      <c r="H524" s="90">
        <f t="shared" si="17"/>
        <v>16159</v>
      </c>
      <c r="I524" s="73"/>
    </row>
    <row r="525" spans="1:9" x14ac:dyDescent="0.3">
      <c r="A525" s="70" t="s">
        <v>712</v>
      </c>
      <c r="B525" s="70" t="s">
        <v>2300</v>
      </c>
      <c r="C525" s="70" t="s">
        <v>15</v>
      </c>
      <c r="D525" s="71">
        <v>42485</v>
      </c>
      <c r="E525" s="72">
        <f t="shared" ca="1" si="16"/>
        <v>4</v>
      </c>
      <c r="F525" s="90">
        <v>67368</v>
      </c>
      <c r="G525" s="73">
        <v>1</v>
      </c>
      <c r="H525" s="90">
        <f t="shared" si="17"/>
        <v>69275</v>
      </c>
      <c r="I525" s="73"/>
    </row>
    <row r="526" spans="1:9" x14ac:dyDescent="0.3">
      <c r="A526" s="70" t="s">
        <v>535</v>
      </c>
      <c r="B526" s="70" t="s">
        <v>2300</v>
      </c>
      <c r="C526" s="70" t="s">
        <v>15</v>
      </c>
      <c r="D526" s="71">
        <v>42923</v>
      </c>
      <c r="E526" s="72">
        <f t="shared" ca="1" si="16"/>
        <v>3</v>
      </c>
      <c r="F526" s="90">
        <v>37318</v>
      </c>
      <c r="G526" s="73">
        <v>5</v>
      </c>
      <c r="H526" s="90">
        <f t="shared" si="17"/>
        <v>38375</v>
      </c>
      <c r="I526" s="73"/>
    </row>
    <row r="527" spans="1:9" x14ac:dyDescent="0.3">
      <c r="A527" s="70" t="s">
        <v>559</v>
      </c>
      <c r="B527" s="70" t="s">
        <v>2300</v>
      </c>
      <c r="C527" s="70" t="s">
        <v>15</v>
      </c>
      <c r="D527" s="71">
        <v>43011</v>
      </c>
      <c r="E527" s="72">
        <f t="shared" ca="1" si="16"/>
        <v>3</v>
      </c>
      <c r="F527" s="90">
        <v>71994</v>
      </c>
      <c r="G527" s="73">
        <v>3</v>
      </c>
      <c r="H527" s="90">
        <f t="shared" si="17"/>
        <v>74032</v>
      </c>
      <c r="I527" s="73"/>
    </row>
    <row r="528" spans="1:9" x14ac:dyDescent="0.3">
      <c r="A528" s="70" t="s">
        <v>583</v>
      </c>
      <c r="B528" s="70" t="s">
        <v>2300</v>
      </c>
      <c r="C528" s="70" t="s">
        <v>15</v>
      </c>
      <c r="D528" s="71">
        <v>43050</v>
      </c>
      <c r="E528" s="72">
        <f t="shared" ca="1" si="16"/>
        <v>3</v>
      </c>
      <c r="F528" s="90">
        <v>17461</v>
      </c>
      <c r="G528" s="73">
        <v>1</v>
      </c>
      <c r="H528" s="90">
        <f t="shared" si="17"/>
        <v>17956</v>
      </c>
      <c r="I528" s="73"/>
    </row>
    <row r="529" spans="1:9" x14ac:dyDescent="0.3">
      <c r="A529" s="70" t="s">
        <v>434</v>
      </c>
      <c r="B529" s="70" t="s">
        <v>2300</v>
      </c>
      <c r="C529" s="70" t="s">
        <v>15</v>
      </c>
      <c r="D529" s="71">
        <v>43178</v>
      </c>
      <c r="E529" s="72">
        <f t="shared" ca="1" si="16"/>
        <v>2</v>
      </c>
      <c r="F529" s="90">
        <v>72968</v>
      </c>
      <c r="G529" s="73">
        <v>5</v>
      </c>
      <c r="H529" s="90">
        <f t="shared" si="17"/>
        <v>75033</v>
      </c>
      <c r="I529" s="73"/>
    </row>
    <row r="530" spans="1:9" x14ac:dyDescent="0.3">
      <c r="A530" s="70" t="s">
        <v>424</v>
      </c>
      <c r="B530" s="70" t="s">
        <v>2300</v>
      </c>
      <c r="C530" s="70" t="s">
        <v>21</v>
      </c>
      <c r="D530" s="71">
        <v>38703</v>
      </c>
      <c r="E530" s="72">
        <f t="shared" ca="1" si="16"/>
        <v>15</v>
      </c>
      <c r="F530" s="90">
        <v>21190</v>
      </c>
      <c r="G530" s="73">
        <v>5</v>
      </c>
      <c r="H530" s="90">
        <f t="shared" si="17"/>
        <v>21790</v>
      </c>
      <c r="I530" s="73"/>
    </row>
    <row r="531" spans="1:9" x14ac:dyDescent="0.3">
      <c r="A531" s="70" t="s">
        <v>241</v>
      </c>
      <c r="B531" s="70" t="s">
        <v>2300</v>
      </c>
      <c r="C531" s="70" t="s">
        <v>21</v>
      </c>
      <c r="D531" s="71">
        <v>38785</v>
      </c>
      <c r="E531" s="72">
        <f t="shared" ca="1" si="16"/>
        <v>15</v>
      </c>
      <c r="F531" s="90">
        <v>24674</v>
      </c>
      <c r="G531" s="73">
        <v>3</v>
      </c>
      <c r="H531" s="90">
        <f t="shared" si="17"/>
        <v>25373</v>
      </c>
      <c r="I531" s="73"/>
    </row>
    <row r="532" spans="1:9" x14ac:dyDescent="0.3">
      <c r="A532" s="70" t="s">
        <v>215</v>
      </c>
      <c r="B532" s="70" t="s">
        <v>2300</v>
      </c>
      <c r="C532" s="70" t="s">
        <v>21</v>
      </c>
      <c r="D532" s="71">
        <v>39097</v>
      </c>
      <c r="E532" s="72">
        <f t="shared" ca="1" si="16"/>
        <v>14</v>
      </c>
      <c r="F532" s="90">
        <v>54723</v>
      </c>
      <c r="G532" s="73">
        <v>4</v>
      </c>
      <c r="H532" s="90">
        <f t="shared" si="17"/>
        <v>56272</v>
      </c>
      <c r="I532" s="73"/>
    </row>
    <row r="533" spans="1:9" x14ac:dyDescent="0.3">
      <c r="A533" s="70" t="s">
        <v>384</v>
      </c>
      <c r="B533" s="70" t="s">
        <v>2300</v>
      </c>
      <c r="C533" s="70" t="s">
        <v>21</v>
      </c>
      <c r="D533" s="71">
        <v>39137</v>
      </c>
      <c r="E533" s="72">
        <f t="shared" ca="1" si="16"/>
        <v>14</v>
      </c>
      <c r="F533" s="90">
        <v>53301</v>
      </c>
      <c r="G533" s="73">
        <v>5</v>
      </c>
      <c r="H533" s="90">
        <f t="shared" si="17"/>
        <v>54810</v>
      </c>
      <c r="I533" s="73"/>
    </row>
    <row r="534" spans="1:9" x14ac:dyDescent="0.3">
      <c r="A534" s="70" t="s">
        <v>158</v>
      </c>
      <c r="B534" s="70" t="s">
        <v>623</v>
      </c>
      <c r="C534" s="70" t="s">
        <v>18</v>
      </c>
      <c r="D534" s="71">
        <v>36039</v>
      </c>
      <c r="E534" s="72">
        <f t="shared" ca="1" si="16"/>
        <v>22</v>
      </c>
      <c r="F534" s="90">
        <v>132238</v>
      </c>
      <c r="G534" s="73">
        <v>2</v>
      </c>
      <c r="H534" s="90">
        <f t="shared" si="17"/>
        <v>135981</v>
      </c>
      <c r="I534" s="73"/>
    </row>
    <row r="535" spans="1:9" x14ac:dyDescent="0.3">
      <c r="A535" s="70" t="s">
        <v>2301</v>
      </c>
      <c r="B535" s="70" t="s">
        <v>623</v>
      </c>
      <c r="C535" s="70" t="s">
        <v>18</v>
      </c>
      <c r="D535" s="71">
        <v>36178</v>
      </c>
      <c r="E535" s="72">
        <f t="shared" ca="1" si="16"/>
        <v>22</v>
      </c>
      <c r="F535" s="90">
        <v>68970</v>
      </c>
      <c r="G535" s="73">
        <v>2</v>
      </c>
      <c r="H535" s="90">
        <f t="shared" si="17"/>
        <v>70922</v>
      </c>
      <c r="I535" s="73"/>
    </row>
    <row r="536" spans="1:9" x14ac:dyDescent="0.3">
      <c r="A536" s="70" t="s">
        <v>710</v>
      </c>
      <c r="B536" s="70" t="s">
        <v>623</v>
      </c>
      <c r="C536" s="70" t="s">
        <v>18</v>
      </c>
      <c r="D536" s="71">
        <v>36671</v>
      </c>
      <c r="E536" s="72">
        <f t="shared" ca="1" si="16"/>
        <v>20</v>
      </c>
      <c r="F536" s="90">
        <v>82331</v>
      </c>
      <c r="G536" s="73">
        <v>2</v>
      </c>
      <c r="H536" s="90">
        <f t="shared" si="17"/>
        <v>84661</v>
      </c>
      <c r="I536" s="73"/>
    </row>
    <row r="537" spans="1:9" x14ac:dyDescent="0.3">
      <c r="A537" s="70" t="s">
        <v>398</v>
      </c>
      <c r="B537" s="70" t="s">
        <v>623</v>
      </c>
      <c r="C537" s="70" t="s">
        <v>18</v>
      </c>
      <c r="D537" s="71">
        <v>38563</v>
      </c>
      <c r="E537" s="72">
        <f t="shared" ca="1" si="16"/>
        <v>15</v>
      </c>
      <c r="F537" s="90">
        <v>127288</v>
      </c>
      <c r="G537" s="73">
        <v>4</v>
      </c>
      <c r="H537" s="90">
        <f t="shared" si="17"/>
        <v>130891</v>
      </c>
      <c r="I537" s="73"/>
    </row>
    <row r="538" spans="1:9" x14ac:dyDescent="0.3">
      <c r="A538" s="70" t="s">
        <v>251</v>
      </c>
      <c r="B538" s="70" t="s">
        <v>623</v>
      </c>
      <c r="C538" s="70" t="s">
        <v>18</v>
      </c>
      <c r="D538" s="71">
        <v>38827</v>
      </c>
      <c r="E538" s="72">
        <f t="shared" ca="1" si="16"/>
        <v>14</v>
      </c>
      <c r="F538" s="90">
        <v>87304</v>
      </c>
      <c r="G538" s="73">
        <v>4</v>
      </c>
      <c r="H538" s="90">
        <f t="shared" si="17"/>
        <v>89775</v>
      </c>
      <c r="I538" s="73"/>
    </row>
    <row r="539" spans="1:9" x14ac:dyDescent="0.3">
      <c r="A539" s="70" t="s">
        <v>238</v>
      </c>
      <c r="B539" s="70" t="s">
        <v>623</v>
      </c>
      <c r="C539" s="70" t="s">
        <v>18</v>
      </c>
      <c r="D539" s="71">
        <v>38971</v>
      </c>
      <c r="E539" s="72">
        <f t="shared" ca="1" si="16"/>
        <v>14</v>
      </c>
      <c r="F539" s="90">
        <v>78814</v>
      </c>
      <c r="G539" s="73">
        <v>5</v>
      </c>
      <c r="H539" s="90">
        <f t="shared" si="17"/>
        <v>81045</v>
      </c>
      <c r="I539" s="73"/>
    </row>
    <row r="540" spans="1:9" x14ac:dyDescent="0.3">
      <c r="A540" s="70" t="s">
        <v>495</v>
      </c>
      <c r="B540" s="70" t="s">
        <v>623</v>
      </c>
      <c r="C540" s="70" t="s">
        <v>18</v>
      </c>
      <c r="D540" s="71">
        <v>39163</v>
      </c>
      <c r="E540" s="72">
        <f t="shared" ca="1" si="16"/>
        <v>13</v>
      </c>
      <c r="F540" s="90">
        <v>89891</v>
      </c>
      <c r="G540" s="73">
        <v>4</v>
      </c>
      <c r="H540" s="90">
        <f t="shared" si="17"/>
        <v>92435</v>
      </c>
      <c r="I540" s="73"/>
    </row>
    <row r="541" spans="1:9" x14ac:dyDescent="0.3">
      <c r="A541" s="70" t="s">
        <v>454</v>
      </c>
      <c r="B541" s="70" t="s">
        <v>623</v>
      </c>
      <c r="C541" s="70" t="s">
        <v>18</v>
      </c>
      <c r="D541" s="71">
        <v>39236</v>
      </c>
      <c r="E541" s="72">
        <f t="shared" ca="1" si="16"/>
        <v>13</v>
      </c>
      <c r="F541" s="90">
        <v>81077</v>
      </c>
      <c r="G541" s="73">
        <v>4</v>
      </c>
      <c r="H541" s="90">
        <f t="shared" si="17"/>
        <v>83372</v>
      </c>
      <c r="I541" s="73"/>
    </row>
    <row r="542" spans="1:9" x14ac:dyDescent="0.3">
      <c r="A542" s="70" t="s">
        <v>576</v>
      </c>
      <c r="B542" s="70" t="s">
        <v>623</v>
      </c>
      <c r="C542" s="70" t="s">
        <v>18</v>
      </c>
      <c r="D542" s="71">
        <v>39399</v>
      </c>
      <c r="E542" s="72">
        <f t="shared" ca="1" si="16"/>
        <v>13</v>
      </c>
      <c r="F542" s="90">
        <v>114957</v>
      </c>
      <c r="G542" s="73">
        <v>3</v>
      </c>
      <c r="H542" s="90">
        <f t="shared" si="17"/>
        <v>118211</v>
      </c>
      <c r="I542" s="73"/>
    </row>
    <row r="543" spans="1:9" x14ac:dyDescent="0.3">
      <c r="A543" s="70" t="s">
        <v>224</v>
      </c>
      <c r="B543" s="70" t="s">
        <v>623</v>
      </c>
      <c r="C543" s="70" t="s">
        <v>18</v>
      </c>
      <c r="D543" s="71">
        <v>39839</v>
      </c>
      <c r="E543" s="72">
        <f t="shared" ca="1" si="16"/>
        <v>12</v>
      </c>
      <c r="F543" s="90">
        <v>69160</v>
      </c>
      <c r="G543" s="73">
        <v>2</v>
      </c>
      <c r="H543" s="90">
        <f t="shared" si="17"/>
        <v>71118</v>
      </c>
      <c r="I543" s="73"/>
    </row>
    <row r="544" spans="1:9" x14ac:dyDescent="0.3">
      <c r="A544" s="70" t="s">
        <v>358</v>
      </c>
      <c r="B544" s="70" t="s">
        <v>623</v>
      </c>
      <c r="C544" s="70" t="s">
        <v>18</v>
      </c>
      <c r="D544" s="71">
        <v>40784</v>
      </c>
      <c r="E544" s="72">
        <f t="shared" ca="1" si="16"/>
        <v>9</v>
      </c>
      <c r="F544" s="90">
        <v>95491</v>
      </c>
      <c r="G544" s="73">
        <v>1</v>
      </c>
      <c r="H544" s="90">
        <f t="shared" si="17"/>
        <v>98194</v>
      </c>
      <c r="I544" s="73"/>
    </row>
    <row r="545" spans="1:9" x14ac:dyDescent="0.3">
      <c r="A545" s="70" t="s">
        <v>387</v>
      </c>
      <c r="B545" s="70" t="s">
        <v>623</v>
      </c>
      <c r="C545" s="70" t="s">
        <v>18</v>
      </c>
      <c r="D545" s="71">
        <v>41550</v>
      </c>
      <c r="E545" s="72">
        <f t="shared" ca="1" si="16"/>
        <v>7</v>
      </c>
      <c r="F545" s="90">
        <v>127042</v>
      </c>
      <c r="G545" s="73">
        <v>2</v>
      </c>
      <c r="H545" s="90">
        <f t="shared" si="17"/>
        <v>130638</v>
      </c>
      <c r="I545" s="73"/>
    </row>
    <row r="546" spans="1:9" x14ac:dyDescent="0.3">
      <c r="A546" s="70" t="s">
        <v>772</v>
      </c>
      <c r="B546" s="70" t="s">
        <v>623</v>
      </c>
      <c r="C546" s="70" t="s">
        <v>18</v>
      </c>
      <c r="D546" s="71">
        <v>42477</v>
      </c>
      <c r="E546" s="72">
        <f t="shared" ca="1" si="16"/>
        <v>4</v>
      </c>
      <c r="F546" s="90">
        <v>64042</v>
      </c>
      <c r="G546" s="73">
        <v>5</v>
      </c>
      <c r="H546" s="90">
        <f t="shared" si="17"/>
        <v>65855</v>
      </c>
      <c r="I546" s="73"/>
    </row>
    <row r="547" spans="1:9" x14ac:dyDescent="0.3">
      <c r="A547" s="70" t="s">
        <v>96</v>
      </c>
      <c r="B547" s="70" t="s">
        <v>623</v>
      </c>
      <c r="C547" s="70" t="s">
        <v>18</v>
      </c>
      <c r="D547" s="71">
        <v>43107</v>
      </c>
      <c r="E547" s="72">
        <f t="shared" ca="1" si="16"/>
        <v>3</v>
      </c>
      <c r="F547" s="90">
        <v>31909</v>
      </c>
      <c r="G547" s="73">
        <v>3</v>
      </c>
      <c r="H547" s="90">
        <f t="shared" si="17"/>
        <v>32813</v>
      </c>
      <c r="I547" s="73"/>
    </row>
    <row r="548" spans="1:9" x14ac:dyDescent="0.3">
      <c r="A548" s="70" t="s">
        <v>350</v>
      </c>
      <c r="B548" s="70" t="s">
        <v>623</v>
      </c>
      <c r="C548" s="70" t="s">
        <v>12</v>
      </c>
      <c r="D548" s="71">
        <v>35979</v>
      </c>
      <c r="E548" s="72">
        <f t="shared" ca="1" si="16"/>
        <v>22</v>
      </c>
      <c r="F548" s="90">
        <v>79688</v>
      </c>
      <c r="G548" s="73">
        <v>5</v>
      </c>
      <c r="H548" s="90">
        <f t="shared" si="17"/>
        <v>81944</v>
      </c>
      <c r="I548" s="73"/>
    </row>
    <row r="549" spans="1:9" x14ac:dyDescent="0.3">
      <c r="A549" s="70" t="s">
        <v>154</v>
      </c>
      <c r="B549" s="70" t="s">
        <v>623</v>
      </c>
      <c r="C549" s="70" t="s">
        <v>12</v>
      </c>
      <c r="D549" s="71">
        <v>36026</v>
      </c>
      <c r="E549" s="72">
        <f t="shared" ca="1" si="16"/>
        <v>22</v>
      </c>
      <c r="F549" s="90">
        <v>36725</v>
      </c>
      <c r="G549" s="73">
        <v>1</v>
      </c>
      <c r="H549" s="90">
        <f t="shared" si="17"/>
        <v>37765</v>
      </c>
      <c r="I549" s="73"/>
    </row>
    <row r="550" spans="1:9" x14ac:dyDescent="0.3">
      <c r="A550" s="70" t="s">
        <v>709</v>
      </c>
      <c r="B550" s="70" t="s">
        <v>623</v>
      </c>
      <c r="C550" s="70" t="s">
        <v>12</v>
      </c>
      <c r="D550" s="71">
        <v>36211</v>
      </c>
      <c r="E550" s="72">
        <f t="shared" ca="1" si="16"/>
        <v>22</v>
      </c>
      <c r="F550" s="90">
        <v>100408</v>
      </c>
      <c r="G550" s="73">
        <v>4</v>
      </c>
      <c r="H550" s="90">
        <f t="shared" si="17"/>
        <v>103250</v>
      </c>
      <c r="I550" s="73"/>
    </row>
    <row r="551" spans="1:9" x14ac:dyDescent="0.3">
      <c r="A551" s="70" t="s">
        <v>68</v>
      </c>
      <c r="B551" s="70" t="s">
        <v>623</v>
      </c>
      <c r="C551" s="70" t="s">
        <v>12</v>
      </c>
      <c r="D551" s="71">
        <v>36305</v>
      </c>
      <c r="E551" s="72">
        <f t="shared" ca="1" si="16"/>
        <v>21</v>
      </c>
      <c r="F551" s="90">
        <v>93218</v>
      </c>
      <c r="G551" s="73">
        <v>3</v>
      </c>
      <c r="H551" s="90">
        <f t="shared" si="17"/>
        <v>95857</v>
      </c>
      <c r="I551" s="73"/>
    </row>
    <row r="552" spans="1:9" x14ac:dyDescent="0.3">
      <c r="A552" s="70" t="s">
        <v>780</v>
      </c>
      <c r="B552" s="70" t="s">
        <v>623</v>
      </c>
      <c r="C552" s="70" t="s">
        <v>12</v>
      </c>
      <c r="D552" s="71">
        <v>36361</v>
      </c>
      <c r="E552" s="72">
        <f t="shared" ca="1" si="16"/>
        <v>21</v>
      </c>
      <c r="F552" s="90">
        <v>81066</v>
      </c>
      <c r="G552" s="73">
        <v>1</v>
      </c>
      <c r="H552" s="90">
        <f t="shared" si="17"/>
        <v>83361</v>
      </c>
      <c r="I552" s="73"/>
    </row>
    <row r="553" spans="1:9" x14ac:dyDescent="0.3">
      <c r="A553" s="70" t="s">
        <v>293</v>
      </c>
      <c r="B553" s="70" t="s">
        <v>623</v>
      </c>
      <c r="C553" s="70" t="s">
        <v>12</v>
      </c>
      <c r="D553" s="71">
        <v>36442</v>
      </c>
      <c r="E553" s="72">
        <f t="shared" ca="1" si="16"/>
        <v>21</v>
      </c>
      <c r="F553" s="90">
        <v>96936</v>
      </c>
      <c r="G553" s="73">
        <v>3</v>
      </c>
      <c r="H553" s="90">
        <f t="shared" si="17"/>
        <v>99680</v>
      </c>
      <c r="I553" s="73"/>
    </row>
    <row r="554" spans="1:9" x14ac:dyDescent="0.3">
      <c r="A554" s="70" t="s">
        <v>427</v>
      </c>
      <c r="B554" s="70" t="s">
        <v>623</v>
      </c>
      <c r="C554" s="70" t="s">
        <v>12</v>
      </c>
      <c r="D554" s="71">
        <v>36468</v>
      </c>
      <c r="E554" s="72">
        <f t="shared" ca="1" si="16"/>
        <v>21</v>
      </c>
      <c r="F554" s="90">
        <v>101226</v>
      </c>
      <c r="G554" s="73">
        <v>4</v>
      </c>
      <c r="H554" s="90">
        <f t="shared" si="17"/>
        <v>104091</v>
      </c>
      <c r="I554" s="73"/>
    </row>
    <row r="555" spans="1:9" x14ac:dyDescent="0.3">
      <c r="A555" s="70" t="s">
        <v>61</v>
      </c>
      <c r="B555" s="70" t="s">
        <v>623</v>
      </c>
      <c r="C555" s="70" t="s">
        <v>12</v>
      </c>
      <c r="D555" s="71">
        <v>36609</v>
      </c>
      <c r="E555" s="72">
        <f t="shared" ca="1" si="16"/>
        <v>20</v>
      </c>
      <c r="F555" s="90">
        <v>127501</v>
      </c>
      <c r="G555" s="73">
        <v>1</v>
      </c>
      <c r="H555" s="90">
        <f t="shared" si="17"/>
        <v>131110</v>
      </c>
      <c r="I555" s="73"/>
    </row>
    <row r="556" spans="1:9" x14ac:dyDescent="0.3">
      <c r="A556" s="70" t="s">
        <v>342</v>
      </c>
      <c r="B556" s="70" t="s">
        <v>623</v>
      </c>
      <c r="C556" s="70" t="s">
        <v>12</v>
      </c>
      <c r="D556" s="71">
        <v>36767</v>
      </c>
      <c r="E556" s="72">
        <f t="shared" ca="1" si="16"/>
        <v>20</v>
      </c>
      <c r="F556" s="90">
        <v>80237</v>
      </c>
      <c r="G556" s="73">
        <v>3</v>
      </c>
      <c r="H556" s="90">
        <f t="shared" si="17"/>
        <v>82508</v>
      </c>
      <c r="I556" s="73"/>
    </row>
    <row r="557" spans="1:9" x14ac:dyDescent="0.3">
      <c r="A557" s="70" t="s">
        <v>91</v>
      </c>
      <c r="B557" s="70" t="s">
        <v>623</v>
      </c>
      <c r="C557" s="70" t="s">
        <v>12</v>
      </c>
      <c r="D557" s="71">
        <v>36778</v>
      </c>
      <c r="E557" s="72">
        <f t="shared" ca="1" si="16"/>
        <v>20</v>
      </c>
      <c r="F557" s="90">
        <v>66696</v>
      </c>
      <c r="G557" s="73">
        <v>2</v>
      </c>
      <c r="H557" s="90">
        <f t="shared" si="17"/>
        <v>68584</v>
      </c>
      <c r="I557" s="73"/>
    </row>
    <row r="558" spans="1:9" x14ac:dyDescent="0.3">
      <c r="A558" s="70" t="s">
        <v>410</v>
      </c>
      <c r="B558" s="70" t="s">
        <v>623</v>
      </c>
      <c r="C558" s="70" t="s">
        <v>12</v>
      </c>
      <c r="D558" s="71">
        <v>36785</v>
      </c>
      <c r="E558" s="72">
        <f t="shared" ca="1" si="16"/>
        <v>20</v>
      </c>
      <c r="F558" s="90">
        <v>98795</v>
      </c>
      <c r="G558" s="73">
        <v>2</v>
      </c>
      <c r="H558" s="90">
        <f t="shared" si="17"/>
        <v>101591</v>
      </c>
      <c r="I558" s="73"/>
    </row>
    <row r="559" spans="1:9" x14ac:dyDescent="0.3">
      <c r="A559" s="70" t="s">
        <v>675</v>
      </c>
      <c r="B559" s="70" t="s">
        <v>623</v>
      </c>
      <c r="C559" s="70" t="s">
        <v>12</v>
      </c>
      <c r="D559" s="71">
        <v>36917</v>
      </c>
      <c r="E559" s="72">
        <f t="shared" ca="1" si="16"/>
        <v>20</v>
      </c>
      <c r="F559" s="90">
        <v>80125</v>
      </c>
      <c r="G559" s="73">
        <v>4</v>
      </c>
      <c r="H559" s="90">
        <f t="shared" si="17"/>
        <v>82393</v>
      </c>
      <c r="I559" s="73"/>
    </row>
    <row r="560" spans="1:9" x14ac:dyDescent="0.3">
      <c r="A560" s="70" t="s">
        <v>296</v>
      </c>
      <c r="B560" s="70" t="s">
        <v>623</v>
      </c>
      <c r="C560" s="70" t="s">
        <v>12</v>
      </c>
      <c r="D560" s="71">
        <v>37042</v>
      </c>
      <c r="E560" s="72">
        <f t="shared" ca="1" si="16"/>
        <v>19</v>
      </c>
      <c r="F560" s="90">
        <v>71691</v>
      </c>
      <c r="G560" s="73">
        <v>2</v>
      </c>
      <c r="H560" s="90">
        <f t="shared" si="17"/>
        <v>73720</v>
      </c>
      <c r="I560" s="73"/>
    </row>
    <row r="561" spans="1:9" x14ac:dyDescent="0.3">
      <c r="A561" s="70" t="s">
        <v>156</v>
      </c>
      <c r="B561" s="70" t="s">
        <v>623</v>
      </c>
      <c r="C561" s="70" t="s">
        <v>12</v>
      </c>
      <c r="D561" s="71">
        <v>37511</v>
      </c>
      <c r="E561" s="72">
        <f t="shared" ca="1" si="16"/>
        <v>18</v>
      </c>
      <c r="F561" s="90">
        <v>57658</v>
      </c>
      <c r="G561" s="73">
        <v>5</v>
      </c>
      <c r="H561" s="90">
        <f t="shared" si="17"/>
        <v>59290</v>
      </c>
      <c r="I561" s="73"/>
    </row>
    <row r="562" spans="1:9" x14ac:dyDescent="0.3">
      <c r="A562" s="70" t="s">
        <v>294</v>
      </c>
      <c r="B562" s="70" t="s">
        <v>623</v>
      </c>
      <c r="C562" s="70" t="s">
        <v>12</v>
      </c>
      <c r="D562" s="71">
        <v>37557</v>
      </c>
      <c r="E562" s="72">
        <f t="shared" ca="1" si="16"/>
        <v>18</v>
      </c>
      <c r="F562" s="90">
        <v>122259</v>
      </c>
      <c r="G562" s="73">
        <v>3</v>
      </c>
      <c r="H562" s="90">
        <f t="shared" si="17"/>
        <v>125719</v>
      </c>
      <c r="I562" s="73"/>
    </row>
    <row r="563" spans="1:9" x14ac:dyDescent="0.3">
      <c r="A563" s="70" t="s">
        <v>138</v>
      </c>
      <c r="B563" s="70" t="s">
        <v>623</v>
      </c>
      <c r="C563" s="70" t="s">
        <v>12</v>
      </c>
      <c r="D563" s="71">
        <v>38113</v>
      </c>
      <c r="E563" s="72">
        <f t="shared" ca="1" si="16"/>
        <v>16</v>
      </c>
      <c r="F563" s="90">
        <v>93184</v>
      </c>
      <c r="G563" s="73">
        <v>1</v>
      </c>
      <c r="H563" s="90">
        <f t="shared" si="17"/>
        <v>95822</v>
      </c>
      <c r="I563" s="73"/>
    </row>
    <row r="564" spans="1:9" x14ac:dyDescent="0.3">
      <c r="A564" s="70" t="s">
        <v>799</v>
      </c>
      <c r="B564" s="70" t="s">
        <v>623</v>
      </c>
      <c r="C564" s="70" t="s">
        <v>12</v>
      </c>
      <c r="D564" s="71">
        <v>38130</v>
      </c>
      <c r="E564" s="72">
        <f t="shared" ca="1" si="16"/>
        <v>16</v>
      </c>
      <c r="F564" s="90">
        <v>98224</v>
      </c>
      <c r="G564" s="73">
        <v>3</v>
      </c>
      <c r="H564" s="90">
        <f t="shared" si="17"/>
        <v>101004</v>
      </c>
      <c r="I564" s="73"/>
    </row>
    <row r="565" spans="1:9" x14ac:dyDescent="0.3">
      <c r="A565" s="70" t="s">
        <v>280</v>
      </c>
      <c r="B565" s="70" t="s">
        <v>623</v>
      </c>
      <c r="C565" s="70" t="s">
        <v>12</v>
      </c>
      <c r="D565" s="71">
        <v>38165</v>
      </c>
      <c r="E565" s="72">
        <f t="shared" ca="1" si="16"/>
        <v>16</v>
      </c>
      <c r="F565" s="90">
        <v>50758</v>
      </c>
      <c r="G565" s="73">
        <v>3</v>
      </c>
      <c r="H565" s="90">
        <f t="shared" si="17"/>
        <v>52195</v>
      </c>
      <c r="I565" s="73"/>
    </row>
    <row r="566" spans="1:9" x14ac:dyDescent="0.3">
      <c r="A566" s="70" t="s">
        <v>101</v>
      </c>
      <c r="B566" s="70" t="s">
        <v>623</v>
      </c>
      <c r="C566" s="70" t="s">
        <v>12</v>
      </c>
      <c r="D566" s="71">
        <v>38208</v>
      </c>
      <c r="E566" s="72">
        <f t="shared" ca="1" si="16"/>
        <v>16</v>
      </c>
      <c r="F566" s="90">
        <v>93083</v>
      </c>
      <c r="G566" s="73">
        <v>1</v>
      </c>
      <c r="H566" s="90">
        <f t="shared" si="17"/>
        <v>95718</v>
      </c>
      <c r="I566" s="73"/>
    </row>
    <row r="567" spans="1:9" x14ac:dyDescent="0.3">
      <c r="A567" s="70" t="s">
        <v>674</v>
      </c>
      <c r="B567" s="70" t="s">
        <v>623</v>
      </c>
      <c r="C567" s="70" t="s">
        <v>12</v>
      </c>
      <c r="D567" s="71">
        <v>38254</v>
      </c>
      <c r="E567" s="72">
        <f t="shared" ca="1" si="16"/>
        <v>16</v>
      </c>
      <c r="F567" s="90">
        <v>116368</v>
      </c>
      <c r="G567" s="73">
        <v>4</v>
      </c>
      <c r="H567" s="90">
        <f t="shared" si="17"/>
        <v>119662</v>
      </c>
      <c r="I567" s="73"/>
    </row>
    <row r="568" spans="1:9" x14ac:dyDescent="0.3">
      <c r="A568" s="70" t="s">
        <v>487</v>
      </c>
      <c r="B568" s="70" t="s">
        <v>623</v>
      </c>
      <c r="C568" s="70" t="s">
        <v>12</v>
      </c>
      <c r="D568" s="71">
        <v>38326</v>
      </c>
      <c r="E568" s="72">
        <f t="shared" ca="1" si="16"/>
        <v>16</v>
      </c>
      <c r="F568" s="90">
        <v>55843</v>
      </c>
      <c r="G568" s="73">
        <v>5</v>
      </c>
      <c r="H568" s="90">
        <f t="shared" si="17"/>
        <v>57424</v>
      </c>
      <c r="I568" s="73"/>
    </row>
    <row r="569" spans="1:9" x14ac:dyDescent="0.3">
      <c r="A569" s="70" t="s">
        <v>191</v>
      </c>
      <c r="B569" s="70" t="s">
        <v>623</v>
      </c>
      <c r="C569" s="70" t="s">
        <v>12</v>
      </c>
      <c r="D569" s="71">
        <v>38472</v>
      </c>
      <c r="E569" s="72">
        <f t="shared" ca="1" si="16"/>
        <v>15</v>
      </c>
      <c r="F569" s="90">
        <v>47488</v>
      </c>
      <c r="G569" s="73">
        <v>1</v>
      </c>
      <c r="H569" s="90">
        <f t="shared" si="17"/>
        <v>48832</v>
      </c>
      <c r="I569" s="73"/>
    </row>
    <row r="570" spans="1:9" x14ac:dyDescent="0.3">
      <c r="A570" s="70" t="s">
        <v>274</v>
      </c>
      <c r="B570" s="70" t="s">
        <v>623</v>
      </c>
      <c r="C570" s="70" t="s">
        <v>12</v>
      </c>
      <c r="D570" s="71">
        <v>38653</v>
      </c>
      <c r="E570" s="72">
        <f t="shared" ca="1" si="16"/>
        <v>15</v>
      </c>
      <c r="F570" s="90">
        <v>103902</v>
      </c>
      <c r="G570" s="73">
        <v>3</v>
      </c>
      <c r="H570" s="90">
        <f t="shared" si="17"/>
        <v>106843</v>
      </c>
      <c r="I570" s="73"/>
    </row>
    <row r="571" spans="1:9" x14ac:dyDescent="0.3">
      <c r="A571" s="70" t="s">
        <v>518</v>
      </c>
      <c r="B571" s="70" t="s">
        <v>623</v>
      </c>
      <c r="C571" s="70" t="s">
        <v>12</v>
      </c>
      <c r="D571" s="71">
        <v>38769</v>
      </c>
      <c r="E571" s="72">
        <f t="shared" ca="1" si="16"/>
        <v>15</v>
      </c>
      <c r="F571" s="90">
        <v>116715</v>
      </c>
      <c r="G571" s="73">
        <v>1</v>
      </c>
      <c r="H571" s="90">
        <f t="shared" si="17"/>
        <v>120019</v>
      </c>
      <c r="I571" s="73"/>
    </row>
    <row r="572" spans="1:9" x14ac:dyDescent="0.3">
      <c r="A572" s="70" t="s">
        <v>614</v>
      </c>
      <c r="B572" s="70" t="s">
        <v>623</v>
      </c>
      <c r="C572" s="70" t="s">
        <v>12</v>
      </c>
      <c r="D572" s="71">
        <v>39047</v>
      </c>
      <c r="E572" s="72">
        <f t="shared" ca="1" si="16"/>
        <v>14</v>
      </c>
      <c r="F572" s="90">
        <v>57658</v>
      </c>
      <c r="G572" s="73">
        <v>3</v>
      </c>
      <c r="H572" s="90">
        <f t="shared" si="17"/>
        <v>59290</v>
      </c>
      <c r="I572" s="73"/>
    </row>
    <row r="573" spans="1:9" x14ac:dyDescent="0.3">
      <c r="A573" s="70" t="s">
        <v>694</v>
      </c>
      <c r="B573" s="70" t="s">
        <v>623</v>
      </c>
      <c r="C573" s="70" t="s">
        <v>12</v>
      </c>
      <c r="D573" s="71">
        <v>39069</v>
      </c>
      <c r="E573" s="72">
        <f t="shared" ca="1" si="16"/>
        <v>14</v>
      </c>
      <c r="F573" s="90">
        <v>102301</v>
      </c>
      <c r="G573" s="73">
        <v>4</v>
      </c>
      <c r="H573" s="90">
        <f t="shared" si="17"/>
        <v>105197</v>
      </c>
      <c r="I573" s="73"/>
    </row>
    <row r="574" spans="1:9" x14ac:dyDescent="0.3">
      <c r="A574" s="70" t="s">
        <v>117</v>
      </c>
      <c r="B574" s="70" t="s">
        <v>623</v>
      </c>
      <c r="C574" s="70" t="s">
        <v>12</v>
      </c>
      <c r="D574" s="71">
        <v>39117</v>
      </c>
      <c r="E574" s="72">
        <f t="shared" ca="1" si="16"/>
        <v>14</v>
      </c>
      <c r="F574" s="90">
        <v>99086</v>
      </c>
      <c r="G574" s="73">
        <v>1</v>
      </c>
      <c r="H574" s="90">
        <f t="shared" si="17"/>
        <v>101891</v>
      </c>
      <c r="I574" s="73"/>
    </row>
    <row r="575" spans="1:9" x14ac:dyDescent="0.3">
      <c r="A575" s="70" t="s">
        <v>628</v>
      </c>
      <c r="B575" s="70" t="s">
        <v>623</v>
      </c>
      <c r="C575" s="70" t="s">
        <v>12</v>
      </c>
      <c r="D575" s="71">
        <v>39164</v>
      </c>
      <c r="E575" s="72">
        <f t="shared" ca="1" si="16"/>
        <v>13</v>
      </c>
      <c r="F575" s="90">
        <v>67827</v>
      </c>
      <c r="G575" s="73">
        <v>5</v>
      </c>
      <c r="H575" s="90">
        <f t="shared" si="17"/>
        <v>69747</v>
      </c>
      <c r="I575" s="73"/>
    </row>
    <row r="576" spans="1:9" x14ac:dyDescent="0.3">
      <c r="A576" s="70" t="s">
        <v>613</v>
      </c>
      <c r="B576" s="70" t="s">
        <v>623</v>
      </c>
      <c r="C576" s="70" t="s">
        <v>12</v>
      </c>
      <c r="D576" s="71">
        <v>39271</v>
      </c>
      <c r="E576" s="72">
        <f t="shared" ca="1" si="16"/>
        <v>13</v>
      </c>
      <c r="F576" s="90">
        <v>71333</v>
      </c>
      <c r="G576" s="73">
        <v>3</v>
      </c>
      <c r="H576" s="90">
        <f t="shared" si="17"/>
        <v>73352</v>
      </c>
      <c r="I576" s="73"/>
    </row>
    <row r="577" spans="1:9" x14ac:dyDescent="0.3">
      <c r="A577" s="70" t="s">
        <v>594</v>
      </c>
      <c r="B577" s="70" t="s">
        <v>623</v>
      </c>
      <c r="C577" s="70" t="s">
        <v>12</v>
      </c>
      <c r="D577" s="71">
        <v>39283</v>
      </c>
      <c r="E577" s="72">
        <f t="shared" ca="1" si="16"/>
        <v>13</v>
      </c>
      <c r="F577" s="90">
        <v>43254</v>
      </c>
      <c r="G577" s="73">
        <v>4</v>
      </c>
      <c r="H577" s="90">
        <f t="shared" si="17"/>
        <v>44479</v>
      </c>
      <c r="I577" s="73"/>
    </row>
    <row r="578" spans="1:9" x14ac:dyDescent="0.3">
      <c r="A578" s="70" t="s">
        <v>199</v>
      </c>
      <c r="B578" s="70" t="s">
        <v>623</v>
      </c>
      <c r="C578" s="70" t="s">
        <v>12</v>
      </c>
      <c r="D578" s="71">
        <v>40382</v>
      </c>
      <c r="E578" s="72">
        <f t="shared" ref="E578:E641" ca="1" si="18">DATEDIF(D578,TODAY(),"Y")</f>
        <v>10</v>
      </c>
      <c r="F578" s="90">
        <v>121957</v>
      </c>
      <c r="G578" s="73">
        <v>5</v>
      </c>
      <c r="H578" s="90">
        <f t="shared" si="17"/>
        <v>125409</v>
      </c>
      <c r="I578" s="73"/>
    </row>
    <row r="579" spans="1:9" x14ac:dyDescent="0.3">
      <c r="A579" s="70" t="s">
        <v>599</v>
      </c>
      <c r="B579" s="70" t="s">
        <v>623</v>
      </c>
      <c r="C579" s="70" t="s">
        <v>12</v>
      </c>
      <c r="D579" s="71">
        <v>40550</v>
      </c>
      <c r="E579" s="72">
        <f t="shared" ca="1" si="18"/>
        <v>10</v>
      </c>
      <c r="F579" s="90">
        <v>43187</v>
      </c>
      <c r="G579" s="73">
        <v>5</v>
      </c>
      <c r="H579" s="90">
        <f t="shared" ref="H579:H642" si="19">ROUNDUP(F579*$J$1+F579,0)</f>
        <v>44410</v>
      </c>
      <c r="I579" s="73"/>
    </row>
    <row r="580" spans="1:9" x14ac:dyDescent="0.3">
      <c r="A580" s="70" t="s">
        <v>418</v>
      </c>
      <c r="B580" s="70" t="s">
        <v>623</v>
      </c>
      <c r="C580" s="70" t="s">
        <v>12</v>
      </c>
      <c r="D580" s="71">
        <v>40994</v>
      </c>
      <c r="E580" s="72">
        <f t="shared" ca="1" si="18"/>
        <v>8</v>
      </c>
      <c r="F580" s="90">
        <v>47174</v>
      </c>
      <c r="G580" s="73">
        <v>5</v>
      </c>
      <c r="H580" s="90">
        <f t="shared" si="19"/>
        <v>48510</v>
      </c>
      <c r="I580" s="73"/>
    </row>
    <row r="581" spans="1:9" x14ac:dyDescent="0.3">
      <c r="A581" s="70" t="s">
        <v>762</v>
      </c>
      <c r="B581" s="70" t="s">
        <v>623</v>
      </c>
      <c r="C581" s="70" t="s">
        <v>12</v>
      </c>
      <c r="D581" s="71">
        <v>41110</v>
      </c>
      <c r="E581" s="72">
        <f t="shared" ca="1" si="18"/>
        <v>8</v>
      </c>
      <c r="F581" s="90">
        <v>123760</v>
      </c>
      <c r="G581" s="73">
        <v>3</v>
      </c>
      <c r="H581" s="90">
        <f t="shared" si="19"/>
        <v>127263</v>
      </c>
      <c r="I581" s="73"/>
    </row>
    <row r="582" spans="1:9" x14ac:dyDescent="0.3">
      <c r="A582" s="70" t="s">
        <v>421</v>
      </c>
      <c r="B582" s="70" t="s">
        <v>623</v>
      </c>
      <c r="C582" s="70" t="s">
        <v>12</v>
      </c>
      <c r="D582" s="71">
        <v>41659</v>
      </c>
      <c r="E582" s="72">
        <f t="shared" ca="1" si="18"/>
        <v>7</v>
      </c>
      <c r="F582" s="90">
        <v>108752</v>
      </c>
      <c r="G582" s="73">
        <v>3</v>
      </c>
      <c r="H582" s="90">
        <f t="shared" si="19"/>
        <v>111830</v>
      </c>
      <c r="I582" s="73"/>
    </row>
    <row r="583" spans="1:9" x14ac:dyDescent="0.3">
      <c r="A583" s="70" t="s">
        <v>711</v>
      </c>
      <c r="B583" s="70" t="s">
        <v>623</v>
      </c>
      <c r="C583" s="70" t="s">
        <v>12</v>
      </c>
      <c r="D583" s="71">
        <v>41910</v>
      </c>
      <c r="E583" s="72">
        <f t="shared" ca="1" si="18"/>
        <v>6</v>
      </c>
      <c r="F583" s="90">
        <v>64456</v>
      </c>
      <c r="G583" s="73">
        <v>5</v>
      </c>
      <c r="H583" s="90">
        <f t="shared" si="19"/>
        <v>66281</v>
      </c>
      <c r="I583" s="73"/>
    </row>
    <row r="584" spans="1:9" x14ac:dyDescent="0.3">
      <c r="A584" s="70" t="s">
        <v>681</v>
      </c>
      <c r="B584" s="70" t="s">
        <v>623</v>
      </c>
      <c r="C584" s="70" t="s">
        <v>12</v>
      </c>
      <c r="D584" s="71">
        <v>42502</v>
      </c>
      <c r="E584" s="72">
        <f t="shared" ca="1" si="18"/>
        <v>4</v>
      </c>
      <c r="F584" s="90">
        <v>43366</v>
      </c>
      <c r="G584" s="73">
        <v>5</v>
      </c>
      <c r="H584" s="90">
        <f t="shared" si="19"/>
        <v>44594</v>
      </c>
      <c r="I584" s="73"/>
    </row>
    <row r="585" spans="1:9" x14ac:dyDescent="0.3">
      <c r="A585" s="70" t="s">
        <v>289</v>
      </c>
      <c r="B585" s="70" t="s">
        <v>623</v>
      </c>
      <c r="C585" s="70" t="s">
        <v>12</v>
      </c>
      <c r="D585" s="71">
        <v>42572</v>
      </c>
      <c r="E585" s="72">
        <f t="shared" ca="1" si="18"/>
        <v>4</v>
      </c>
      <c r="F585" s="90">
        <v>106534</v>
      </c>
      <c r="G585" s="73">
        <v>2</v>
      </c>
      <c r="H585" s="90">
        <f t="shared" si="19"/>
        <v>109549</v>
      </c>
      <c r="I585" s="73"/>
    </row>
    <row r="586" spans="1:9" x14ac:dyDescent="0.3">
      <c r="A586" s="70" t="s">
        <v>23</v>
      </c>
      <c r="B586" s="70" t="s">
        <v>623</v>
      </c>
      <c r="C586" s="70" t="s">
        <v>12</v>
      </c>
      <c r="D586" s="71">
        <v>42835</v>
      </c>
      <c r="E586" s="72">
        <f t="shared" ca="1" si="18"/>
        <v>3</v>
      </c>
      <c r="F586" s="90">
        <v>34283</v>
      </c>
      <c r="G586" s="73">
        <v>5</v>
      </c>
      <c r="H586" s="90">
        <f t="shared" si="19"/>
        <v>35254</v>
      </c>
      <c r="I586" s="73"/>
    </row>
    <row r="587" spans="1:9" x14ac:dyDescent="0.3">
      <c r="A587" s="70" t="s">
        <v>677</v>
      </c>
      <c r="B587" s="70" t="s">
        <v>623</v>
      </c>
      <c r="C587" s="70" t="s">
        <v>12</v>
      </c>
      <c r="D587" s="71">
        <v>43338</v>
      </c>
      <c r="E587" s="72">
        <f t="shared" ca="1" si="18"/>
        <v>2</v>
      </c>
      <c r="F587" s="90">
        <v>118653</v>
      </c>
      <c r="G587" s="73">
        <v>3</v>
      </c>
      <c r="H587" s="90">
        <f t="shared" si="19"/>
        <v>122011</v>
      </c>
      <c r="I587" s="73"/>
    </row>
    <row r="588" spans="1:9" x14ac:dyDescent="0.3">
      <c r="A588" s="70" t="s">
        <v>88</v>
      </c>
      <c r="B588" s="70" t="s">
        <v>623</v>
      </c>
      <c r="C588" s="70" t="s">
        <v>15</v>
      </c>
      <c r="D588" s="71">
        <v>36647</v>
      </c>
      <c r="E588" s="72">
        <f t="shared" ca="1" si="18"/>
        <v>20</v>
      </c>
      <c r="F588" s="90">
        <v>38270</v>
      </c>
      <c r="G588" s="73">
        <v>5</v>
      </c>
      <c r="H588" s="90">
        <f t="shared" si="19"/>
        <v>39354</v>
      </c>
      <c r="I588" s="73"/>
    </row>
    <row r="589" spans="1:9" x14ac:dyDescent="0.3">
      <c r="A589" s="70" t="s">
        <v>43</v>
      </c>
      <c r="B589" s="70" t="s">
        <v>623</v>
      </c>
      <c r="C589" s="70" t="s">
        <v>15</v>
      </c>
      <c r="D589" s="71">
        <v>38445</v>
      </c>
      <c r="E589" s="72">
        <f t="shared" ca="1" si="18"/>
        <v>15</v>
      </c>
      <c r="F589" s="90">
        <v>63190</v>
      </c>
      <c r="G589" s="73">
        <v>2</v>
      </c>
      <c r="H589" s="90">
        <f t="shared" si="19"/>
        <v>64979</v>
      </c>
      <c r="I589" s="73"/>
    </row>
    <row r="590" spans="1:9" x14ac:dyDescent="0.3">
      <c r="A590" s="70" t="s">
        <v>252</v>
      </c>
      <c r="B590" s="70" t="s">
        <v>623</v>
      </c>
      <c r="C590" s="70" t="s">
        <v>15</v>
      </c>
      <c r="D590" s="71">
        <v>38599</v>
      </c>
      <c r="E590" s="72">
        <f t="shared" ca="1" si="18"/>
        <v>15</v>
      </c>
      <c r="F590" s="90">
        <v>58442</v>
      </c>
      <c r="G590" s="73">
        <v>5</v>
      </c>
      <c r="H590" s="90">
        <f t="shared" si="19"/>
        <v>60096</v>
      </c>
      <c r="I590" s="73"/>
    </row>
    <row r="591" spans="1:9" x14ac:dyDescent="0.3">
      <c r="A591" s="70" t="s">
        <v>480</v>
      </c>
      <c r="B591" s="70" t="s">
        <v>623</v>
      </c>
      <c r="C591" s="70" t="s">
        <v>15</v>
      </c>
      <c r="D591" s="71">
        <v>38953</v>
      </c>
      <c r="E591" s="72">
        <f t="shared" ca="1" si="18"/>
        <v>14</v>
      </c>
      <c r="F591" s="90">
        <v>51710</v>
      </c>
      <c r="G591" s="73">
        <v>2</v>
      </c>
      <c r="H591" s="90">
        <f t="shared" si="19"/>
        <v>53174</v>
      </c>
      <c r="I591" s="73"/>
    </row>
    <row r="592" spans="1:9" x14ac:dyDescent="0.3">
      <c r="A592" s="70" t="s">
        <v>63</v>
      </c>
      <c r="B592" s="70" t="s">
        <v>623</v>
      </c>
      <c r="C592" s="70" t="s">
        <v>15</v>
      </c>
      <c r="D592" s="71">
        <v>39180</v>
      </c>
      <c r="E592" s="72">
        <f t="shared" ca="1" si="18"/>
        <v>13</v>
      </c>
      <c r="F592" s="90">
        <v>70000</v>
      </c>
      <c r="G592" s="73">
        <v>1</v>
      </c>
      <c r="H592" s="90">
        <f t="shared" si="19"/>
        <v>71981</v>
      </c>
      <c r="I592" s="73"/>
    </row>
    <row r="593" spans="1:9" x14ac:dyDescent="0.3">
      <c r="A593" s="70" t="s">
        <v>133</v>
      </c>
      <c r="B593" s="70" t="s">
        <v>623</v>
      </c>
      <c r="C593" s="70" t="s">
        <v>15</v>
      </c>
      <c r="D593" s="71">
        <v>39288</v>
      </c>
      <c r="E593" s="72">
        <f t="shared" ca="1" si="18"/>
        <v>13</v>
      </c>
      <c r="F593" s="90">
        <v>31035</v>
      </c>
      <c r="G593" s="73">
        <v>4</v>
      </c>
      <c r="H593" s="90">
        <f t="shared" si="19"/>
        <v>31914</v>
      </c>
      <c r="I593" s="73"/>
    </row>
    <row r="594" spans="1:9" x14ac:dyDescent="0.3">
      <c r="A594" s="70" t="s">
        <v>240</v>
      </c>
      <c r="B594" s="70" t="s">
        <v>623</v>
      </c>
      <c r="C594" s="70" t="s">
        <v>15</v>
      </c>
      <c r="D594" s="71">
        <v>40532</v>
      </c>
      <c r="E594" s="72">
        <f t="shared" ca="1" si="18"/>
        <v>10</v>
      </c>
      <c r="F594" s="90">
        <v>42168</v>
      </c>
      <c r="G594" s="73">
        <v>4</v>
      </c>
      <c r="H594" s="90">
        <f t="shared" si="19"/>
        <v>43362</v>
      </c>
      <c r="I594" s="73"/>
    </row>
    <row r="595" spans="1:9" x14ac:dyDescent="0.3">
      <c r="A595" s="70" t="s">
        <v>656</v>
      </c>
      <c r="B595" s="70" t="s">
        <v>623</v>
      </c>
      <c r="C595" s="70" t="s">
        <v>15</v>
      </c>
      <c r="D595" s="71">
        <v>40572</v>
      </c>
      <c r="E595" s="72">
        <f t="shared" ca="1" si="18"/>
        <v>10</v>
      </c>
      <c r="F595" s="90">
        <v>72061</v>
      </c>
      <c r="G595" s="73">
        <v>1</v>
      </c>
      <c r="H595" s="90">
        <f t="shared" si="19"/>
        <v>74101</v>
      </c>
      <c r="I595" s="73"/>
    </row>
    <row r="596" spans="1:9" x14ac:dyDescent="0.3">
      <c r="A596" s="70" t="s">
        <v>300</v>
      </c>
      <c r="B596" s="70" t="s">
        <v>623</v>
      </c>
      <c r="C596" s="70" t="s">
        <v>21</v>
      </c>
      <c r="D596" s="71">
        <v>36013</v>
      </c>
      <c r="E596" s="72">
        <f t="shared" ca="1" si="18"/>
        <v>22</v>
      </c>
      <c r="F596" s="90">
        <v>45046</v>
      </c>
      <c r="G596" s="73">
        <v>2</v>
      </c>
      <c r="H596" s="90">
        <f t="shared" si="19"/>
        <v>46321</v>
      </c>
      <c r="I596" s="73"/>
    </row>
    <row r="597" spans="1:9" x14ac:dyDescent="0.3">
      <c r="A597" s="70" t="s">
        <v>104</v>
      </c>
      <c r="B597" s="70" t="s">
        <v>623</v>
      </c>
      <c r="C597" s="70" t="s">
        <v>21</v>
      </c>
      <c r="D597" s="71">
        <v>36937</v>
      </c>
      <c r="E597" s="72">
        <f t="shared" ca="1" si="18"/>
        <v>20</v>
      </c>
      <c r="F597" s="90">
        <v>39155</v>
      </c>
      <c r="G597" s="73">
        <v>5</v>
      </c>
      <c r="H597" s="90">
        <f t="shared" si="19"/>
        <v>40264</v>
      </c>
      <c r="I597" s="73"/>
    </row>
    <row r="598" spans="1:9" x14ac:dyDescent="0.3">
      <c r="A598" s="70" t="s">
        <v>678</v>
      </c>
      <c r="B598" s="70" t="s">
        <v>623</v>
      </c>
      <c r="C598" s="70" t="s">
        <v>21</v>
      </c>
      <c r="D598" s="71">
        <v>37102</v>
      </c>
      <c r="E598" s="72">
        <f t="shared" ca="1" si="18"/>
        <v>19</v>
      </c>
      <c r="F598" s="90">
        <v>54387</v>
      </c>
      <c r="G598" s="73">
        <v>4</v>
      </c>
      <c r="H598" s="90">
        <f t="shared" si="19"/>
        <v>55927</v>
      </c>
      <c r="I598" s="73"/>
    </row>
    <row r="599" spans="1:9" x14ac:dyDescent="0.3">
      <c r="A599" s="70" t="s">
        <v>10</v>
      </c>
      <c r="B599" s="70" t="s">
        <v>623</v>
      </c>
      <c r="C599" s="70" t="s">
        <v>21</v>
      </c>
      <c r="D599" s="71">
        <v>37791</v>
      </c>
      <c r="E599" s="72">
        <f t="shared" ca="1" si="18"/>
        <v>17</v>
      </c>
      <c r="F599" s="90">
        <v>35022</v>
      </c>
      <c r="G599" s="73">
        <v>4</v>
      </c>
      <c r="H599" s="90">
        <f t="shared" si="19"/>
        <v>36014</v>
      </c>
      <c r="I599" s="73"/>
    </row>
    <row r="600" spans="1:9" x14ac:dyDescent="0.3">
      <c r="A600" s="70" t="s">
        <v>663</v>
      </c>
      <c r="B600" s="70" t="s">
        <v>623</v>
      </c>
      <c r="C600" s="70" t="s">
        <v>21</v>
      </c>
      <c r="D600" s="71">
        <v>38159</v>
      </c>
      <c r="E600" s="72">
        <f t="shared" ca="1" si="18"/>
        <v>16</v>
      </c>
      <c r="F600" s="90">
        <v>49538</v>
      </c>
      <c r="G600" s="73">
        <v>4</v>
      </c>
      <c r="H600" s="90">
        <f t="shared" si="19"/>
        <v>50940</v>
      </c>
      <c r="I600" s="73"/>
    </row>
    <row r="601" spans="1:9" x14ac:dyDescent="0.3">
      <c r="A601" s="70" t="s">
        <v>603</v>
      </c>
      <c r="B601" s="70" t="s">
        <v>623</v>
      </c>
      <c r="C601" s="70" t="s">
        <v>21</v>
      </c>
      <c r="D601" s="71">
        <v>38618</v>
      </c>
      <c r="E601" s="72">
        <f t="shared" ca="1" si="18"/>
        <v>15</v>
      </c>
      <c r="F601" s="90">
        <v>18973</v>
      </c>
      <c r="G601" s="73">
        <v>5</v>
      </c>
      <c r="H601" s="90">
        <f t="shared" si="19"/>
        <v>19510</v>
      </c>
      <c r="I601" s="73"/>
    </row>
    <row r="602" spans="1:9" x14ac:dyDescent="0.3">
      <c r="A602" s="70" t="s">
        <v>502</v>
      </c>
      <c r="B602" s="70" t="s">
        <v>623</v>
      </c>
      <c r="C602" s="70" t="s">
        <v>21</v>
      </c>
      <c r="D602" s="71">
        <v>38626</v>
      </c>
      <c r="E602" s="72">
        <f t="shared" ca="1" si="18"/>
        <v>15</v>
      </c>
      <c r="F602" s="90">
        <v>26477</v>
      </c>
      <c r="G602" s="73">
        <v>5</v>
      </c>
      <c r="H602" s="90">
        <f t="shared" si="19"/>
        <v>27227</v>
      </c>
      <c r="I602" s="73"/>
    </row>
    <row r="603" spans="1:9" x14ac:dyDescent="0.3">
      <c r="A603" s="70" t="s">
        <v>365</v>
      </c>
      <c r="B603" s="70" t="s">
        <v>623</v>
      </c>
      <c r="C603" s="70" t="s">
        <v>21</v>
      </c>
      <c r="D603" s="71">
        <v>39314</v>
      </c>
      <c r="E603" s="72">
        <f t="shared" ca="1" si="18"/>
        <v>13</v>
      </c>
      <c r="F603" s="90">
        <v>22994</v>
      </c>
      <c r="G603" s="73">
        <v>4</v>
      </c>
      <c r="H603" s="90">
        <f t="shared" si="19"/>
        <v>23645</v>
      </c>
      <c r="I603" s="73"/>
    </row>
    <row r="604" spans="1:9" x14ac:dyDescent="0.3">
      <c r="A604" s="70" t="s">
        <v>319</v>
      </c>
      <c r="B604" s="70" t="s">
        <v>697</v>
      </c>
      <c r="C604" s="70" t="s">
        <v>18</v>
      </c>
      <c r="D604" s="71">
        <v>35901</v>
      </c>
      <c r="E604" s="72">
        <f t="shared" ca="1" si="18"/>
        <v>22</v>
      </c>
      <c r="F604" s="90">
        <v>34507</v>
      </c>
      <c r="G604" s="73">
        <v>4</v>
      </c>
      <c r="H604" s="90">
        <f t="shared" si="19"/>
        <v>35484</v>
      </c>
      <c r="I604" s="73"/>
    </row>
    <row r="605" spans="1:9" x14ac:dyDescent="0.3">
      <c r="A605" s="70" t="s">
        <v>531</v>
      </c>
      <c r="B605" s="70" t="s">
        <v>697</v>
      </c>
      <c r="C605" s="70" t="s">
        <v>18</v>
      </c>
      <c r="D605" s="71">
        <v>35950</v>
      </c>
      <c r="E605" s="72">
        <f t="shared" ca="1" si="18"/>
        <v>22</v>
      </c>
      <c r="F605" s="90">
        <v>94046</v>
      </c>
      <c r="G605" s="73">
        <v>5</v>
      </c>
      <c r="H605" s="90">
        <f t="shared" si="19"/>
        <v>96708</v>
      </c>
      <c r="I605" s="73"/>
    </row>
    <row r="606" spans="1:9" x14ac:dyDescent="0.3">
      <c r="A606" s="70" t="s">
        <v>89</v>
      </c>
      <c r="B606" s="70" t="s">
        <v>697</v>
      </c>
      <c r="C606" s="70" t="s">
        <v>18</v>
      </c>
      <c r="D606" s="71">
        <v>36319</v>
      </c>
      <c r="E606" s="72">
        <f t="shared" ca="1" si="18"/>
        <v>21</v>
      </c>
      <c r="F606" s="90">
        <v>85008</v>
      </c>
      <c r="G606" s="73">
        <v>1</v>
      </c>
      <c r="H606" s="90">
        <f t="shared" si="19"/>
        <v>87414</v>
      </c>
      <c r="I606" s="73"/>
    </row>
    <row r="607" spans="1:9" x14ac:dyDescent="0.3">
      <c r="A607" s="70" t="s">
        <v>520</v>
      </c>
      <c r="B607" s="70" t="s">
        <v>697</v>
      </c>
      <c r="C607" s="70" t="s">
        <v>18</v>
      </c>
      <c r="D607" s="71">
        <v>36546</v>
      </c>
      <c r="E607" s="72">
        <f t="shared" ca="1" si="18"/>
        <v>21</v>
      </c>
      <c r="F607" s="90">
        <v>87416</v>
      </c>
      <c r="G607" s="73">
        <v>4</v>
      </c>
      <c r="H607" s="90">
        <f t="shared" si="19"/>
        <v>89890</v>
      </c>
      <c r="I607" s="73"/>
    </row>
    <row r="608" spans="1:9" x14ac:dyDescent="0.3">
      <c r="A608" s="70" t="s">
        <v>279</v>
      </c>
      <c r="B608" s="70" t="s">
        <v>697</v>
      </c>
      <c r="C608" s="70" t="s">
        <v>18</v>
      </c>
      <c r="D608" s="71">
        <v>36577</v>
      </c>
      <c r="E608" s="72">
        <f t="shared" ca="1" si="18"/>
        <v>21</v>
      </c>
      <c r="F608" s="90">
        <v>103936</v>
      </c>
      <c r="G608" s="73">
        <v>3</v>
      </c>
      <c r="H608" s="90">
        <f t="shared" si="19"/>
        <v>106878</v>
      </c>
      <c r="I608" s="73"/>
    </row>
    <row r="609" spans="1:9" x14ac:dyDescent="0.3">
      <c r="A609" s="70" t="s">
        <v>109</v>
      </c>
      <c r="B609" s="70" t="s">
        <v>697</v>
      </c>
      <c r="C609" s="70" t="s">
        <v>18</v>
      </c>
      <c r="D609" s="71">
        <v>36731</v>
      </c>
      <c r="E609" s="72">
        <f t="shared" ca="1" si="18"/>
        <v>20</v>
      </c>
      <c r="F609" s="90">
        <v>103712</v>
      </c>
      <c r="G609" s="73">
        <v>2</v>
      </c>
      <c r="H609" s="90">
        <f t="shared" si="19"/>
        <v>106648</v>
      </c>
      <c r="I609" s="73"/>
    </row>
    <row r="610" spans="1:9" x14ac:dyDescent="0.3">
      <c r="A610" s="70" t="s">
        <v>627</v>
      </c>
      <c r="B610" s="70" t="s">
        <v>697</v>
      </c>
      <c r="C610" s="70" t="s">
        <v>18</v>
      </c>
      <c r="D610" s="71">
        <v>36734</v>
      </c>
      <c r="E610" s="72">
        <f t="shared" ca="1" si="18"/>
        <v>20</v>
      </c>
      <c r="F610" s="90">
        <v>93565</v>
      </c>
      <c r="G610" s="73">
        <v>5</v>
      </c>
      <c r="H610" s="90">
        <f t="shared" si="19"/>
        <v>96213</v>
      </c>
      <c r="I610" s="73"/>
    </row>
    <row r="611" spans="1:9" x14ac:dyDescent="0.3">
      <c r="A611" s="70" t="s">
        <v>753</v>
      </c>
      <c r="B611" s="70" t="s">
        <v>697</v>
      </c>
      <c r="C611" s="70" t="s">
        <v>18</v>
      </c>
      <c r="D611" s="71">
        <v>36883</v>
      </c>
      <c r="E611" s="72">
        <f t="shared" ca="1" si="18"/>
        <v>20</v>
      </c>
      <c r="F611" s="90">
        <v>111698</v>
      </c>
      <c r="G611" s="73">
        <v>3</v>
      </c>
      <c r="H611" s="90">
        <f t="shared" si="19"/>
        <v>114860</v>
      </c>
      <c r="I611" s="73"/>
    </row>
    <row r="612" spans="1:9" x14ac:dyDescent="0.3">
      <c r="A612" s="70" t="s">
        <v>143</v>
      </c>
      <c r="B612" s="70" t="s">
        <v>697</v>
      </c>
      <c r="C612" s="70" t="s">
        <v>18</v>
      </c>
      <c r="D612" s="71">
        <v>36892</v>
      </c>
      <c r="E612" s="72">
        <f t="shared" ca="1" si="18"/>
        <v>20</v>
      </c>
      <c r="F612" s="90">
        <v>116189</v>
      </c>
      <c r="G612" s="73">
        <v>1</v>
      </c>
      <c r="H612" s="90">
        <f t="shared" si="19"/>
        <v>119478</v>
      </c>
      <c r="I612" s="73"/>
    </row>
    <row r="613" spans="1:9" x14ac:dyDescent="0.3">
      <c r="A613" s="70" t="s">
        <v>105</v>
      </c>
      <c r="B613" s="70" t="s">
        <v>697</v>
      </c>
      <c r="C613" s="70" t="s">
        <v>18</v>
      </c>
      <c r="D613" s="71">
        <v>36916</v>
      </c>
      <c r="E613" s="72">
        <f t="shared" ca="1" si="18"/>
        <v>20</v>
      </c>
      <c r="F613" s="90">
        <v>52102</v>
      </c>
      <c r="G613" s="73">
        <v>3</v>
      </c>
      <c r="H613" s="90">
        <f t="shared" si="19"/>
        <v>53577</v>
      </c>
      <c r="I613" s="73"/>
    </row>
    <row r="614" spans="1:9" x14ac:dyDescent="0.3">
      <c r="A614" s="70" t="s">
        <v>756</v>
      </c>
      <c r="B614" s="70" t="s">
        <v>697</v>
      </c>
      <c r="C614" s="70" t="s">
        <v>18</v>
      </c>
      <c r="D614" s="71">
        <v>37291</v>
      </c>
      <c r="E614" s="72">
        <f t="shared" ca="1" si="18"/>
        <v>19</v>
      </c>
      <c r="F614" s="90">
        <v>66685</v>
      </c>
      <c r="G614" s="73">
        <v>1</v>
      </c>
      <c r="H614" s="90">
        <f t="shared" si="19"/>
        <v>68573</v>
      </c>
      <c r="I614" s="73"/>
    </row>
    <row r="615" spans="1:9" x14ac:dyDescent="0.3">
      <c r="A615" s="70" t="s">
        <v>253</v>
      </c>
      <c r="B615" s="70" t="s">
        <v>697</v>
      </c>
      <c r="C615" s="70" t="s">
        <v>18</v>
      </c>
      <c r="D615" s="71">
        <v>37480</v>
      </c>
      <c r="E615" s="72">
        <f t="shared" ca="1" si="18"/>
        <v>18</v>
      </c>
      <c r="F615" s="90">
        <v>95010</v>
      </c>
      <c r="G615" s="73">
        <v>3</v>
      </c>
      <c r="H615" s="90">
        <f t="shared" si="19"/>
        <v>97699</v>
      </c>
      <c r="I615" s="73"/>
    </row>
    <row r="616" spans="1:9" x14ac:dyDescent="0.3">
      <c r="A616" s="70" t="s">
        <v>575</v>
      </c>
      <c r="B616" s="70" t="s">
        <v>697</v>
      </c>
      <c r="C616" s="70" t="s">
        <v>18</v>
      </c>
      <c r="D616" s="71">
        <v>38037</v>
      </c>
      <c r="E616" s="72">
        <f t="shared" ca="1" si="18"/>
        <v>17</v>
      </c>
      <c r="F616" s="90">
        <v>61757</v>
      </c>
      <c r="G616" s="73">
        <v>5</v>
      </c>
      <c r="H616" s="90">
        <f t="shared" si="19"/>
        <v>63505</v>
      </c>
      <c r="I616" s="73"/>
    </row>
    <row r="617" spans="1:9" x14ac:dyDescent="0.3">
      <c r="A617" s="70" t="s">
        <v>140</v>
      </c>
      <c r="B617" s="70" t="s">
        <v>697</v>
      </c>
      <c r="C617" s="70" t="s">
        <v>18</v>
      </c>
      <c r="D617" s="71">
        <v>38095</v>
      </c>
      <c r="E617" s="72">
        <f t="shared" ca="1" si="18"/>
        <v>16</v>
      </c>
      <c r="F617" s="90">
        <v>129853</v>
      </c>
      <c r="G617" s="73">
        <v>2</v>
      </c>
      <c r="H617" s="90">
        <f t="shared" si="19"/>
        <v>133528</v>
      </c>
      <c r="I617" s="73"/>
    </row>
    <row r="618" spans="1:9" x14ac:dyDescent="0.3">
      <c r="A618" s="70" t="s">
        <v>269</v>
      </c>
      <c r="B618" s="70" t="s">
        <v>697</v>
      </c>
      <c r="C618" s="70" t="s">
        <v>18</v>
      </c>
      <c r="D618" s="71">
        <v>38583</v>
      </c>
      <c r="E618" s="72">
        <f t="shared" ca="1" si="18"/>
        <v>15</v>
      </c>
      <c r="F618" s="90">
        <v>66573</v>
      </c>
      <c r="G618" s="73">
        <v>3</v>
      </c>
      <c r="H618" s="90">
        <f t="shared" si="19"/>
        <v>68458</v>
      </c>
      <c r="I618" s="73"/>
    </row>
    <row r="619" spans="1:9" x14ac:dyDescent="0.3">
      <c r="A619" s="70" t="s">
        <v>638</v>
      </c>
      <c r="B619" s="70" t="s">
        <v>697</v>
      </c>
      <c r="C619" s="70" t="s">
        <v>18</v>
      </c>
      <c r="D619" s="71">
        <v>38950</v>
      </c>
      <c r="E619" s="72">
        <f t="shared" ca="1" si="18"/>
        <v>14</v>
      </c>
      <c r="F619" s="90">
        <v>86117</v>
      </c>
      <c r="G619" s="73">
        <v>2</v>
      </c>
      <c r="H619" s="90">
        <f t="shared" si="19"/>
        <v>88555</v>
      </c>
      <c r="I619" s="73"/>
    </row>
    <row r="620" spans="1:9" x14ac:dyDescent="0.3">
      <c r="A620" s="70" t="s">
        <v>363</v>
      </c>
      <c r="B620" s="70" t="s">
        <v>697</v>
      </c>
      <c r="C620" s="70" t="s">
        <v>18</v>
      </c>
      <c r="D620" s="71">
        <v>39822</v>
      </c>
      <c r="E620" s="72">
        <f t="shared" ca="1" si="18"/>
        <v>12</v>
      </c>
      <c r="F620" s="90">
        <v>114038</v>
      </c>
      <c r="G620" s="73">
        <v>5</v>
      </c>
      <c r="H620" s="90">
        <f t="shared" si="19"/>
        <v>117266</v>
      </c>
      <c r="I620" s="73"/>
    </row>
    <row r="621" spans="1:9" x14ac:dyDescent="0.3">
      <c r="A621" s="70" t="s">
        <v>626</v>
      </c>
      <c r="B621" s="70" t="s">
        <v>697</v>
      </c>
      <c r="C621" s="70" t="s">
        <v>18</v>
      </c>
      <c r="D621" s="71">
        <v>39856</v>
      </c>
      <c r="E621" s="72">
        <f t="shared" ca="1" si="18"/>
        <v>12</v>
      </c>
      <c r="F621" s="90">
        <v>41798</v>
      </c>
      <c r="G621" s="73">
        <v>5</v>
      </c>
      <c r="H621" s="90">
        <f t="shared" si="19"/>
        <v>42981</v>
      </c>
      <c r="I621" s="73"/>
    </row>
    <row r="622" spans="1:9" x14ac:dyDescent="0.3">
      <c r="A622" s="70" t="s">
        <v>566</v>
      </c>
      <c r="B622" s="70" t="s">
        <v>697</v>
      </c>
      <c r="C622" s="70" t="s">
        <v>18</v>
      </c>
      <c r="D622" s="71">
        <v>39898</v>
      </c>
      <c r="E622" s="72">
        <f t="shared" ca="1" si="18"/>
        <v>11</v>
      </c>
      <c r="F622" s="90">
        <v>37744</v>
      </c>
      <c r="G622" s="73">
        <v>3</v>
      </c>
      <c r="H622" s="90">
        <f t="shared" si="19"/>
        <v>38813</v>
      </c>
      <c r="I622" s="73"/>
    </row>
    <row r="623" spans="1:9" x14ac:dyDescent="0.3">
      <c r="A623" s="70" t="s">
        <v>37</v>
      </c>
      <c r="B623" s="70" t="s">
        <v>697</v>
      </c>
      <c r="C623" s="70" t="s">
        <v>18</v>
      </c>
      <c r="D623" s="71">
        <v>40210</v>
      </c>
      <c r="E623" s="72">
        <f t="shared" ca="1" si="18"/>
        <v>11</v>
      </c>
      <c r="F623" s="90">
        <v>72576</v>
      </c>
      <c r="G623" s="73">
        <v>4</v>
      </c>
      <c r="H623" s="90">
        <f t="shared" si="19"/>
        <v>74630</v>
      </c>
      <c r="I623" s="73"/>
    </row>
    <row r="624" spans="1:9" x14ac:dyDescent="0.3">
      <c r="A624" s="70" t="s">
        <v>573</v>
      </c>
      <c r="B624" s="70" t="s">
        <v>697</v>
      </c>
      <c r="C624" s="70" t="s">
        <v>18</v>
      </c>
      <c r="D624" s="71">
        <v>41195</v>
      </c>
      <c r="E624" s="72">
        <f t="shared" ca="1" si="18"/>
        <v>8</v>
      </c>
      <c r="F624" s="90">
        <v>48608</v>
      </c>
      <c r="G624" s="73">
        <v>3</v>
      </c>
      <c r="H624" s="90">
        <f t="shared" si="19"/>
        <v>49984</v>
      </c>
      <c r="I624" s="73"/>
    </row>
    <row r="625" spans="1:9" x14ac:dyDescent="0.3">
      <c r="A625" s="70" t="s">
        <v>222</v>
      </c>
      <c r="B625" s="70" t="s">
        <v>697</v>
      </c>
      <c r="C625" s="70" t="s">
        <v>18</v>
      </c>
      <c r="D625" s="71">
        <v>42485</v>
      </c>
      <c r="E625" s="72">
        <f t="shared" ca="1" si="18"/>
        <v>4</v>
      </c>
      <c r="F625" s="90">
        <v>127198</v>
      </c>
      <c r="G625" s="73">
        <v>5</v>
      </c>
      <c r="H625" s="90">
        <f t="shared" si="19"/>
        <v>130798</v>
      </c>
      <c r="I625" s="73"/>
    </row>
    <row r="626" spans="1:9" x14ac:dyDescent="0.3">
      <c r="A626" s="70" t="s">
        <v>206</v>
      </c>
      <c r="B626" s="70" t="s">
        <v>697</v>
      </c>
      <c r="C626" s="70" t="s">
        <v>18</v>
      </c>
      <c r="D626" s="71">
        <v>42992</v>
      </c>
      <c r="E626" s="72">
        <f t="shared" ca="1" si="18"/>
        <v>3</v>
      </c>
      <c r="F626" s="90">
        <v>119347</v>
      </c>
      <c r="G626" s="73">
        <v>3</v>
      </c>
      <c r="H626" s="90">
        <f t="shared" si="19"/>
        <v>122725</v>
      </c>
      <c r="I626" s="73"/>
    </row>
    <row r="627" spans="1:9" x14ac:dyDescent="0.3">
      <c r="A627" s="70" t="s">
        <v>2302</v>
      </c>
      <c r="B627" s="70" t="s">
        <v>697</v>
      </c>
      <c r="C627" s="70" t="s">
        <v>18</v>
      </c>
      <c r="D627" s="71">
        <v>43091</v>
      </c>
      <c r="E627" s="72">
        <f t="shared" ca="1" si="18"/>
        <v>3</v>
      </c>
      <c r="F627" s="90">
        <v>69899</v>
      </c>
      <c r="G627" s="73">
        <v>1</v>
      </c>
      <c r="H627" s="90">
        <f t="shared" si="19"/>
        <v>71878</v>
      </c>
      <c r="I627" s="73"/>
    </row>
    <row r="628" spans="1:9" x14ac:dyDescent="0.3">
      <c r="A628" s="70" t="s">
        <v>569</v>
      </c>
      <c r="B628" s="70" t="s">
        <v>697</v>
      </c>
      <c r="C628" s="70" t="s">
        <v>18</v>
      </c>
      <c r="D628" s="71">
        <v>43280</v>
      </c>
      <c r="E628" s="72">
        <f t="shared" ca="1" si="18"/>
        <v>2</v>
      </c>
      <c r="F628" s="90">
        <v>68846</v>
      </c>
      <c r="G628" s="73">
        <v>4</v>
      </c>
      <c r="H628" s="90">
        <f t="shared" si="19"/>
        <v>70795</v>
      </c>
      <c r="I628" s="73"/>
    </row>
    <row r="629" spans="1:9" x14ac:dyDescent="0.3">
      <c r="A629" s="70" t="s">
        <v>714</v>
      </c>
      <c r="B629" s="70" t="s">
        <v>697</v>
      </c>
      <c r="C629" s="70" t="s">
        <v>18</v>
      </c>
      <c r="D629" s="71">
        <v>43320</v>
      </c>
      <c r="E629" s="72">
        <f t="shared" ca="1" si="18"/>
        <v>2</v>
      </c>
      <c r="F629" s="90">
        <v>82062</v>
      </c>
      <c r="G629" s="73">
        <v>3</v>
      </c>
      <c r="H629" s="90">
        <f t="shared" si="19"/>
        <v>84385</v>
      </c>
      <c r="I629" s="73"/>
    </row>
    <row r="630" spans="1:9" x14ac:dyDescent="0.3">
      <c r="A630" s="70" t="s">
        <v>129</v>
      </c>
      <c r="B630" s="70" t="s">
        <v>697</v>
      </c>
      <c r="C630" s="70" t="s">
        <v>18</v>
      </c>
      <c r="D630" s="71">
        <v>43395</v>
      </c>
      <c r="E630" s="72">
        <f t="shared" ca="1" si="18"/>
        <v>2</v>
      </c>
      <c r="F630" s="90">
        <v>63560</v>
      </c>
      <c r="G630" s="73">
        <v>4</v>
      </c>
      <c r="H630" s="90">
        <f t="shared" si="19"/>
        <v>65359</v>
      </c>
      <c r="I630" s="73"/>
    </row>
    <row r="631" spans="1:9" x14ac:dyDescent="0.3">
      <c r="A631" s="70" t="s">
        <v>188</v>
      </c>
      <c r="B631" s="70" t="s">
        <v>697</v>
      </c>
      <c r="C631" s="70" t="s">
        <v>12</v>
      </c>
      <c r="D631" s="71">
        <v>36036</v>
      </c>
      <c r="E631" s="72">
        <f t="shared" ca="1" si="18"/>
        <v>22</v>
      </c>
      <c r="F631" s="90">
        <v>35773</v>
      </c>
      <c r="G631" s="73">
        <v>5</v>
      </c>
      <c r="H631" s="90">
        <f t="shared" si="19"/>
        <v>36786</v>
      </c>
      <c r="I631" s="73"/>
    </row>
    <row r="632" spans="1:9" x14ac:dyDescent="0.3">
      <c r="A632" s="70" t="s">
        <v>223</v>
      </c>
      <c r="B632" s="70" t="s">
        <v>697</v>
      </c>
      <c r="C632" s="70" t="s">
        <v>12</v>
      </c>
      <c r="D632" s="71">
        <v>36438</v>
      </c>
      <c r="E632" s="72">
        <f t="shared" ca="1" si="18"/>
        <v>21</v>
      </c>
      <c r="F632" s="90">
        <v>68824</v>
      </c>
      <c r="G632" s="73">
        <v>4</v>
      </c>
      <c r="H632" s="90">
        <f t="shared" si="19"/>
        <v>70772</v>
      </c>
      <c r="I632" s="73"/>
    </row>
    <row r="633" spans="1:9" x14ac:dyDescent="0.3">
      <c r="A633" s="70" t="s">
        <v>588</v>
      </c>
      <c r="B633" s="70" t="s">
        <v>697</v>
      </c>
      <c r="C633" s="70" t="s">
        <v>12</v>
      </c>
      <c r="D633" s="71">
        <v>36563</v>
      </c>
      <c r="E633" s="72">
        <f t="shared" ca="1" si="18"/>
        <v>21</v>
      </c>
      <c r="F633" s="90">
        <v>92814</v>
      </c>
      <c r="G633" s="73">
        <v>3</v>
      </c>
      <c r="H633" s="90">
        <f t="shared" si="19"/>
        <v>95441</v>
      </c>
      <c r="I633" s="73"/>
    </row>
    <row r="634" spans="1:9" x14ac:dyDescent="0.3">
      <c r="A634" s="70" t="s">
        <v>127</v>
      </c>
      <c r="B634" s="70" t="s">
        <v>697</v>
      </c>
      <c r="C634" s="70" t="s">
        <v>12</v>
      </c>
      <c r="D634" s="71">
        <v>36678</v>
      </c>
      <c r="E634" s="72">
        <f t="shared" ca="1" si="18"/>
        <v>20</v>
      </c>
      <c r="F634" s="90">
        <v>47544</v>
      </c>
      <c r="G634" s="73">
        <v>3</v>
      </c>
      <c r="H634" s="90">
        <f t="shared" si="19"/>
        <v>48890</v>
      </c>
      <c r="I634" s="73"/>
    </row>
    <row r="635" spans="1:9" x14ac:dyDescent="0.3">
      <c r="A635" s="70" t="s">
        <v>451</v>
      </c>
      <c r="B635" s="70" t="s">
        <v>697</v>
      </c>
      <c r="C635" s="70" t="s">
        <v>12</v>
      </c>
      <c r="D635" s="71">
        <v>36714</v>
      </c>
      <c r="E635" s="72">
        <f t="shared" ca="1" si="18"/>
        <v>20</v>
      </c>
      <c r="F635" s="90">
        <v>87954</v>
      </c>
      <c r="G635" s="73">
        <v>3</v>
      </c>
      <c r="H635" s="90">
        <f t="shared" si="19"/>
        <v>90444</v>
      </c>
      <c r="I635" s="73"/>
    </row>
    <row r="636" spans="1:9" x14ac:dyDescent="0.3">
      <c r="A636" s="70" t="s">
        <v>492</v>
      </c>
      <c r="B636" s="70" t="s">
        <v>697</v>
      </c>
      <c r="C636" s="70" t="s">
        <v>12</v>
      </c>
      <c r="D636" s="71">
        <v>36735</v>
      </c>
      <c r="E636" s="72">
        <f t="shared" ca="1" si="18"/>
        <v>20</v>
      </c>
      <c r="F636" s="90">
        <v>68611</v>
      </c>
      <c r="G636" s="73">
        <v>2</v>
      </c>
      <c r="H636" s="90">
        <f t="shared" si="19"/>
        <v>70553</v>
      </c>
      <c r="I636" s="73"/>
    </row>
    <row r="637" spans="1:9" x14ac:dyDescent="0.3">
      <c r="A637" s="70" t="s">
        <v>795</v>
      </c>
      <c r="B637" s="70" t="s">
        <v>697</v>
      </c>
      <c r="C637" s="70" t="s">
        <v>12</v>
      </c>
      <c r="D637" s="71">
        <v>37043</v>
      </c>
      <c r="E637" s="72">
        <f t="shared" ca="1" si="18"/>
        <v>19</v>
      </c>
      <c r="F637" s="90">
        <v>128946</v>
      </c>
      <c r="G637" s="73">
        <v>1</v>
      </c>
      <c r="H637" s="90">
        <f t="shared" si="19"/>
        <v>132596</v>
      </c>
      <c r="I637" s="73"/>
    </row>
    <row r="638" spans="1:9" x14ac:dyDescent="0.3">
      <c r="A638" s="70" t="s">
        <v>444</v>
      </c>
      <c r="B638" s="70" t="s">
        <v>697</v>
      </c>
      <c r="C638" s="70" t="s">
        <v>12</v>
      </c>
      <c r="D638" s="71">
        <v>37182</v>
      </c>
      <c r="E638" s="72">
        <f t="shared" ca="1" si="18"/>
        <v>19</v>
      </c>
      <c r="F638" s="90">
        <v>109178</v>
      </c>
      <c r="G638" s="73">
        <v>2</v>
      </c>
      <c r="H638" s="90">
        <f t="shared" si="19"/>
        <v>112268</v>
      </c>
      <c r="I638" s="73"/>
    </row>
    <row r="639" spans="1:9" x14ac:dyDescent="0.3">
      <c r="A639" s="70" t="s">
        <v>388</v>
      </c>
      <c r="B639" s="70" t="s">
        <v>697</v>
      </c>
      <c r="C639" s="70" t="s">
        <v>12</v>
      </c>
      <c r="D639" s="71">
        <v>37427</v>
      </c>
      <c r="E639" s="72">
        <f t="shared" ca="1" si="18"/>
        <v>18</v>
      </c>
      <c r="F639" s="90">
        <v>102760</v>
      </c>
      <c r="G639" s="73">
        <v>5</v>
      </c>
      <c r="H639" s="90">
        <f t="shared" si="19"/>
        <v>105669</v>
      </c>
      <c r="I639" s="73"/>
    </row>
    <row r="640" spans="1:9" x14ac:dyDescent="0.3">
      <c r="A640" s="70" t="s">
        <v>176</v>
      </c>
      <c r="B640" s="70" t="s">
        <v>697</v>
      </c>
      <c r="C640" s="70" t="s">
        <v>12</v>
      </c>
      <c r="D640" s="71">
        <v>37809</v>
      </c>
      <c r="E640" s="72">
        <f t="shared" ca="1" si="18"/>
        <v>17</v>
      </c>
      <c r="F640" s="90">
        <v>95771</v>
      </c>
      <c r="G640" s="73">
        <v>5</v>
      </c>
      <c r="H640" s="90">
        <f t="shared" si="19"/>
        <v>98482</v>
      </c>
      <c r="I640" s="73"/>
    </row>
    <row r="641" spans="1:9" x14ac:dyDescent="0.3">
      <c r="A641" s="70" t="s">
        <v>98</v>
      </c>
      <c r="B641" s="70" t="s">
        <v>697</v>
      </c>
      <c r="C641" s="70" t="s">
        <v>12</v>
      </c>
      <c r="D641" s="71">
        <v>37894</v>
      </c>
      <c r="E641" s="72">
        <f t="shared" ca="1" si="18"/>
        <v>17</v>
      </c>
      <c r="F641" s="90">
        <v>49661</v>
      </c>
      <c r="G641" s="73">
        <v>5</v>
      </c>
      <c r="H641" s="90">
        <f t="shared" si="19"/>
        <v>51067</v>
      </c>
      <c r="I641" s="73"/>
    </row>
    <row r="642" spans="1:9" x14ac:dyDescent="0.3">
      <c r="A642" s="70" t="s">
        <v>207</v>
      </c>
      <c r="B642" s="70" t="s">
        <v>697</v>
      </c>
      <c r="C642" s="70" t="s">
        <v>12</v>
      </c>
      <c r="D642" s="71">
        <v>38033</v>
      </c>
      <c r="E642" s="72">
        <f t="shared" ref="E642:E699" ca="1" si="20">DATEDIF(D642,TODAY(),"Y")</f>
        <v>17</v>
      </c>
      <c r="F642" s="90">
        <v>86296</v>
      </c>
      <c r="G642" s="73">
        <v>5</v>
      </c>
      <c r="H642" s="90">
        <f t="shared" si="19"/>
        <v>88739</v>
      </c>
      <c r="I642" s="73"/>
    </row>
    <row r="643" spans="1:9" x14ac:dyDescent="0.3">
      <c r="A643" s="70" t="s">
        <v>653</v>
      </c>
      <c r="B643" s="70" t="s">
        <v>697</v>
      </c>
      <c r="C643" s="70" t="s">
        <v>12</v>
      </c>
      <c r="D643" s="71">
        <v>38064</v>
      </c>
      <c r="E643" s="72">
        <f t="shared" ca="1" si="20"/>
        <v>16</v>
      </c>
      <c r="F643" s="90">
        <v>46850</v>
      </c>
      <c r="G643" s="73">
        <v>4</v>
      </c>
      <c r="H643" s="90">
        <f t="shared" ref="H643:H699" si="21">ROUNDUP(F643*$J$1+F643,0)</f>
        <v>48176</v>
      </c>
      <c r="I643" s="73"/>
    </row>
    <row r="644" spans="1:9" x14ac:dyDescent="0.3">
      <c r="A644" s="70" t="s">
        <v>147</v>
      </c>
      <c r="B644" s="70" t="s">
        <v>697</v>
      </c>
      <c r="C644" s="70" t="s">
        <v>12</v>
      </c>
      <c r="D644" s="71">
        <v>38121</v>
      </c>
      <c r="E644" s="72">
        <f t="shared" ca="1" si="20"/>
        <v>16</v>
      </c>
      <c r="F644" s="90">
        <v>40107</v>
      </c>
      <c r="G644" s="73">
        <v>5</v>
      </c>
      <c r="H644" s="90">
        <f t="shared" si="21"/>
        <v>41243</v>
      </c>
      <c r="I644" s="73"/>
    </row>
    <row r="645" spans="1:9" x14ac:dyDescent="0.3">
      <c r="A645" s="70" t="s">
        <v>513</v>
      </c>
      <c r="B645" s="70" t="s">
        <v>697</v>
      </c>
      <c r="C645" s="70" t="s">
        <v>12</v>
      </c>
      <c r="D645" s="71">
        <v>38384</v>
      </c>
      <c r="E645" s="72">
        <f t="shared" ca="1" si="20"/>
        <v>16</v>
      </c>
      <c r="F645" s="90">
        <v>61174</v>
      </c>
      <c r="G645" s="73">
        <v>2</v>
      </c>
      <c r="H645" s="90">
        <f t="shared" si="21"/>
        <v>62906</v>
      </c>
      <c r="I645" s="73"/>
    </row>
    <row r="646" spans="1:9" x14ac:dyDescent="0.3">
      <c r="A646" s="70" t="s">
        <v>315</v>
      </c>
      <c r="B646" s="70" t="s">
        <v>697</v>
      </c>
      <c r="C646" s="70" t="s">
        <v>12</v>
      </c>
      <c r="D646" s="71">
        <v>38533</v>
      </c>
      <c r="E646" s="72">
        <f t="shared" ca="1" si="20"/>
        <v>15</v>
      </c>
      <c r="F646" s="90">
        <v>127613</v>
      </c>
      <c r="G646" s="73">
        <v>4</v>
      </c>
      <c r="H646" s="90">
        <f t="shared" si="21"/>
        <v>131225</v>
      </c>
      <c r="I646" s="73"/>
    </row>
    <row r="647" spans="1:9" x14ac:dyDescent="0.3">
      <c r="A647" s="70" t="s">
        <v>587</v>
      </c>
      <c r="B647" s="70" t="s">
        <v>697</v>
      </c>
      <c r="C647" s="70" t="s">
        <v>12</v>
      </c>
      <c r="D647" s="71">
        <v>38782</v>
      </c>
      <c r="E647" s="72">
        <f t="shared" ca="1" si="20"/>
        <v>15</v>
      </c>
      <c r="F647" s="90">
        <v>95312</v>
      </c>
      <c r="G647" s="73">
        <v>5</v>
      </c>
      <c r="H647" s="90">
        <f t="shared" si="21"/>
        <v>98010</v>
      </c>
      <c r="I647" s="73"/>
    </row>
    <row r="648" spans="1:9" x14ac:dyDescent="0.3">
      <c r="A648" s="70" t="s">
        <v>406</v>
      </c>
      <c r="B648" s="70" t="s">
        <v>697</v>
      </c>
      <c r="C648" s="70" t="s">
        <v>12</v>
      </c>
      <c r="D648" s="71">
        <v>38837</v>
      </c>
      <c r="E648" s="72">
        <f t="shared" ca="1" si="20"/>
        <v>14</v>
      </c>
      <c r="F648" s="90">
        <v>71568</v>
      </c>
      <c r="G648" s="73">
        <v>5</v>
      </c>
      <c r="H648" s="90">
        <f t="shared" si="21"/>
        <v>73594</v>
      </c>
      <c r="I648" s="73"/>
    </row>
    <row r="649" spans="1:9" x14ac:dyDescent="0.3">
      <c r="A649" s="70" t="s">
        <v>122</v>
      </c>
      <c r="B649" s="70" t="s">
        <v>697</v>
      </c>
      <c r="C649" s="70" t="s">
        <v>12</v>
      </c>
      <c r="D649" s="71">
        <v>39000</v>
      </c>
      <c r="E649" s="72">
        <f t="shared" ca="1" si="20"/>
        <v>14</v>
      </c>
      <c r="F649" s="90">
        <v>114845</v>
      </c>
      <c r="G649" s="73">
        <v>3</v>
      </c>
      <c r="H649" s="90">
        <f t="shared" si="21"/>
        <v>118096</v>
      </c>
      <c r="I649" s="73"/>
    </row>
    <row r="650" spans="1:9" x14ac:dyDescent="0.3">
      <c r="A650" s="70" t="s">
        <v>2303</v>
      </c>
      <c r="B650" s="70" t="s">
        <v>697</v>
      </c>
      <c r="C650" s="70" t="s">
        <v>12</v>
      </c>
      <c r="D650" s="71">
        <v>39087</v>
      </c>
      <c r="E650" s="72">
        <f t="shared" ca="1" si="20"/>
        <v>14</v>
      </c>
      <c r="F650" s="90">
        <v>91437</v>
      </c>
      <c r="G650" s="73">
        <v>2</v>
      </c>
      <c r="H650" s="90">
        <f t="shared" si="21"/>
        <v>94025</v>
      </c>
      <c r="I650" s="73"/>
    </row>
    <row r="651" spans="1:9" x14ac:dyDescent="0.3">
      <c r="A651" s="70" t="s">
        <v>369</v>
      </c>
      <c r="B651" s="70" t="s">
        <v>697</v>
      </c>
      <c r="C651" s="70" t="s">
        <v>12</v>
      </c>
      <c r="D651" s="71">
        <v>39306</v>
      </c>
      <c r="E651" s="72">
        <f t="shared" ca="1" si="20"/>
        <v>13</v>
      </c>
      <c r="F651" s="90">
        <v>52427</v>
      </c>
      <c r="G651" s="73">
        <v>1</v>
      </c>
      <c r="H651" s="90">
        <f t="shared" si="21"/>
        <v>53911</v>
      </c>
      <c r="I651" s="73"/>
    </row>
    <row r="652" spans="1:9" x14ac:dyDescent="0.3">
      <c r="A652" s="70" t="s">
        <v>193</v>
      </c>
      <c r="B652" s="70" t="s">
        <v>697</v>
      </c>
      <c r="C652" s="70" t="s">
        <v>12</v>
      </c>
      <c r="D652" s="71">
        <v>39376</v>
      </c>
      <c r="E652" s="72">
        <f t="shared" ca="1" si="20"/>
        <v>13</v>
      </c>
      <c r="F652" s="90">
        <v>106400</v>
      </c>
      <c r="G652" s="73">
        <v>4</v>
      </c>
      <c r="H652" s="90">
        <f t="shared" si="21"/>
        <v>109412</v>
      </c>
      <c r="I652" s="73"/>
    </row>
    <row r="653" spans="1:9" x14ac:dyDescent="0.3">
      <c r="A653" s="70" t="s">
        <v>425</v>
      </c>
      <c r="B653" s="70" t="s">
        <v>697</v>
      </c>
      <c r="C653" s="70" t="s">
        <v>12</v>
      </c>
      <c r="D653" s="71">
        <v>39429</v>
      </c>
      <c r="E653" s="72">
        <f t="shared" ca="1" si="20"/>
        <v>13</v>
      </c>
      <c r="F653" s="90">
        <v>96566</v>
      </c>
      <c r="G653" s="73">
        <v>5</v>
      </c>
      <c r="H653" s="90">
        <f t="shared" si="21"/>
        <v>99299</v>
      </c>
      <c r="I653" s="73"/>
    </row>
    <row r="654" spans="1:9" x14ac:dyDescent="0.3">
      <c r="A654" s="70" t="s">
        <v>539</v>
      </c>
      <c r="B654" s="70" t="s">
        <v>697</v>
      </c>
      <c r="C654" s="70" t="s">
        <v>12</v>
      </c>
      <c r="D654" s="71">
        <v>39600</v>
      </c>
      <c r="E654" s="72">
        <f t="shared" ca="1" si="20"/>
        <v>12</v>
      </c>
      <c r="F654" s="90">
        <v>70414</v>
      </c>
      <c r="G654" s="73">
        <v>3</v>
      </c>
      <c r="H654" s="90">
        <f t="shared" si="21"/>
        <v>72407</v>
      </c>
      <c r="I654" s="73"/>
    </row>
    <row r="655" spans="1:9" x14ac:dyDescent="0.3">
      <c r="A655" s="70" t="s">
        <v>169</v>
      </c>
      <c r="B655" s="70" t="s">
        <v>697</v>
      </c>
      <c r="C655" s="70" t="s">
        <v>12</v>
      </c>
      <c r="D655" s="71">
        <v>39713</v>
      </c>
      <c r="E655" s="72">
        <f t="shared" ca="1" si="20"/>
        <v>12</v>
      </c>
      <c r="F655" s="90">
        <v>73819</v>
      </c>
      <c r="G655" s="73">
        <v>1</v>
      </c>
      <c r="H655" s="90">
        <f t="shared" si="21"/>
        <v>75909</v>
      </c>
      <c r="I655" s="73"/>
    </row>
    <row r="656" spans="1:9" x14ac:dyDescent="0.3">
      <c r="A656" s="70" t="s">
        <v>397</v>
      </c>
      <c r="B656" s="70" t="s">
        <v>697</v>
      </c>
      <c r="C656" s="70" t="s">
        <v>12</v>
      </c>
      <c r="D656" s="71">
        <v>39724</v>
      </c>
      <c r="E656" s="72">
        <f t="shared" ca="1" si="20"/>
        <v>12</v>
      </c>
      <c r="F656" s="90">
        <v>93229</v>
      </c>
      <c r="G656" s="73">
        <v>4</v>
      </c>
      <c r="H656" s="90">
        <f t="shared" si="21"/>
        <v>95868</v>
      </c>
      <c r="I656" s="73"/>
    </row>
    <row r="657" spans="1:9" x14ac:dyDescent="0.3">
      <c r="A657" s="70" t="s">
        <v>276</v>
      </c>
      <c r="B657" s="70" t="s">
        <v>697</v>
      </c>
      <c r="C657" s="70" t="s">
        <v>12</v>
      </c>
      <c r="D657" s="71">
        <v>39766</v>
      </c>
      <c r="E657" s="72">
        <f t="shared" ca="1" si="20"/>
        <v>12</v>
      </c>
      <c r="F657" s="90">
        <v>116368</v>
      </c>
      <c r="G657" s="73">
        <v>2</v>
      </c>
      <c r="H657" s="90">
        <f t="shared" si="21"/>
        <v>119662</v>
      </c>
      <c r="I657" s="73"/>
    </row>
    <row r="658" spans="1:9" x14ac:dyDescent="0.3">
      <c r="A658" s="70" t="s">
        <v>519</v>
      </c>
      <c r="B658" s="70" t="s">
        <v>697</v>
      </c>
      <c r="C658" s="70" t="s">
        <v>12</v>
      </c>
      <c r="D658" s="71">
        <v>40252</v>
      </c>
      <c r="E658" s="72">
        <f t="shared" ca="1" si="20"/>
        <v>10</v>
      </c>
      <c r="F658" s="90">
        <v>89152</v>
      </c>
      <c r="G658" s="73">
        <v>2</v>
      </c>
      <c r="H658" s="90">
        <f t="shared" si="21"/>
        <v>91676</v>
      </c>
      <c r="I658" s="73"/>
    </row>
    <row r="659" spans="1:9" x14ac:dyDescent="0.3">
      <c r="A659" s="70" t="s">
        <v>429</v>
      </c>
      <c r="B659" s="70" t="s">
        <v>697</v>
      </c>
      <c r="C659" s="70" t="s">
        <v>12</v>
      </c>
      <c r="D659" s="71">
        <v>40567</v>
      </c>
      <c r="E659" s="72">
        <f t="shared" ca="1" si="20"/>
        <v>10</v>
      </c>
      <c r="F659" s="90">
        <v>70974</v>
      </c>
      <c r="G659" s="73">
        <v>3</v>
      </c>
      <c r="H659" s="90">
        <f t="shared" si="21"/>
        <v>72983</v>
      </c>
      <c r="I659" s="73"/>
    </row>
    <row r="660" spans="1:9" x14ac:dyDescent="0.3">
      <c r="A660" s="70" t="s">
        <v>341</v>
      </c>
      <c r="B660" s="70" t="s">
        <v>697</v>
      </c>
      <c r="C660" s="70" t="s">
        <v>12</v>
      </c>
      <c r="D660" s="71">
        <v>41085</v>
      </c>
      <c r="E660" s="72">
        <f t="shared" ca="1" si="20"/>
        <v>8</v>
      </c>
      <c r="F660" s="90">
        <v>71378</v>
      </c>
      <c r="G660" s="73">
        <v>4</v>
      </c>
      <c r="H660" s="90">
        <f t="shared" si="21"/>
        <v>73398</v>
      </c>
      <c r="I660" s="73"/>
    </row>
    <row r="661" spans="1:9" x14ac:dyDescent="0.3">
      <c r="A661" s="70" t="s">
        <v>528</v>
      </c>
      <c r="B661" s="70" t="s">
        <v>697</v>
      </c>
      <c r="C661" s="70" t="s">
        <v>12</v>
      </c>
      <c r="D661" s="71">
        <v>41104</v>
      </c>
      <c r="E661" s="72">
        <f t="shared" ca="1" si="20"/>
        <v>8</v>
      </c>
      <c r="F661" s="90">
        <v>120254</v>
      </c>
      <c r="G661" s="73">
        <v>2</v>
      </c>
      <c r="H661" s="90">
        <f t="shared" si="21"/>
        <v>123658</v>
      </c>
      <c r="I661" s="73"/>
    </row>
    <row r="662" spans="1:9" x14ac:dyDescent="0.3">
      <c r="A662" s="70" t="s">
        <v>591</v>
      </c>
      <c r="B662" s="70" t="s">
        <v>697</v>
      </c>
      <c r="C662" s="70" t="s">
        <v>12</v>
      </c>
      <c r="D662" s="71">
        <v>41383</v>
      </c>
      <c r="E662" s="72">
        <f t="shared" ca="1" si="20"/>
        <v>7</v>
      </c>
      <c r="F662" s="90">
        <v>65834</v>
      </c>
      <c r="G662" s="73">
        <v>2</v>
      </c>
      <c r="H662" s="90">
        <f t="shared" si="21"/>
        <v>67698</v>
      </c>
      <c r="I662" s="73"/>
    </row>
    <row r="663" spans="1:9" x14ac:dyDescent="0.3">
      <c r="A663" s="70" t="s">
        <v>764</v>
      </c>
      <c r="B663" s="70" t="s">
        <v>697</v>
      </c>
      <c r="C663" s="70" t="s">
        <v>12</v>
      </c>
      <c r="D663" s="71">
        <v>41928</v>
      </c>
      <c r="E663" s="72">
        <f t="shared" ca="1" si="20"/>
        <v>6</v>
      </c>
      <c r="F663" s="90">
        <v>37979</v>
      </c>
      <c r="G663" s="73">
        <v>2</v>
      </c>
      <c r="H663" s="90">
        <f t="shared" si="21"/>
        <v>39054</v>
      </c>
      <c r="I663" s="73"/>
    </row>
    <row r="664" spans="1:9" x14ac:dyDescent="0.3">
      <c r="A664" s="70" t="s">
        <v>659</v>
      </c>
      <c r="B664" s="70" t="s">
        <v>697</v>
      </c>
      <c r="C664" s="70" t="s">
        <v>12</v>
      </c>
      <c r="D664" s="71">
        <v>42040</v>
      </c>
      <c r="E664" s="72">
        <f t="shared" ca="1" si="20"/>
        <v>6</v>
      </c>
      <c r="F664" s="90">
        <v>36926</v>
      </c>
      <c r="G664" s="73">
        <v>3</v>
      </c>
      <c r="H664" s="90">
        <f t="shared" si="21"/>
        <v>37972</v>
      </c>
      <c r="I664" s="73"/>
    </row>
    <row r="665" spans="1:9" x14ac:dyDescent="0.3">
      <c r="A665" s="70" t="s">
        <v>305</v>
      </c>
      <c r="B665" s="70" t="s">
        <v>697</v>
      </c>
      <c r="C665" s="70" t="s">
        <v>12</v>
      </c>
      <c r="D665" s="71">
        <v>42198</v>
      </c>
      <c r="E665" s="72">
        <f t="shared" ca="1" si="20"/>
        <v>5</v>
      </c>
      <c r="F665" s="90">
        <v>101808</v>
      </c>
      <c r="G665" s="73">
        <v>2</v>
      </c>
      <c r="H665" s="90">
        <f t="shared" si="21"/>
        <v>104690</v>
      </c>
      <c r="I665" s="73"/>
    </row>
    <row r="666" spans="1:9" x14ac:dyDescent="0.3">
      <c r="A666" s="70" t="s">
        <v>268</v>
      </c>
      <c r="B666" s="70" t="s">
        <v>697</v>
      </c>
      <c r="C666" s="70" t="s">
        <v>12</v>
      </c>
      <c r="D666" s="71">
        <v>42359</v>
      </c>
      <c r="E666" s="72">
        <f t="shared" ca="1" si="20"/>
        <v>5</v>
      </c>
      <c r="F666" s="90">
        <v>117354</v>
      </c>
      <c r="G666" s="73">
        <v>5</v>
      </c>
      <c r="H666" s="90">
        <f t="shared" si="21"/>
        <v>120676</v>
      </c>
      <c r="I666" s="73"/>
    </row>
    <row r="667" spans="1:9" x14ac:dyDescent="0.3">
      <c r="A667" s="70" t="s">
        <v>647</v>
      </c>
      <c r="B667" s="70" t="s">
        <v>697</v>
      </c>
      <c r="C667" s="70" t="s">
        <v>12</v>
      </c>
      <c r="D667" s="71">
        <v>42436</v>
      </c>
      <c r="E667" s="72">
        <f t="shared" ca="1" si="20"/>
        <v>5</v>
      </c>
      <c r="F667" s="90">
        <v>33734</v>
      </c>
      <c r="G667" s="73">
        <v>5</v>
      </c>
      <c r="H667" s="90">
        <f t="shared" si="21"/>
        <v>34689</v>
      </c>
      <c r="I667" s="73"/>
    </row>
    <row r="668" spans="1:9" x14ac:dyDescent="0.3">
      <c r="A668" s="70" t="s">
        <v>745</v>
      </c>
      <c r="B668" s="70" t="s">
        <v>697</v>
      </c>
      <c r="C668" s="70" t="s">
        <v>12</v>
      </c>
      <c r="D668" s="71">
        <v>42485</v>
      </c>
      <c r="E668" s="72">
        <f t="shared" ca="1" si="20"/>
        <v>4</v>
      </c>
      <c r="F668" s="90">
        <v>121778</v>
      </c>
      <c r="G668" s="73">
        <v>5</v>
      </c>
      <c r="H668" s="90">
        <f t="shared" si="21"/>
        <v>125225</v>
      </c>
      <c r="I668" s="73"/>
    </row>
    <row r="669" spans="1:9" x14ac:dyDescent="0.3">
      <c r="A669" s="70" t="s">
        <v>516</v>
      </c>
      <c r="B669" s="70" t="s">
        <v>697</v>
      </c>
      <c r="C669" s="70" t="s">
        <v>12</v>
      </c>
      <c r="D669" s="71">
        <v>42775</v>
      </c>
      <c r="E669" s="72">
        <f t="shared" ca="1" si="20"/>
        <v>4</v>
      </c>
      <c r="F669" s="90">
        <v>51733</v>
      </c>
      <c r="G669" s="73">
        <v>3</v>
      </c>
      <c r="H669" s="90">
        <f t="shared" si="21"/>
        <v>53198</v>
      </c>
      <c r="I669" s="73"/>
    </row>
    <row r="670" spans="1:9" x14ac:dyDescent="0.3">
      <c r="A670" s="70" t="s">
        <v>330</v>
      </c>
      <c r="B670" s="70" t="s">
        <v>697</v>
      </c>
      <c r="C670" s="70" t="s">
        <v>12</v>
      </c>
      <c r="D670" s="71">
        <v>43293</v>
      </c>
      <c r="E670" s="72">
        <f t="shared" ca="1" si="20"/>
        <v>2</v>
      </c>
      <c r="F670" s="90">
        <v>104563</v>
      </c>
      <c r="G670" s="73">
        <v>1</v>
      </c>
      <c r="H670" s="90">
        <f t="shared" si="21"/>
        <v>107523</v>
      </c>
      <c r="I670" s="73"/>
    </row>
    <row r="671" spans="1:9" x14ac:dyDescent="0.3">
      <c r="A671" s="70" t="s">
        <v>108</v>
      </c>
      <c r="B671" s="70" t="s">
        <v>697</v>
      </c>
      <c r="C671" s="70" t="s">
        <v>12</v>
      </c>
      <c r="D671" s="71">
        <v>43325</v>
      </c>
      <c r="E671" s="72">
        <f t="shared" ca="1" si="20"/>
        <v>2</v>
      </c>
      <c r="F671" s="90">
        <v>68578</v>
      </c>
      <c r="G671" s="73">
        <v>5</v>
      </c>
      <c r="H671" s="90">
        <f t="shared" si="21"/>
        <v>70519</v>
      </c>
      <c r="I671" s="73"/>
    </row>
    <row r="672" spans="1:9" x14ac:dyDescent="0.3">
      <c r="A672" s="70" t="s">
        <v>2304</v>
      </c>
      <c r="B672" s="70" t="s">
        <v>697</v>
      </c>
      <c r="C672" s="70" t="s">
        <v>12</v>
      </c>
      <c r="D672" s="71">
        <v>43394</v>
      </c>
      <c r="E672" s="72">
        <f t="shared" ca="1" si="20"/>
        <v>2</v>
      </c>
      <c r="F672" s="90">
        <v>128083</v>
      </c>
      <c r="G672" s="73">
        <v>3</v>
      </c>
      <c r="H672" s="90">
        <f t="shared" si="21"/>
        <v>131708</v>
      </c>
      <c r="I672" s="73"/>
    </row>
    <row r="673" spans="1:9" x14ac:dyDescent="0.3">
      <c r="A673" s="70" t="s">
        <v>607</v>
      </c>
      <c r="B673" s="70" t="s">
        <v>697</v>
      </c>
      <c r="C673" s="70" t="s">
        <v>12</v>
      </c>
      <c r="D673" s="71">
        <v>43437</v>
      </c>
      <c r="E673" s="72">
        <f t="shared" ca="1" si="20"/>
        <v>2</v>
      </c>
      <c r="F673" s="90">
        <v>34048</v>
      </c>
      <c r="G673" s="73">
        <v>4</v>
      </c>
      <c r="H673" s="90">
        <f t="shared" si="21"/>
        <v>35012</v>
      </c>
      <c r="I673" s="73"/>
    </row>
    <row r="674" spans="1:9" x14ac:dyDescent="0.3">
      <c r="A674" s="70" t="s">
        <v>2305</v>
      </c>
      <c r="B674" s="70" t="s">
        <v>697</v>
      </c>
      <c r="C674" s="70" t="s">
        <v>12</v>
      </c>
      <c r="D674" s="71">
        <v>43437</v>
      </c>
      <c r="E674" s="72">
        <f t="shared" ca="1" si="20"/>
        <v>2</v>
      </c>
      <c r="F674" s="90">
        <v>59517</v>
      </c>
      <c r="G674" s="73">
        <v>5</v>
      </c>
      <c r="H674" s="90">
        <f t="shared" si="21"/>
        <v>61202</v>
      </c>
      <c r="I674" s="73"/>
    </row>
    <row r="675" spans="1:9" x14ac:dyDescent="0.3">
      <c r="A675" s="70" t="s">
        <v>301</v>
      </c>
      <c r="B675" s="70" t="s">
        <v>697</v>
      </c>
      <c r="C675" s="70" t="s">
        <v>15</v>
      </c>
      <c r="D675" s="71">
        <v>36148</v>
      </c>
      <c r="E675" s="72">
        <f t="shared" ca="1" si="20"/>
        <v>22</v>
      </c>
      <c r="F675" s="90">
        <v>19891</v>
      </c>
      <c r="G675" s="73">
        <v>2</v>
      </c>
      <c r="H675" s="90">
        <f t="shared" si="21"/>
        <v>20454</v>
      </c>
      <c r="I675" s="73"/>
    </row>
    <row r="676" spans="1:9" x14ac:dyDescent="0.3">
      <c r="A676" s="70" t="s">
        <v>708</v>
      </c>
      <c r="B676" s="70" t="s">
        <v>697</v>
      </c>
      <c r="C676" s="70" t="s">
        <v>15</v>
      </c>
      <c r="D676" s="71">
        <v>36762</v>
      </c>
      <c r="E676" s="72">
        <f t="shared" ca="1" si="20"/>
        <v>20</v>
      </c>
      <c r="F676" s="90">
        <v>29467</v>
      </c>
      <c r="G676" s="73">
        <v>1</v>
      </c>
      <c r="H676" s="90">
        <f t="shared" si="21"/>
        <v>30301</v>
      </c>
      <c r="I676" s="73"/>
    </row>
    <row r="677" spans="1:9" x14ac:dyDescent="0.3">
      <c r="A677" s="70" t="s">
        <v>737</v>
      </c>
      <c r="B677" s="70" t="s">
        <v>697</v>
      </c>
      <c r="C677" s="70" t="s">
        <v>15</v>
      </c>
      <c r="D677" s="71">
        <v>38054</v>
      </c>
      <c r="E677" s="72">
        <f t="shared" ca="1" si="20"/>
        <v>17</v>
      </c>
      <c r="F677" s="90">
        <v>56336</v>
      </c>
      <c r="G677" s="73">
        <v>2</v>
      </c>
      <c r="H677" s="90">
        <f t="shared" si="21"/>
        <v>57931</v>
      </c>
      <c r="I677" s="73"/>
    </row>
    <row r="678" spans="1:9" x14ac:dyDescent="0.3">
      <c r="A678" s="70" t="s">
        <v>144</v>
      </c>
      <c r="B678" s="70" t="s">
        <v>697</v>
      </c>
      <c r="C678" s="70" t="s">
        <v>15</v>
      </c>
      <c r="D678" s="71">
        <v>38223</v>
      </c>
      <c r="E678" s="72">
        <f t="shared" ca="1" si="20"/>
        <v>16</v>
      </c>
      <c r="F678" s="90">
        <v>55675</v>
      </c>
      <c r="G678" s="73">
        <v>4</v>
      </c>
      <c r="H678" s="90">
        <f t="shared" si="21"/>
        <v>57251</v>
      </c>
      <c r="I678" s="73"/>
    </row>
    <row r="679" spans="1:9" x14ac:dyDescent="0.3">
      <c r="A679" s="70" t="s">
        <v>346</v>
      </c>
      <c r="B679" s="70" t="s">
        <v>697</v>
      </c>
      <c r="C679" s="70" t="s">
        <v>15</v>
      </c>
      <c r="D679" s="71">
        <v>38275</v>
      </c>
      <c r="E679" s="72">
        <f t="shared" ca="1" si="20"/>
        <v>16</v>
      </c>
      <c r="F679" s="90">
        <v>20238</v>
      </c>
      <c r="G679" s="73">
        <v>5</v>
      </c>
      <c r="H679" s="90">
        <f t="shared" si="21"/>
        <v>20811</v>
      </c>
      <c r="I679" s="73"/>
    </row>
    <row r="680" spans="1:9" x14ac:dyDescent="0.3">
      <c r="A680" s="70" t="s">
        <v>690</v>
      </c>
      <c r="B680" s="70" t="s">
        <v>697</v>
      </c>
      <c r="C680" s="70" t="s">
        <v>15</v>
      </c>
      <c r="D680" s="71">
        <v>38810</v>
      </c>
      <c r="E680" s="72">
        <f t="shared" ca="1" si="20"/>
        <v>14</v>
      </c>
      <c r="F680" s="90">
        <v>68163</v>
      </c>
      <c r="G680" s="73">
        <v>5</v>
      </c>
      <c r="H680" s="90">
        <f t="shared" si="21"/>
        <v>70093</v>
      </c>
      <c r="I680" s="73"/>
    </row>
    <row r="681" spans="1:9" x14ac:dyDescent="0.3">
      <c r="A681" s="70" t="s">
        <v>265</v>
      </c>
      <c r="B681" s="70" t="s">
        <v>697</v>
      </c>
      <c r="C681" s="70" t="s">
        <v>15</v>
      </c>
      <c r="D681" s="71">
        <v>39122</v>
      </c>
      <c r="E681" s="72">
        <f t="shared" ca="1" si="20"/>
        <v>14</v>
      </c>
      <c r="F681" s="90">
        <v>29310</v>
      </c>
      <c r="G681" s="73">
        <v>2</v>
      </c>
      <c r="H681" s="90">
        <f t="shared" si="21"/>
        <v>30140</v>
      </c>
      <c r="I681" s="73"/>
    </row>
    <row r="682" spans="1:9" x14ac:dyDescent="0.3">
      <c r="A682" s="70" t="s">
        <v>159</v>
      </c>
      <c r="B682" s="70" t="s">
        <v>697</v>
      </c>
      <c r="C682" s="70" t="s">
        <v>15</v>
      </c>
      <c r="D682" s="71">
        <v>39219</v>
      </c>
      <c r="E682" s="72">
        <f t="shared" ca="1" si="20"/>
        <v>13</v>
      </c>
      <c r="F682" s="90">
        <v>38707</v>
      </c>
      <c r="G682" s="73">
        <v>5</v>
      </c>
      <c r="H682" s="90">
        <f t="shared" si="21"/>
        <v>39803</v>
      </c>
      <c r="I682" s="73"/>
    </row>
    <row r="683" spans="1:9" x14ac:dyDescent="0.3">
      <c r="A683" s="70" t="s">
        <v>80</v>
      </c>
      <c r="B683" s="70" t="s">
        <v>697</v>
      </c>
      <c r="C683" s="70" t="s">
        <v>15</v>
      </c>
      <c r="D683" s="71">
        <v>39675</v>
      </c>
      <c r="E683" s="72">
        <f t="shared" ca="1" si="20"/>
        <v>12</v>
      </c>
      <c r="F683" s="90">
        <v>25435</v>
      </c>
      <c r="G683" s="73">
        <v>5</v>
      </c>
      <c r="H683" s="90">
        <f t="shared" si="21"/>
        <v>26155</v>
      </c>
      <c r="I683" s="73"/>
    </row>
    <row r="684" spans="1:9" x14ac:dyDescent="0.3">
      <c r="A684" s="70" t="s">
        <v>77</v>
      </c>
      <c r="B684" s="70" t="s">
        <v>697</v>
      </c>
      <c r="C684" s="70" t="s">
        <v>15</v>
      </c>
      <c r="D684" s="71">
        <v>42292</v>
      </c>
      <c r="E684" s="72">
        <f t="shared" ca="1" si="20"/>
        <v>5</v>
      </c>
      <c r="F684" s="90">
        <v>72565</v>
      </c>
      <c r="G684" s="73">
        <v>5</v>
      </c>
      <c r="H684" s="90">
        <f t="shared" si="21"/>
        <v>74619</v>
      </c>
      <c r="I684" s="73"/>
    </row>
    <row r="685" spans="1:9" x14ac:dyDescent="0.3">
      <c r="A685" s="70" t="s">
        <v>606</v>
      </c>
      <c r="B685" s="70" t="s">
        <v>697</v>
      </c>
      <c r="C685" s="70" t="s">
        <v>21</v>
      </c>
      <c r="D685" s="71">
        <v>37582</v>
      </c>
      <c r="E685" s="72">
        <f t="shared" ca="1" si="20"/>
        <v>18</v>
      </c>
      <c r="F685" s="90">
        <v>39838</v>
      </c>
      <c r="G685" s="73">
        <v>4</v>
      </c>
      <c r="H685" s="90">
        <f t="shared" si="21"/>
        <v>40966</v>
      </c>
      <c r="I685" s="73"/>
    </row>
    <row r="686" spans="1:9" x14ac:dyDescent="0.3">
      <c r="A686" s="70" t="s">
        <v>119</v>
      </c>
      <c r="B686" s="70" t="s">
        <v>697</v>
      </c>
      <c r="C686" s="70" t="s">
        <v>21</v>
      </c>
      <c r="D686" s="71">
        <v>38004</v>
      </c>
      <c r="E686" s="72">
        <f t="shared" ca="1" si="20"/>
        <v>17</v>
      </c>
      <c r="F686" s="90">
        <v>49896</v>
      </c>
      <c r="G686" s="73">
        <v>3</v>
      </c>
      <c r="H686" s="90">
        <f t="shared" si="21"/>
        <v>51309</v>
      </c>
      <c r="I686" s="73"/>
    </row>
    <row r="687" spans="1:9" x14ac:dyDescent="0.3">
      <c r="A687" s="70" t="s">
        <v>2306</v>
      </c>
      <c r="B687" s="70" t="s">
        <v>697</v>
      </c>
      <c r="C687" s="70" t="s">
        <v>21</v>
      </c>
      <c r="D687" s="71">
        <v>38333</v>
      </c>
      <c r="E687" s="72">
        <f t="shared" ca="1" si="20"/>
        <v>16</v>
      </c>
      <c r="F687" s="90">
        <v>42526</v>
      </c>
      <c r="G687" s="73">
        <v>3</v>
      </c>
      <c r="H687" s="90">
        <f t="shared" si="21"/>
        <v>43730</v>
      </c>
      <c r="I687" s="73"/>
    </row>
    <row r="688" spans="1:9" x14ac:dyDescent="0.3">
      <c r="A688" s="70" t="s">
        <v>683</v>
      </c>
      <c r="B688" s="70" t="s">
        <v>697</v>
      </c>
      <c r="C688" s="70" t="s">
        <v>21</v>
      </c>
      <c r="D688" s="71">
        <v>39215</v>
      </c>
      <c r="E688" s="72">
        <f t="shared" ca="1" si="20"/>
        <v>13</v>
      </c>
      <c r="F688" s="90">
        <v>48104</v>
      </c>
      <c r="G688" s="73">
        <v>2</v>
      </c>
      <c r="H688" s="90">
        <f t="shared" si="21"/>
        <v>49466</v>
      </c>
      <c r="I688" s="73"/>
    </row>
    <row r="689" spans="1:9" x14ac:dyDescent="0.3">
      <c r="A689" s="70" t="s">
        <v>41</v>
      </c>
      <c r="B689" s="70" t="s">
        <v>697</v>
      </c>
      <c r="C689" s="70" t="s">
        <v>21</v>
      </c>
      <c r="D689" s="71">
        <v>41403</v>
      </c>
      <c r="E689" s="72">
        <f t="shared" ca="1" si="20"/>
        <v>7</v>
      </c>
      <c r="F689" s="90">
        <v>55205</v>
      </c>
      <c r="G689" s="73">
        <v>2</v>
      </c>
      <c r="H689" s="90">
        <f t="shared" si="21"/>
        <v>56768</v>
      </c>
      <c r="I689" s="73"/>
    </row>
    <row r="690" spans="1:9" x14ac:dyDescent="0.3">
      <c r="A690" s="70" t="s">
        <v>538</v>
      </c>
      <c r="B690" s="70" t="s">
        <v>792</v>
      </c>
      <c r="C690" s="70" t="s">
        <v>18</v>
      </c>
      <c r="D690" s="71">
        <v>36144</v>
      </c>
      <c r="E690" s="72">
        <f t="shared" ca="1" si="20"/>
        <v>22</v>
      </c>
      <c r="F690" s="90">
        <v>126414</v>
      </c>
      <c r="G690" s="73">
        <v>4</v>
      </c>
      <c r="H690" s="90">
        <f t="shared" si="21"/>
        <v>129992</v>
      </c>
      <c r="I690" s="73"/>
    </row>
    <row r="691" spans="1:9" x14ac:dyDescent="0.3">
      <c r="A691" s="70" t="s">
        <v>705</v>
      </c>
      <c r="B691" s="70" t="s">
        <v>792</v>
      </c>
      <c r="C691" s="70" t="s">
        <v>18</v>
      </c>
      <c r="D691" s="71">
        <v>43476</v>
      </c>
      <c r="E691" s="72">
        <f t="shared" ca="1" si="20"/>
        <v>2</v>
      </c>
      <c r="F691" s="90">
        <v>97765</v>
      </c>
      <c r="G691" s="73">
        <v>4</v>
      </c>
      <c r="H691" s="90">
        <f t="shared" si="21"/>
        <v>100532</v>
      </c>
      <c r="I691" s="73"/>
    </row>
    <row r="692" spans="1:9" x14ac:dyDescent="0.3">
      <c r="A692" s="70" t="s">
        <v>2307</v>
      </c>
      <c r="B692" s="70" t="s">
        <v>792</v>
      </c>
      <c r="C692" s="70" t="s">
        <v>12</v>
      </c>
      <c r="D692" s="71">
        <v>39748</v>
      </c>
      <c r="E692" s="72">
        <f t="shared" ca="1" si="20"/>
        <v>12</v>
      </c>
      <c r="F692" s="90">
        <v>94125</v>
      </c>
      <c r="G692" s="73">
        <v>5</v>
      </c>
      <c r="H692" s="90">
        <f t="shared" si="21"/>
        <v>96789</v>
      </c>
      <c r="I692" s="73"/>
    </row>
    <row r="693" spans="1:9" x14ac:dyDescent="0.3">
      <c r="A693" s="70" t="s">
        <v>56</v>
      </c>
      <c r="B693" s="70" t="s">
        <v>792</v>
      </c>
      <c r="C693" s="70" t="s">
        <v>12</v>
      </c>
      <c r="D693" s="71">
        <v>39830</v>
      </c>
      <c r="E693" s="72">
        <f t="shared" ca="1" si="20"/>
        <v>12</v>
      </c>
      <c r="F693" s="90">
        <v>60144</v>
      </c>
      <c r="G693" s="73">
        <v>5</v>
      </c>
      <c r="H693" s="90">
        <f t="shared" si="21"/>
        <v>61847</v>
      </c>
      <c r="I693" s="73"/>
    </row>
    <row r="694" spans="1:9" x14ac:dyDescent="0.3">
      <c r="A694" s="70" t="s">
        <v>382</v>
      </c>
      <c r="B694" s="70" t="s">
        <v>792</v>
      </c>
      <c r="C694" s="70" t="s">
        <v>12</v>
      </c>
      <c r="D694" s="71">
        <v>40441</v>
      </c>
      <c r="E694" s="72">
        <f t="shared" ca="1" si="20"/>
        <v>10</v>
      </c>
      <c r="F694" s="90">
        <v>63280</v>
      </c>
      <c r="G694" s="73">
        <v>5</v>
      </c>
      <c r="H694" s="90">
        <f t="shared" si="21"/>
        <v>65071</v>
      </c>
      <c r="I694" s="73"/>
    </row>
    <row r="695" spans="1:9" x14ac:dyDescent="0.3">
      <c r="A695" s="70" t="s">
        <v>549</v>
      </c>
      <c r="B695" s="70" t="s">
        <v>798</v>
      </c>
      <c r="C695" s="70" t="s">
        <v>18</v>
      </c>
      <c r="D695" s="71">
        <v>36760</v>
      </c>
      <c r="E695" s="72">
        <f t="shared" ca="1" si="20"/>
        <v>20</v>
      </c>
      <c r="F695" s="90">
        <v>89824</v>
      </c>
      <c r="G695" s="73">
        <v>2</v>
      </c>
      <c r="H695" s="90">
        <f t="shared" si="21"/>
        <v>92367</v>
      </c>
      <c r="I695" s="73"/>
    </row>
    <row r="696" spans="1:9" x14ac:dyDescent="0.3">
      <c r="A696" s="70" t="s">
        <v>185</v>
      </c>
      <c r="B696" s="70" t="s">
        <v>798</v>
      </c>
      <c r="C696" s="70" t="s">
        <v>18</v>
      </c>
      <c r="D696" s="71">
        <v>37282</v>
      </c>
      <c r="E696" s="72">
        <f t="shared" ca="1" si="20"/>
        <v>19</v>
      </c>
      <c r="F696" s="90">
        <v>95682</v>
      </c>
      <c r="G696" s="73">
        <v>5</v>
      </c>
      <c r="H696" s="90">
        <f t="shared" si="21"/>
        <v>98390</v>
      </c>
      <c r="I696" s="73"/>
    </row>
    <row r="697" spans="1:9" x14ac:dyDescent="0.3">
      <c r="A697" s="70" t="s">
        <v>189</v>
      </c>
      <c r="B697" s="70" t="s">
        <v>798</v>
      </c>
      <c r="C697" s="70" t="s">
        <v>12</v>
      </c>
      <c r="D697" s="71">
        <v>43141</v>
      </c>
      <c r="E697" s="72">
        <f t="shared" ca="1" si="20"/>
        <v>3</v>
      </c>
      <c r="F697" s="90">
        <v>69014</v>
      </c>
      <c r="G697" s="73">
        <v>1</v>
      </c>
      <c r="H697" s="90">
        <f t="shared" si="21"/>
        <v>70968</v>
      </c>
      <c r="I697" s="73"/>
    </row>
    <row r="698" spans="1:9" x14ac:dyDescent="0.3">
      <c r="A698" s="70" t="s">
        <v>266</v>
      </c>
      <c r="B698" s="70" t="s">
        <v>798</v>
      </c>
      <c r="C698" s="70" t="s">
        <v>15</v>
      </c>
      <c r="D698" s="71">
        <v>39314</v>
      </c>
      <c r="E698" s="72">
        <f t="shared" ca="1" si="20"/>
        <v>13</v>
      </c>
      <c r="F698" s="90">
        <v>46200</v>
      </c>
      <c r="G698" s="73">
        <v>2</v>
      </c>
      <c r="H698" s="90">
        <f t="shared" si="21"/>
        <v>47508</v>
      </c>
      <c r="I698" s="73"/>
    </row>
    <row r="699" spans="1:9" x14ac:dyDescent="0.3">
      <c r="A699" s="70" t="s">
        <v>2308</v>
      </c>
      <c r="B699" s="70" t="s">
        <v>798</v>
      </c>
      <c r="C699" s="70" t="s">
        <v>21</v>
      </c>
      <c r="D699" s="71">
        <v>43300</v>
      </c>
      <c r="E699" s="72">
        <f t="shared" ca="1" si="20"/>
        <v>2</v>
      </c>
      <c r="F699" s="90">
        <v>28157</v>
      </c>
      <c r="G699" s="73">
        <v>1</v>
      </c>
      <c r="H699" s="90">
        <f t="shared" si="21"/>
        <v>28954</v>
      </c>
      <c r="I699" s="73"/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577C-4EB6-4E0F-A5BC-A92668C3E528}">
  <sheetPr>
    <tabColor rgb="FF66CCFF"/>
  </sheetPr>
  <dimension ref="A1:N687"/>
  <sheetViews>
    <sheetView zoomScale="130" zoomScaleNormal="130" workbookViewId="0">
      <selection sqref="A1:B1"/>
    </sheetView>
  </sheetViews>
  <sheetFormatPr defaultColWidth="8.77734375" defaultRowHeight="14.4" x14ac:dyDescent="0.3"/>
  <cols>
    <col min="1" max="1" width="13.33203125" customWidth="1"/>
    <col min="2" max="2" width="23.77734375" customWidth="1"/>
    <col min="3" max="3" width="11.109375" bestFit="1" customWidth="1"/>
    <col min="4" max="4" width="5.77734375" bestFit="1" customWidth="1"/>
    <col min="5" max="5" width="8.44140625" bestFit="1" customWidth="1"/>
    <col min="6" max="6" width="9.44140625" bestFit="1" customWidth="1"/>
    <col min="8" max="8" width="24.77734375" bestFit="1" customWidth="1"/>
    <col min="9" max="9" width="8.6640625" customWidth="1"/>
    <col min="10" max="10" width="9.44140625" bestFit="1" customWidth="1"/>
    <col min="11" max="11" width="7" customWidth="1"/>
    <col min="12" max="12" width="9.44140625" bestFit="1" customWidth="1"/>
  </cols>
  <sheetData>
    <row r="1" spans="1:14" x14ac:dyDescent="0.3">
      <c r="A1" s="93" t="s">
        <v>895</v>
      </c>
      <c r="B1" s="94" t="s">
        <v>2309</v>
      </c>
      <c r="C1" s="95" t="s">
        <v>3</v>
      </c>
      <c r="D1" s="96" t="s">
        <v>4</v>
      </c>
      <c r="E1" s="94" t="s">
        <v>2310</v>
      </c>
      <c r="F1" s="97" t="s">
        <v>5</v>
      </c>
      <c r="G1" s="2"/>
      <c r="H1" s="77"/>
      <c r="I1" s="77"/>
      <c r="J1" s="77"/>
      <c r="K1" s="77"/>
      <c r="L1" s="77"/>
      <c r="M1" s="2"/>
      <c r="N1" s="2"/>
    </row>
    <row r="2" spans="1:14" x14ac:dyDescent="0.3">
      <c r="A2" s="25">
        <v>339008599</v>
      </c>
      <c r="B2" s="2" t="s">
        <v>2300</v>
      </c>
      <c r="C2" s="78">
        <v>39034</v>
      </c>
      <c r="D2" s="3">
        <f t="shared" ref="D2:D65" ca="1" si="0">DATEDIF(C2,TODAY(),"Y")</f>
        <v>14</v>
      </c>
      <c r="E2" s="3"/>
      <c r="F2" s="3">
        <v>78091</v>
      </c>
      <c r="G2" s="79"/>
      <c r="H2" s="80"/>
      <c r="I2" s="80"/>
      <c r="J2" s="80"/>
      <c r="K2" s="80"/>
      <c r="L2" s="2"/>
      <c r="M2" s="2"/>
      <c r="N2" s="2"/>
    </row>
    <row r="3" spans="1:14" x14ac:dyDescent="0.3">
      <c r="A3" s="25">
        <v>443006890</v>
      </c>
      <c r="B3" s="2" t="s">
        <v>792</v>
      </c>
      <c r="C3" s="78">
        <v>39314</v>
      </c>
      <c r="D3" s="3">
        <f t="shared" ca="1" si="0"/>
        <v>13</v>
      </c>
      <c r="E3" s="3" t="s">
        <v>2311</v>
      </c>
      <c r="F3" s="3">
        <v>55640</v>
      </c>
      <c r="G3" s="79"/>
      <c r="H3" s="77"/>
      <c r="I3" s="2"/>
      <c r="J3" s="2"/>
      <c r="K3" s="2"/>
      <c r="L3" s="2"/>
      <c r="M3" s="2"/>
      <c r="N3" s="2"/>
    </row>
    <row r="4" spans="1:14" x14ac:dyDescent="0.3">
      <c r="A4" s="25">
        <v>377004926</v>
      </c>
      <c r="B4" s="2" t="s">
        <v>234</v>
      </c>
      <c r="C4" s="78">
        <v>42233</v>
      </c>
      <c r="D4" s="3">
        <f t="shared" ca="1" si="0"/>
        <v>5</v>
      </c>
      <c r="E4" s="3" t="s">
        <v>2312</v>
      </c>
      <c r="F4" s="3">
        <v>57538</v>
      </c>
      <c r="G4" s="79"/>
      <c r="H4" s="77"/>
      <c r="I4" s="2"/>
      <c r="J4" s="2"/>
      <c r="K4" s="2"/>
      <c r="L4" s="2"/>
      <c r="M4" s="2"/>
      <c r="N4" s="2"/>
    </row>
    <row r="5" spans="1:14" x14ac:dyDescent="0.3">
      <c r="A5" s="25">
        <v>948005711</v>
      </c>
      <c r="B5" s="2" t="s">
        <v>11</v>
      </c>
      <c r="C5" s="78">
        <v>40047</v>
      </c>
      <c r="D5" s="3">
        <f t="shared" ca="1" si="0"/>
        <v>11</v>
      </c>
      <c r="E5" s="3"/>
      <c r="F5" s="3">
        <v>55302</v>
      </c>
      <c r="G5" s="79"/>
      <c r="H5" s="77"/>
      <c r="I5" s="2"/>
      <c r="J5" s="2"/>
      <c r="K5" s="2"/>
      <c r="L5" s="2"/>
      <c r="M5" s="2"/>
      <c r="N5" s="2"/>
    </row>
    <row r="6" spans="1:14" x14ac:dyDescent="0.3">
      <c r="A6" s="25">
        <v>894000119</v>
      </c>
      <c r="B6" s="2" t="s">
        <v>234</v>
      </c>
      <c r="C6" s="78">
        <v>38698</v>
      </c>
      <c r="D6" s="3">
        <f t="shared" ca="1" si="0"/>
        <v>15</v>
      </c>
      <c r="E6" s="3" t="s">
        <v>2313</v>
      </c>
      <c r="F6" s="3">
        <v>85813</v>
      </c>
      <c r="G6" s="79"/>
      <c r="H6" s="77"/>
      <c r="I6" s="2"/>
      <c r="J6" s="2"/>
      <c r="K6" s="2"/>
      <c r="L6" s="2"/>
      <c r="M6" s="2"/>
      <c r="N6" s="2"/>
    </row>
    <row r="7" spans="1:14" x14ac:dyDescent="0.3">
      <c r="A7" s="25">
        <v>174003231</v>
      </c>
      <c r="B7" s="2" t="s">
        <v>517</v>
      </c>
      <c r="C7" s="78">
        <v>34816</v>
      </c>
      <c r="D7" s="3">
        <f t="shared" ca="1" si="0"/>
        <v>25</v>
      </c>
      <c r="E7" s="3" t="s">
        <v>2314</v>
      </c>
      <c r="F7" s="3">
        <v>53222</v>
      </c>
      <c r="G7" s="79"/>
      <c r="H7" s="77"/>
      <c r="I7" s="2"/>
      <c r="J7" s="2"/>
      <c r="K7" s="2"/>
      <c r="L7" s="2"/>
      <c r="M7" s="2"/>
      <c r="N7" s="2"/>
    </row>
    <row r="8" spans="1:14" x14ac:dyDescent="0.3">
      <c r="A8" s="25">
        <v>869004136</v>
      </c>
      <c r="B8" s="2" t="s">
        <v>2298</v>
      </c>
      <c r="C8" s="78">
        <v>36969</v>
      </c>
      <c r="D8" s="3">
        <f t="shared" ca="1" si="0"/>
        <v>19</v>
      </c>
      <c r="E8" s="3" t="s">
        <v>2311</v>
      </c>
      <c r="F8" s="3">
        <v>56433</v>
      </c>
      <c r="G8" s="79"/>
      <c r="H8" s="77"/>
      <c r="I8" s="2"/>
      <c r="J8" s="2"/>
      <c r="K8" s="2"/>
      <c r="L8" s="2"/>
      <c r="M8" s="2"/>
      <c r="N8" s="2"/>
    </row>
    <row r="9" spans="1:14" x14ac:dyDescent="0.3">
      <c r="A9" s="25">
        <v>548004405</v>
      </c>
      <c r="B9" s="2" t="s">
        <v>623</v>
      </c>
      <c r="C9" s="78">
        <v>38036</v>
      </c>
      <c r="D9" s="3">
        <f t="shared" ca="1" si="0"/>
        <v>17</v>
      </c>
      <c r="E9" s="3"/>
      <c r="F9" s="3">
        <v>79040</v>
      </c>
      <c r="G9" s="79"/>
      <c r="H9" s="77"/>
      <c r="I9" s="2"/>
      <c r="J9" s="2"/>
      <c r="K9" s="2"/>
      <c r="L9" s="2"/>
      <c r="M9" s="2"/>
      <c r="N9" s="2"/>
    </row>
    <row r="10" spans="1:14" x14ac:dyDescent="0.3">
      <c r="A10" s="25">
        <v>213004397</v>
      </c>
      <c r="B10" s="2" t="s">
        <v>234</v>
      </c>
      <c r="C10" s="78">
        <v>38961</v>
      </c>
      <c r="D10" s="3">
        <f t="shared" ca="1" si="0"/>
        <v>14</v>
      </c>
      <c r="E10" s="3" t="s">
        <v>2311</v>
      </c>
      <c r="F10" s="3">
        <v>81575</v>
      </c>
      <c r="G10" s="79"/>
      <c r="H10" s="77"/>
      <c r="I10" s="2"/>
      <c r="J10" s="2"/>
      <c r="K10" s="2"/>
      <c r="L10" s="2"/>
      <c r="M10" s="2"/>
      <c r="N10" s="2"/>
    </row>
    <row r="11" spans="1:14" x14ac:dyDescent="0.3">
      <c r="A11" s="25">
        <v>965006299</v>
      </c>
      <c r="B11" s="2" t="s">
        <v>2300</v>
      </c>
      <c r="C11" s="78">
        <v>37323</v>
      </c>
      <c r="D11" s="3">
        <f t="shared" ca="1" si="0"/>
        <v>19</v>
      </c>
      <c r="E11" s="3" t="s">
        <v>2313</v>
      </c>
      <c r="F11" s="3">
        <v>31642</v>
      </c>
      <c r="G11" s="79"/>
      <c r="H11" s="77"/>
      <c r="I11" s="2"/>
      <c r="J11" s="2"/>
      <c r="K11" s="2"/>
      <c r="L11" s="2"/>
      <c r="M11" s="2"/>
      <c r="N11" s="2"/>
    </row>
    <row r="12" spans="1:14" x14ac:dyDescent="0.3">
      <c r="A12" s="25">
        <v>436003732</v>
      </c>
      <c r="B12" s="2" t="s">
        <v>2288</v>
      </c>
      <c r="C12" s="78">
        <v>38806</v>
      </c>
      <c r="D12" s="3">
        <f t="shared" ca="1" si="0"/>
        <v>14</v>
      </c>
      <c r="E12" s="3" t="s">
        <v>2312</v>
      </c>
      <c r="F12" s="3">
        <v>81627</v>
      </c>
      <c r="G12" s="79"/>
      <c r="H12" s="77"/>
      <c r="I12" s="2"/>
      <c r="J12" s="2"/>
      <c r="K12" s="2"/>
      <c r="L12" s="2"/>
      <c r="M12" s="2"/>
      <c r="N12" s="2"/>
    </row>
    <row r="13" spans="1:14" x14ac:dyDescent="0.3">
      <c r="A13" s="25">
        <v>828005582</v>
      </c>
      <c r="B13" s="2" t="s">
        <v>2300</v>
      </c>
      <c r="C13" s="78">
        <v>35203</v>
      </c>
      <c r="D13" s="3">
        <f t="shared" ca="1" si="0"/>
        <v>24</v>
      </c>
      <c r="E13" s="3" t="s">
        <v>2315</v>
      </c>
      <c r="F13" s="3">
        <v>103184</v>
      </c>
      <c r="G13" s="79"/>
      <c r="H13" s="77"/>
      <c r="I13" s="2"/>
      <c r="J13" s="2"/>
      <c r="K13" s="2"/>
      <c r="L13" s="2"/>
      <c r="M13" s="2"/>
      <c r="N13" s="2"/>
    </row>
    <row r="14" spans="1:14" x14ac:dyDescent="0.3">
      <c r="A14" s="25">
        <v>277003593</v>
      </c>
      <c r="B14" s="2" t="s">
        <v>697</v>
      </c>
      <c r="C14" s="78">
        <v>35021</v>
      </c>
      <c r="D14" s="3">
        <f t="shared" ca="1" si="0"/>
        <v>25</v>
      </c>
      <c r="E14" s="3" t="s">
        <v>2311</v>
      </c>
      <c r="F14" s="3">
        <v>52476</v>
      </c>
      <c r="G14" s="79"/>
      <c r="H14" s="77"/>
      <c r="I14" s="2"/>
      <c r="J14" s="2"/>
      <c r="K14" s="2"/>
      <c r="L14" s="2"/>
      <c r="M14" s="2"/>
      <c r="N14" s="2"/>
    </row>
    <row r="15" spans="1:14" x14ac:dyDescent="0.3">
      <c r="A15" s="25">
        <v>662007915</v>
      </c>
      <c r="B15" s="2" t="s">
        <v>2294</v>
      </c>
      <c r="C15" s="78">
        <v>38570</v>
      </c>
      <c r="D15" s="3">
        <f t="shared" ca="1" si="0"/>
        <v>15</v>
      </c>
      <c r="E15" s="3" t="s">
        <v>2314</v>
      </c>
      <c r="F15" s="3">
        <v>63687</v>
      </c>
      <c r="G15" s="79"/>
      <c r="H15" s="77"/>
      <c r="I15" s="2"/>
      <c r="J15" s="2"/>
      <c r="K15" s="2"/>
      <c r="L15" s="2"/>
      <c r="M15" s="2"/>
      <c r="N15" s="2"/>
    </row>
    <row r="16" spans="1:14" x14ac:dyDescent="0.3">
      <c r="A16" s="25">
        <v>763002349</v>
      </c>
      <c r="B16" s="2" t="s">
        <v>697</v>
      </c>
      <c r="C16" s="78">
        <v>35756</v>
      </c>
      <c r="D16" s="3">
        <f t="shared" ca="1" si="0"/>
        <v>23</v>
      </c>
      <c r="E16" s="3"/>
      <c r="F16" s="3">
        <v>108215</v>
      </c>
      <c r="G16" s="79"/>
      <c r="H16" s="77"/>
      <c r="I16" s="2"/>
      <c r="J16" s="2"/>
      <c r="K16" s="2"/>
      <c r="L16" s="2"/>
      <c r="M16" s="2"/>
      <c r="N16" s="2"/>
    </row>
    <row r="17" spans="1:14" x14ac:dyDescent="0.3">
      <c r="A17" s="25">
        <v>737002868</v>
      </c>
      <c r="B17" s="2" t="s">
        <v>2300</v>
      </c>
      <c r="C17" s="78">
        <v>38303</v>
      </c>
      <c r="D17" s="3">
        <f t="shared" ca="1" si="0"/>
        <v>16</v>
      </c>
      <c r="E17" s="3" t="s">
        <v>2315</v>
      </c>
      <c r="F17" s="3">
        <v>62829</v>
      </c>
      <c r="G17" s="79"/>
      <c r="H17" s="77"/>
      <c r="I17" s="2"/>
      <c r="J17" s="2"/>
      <c r="K17" s="2"/>
      <c r="L17" s="2"/>
      <c r="M17" s="2"/>
      <c r="N17" s="2"/>
    </row>
    <row r="18" spans="1:14" x14ac:dyDescent="0.3">
      <c r="A18" s="25">
        <v>850000766</v>
      </c>
      <c r="B18" s="2" t="s">
        <v>2292</v>
      </c>
      <c r="C18" s="78">
        <v>40217</v>
      </c>
      <c r="D18" s="3">
        <f t="shared" ca="1" si="0"/>
        <v>11</v>
      </c>
      <c r="E18" s="3" t="s">
        <v>2314</v>
      </c>
      <c r="F18" s="3">
        <v>61555</v>
      </c>
      <c r="G18" s="79"/>
      <c r="H18" s="77"/>
      <c r="I18" s="2"/>
      <c r="J18" s="2"/>
      <c r="K18" s="2"/>
      <c r="L18" s="2"/>
      <c r="M18" s="2"/>
      <c r="N18" s="2"/>
    </row>
    <row r="19" spans="1:14" x14ac:dyDescent="0.3">
      <c r="A19" s="25">
        <v>469001073</v>
      </c>
      <c r="B19" s="2" t="s">
        <v>2291</v>
      </c>
      <c r="C19" s="78">
        <v>38743</v>
      </c>
      <c r="D19" s="3">
        <f t="shared" ca="1" si="0"/>
        <v>15</v>
      </c>
      <c r="E19" s="3" t="s">
        <v>2312</v>
      </c>
      <c r="F19" s="3">
        <v>79495</v>
      </c>
      <c r="G19" s="79"/>
      <c r="H19" s="77"/>
      <c r="I19" s="2"/>
      <c r="J19" s="2"/>
      <c r="K19" s="2"/>
      <c r="L19" s="2"/>
      <c r="M19" s="2"/>
      <c r="N19" s="2"/>
    </row>
    <row r="20" spans="1:14" x14ac:dyDescent="0.3">
      <c r="A20" s="25">
        <v>121008720</v>
      </c>
      <c r="B20" s="2" t="s">
        <v>2297</v>
      </c>
      <c r="C20" s="78">
        <v>37197</v>
      </c>
      <c r="D20" s="3">
        <f t="shared" ca="1" si="0"/>
        <v>19</v>
      </c>
      <c r="E20" s="3"/>
      <c r="F20" s="3">
        <v>58266</v>
      </c>
      <c r="G20" s="79"/>
      <c r="H20" s="77"/>
      <c r="I20" s="2"/>
      <c r="J20" s="2"/>
      <c r="K20" s="2"/>
      <c r="L20" s="2"/>
      <c r="M20" s="2"/>
      <c r="N20" s="2"/>
    </row>
    <row r="21" spans="1:14" x14ac:dyDescent="0.3">
      <c r="A21" s="25">
        <v>317004971</v>
      </c>
      <c r="B21" s="2" t="s">
        <v>234</v>
      </c>
      <c r="C21" s="78">
        <v>37557</v>
      </c>
      <c r="D21" s="3">
        <f t="shared" ca="1" si="0"/>
        <v>18</v>
      </c>
      <c r="E21" s="3"/>
      <c r="F21" s="3">
        <v>99983</v>
      </c>
      <c r="G21" s="79"/>
      <c r="H21" s="77"/>
      <c r="I21" s="2"/>
      <c r="J21" s="2"/>
      <c r="K21" s="2"/>
      <c r="L21" s="2"/>
      <c r="M21" s="2"/>
      <c r="N21" s="2"/>
    </row>
    <row r="22" spans="1:14" x14ac:dyDescent="0.3">
      <c r="A22" s="25">
        <v>356002235</v>
      </c>
      <c r="B22" s="2" t="s">
        <v>234</v>
      </c>
      <c r="C22" s="78">
        <v>38234</v>
      </c>
      <c r="D22" s="3">
        <f t="shared" ca="1" si="0"/>
        <v>16</v>
      </c>
      <c r="E22" s="3" t="s">
        <v>2311</v>
      </c>
      <c r="F22" s="3">
        <v>60723</v>
      </c>
      <c r="G22" s="79"/>
      <c r="H22" s="77"/>
      <c r="I22" s="2"/>
      <c r="J22" s="2"/>
      <c r="K22" s="2"/>
      <c r="L22" s="2"/>
      <c r="M22" s="2"/>
      <c r="N22" s="2"/>
    </row>
    <row r="23" spans="1:14" x14ac:dyDescent="0.3">
      <c r="A23" s="25">
        <v>405007884</v>
      </c>
      <c r="B23" s="2" t="s">
        <v>150</v>
      </c>
      <c r="C23" s="78">
        <v>34701</v>
      </c>
      <c r="D23" s="3">
        <f t="shared" ca="1" si="0"/>
        <v>26</v>
      </c>
      <c r="E23" s="3" t="s">
        <v>2311</v>
      </c>
      <c r="F23" s="3">
        <v>89778</v>
      </c>
      <c r="G23" s="79"/>
      <c r="H23" s="77"/>
      <c r="I23" s="2"/>
      <c r="J23" s="2"/>
      <c r="K23" s="2"/>
      <c r="L23" s="2"/>
      <c r="M23" s="2"/>
      <c r="N23" s="2"/>
    </row>
    <row r="24" spans="1:14" x14ac:dyDescent="0.3">
      <c r="A24" s="25">
        <v>287006507</v>
      </c>
      <c r="B24" s="2" t="s">
        <v>697</v>
      </c>
      <c r="C24" s="78">
        <v>35635</v>
      </c>
      <c r="D24" s="3">
        <f t="shared" ca="1" si="0"/>
        <v>23</v>
      </c>
      <c r="E24" s="3" t="s">
        <v>2314</v>
      </c>
      <c r="F24" s="3">
        <v>25916</v>
      </c>
      <c r="G24" s="79"/>
      <c r="H24" s="77"/>
      <c r="I24" s="2"/>
      <c r="J24" s="2"/>
      <c r="K24" s="2"/>
      <c r="L24" s="2"/>
      <c r="M24" s="2"/>
      <c r="N24" s="2"/>
    </row>
    <row r="25" spans="1:14" x14ac:dyDescent="0.3">
      <c r="A25" s="25">
        <v>248000119</v>
      </c>
      <c r="B25" s="2" t="s">
        <v>2298</v>
      </c>
      <c r="C25" s="78">
        <v>37533</v>
      </c>
      <c r="D25" s="3">
        <f t="shared" ca="1" si="0"/>
        <v>18</v>
      </c>
      <c r="E25" s="3" t="s">
        <v>2314</v>
      </c>
      <c r="F25" s="3">
        <v>89076</v>
      </c>
      <c r="G25" s="79"/>
      <c r="H25" s="77"/>
      <c r="I25" s="2"/>
      <c r="J25" s="2"/>
      <c r="K25" s="2"/>
      <c r="L25" s="2"/>
      <c r="M25" s="2"/>
      <c r="N25" s="2"/>
    </row>
    <row r="26" spans="1:14" x14ac:dyDescent="0.3">
      <c r="A26" s="25">
        <v>396007504</v>
      </c>
      <c r="B26" s="2" t="s">
        <v>234</v>
      </c>
      <c r="C26" s="78">
        <v>38230</v>
      </c>
      <c r="D26" s="3">
        <f t="shared" ca="1" si="0"/>
        <v>16</v>
      </c>
      <c r="E26" s="3"/>
      <c r="F26" s="3">
        <v>54392</v>
      </c>
      <c r="G26" s="79"/>
      <c r="H26" s="77"/>
      <c r="I26" s="2"/>
      <c r="J26" s="2"/>
      <c r="K26" s="2"/>
      <c r="L26" s="2"/>
      <c r="M26" s="2"/>
      <c r="N26" s="2"/>
    </row>
    <row r="27" spans="1:14" x14ac:dyDescent="0.3">
      <c r="A27" s="25">
        <v>880007384</v>
      </c>
      <c r="B27" s="2" t="s">
        <v>2300</v>
      </c>
      <c r="C27" s="78">
        <v>35156</v>
      </c>
      <c r="D27" s="3">
        <f t="shared" ca="1" si="0"/>
        <v>24</v>
      </c>
      <c r="E27" s="3" t="s">
        <v>2312</v>
      </c>
      <c r="F27" s="3">
        <v>103220</v>
      </c>
      <c r="G27" s="79"/>
      <c r="H27" s="77"/>
      <c r="I27" s="2"/>
      <c r="J27" s="2"/>
      <c r="K27" s="2"/>
      <c r="L27" s="2"/>
      <c r="M27" s="2"/>
      <c r="N27" s="2"/>
    </row>
    <row r="28" spans="1:14" x14ac:dyDescent="0.3">
      <c r="A28" s="25">
        <v>121003068</v>
      </c>
      <c r="B28" s="2" t="s">
        <v>697</v>
      </c>
      <c r="C28" s="78">
        <v>42198</v>
      </c>
      <c r="D28" s="3">
        <f t="shared" ca="1" si="0"/>
        <v>5</v>
      </c>
      <c r="E28" s="3" t="s">
        <v>2314</v>
      </c>
      <c r="F28" s="3">
        <v>60307</v>
      </c>
      <c r="G28" s="79"/>
      <c r="H28" s="77"/>
      <c r="I28" s="2"/>
      <c r="J28" s="2"/>
      <c r="K28" s="2"/>
      <c r="L28" s="2"/>
      <c r="M28" s="2"/>
      <c r="N28" s="2"/>
    </row>
    <row r="29" spans="1:14" x14ac:dyDescent="0.3">
      <c r="A29" s="25">
        <v>357001517</v>
      </c>
      <c r="B29" s="2" t="s">
        <v>2294</v>
      </c>
      <c r="C29" s="78">
        <v>38001</v>
      </c>
      <c r="D29" s="3">
        <f t="shared" ca="1" si="0"/>
        <v>17</v>
      </c>
      <c r="E29" s="3" t="s">
        <v>2311</v>
      </c>
      <c r="F29" s="3">
        <v>34827</v>
      </c>
      <c r="G29" s="79"/>
      <c r="H29" s="77"/>
      <c r="I29" s="2"/>
      <c r="J29" s="2"/>
      <c r="K29" s="2"/>
      <c r="L29" s="2"/>
      <c r="M29" s="2"/>
      <c r="N29" s="2"/>
    </row>
    <row r="30" spans="1:14" x14ac:dyDescent="0.3">
      <c r="A30" s="25">
        <v>557008959</v>
      </c>
      <c r="B30" s="2" t="s">
        <v>2296</v>
      </c>
      <c r="C30" s="78">
        <v>37077</v>
      </c>
      <c r="D30" s="3">
        <f t="shared" ca="1" si="0"/>
        <v>19</v>
      </c>
      <c r="E30" s="3"/>
      <c r="F30" s="3">
        <v>70447</v>
      </c>
      <c r="G30" s="79"/>
      <c r="H30" s="77"/>
      <c r="I30" s="2"/>
      <c r="J30" s="2"/>
      <c r="K30" s="2"/>
      <c r="L30" s="2"/>
      <c r="M30" s="2"/>
      <c r="N30" s="2"/>
    </row>
    <row r="31" spans="1:14" x14ac:dyDescent="0.3">
      <c r="A31" s="25">
        <v>159007255</v>
      </c>
      <c r="B31" s="2" t="s">
        <v>234</v>
      </c>
      <c r="C31" s="78">
        <v>41460</v>
      </c>
      <c r="D31" s="3">
        <f t="shared" ca="1" si="0"/>
        <v>7</v>
      </c>
      <c r="E31" s="3"/>
      <c r="F31" s="3">
        <v>102076</v>
      </c>
      <c r="G31" s="79"/>
      <c r="H31" s="77"/>
      <c r="I31" s="2"/>
      <c r="J31" s="2"/>
      <c r="K31" s="2"/>
      <c r="L31" s="2"/>
      <c r="M31" s="2"/>
      <c r="N31" s="2"/>
    </row>
    <row r="32" spans="1:14" x14ac:dyDescent="0.3">
      <c r="A32" s="25">
        <v>719005738</v>
      </c>
      <c r="B32" s="2" t="s">
        <v>2298</v>
      </c>
      <c r="C32" s="78">
        <v>42098</v>
      </c>
      <c r="D32" s="3">
        <f t="shared" ca="1" si="0"/>
        <v>5</v>
      </c>
      <c r="E32" s="3"/>
      <c r="F32" s="3">
        <v>51272</v>
      </c>
      <c r="G32" s="79"/>
      <c r="H32" s="77"/>
      <c r="I32" s="2"/>
      <c r="J32" s="2"/>
      <c r="K32" s="2"/>
      <c r="L32" s="2"/>
      <c r="M32" s="2"/>
      <c r="N32" s="2"/>
    </row>
    <row r="33" spans="1:14" x14ac:dyDescent="0.3">
      <c r="A33" s="25">
        <v>963000861</v>
      </c>
      <c r="B33" s="2" t="s">
        <v>2300</v>
      </c>
      <c r="C33" s="78">
        <v>36776</v>
      </c>
      <c r="D33" s="3">
        <f t="shared" ca="1" si="0"/>
        <v>20</v>
      </c>
      <c r="E33" s="3"/>
      <c r="F33" s="3">
        <v>95147</v>
      </c>
      <c r="G33" s="79"/>
      <c r="H33" s="77"/>
      <c r="I33" s="2"/>
      <c r="J33" s="2"/>
      <c r="K33" s="2"/>
      <c r="L33" s="2"/>
      <c r="M33" s="2"/>
      <c r="N33" s="2"/>
    </row>
    <row r="34" spans="1:14" x14ac:dyDescent="0.3">
      <c r="A34" s="25">
        <v>474009228</v>
      </c>
      <c r="B34" s="2" t="s">
        <v>2288</v>
      </c>
      <c r="C34" s="78">
        <v>37717</v>
      </c>
      <c r="D34" s="3">
        <f t="shared" ca="1" si="0"/>
        <v>17</v>
      </c>
      <c r="E34" s="3"/>
      <c r="F34" s="3">
        <v>100009</v>
      </c>
      <c r="G34" s="79"/>
      <c r="H34" s="77"/>
      <c r="I34" s="2"/>
      <c r="J34" s="2"/>
      <c r="K34" s="2"/>
      <c r="L34" s="2"/>
      <c r="M34" s="2"/>
      <c r="N34" s="2"/>
    </row>
    <row r="35" spans="1:14" x14ac:dyDescent="0.3">
      <c r="A35" s="25">
        <v>393001351</v>
      </c>
      <c r="B35" s="2" t="s">
        <v>2293</v>
      </c>
      <c r="C35" s="78">
        <v>36816</v>
      </c>
      <c r="D35" s="3">
        <f t="shared" ca="1" si="0"/>
        <v>20</v>
      </c>
      <c r="E35" s="3" t="s">
        <v>2315</v>
      </c>
      <c r="F35" s="3">
        <v>42686</v>
      </c>
      <c r="G35" s="79"/>
      <c r="H35" s="77"/>
      <c r="I35" s="2"/>
      <c r="J35" s="2"/>
      <c r="K35" s="2"/>
      <c r="L35" s="2"/>
      <c r="M35" s="2"/>
      <c r="N35" s="2"/>
    </row>
    <row r="36" spans="1:14" x14ac:dyDescent="0.3">
      <c r="A36" s="25">
        <v>722000791</v>
      </c>
      <c r="B36" s="2" t="s">
        <v>234</v>
      </c>
      <c r="C36" s="78">
        <v>37612</v>
      </c>
      <c r="D36" s="3">
        <f t="shared" ca="1" si="0"/>
        <v>18</v>
      </c>
      <c r="E36" s="3"/>
      <c r="F36" s="3">
        <v>34725</v>
      </c>
      <c r="G36" s="79"/>
      <c r="H36" s="77"/>
      <c r="I36" s="2"/>
      <c r="J36" s="2"/>
      <c r="K36" s="2"/>
      <c r="L36" s="2"/>
      <c r="M36" s="2"/>
      <c r="N36" s="2"/>
    </row>
    <row r="37" spans="1:14" x14ac:dyDescent="0.3">
      <c r="A37" s="25">
        <v>625001462</v>
      </c>
      <c r="B37" s="2" t="s">
        <v>2293</v>
      </c>
      <c r="C37" s="78">
        <v>38918</v>
      </c>
      <c r="D37" s="3">
        <f t="shared" ca="1" si="0"/>
        <v>14</v>
      </c>
      <c r="E37" s="3" t="s">
        <v>2314</v>
      </c>
      <c r="F37" s="3">
        <v>55224</v>
      </c>
      <c r="G37" s="79"/>
      <c r="H37" s="77"/>
      <c r="I37" s="2"/>
      <c r="J37" s="2"/>
      <c r="K37" s="2"/>
      <c r="L37" s="2"/>
      <c r="M37" s="2"/>
      <c r="N37" s="2"/>
    </row>
    <row r="38" spans="1:14" x14ac:dyDescent="0.3">
      <c r="A38" s="25">
        <v>221004716</v>
      </c>
      <c r="B38" s="2" t="s">
        <v>2296</v>
      </c>
      <c r="C38" s="78">
        <v>38528</v>
      </c>
      <c r="D38" s="3">
        <f t="shared" ca="1" si="0"/>
        <v>15</v>
      </c>
      <c r="E38" s="3" t="s">
        <v>2314</v>
      </c>
      <c r="F38" s="3">
        <v>93366</v>
      </c>
      <c r="G38" s="79"/>
      <c r="H38" s="77"/>
      <c r="I38" s="2"/>
      <c r="J38" s="2"/>
      <c r="K38" s="2"/>
      <c r="L38" s="2"/>
      <c r="M38" s="2"/>
      <c r="N38" s="2"/>
    </row>
    <row r="39" spans="1:14" x14ac:dyDescent="0.3">
      <c r="A39" s="25">
        <v>967006310</v>
      </c>
      <c r="B39" s="2" t="s">
        <v>517</v>
      </c>
      <c r="C39" s="78">
        <v>34950</v>
      </c>
      <c r="D39" s="3">
        <f t="shared" ca="1" si="0"/>
        <v>25</v>
      </c>
      <c r="E39" s="3" t="s">
        <v>2315</v>
      </c>
      <c r="F39" s="3">
        <v>45916</v>
      </c>
      <c r="G39" s="79"/>
      <c r="H39" s="77"/>
      <c r="I39" s="2"/>
      <c r="J39" s="2"/>
      <c r="K39" s="2"/>
      <c r="L39" s="2"/>
      <c r="M39" s="2"/>
      <c r="N39" s="2"/>
    </row>
    <row r="40" spans="1:14" x14ac:dyDescent="0.3">
      <c r="A40" s="25">
        <v>580000042</v>
      </c>
      <c r="B40" s="2" t="s">
        <v>2288</v>
      </c>
      <c r="C40" s="78">
        <v>40670</v>
      </c>
      <c r="D40" s="3">
        <f t="shared" ca="1" si="0"/>
        <v>9</v>
      </c>
      <c r="E40" s="3"/>
      <c r="F40" s="3">
        <v>80795</v>
      </c>
      <c r="G40" s="79"/>
      <c r="H40" s="77"/>
      <c r="I40" s="2"/>
      <c r="J40" s="2"/>
      <c r="K40" s="2"/>
      <c r="L40" s="2"/>
      <c r="M40" s="2"/>
      <c r="N40" s="2"/>
    </row>
    <row r="41" spans="1:14" x14ac:dyDescent="0.3">
      <c r="A41" s="25">
        <v>863001920</v>
      </c>
      <c r="B41" s="2" t="s">
        <v>2291</v>
      </c>
      <c r="C41" s="78">
        <v>37707</v>
      </c>
      <c r="D41" s="3">
        <f t="shared" ca="1" si="0"/>
        <v>17</v>
      </c>
      <c r="E41" s="3" t="s">
        <v>2311</v>
      </c>
      <c r="F41" s="3">
        <v>65143</v>
      </c>
      <c r="G41" s="79"/>
      <c r="H41" s="77"/>
      <c r="I41" s="2"/>
      <c r="J41" s="2"/>
      <c r="K41" s="2"/>
      <c r="L41" s="2"/>
      <c r="M41" s="2"/>
      <c r="N41" s="2"/>
    </row>
    <row r="42" spans="1:14" x14ac:dyDescent="0.3">
      <c r="A42" s="25">
        <v>433004045</v>
      </c>
      <c r="B42" s="2" t="s">
        <v>2300</v>
      </c>
      <c r="C42" s="78">
        <v>35268</v>
      </c>
      <c r="D42" s="3">
        <f t="shared" ca="1" si="0"/>
        <v>24</v>
      </c>
      <c r="E42" s="3"/>
      <c r="F42" s="3">
        <v>61867</v>
      </c>
      <c r="G42" s="79"/>
      <c r="H42" s="77"/>
      <c r="I42" s="2"/>
      <c r="J42" s="2"/>
      <c r="K42" s="2"/>
      <c r="L42" s="2"/>
      <c r="M42" s="2"/>
      <c r="N42" s="2"/>
    </row>
    <row r="43" spans="1:14" x14ac:dyDescent="0.3">
      <c r="A43" s="25">
        <v>177002873</v>
      </c>
      <c r="B43" s="2" t="s">
        <v>234</v>
      </c>
      <c r="C43" s="78">
        <v>38043</v>
      </c>
      <c r="D43" s="3">
        <f t="shared" ca="1" si="0"/>
        <v>17</v>
      </c>
      <c r="E43" s="3" t="s">
        <v>2314</v>
      </c>
      <c r="F43" s="3">
        <v>52078</v>
      </c>
      <c r="G43" s="79"/>
      <c r="H43" s="77"/>
      <c r="I43" s="2"/>
      <c r="J43" s="2"/>
      <c r="K43" s="2"/>
      <c r="L43" s="2"/>
      <c r="M43" s="2"/>
      <c r="N43" s="2"/>
    </row>
    <row r="44" spans="1:14" x14ac:dyDescent="0.3">
      <c r="A44" s="25">
        <v>279007202</v>
      </c>
      <c r="B44" s="2" t="s">
        <v>2294</v>
      </c>
      <c r="C44" s="78">
        <v>34877</v>
      </c>
      <c r="D44" s="3">
        <f t="shared" ca="1" si="0"/>
        <v>25</v>
      </c>
      <c r="E44" s="3" t="s">
        <v>2314</v>
      </c>
      <c r="F44" s="3">
        <v>81562</v>
      </c>
      <c r="G44" s="79"/>
      <c r="H44" s="77"/>
      <c r="I44" s="2"/>
      <c r="J44" s="2"/>
      <c r="K44" s="2"/>
      <c r="L44" s="2"/>
      <c r="M44" s="2"/>
      <c r="N44" s="2"/>
    </row>
    <row r="45" spans="1:14" x14ac:dyDescent="0.3">
      <c r="A45" s="25">
        <v>518009092</v>
      </c>
      <c r="B45" s="2" t="s">
        <v>623</v>
      </c>
      <c r="C45" s="78">
        <v>37499</v>
      </c>
      <c r="D45" s="3">
        <f t="shared" ca="1" si="0"/>
        <v>18</v>
      </c>
      <c r="E45" s="3"/>
      <c r="F45" s="3">
        <v>23286</v>
      </c>
      <c r="G45" s="79"/>
      <c r="H45" s="77"/>
      <c r="I45" s="2"/>
      <c r="J45" s="2"/>
      <c r="K45" s="2"/>
      <c r="L45" s="2"/>
      <c r="M45" s="2"/>
      <c r="N45" s="2"/>
    </row>
    <row r="46" spans="1:14" x14ac:dyDescent="0.3">
      <c r="A46" s="25">
        <v>323001315</v>
      </c>
      <c r="B46" s="2" t="s">
        <v>623</v>
      </c>
      <c r="C46" s="78">
        <v>42211</v>
      </c>
      <c r="D46" s="3">
        <f t="shared" ca="1" si="0"/>
        <v>5</v>
      </c>
      <c r="E46" s="3" t="s">
        <v>2312</v>
      </c>
      <c r="F46" s="3">
        <v>104338</v>
      </c>
      <c r="G46" s="79"/>
      <c r="H46" s="77"/>
      <c r="I46" s="2"/>
      <c r="J46" s="2"/>
      <c r="K46" s="2"/>
      <c r="L46" s="2"/>
      <c r="M46" s="2"/>
      <c r="N46" s="2"/>
    </row>
    <row r="47" spans="1:14" x14ac:dyDescent="0.3">
      <c r="A47" s="25">
        <v>546009785</v>
      </c>
      <c r="B47" s="2" t="s">
        <v>2300</v>
      </c>
      <c r="C47" s="78">
        <v>40053</v>
      </c>
      <c r="D47" s="3">
        <f t="shared" ca="1" si="0"/>
        <v>11</v>
      </c>
      <c r="E47" s="3" t="s">
        <v>2315</v>
      </c>
      <c r="F47" s="3">
        <v>79729</v>
      </c>
      <c r="G47" s="79"/>
      <c r="H47" s="77"/>
      <c r="I47" s="2"/>
      <c r="J47" s="2"/>
      <c r="K47" s="2"/>
      <c r="L47" s="2"/>
      <c r="M47" s="2"/>
      <c r="N47" s="2"/>
    </row>
    <row r="48" spans="1:14" x14ac:dyDescent="0.3">
      <c r="A48" s="25">
        <v>366000174</v>
      </c>
      <c r="B48" s="2" t="s">
        <v>234</v>
      </c>
      <c r="C48" s="78">
        <v>35795</v>
      </c>
      <c r="D48" s="3">
        <f t="shared" ca="1" si="0"/>
        <v>23</v>
      </c>
      <c r="E48" s="3"/>
      <c r="F48" s="3">
        <v>39541</v>
      </c>
      <c r="G48" s="79"/>
      <c r="H48" s="77"/>
      <c r="I48" s="2"/>
      <c r="J48" s="2"/>
      <c r="K48" s="2"/>
      <c r="L48" s="2"/>
      <c r="M48" s="2"/>
      <c r="N48" s="2"/>
    </row>
    <row r="49" spans="1:14" x14ac:dyDescent="0.3">
      <c r="A49" s="25">
        <v>425004540</v>
      </c>
      <c r="B49" s="2" t="s">
        <v>234</v>
      </c>
      <c r="C49" s="78">
        <v>41805</v>
      </c>
      <c r="D49" s="3">
        <f t="shared" ca="1" si="0"/>
        <v>6</v>
      </c>
      <c r="E49" s="3" t="s">
        <v>2312</v>
      </c>
      <c r="F49" s="3">
        <v>45097</v>
      </c>
      <c r="G49" s="79"/>
      <c r="H49" s="77"/>
      <c r="I49" s="2"/>
      <c r="J49" s="2"/>
      <c r="K49" s="2"/>
      <c r="L49" s="2"/>
      <c r="M49" s="2"/>
      <c r="N49" s="2"/>
    </row>
    <row r="50" spans="1:14" x14ac:dyDescent="0.3">
      <c r="A50" s="25">
        <v>592009945</v>
      </c>
      <c r="B50" s="2" t="s">
        <v>2300</v>
      </c>
      <c r="C50" s="78">
        <v>41076</v>
      </c>
      <c r="D50" s="3">
        <f t="shared" ca="1" si="0"/>
        <v>8</v>
      </c>
      <c r="E50" s="3" t="s">
        <v>2314</v>
      </c>
      <c r="F50" s="3">
        <v>58045</v>
      </c>
      <c r="G50" s="79"/>
      <c r="H50" s="77"/>
      <c r="I50" s="2"/>
      <c r="J50" s="2"/>
      <c r="K50" s="2"/>
      <c r="L50" s="2"/>
      <c r="M50" s="2"/>
      <c r="N50" s="2"/>
    </row>
    <row r="51" spans="1:14" x14ac:dyDescent="0.3">
      <c r="A51" s="25">
        <v>494004997</v>
      </c>
      <c r="B51" s="2" t="s">
        <v>2300</v>
      </c>
      <c r="C51" s="78">
        <v>36356</v>
      </c>
      <c r="D51" s="3">
        <f t="shared" ca="1" si="0"/>
        <v>21</v>
      </c>
      <c r="E51" s="3"/>
      <c r="F51" s="3">
        <v>43056</v>
      </c>
      <c r="G51" s="79"/>
      <c r="H51" s="77"/>
      <c r="I51" s="2"/>
      <c r="J51" s="2"/>
      <c r="K51" s="2"/>
      <c r="L51" s="2"/>
      <c r="M51" s="2"/>
      <c r="N51" s="2"/>
    </row>
    <row r="52" spans="1:14" x14ac:dyDescent="0.3">
      <c r="A52" s="25">
        <v>372003786</v>
      </c>
      <c r="B52" s="2" t="s">
        <v>2294</v>
      </c>
      <c r="C52" s="78">
        <v>38768</v>
      </c>
      <c r="D52" s="3">
        <f t="shared" ca="1" si="0"/>
        <v>15</v>
      </c>
      <c r="E52" s="3" t="s">
        <v>2313</v>
      </c>
      <c r="F52" s="3">
        <v>40443</v>
      </c>
      <c r="G52" s="79"/>
      <c r="H52" s="77"/>
      <c r="I52" s="2"/>
      <c r="J52" s="2"/>
      <c r="K52" s="2"/>
      <c r="L52" s="2"/>
      <c r="M52" s="2"/>
      <c r="N52" s="2"/>
    </row>
    <row r="53" spans="1:14" x14ac:dyDescent="0.3">
      <c r="A53" s="25">
        <v>733008713</v>
      </c>
      <c r="B53" s="2" t="s">
        <v>697</v>
      </c>
      <c r="C53" s="78">
        <v>36968</v>
      </c>
      <c r="D53" s="3">
        <f t="shared" ca="1" si="0"/>
        <v>19</v>
      </c>
      <c r="E53" s="3"/>
      <c r="F53" s="3">
        <v>114179</v>
      </c>
      <c r="G53" s="79"/>
      <c r="H53" s="77"/>
      <c r="I53" s="2"/>
      <c r="J53" s="2"/>
      <c r="K53" s="2"/>
      <c r="L53" s="2"/>
      <c r="M53" s="2"/>
      <c r="N53" s="2"/>
    </row>
    <row r="54" spans="1:14" x14ac:dyDescent="0.3">
      <c r="A54" s="25">
        <v>862008919</v>
      </c>
      <c r="B54" s="2" t="s">
        <v>697</v>
      </c>
      <c r="C54" s="78">
        <v>39958</v>
      </c>
      <c r="D54" s="3">
        <f t="shared" ca="1" si="0"/>
        <v>11</v>
      </c>
      <c r="E54" s="3" t="s">
        <v>2313</v>
      </c>
      <c r="F54" s="3">
        <v>62764</v>
      </c>
      <c r="G54" s="79"/>
      <c r="H54" s="77"/>
      <c r="I54" s="2"/>
      <c r="J54" s="2"/>
      <c r="K54" s="2"/>
      <c r="L54" s="2"/>
      <c r="M54" s="2"/>
      <c r="N54" s="2"/>
    </row>
    <row r="55" spans="1:14" x14ac:dyDescent="0.3">
      <c r="A55" s="25">
        <v>967005612</v>
      </c>
      <c r="B55" s="2" t="s">
        <v>2300</v>
      </c>
      <c r="C55" s="78">
        <v>35779</v>
      </c>
      <c r="D55" s="3">
        <f t="shared" ca="1" si="0"/>
        <v>23</v>
      </c>
      <c r="E55" s="3" t="s">
        <v>2315</v>
      </c>
      <c r="F55" s="3">
        <v>82472</v>
      </c>
      <c r="G55" s="79"/>
      <c r="H55" s="77"/>
      <c r="I55" s="2"/>
      <c r="J55" s="2"/>
      <c r="K55" s="2"/>
      <c r="L55" s="2"/>
      <c r="M55" s="2"/>
      <c r="N55" s="2"/>
    </row>
    <row r="56" spans="1:14" x14ac:dyDescent="0.3">
      <c r="A56" s="25">
        <v>592009648</v>
      </c>
      <c r="B56" s="2" t="s">
        <v>697</v>
      </c>
      <c r="C56" s="78">
        <v>38695</v>
      </c>
      <c r="D56" s="3">
        <f t="shared" ca="1" si="0"/>
        <v>15</v>
      </c>
      <c r="E56" s="3"/>
      <c r="F56" s="3">
        <v>100277</v>
      </c>
      <c r="G56" s="79"/>
      <c r="H56" s="77"/>
      <c r="I56" s="2"/>
      <c r="J56" s="2"/>
      <c r="K56" s="2"/>
      <c r="L56" s="2"/>
      <c r="M56" s="2"/>
      <c r="N56" s="2"/>
    </row>
    <row r="57" spans="1:14" x14ac:dyDescent="0.3">
      <c r="A57" s="25">
        <v>272004784</v>
      </c>
      <c r="B57" s="2" t="s">
        <v>2298</v>
      </c>
      <c r="C57" s="78">
        <v>39341</v>
      </c>
      <c r="D57" s="3">
        <f t="shared" ca="1" si="0"/>
        <v>13</v>
      </c>
      <c r="E57" s="3"/>
      <c r="F57" s="3">
        <v>28142</v>
      </c>
      <c r="G57" s="79"/>
      <c r="H57" s="77"/>
      <c r="I57" s="2"/>
      <c r="J57" s="2"/>
      <c r="K57" s="2"/>
      <c r="L57" s="2"/>
      <c r="M57" s="2"/>
      <c r="N57" s="2"/>
    </row>
    <row r="58" spans="1:14" x14ac:dyDescent="0.3">
      <c r="A58" s="25">
        <v>528008211</v>
      </c>
      <c r="B58" s="2" t="s">
        <v>2300</v>
      </c>
      <c r="C58" s="78">
        <v>34758</v>
      </c>
      <c r="D58" s="3">
        <f t="shared" ca="1" si="0"/>
        <v>26</v>
      </c>
      <c r="E58" s="3" t="s">
        <v>2312</v>
      </c>
      <c r="F58" s="3">
        <v>59943</v>
      </c>
      <c r="G58" s="79"/>
      <c r="H58" s="77"/>
      <c r="I58" s="2"/>
      <c r="J58" s="2"/>
      <c r="K58" s="2"/>
      <c r="L58" s="2"/>
      <c r="M58" s="2"/>
      <c r="N58" s="2"/>
    </row>
    <row r="59" spans="1:14" x14ac:dyDescent="0.3">
      <c r="A59" s="25">
        <v>332009257</v>
      </c>
      <c r="B59" s="2" t="s">
        <v>234</v>
      </c>
      <c r="C59" s="78">
        <v>37622</v>
      </c>
      <c r="D59" s="3">
        <f t="shared" ca="1" si="0"/>
        <v>18</v>
      </c>
      <c r="E59" s="3"/>
      <c r="F59" s="3">
        <v>88738</v>
      </c>
      <c r="G59" s="79"/>
      <c r="H59" s="77"/>
      <c r="I59" s="2"/>
      <c r="J59" s="2"/>
      <c r="K59" s="2"/>
      <c r="L59" s="2"/>
      <c r="M59" s="2"/>
      <c r="N59" s="2"/>
    </row>
    <row r="60" spans="1:14" x14ac:dyDescent="0.3">
      <c r="A60" s="25">
        <v>980000186</v>
      </c>
      <c r="B60" s="2" t="s">
        <v>2294</v>
      </c>
      <c r="C60" s="78">
        <v>40728</v>
      </c>
      <c r="D60" s="3">
        <f t="shared" ca="1" si="0"/>
        <v>9</v>
      </c>
      <c r="E60" s="3" t="s">
        <v>2311</v>
      </c>
      <c r="F60" s="3">
        <v>62017</v>
      </c>
      <c r="G60" s="79"/>
      <c r="H60" s="77"/>
      <c r="I60" s="2"/>
      <c r="J60" s="2"/>
      <c r="K60" s="2"/>
      <c r="L60" s="2"/>
      <c r="M60" s="2"/>
      <c r="N60" s="2"/>
    </row>
    <row r="61" spans="1:14" x14ac:dyDescent="0.3">
      <c r="A61" s="25">
        <v>978002408</v>
      </c>
      <c r="B61" s="2" t="s">
        <v>798</v>
      </c>
      <c r="C61" s="78">
        <v>36155</v>
      </c>
      <c r="D61" s="3">
        <f t="shared" ca="1" si="0"/>
        <v>22</v>
      </c>
      <c r="E61" s="3"/>
      <c r="F61" s="3">
        <v>84136</v>
      </c>
      <c r="G61" s="79"/>
      <c r="H61" s="77"/>
      <c r="I61" s="2"/>
      <c r="J61" s="2"/>
      <c r="K61" s="2"/>
      <c r="L61" s="2"/>
      <c r="M61" s="2"/>
      <c r="N61" s="2"/>
    </row>
    <row r="62" spans="1:14" x14ac:dyDescent="0.3">
      <c r="A62" s="25">
        <v>685003695</v>
      </c>
      <c r="B62" s="2" t="s">
        <v>2291</v>
      </c>
      <c r="C62" s="78">
        <v>35453</v>
      </c>
      <c r="D62" s="3">
        <f t="shared" ca="1" si="0"/>
        <v>24</v>
      </c>
      <c r="E62" s="3" t="s">
        <v>2311</v>
      </c>
      <c r="F62" s="3">
        <v>107588</v>
      </c>
      <c r="G62" s="79"/>
      <c r="H62" s="77"/>
      <c r="I62" s="2"/>
      <c r="J62" s="2"/>
      <c r="K62" s="2"/>
      <c r="L62" s="2"/>
      <c r="M62" s="2"/>
      <c r="N62" s="2"/>
    </row>
    <row r="63" spans="1:14" x14ac:dyDescent="0.3">
      <c r="A63" s="25">
        <v>923003594</v>
      </c>
      <c r="B63" s="2" t="s">
        <v>234</v>
      </c>
      <c r="C63" s="78">
        <v>37828</v>
      </c>
      <c r="D63" s="3">
        <f t="shared" ca="1" si="0"/>
        <v>17</v>
      </c>
      <c r="E63" s="3" t="s">
        <v>2315</v>
      </c>
      <c r="F63" s="3">
        <v>105820</v>
      </c>
      <c r="G63" s="79"/>
      <c r="H63" s="77"/>
      <c r="I63" s="2"/>
      <c r="J63" s="2"/>
      <c r="K63" s="2"/>
      <c r="L63" s="2"/>
      <c r="M63" s="2"/>
      <c r="N63" s="2"/>
    </row>
    <row r="64" spans="1:14" x14ac:dyDescent="0.3">
      <c r="A64" s="25">
        <v>254001611</v>
      </c>
      <c r="B64" s="2" t="s">
        <v>2294</v>
      </c>
      <c r="C64" s="78">
        <v>35664</v>
      </c>
      <c r="D64" s="3">
        <f t="shared" ca="1" si="0"/>
        <v>23</v>
      </c>
      <c r="E64" s="3" t="s">
        <v>2312</v>
      </c>
      <c r="F64" s="3">
        <v>58734</v>
      </c>
      <c r="G64" s="79"/>
      <c r="H64" s="77"/>
      <c r="I64" s="2"/>
      <c r="J64" s="2"/>
      <c r="K64" s="2"/>
      <c r="L64" s="2"/>
      <c r="M64" s="2"/>
      <c r="N64" s="2"/>
    </row>
    <row r="65" spans="1:14" x14ac:dyDescent="0.3">
      <c r="A65" s="25">
        <v>971008623</v>
      </c>
      <c r="B65" s="2" t="s">
        <v>697</v>
      </c>
      <c r="C65" s="78">
        <v>38771</v>
      </c>
      <c r="D65" s="3">
        <f t="shared" ca="1" si="0"/>
        <v>15</v>
      </c>
      <c r="E65" s="3"/>
      <c r="F65" s="3">
        <v>33189</v>
      </c>
      <c r="G65" s="79"/>
      <c r="H65" s="77"/>
      <c r="I65" s="2"/>
      <c r="J65" s="2"/>
      <c r="K65" s="2"/>
      <c r="L65" s="2"/>
      <c r="M65" s="2"/>
      <c r="N65" s="2"/>
    </row>
    <row r="66" spans="1:14" x14ac:dyDescent="0.3">
      <c r="A66" s="25">
        <v>720008680</v>
      </c>
      <c r="B66" s="2" t="s">
        <v>234</v>
      </c>
      <c r="C66" s="78">
        <v>36113</v>
      </c>
      <c r="D66" s="3">
        <f t="shared" ref="D66:D129" ca="1" si="1">DATEDIF(C66,TODAY(),"Y")</f>
        <v>22</v>
      </c>
      <c r="E66" s="3" t="s">
        <v>2314</v>
      </c>
      <c r="F66" s="3">
        <v>105313</v>
      </c>
      <c r="G66" s="79"/>
      <c r="H66" s="77"/>
      <c r="I66" s="2"/>
      <c r="J66" s="2"/>
      <c r="K66" s="2"/>
      <c r="L66" s="2"/>
      <c r="M66" s="2"/>
      <c r="N66" s="2"/>
    </row>
    <row r="67" spans="1:14" x14ac:dyDescent="0.3">
      <c r="A67" s="25">
        <v>808002612</v>
      </c>
      <c r="B67" s="2" t="s">
        <v>2300</v>
      </c>
      <c r="C67" s="78">
        <v>35288</v>
      </c>
      <c r="D67" s="3">
        <f t="shared" ca="1" si="1"/>
        <v>24</v>
      </c>
      <c r="E67" s="3"/>
      <c r="F67" s="3">
        <v>78715</v>
      </c>
      <c r="G67" s="79"/>
      <c r="H67" s="77"/>
      <c r="I67" s="2"/>
      <c r="J67" s="2"/>
      <c r="K67" s="2"/>
      <c r="L67" s="2"/>
      <c r="M67" s="2"/>
      <c r="N67" s="2"/>
    </row>
    <row r="68" spans="1:14" x14ac:dyDescent="0.3">
      <c r="A68" s="25">
        <v>764005259</v>
      </c>
      <c r="B68" s="2" t="s">
        <v>2285</v>
      </c>
      <c r="C68" s="78">
        <v>39681</v>
      </c>
      <c r="D68" s="3">
        <f t="shared" ca="1" si="1"/>
        <v>12</v>
      </c>
      <c r="E68" s="3" t="s">
        <v>2314</v>
      </c>
      <c r="F68" s="3">
        <v>39455</v>
      </c>
      <c r="G68" s="79"/>
      <c r="H68" s="77"/>
      <c r="I68" s="2"/>
      <c r="J68" s="2"/>
      <c r="K68" s="2"/>
      <c r="L68" s="2"/>
      <c r="M68" s="2"/>
      <c r="N68" s="2"/>
    </row>
    <row r="69" spans="1:14" x14ac:dyDescent="0.3">
      <c r="A69" s="25">
        <v>822004734</v>
      </c>
      <c r="B69" s="2" t="s">
        <v>2288</v>
      </c>
      <c r="C69" s="78">
        <v>38117</v>
      </c>
      <c r="D69" s="3">
        <f t="shared" ca="1" si="1"/>
        <v>16</v>
      </c>
      <c r="E69" s="3"/>
      <c r="F69" s="3">
        <v>42973</v>
      </c>
      <c r="G69" s="79"/>
      <c r="H69" s="77"/>
      <c r="I69" s="2"/>
      <c r="J69" s="2"/>
      <c r="K69" s="2"/>
      <c r="L69" s="2"/>
      <c r="M69" s="2"/>
      <c r="N69" s="2"/>
    </row>
    <row r="70" spans="1:14" x14ac:dyDescent="0.3">
      <c r="A70" s="25">
        <v>477000649</v>
      </c>
      <c r="B70" s="2" t="s">
        <v>225</v>
      </c>
      <c r="C70" s="78">
        <v>38673</v>
      </c>
      <c r="D70" s="3">
        <f t="shared" ca="1" si="1"/>
        <v>15</v>
      </c>
      <c r="E70" s="3" t="s">
        <v>2313</v>
      </c>
      <c r="F70" s="3">
        <v>58695</v>
      </c>
      <c r="G70" s="79"/>
      <c r="H70" s="77"/>
      <c r="I70" s="2"/>
      <c r="J70" s="2"/>
      <c r="K70" s="2"/>
      <c r="L70" s="2"/>
      <c r="M70" s="2"/>
      <c r="N70" s="2"/>
    </row>
    <row r="71" spans="1:14" x14ac:dyDescent="0.3">
      <c r="A71" s="25">
        <v>407009017</v>
      </c>
      <c r="B71" s="2" t="s">
        <v>2293</v>
      </c>
      <c r="C71" s="78">
        <v>41523</v>
      </c>
      <c r="D71" s="3">
        <f t="shared" ca="1" si="1"/>
        <v>7</v>
      </c>
      <c r="E71" s="3"/>
      <c r="F71" s="3">
        <v>20467</v>
      </c>
      <c r="G71" s="79"/>
      <c r="H71" s="77"/>
      <c r="I71" s="2"/>
      <c r="J71" s="2"/>
      <c r="K71" s="2"/>
      <c r="L71" s="2"/>
      <c r="M71" s="2"/>
      <c r="N71" s="2"/>
    </row>
    <row r="72" spans="1:14" x14ac:dyDescent="0.3">
      <c r="A72" s="25">
        <v>272006635</v>
      </c>
      <c r="B72" s="2" t="s">
        <v>2290</v>
      </c>
      <c r="C72" s="78">
        <v>39513</v>
      </c>
      <c r="D72" s="3">
        <f t="shared" ca="1" si="1"/>
        <v>13</v>
      </c>
      <c r="E72" s="3" t="s">
        <v>2314</v>
      </c>
      <c r="F72" s="3">
        <v>112489</v>
      </c>
      <c r="G72" s="79"/>
      <c r="H72" s="77"/>
      <c r="I72" s="2"/>
      <c r="J72" s="2"/>
      <c r="K72" s="2"/>
      <c r="L72" s="2"/>
      <c r="M72" s="2"/>
      <c r="N72" s="2"/>
    </row>
    <row r="73" spans="1:14" x14ac:dyDescent="0.3">
      <c r="A73" s="25">
        <v>462005574</v>
      </c>
      <c r="B73" s="2" t="s">
        <v>234</v>
      </c>
      <c r="C73" s="78">
        <v>37731</v>
      </c>
      <c r="D73" s="3">
        <f t="shared" ca="1" si="1"/>
        <v>17</v>
      </c>
      <c r="E73" s="3" t="s">
        <v>2314</v>
      </c>
      <c r="F73" s="3">
        <v>114712</v>
      </c>
      <c r="G73" s="79"/>
      <c r="H73" s="77"/>
      <c r="I73" s="2"/>
      <c r="J73" s="2"/>
      <c r="K73" s="2"/>
      <c r="L73" s="2"/>
      <c r="M73" s="2"/>
      <c r="N73" s="2"/>
    </row>
    <row r="74" spans="1:14" x14ac:dyDescent="0.3">
      <c r="A74" s="25">
        <v>566006453</v>
      </c>
      <c r="B74" s="2" t="s">
        <v>234</v>
      </c>
      <c r="C74" s="78">
        <v>36650</v>
      </c>
      <c r="D74" s="3">
        <f t="shared" ca="1" si="1"/>
        <v>20</v>
      </c>
      <c r="E74" s="3" t="s">
        <v>2313</v>
      </c>
      <c r="F74" s="3">
        <v>50622</v>
      </c>
      <c r="G74" s="79"/>
      <c r="H74" s="77"/>
      <c r="I74" s="2"/>
      <c r="J74" s="2"/>
      <c r="K74" s="2"/>
      <c r="L74" s="2"/>
      <c r="M74" s="2"/>
      <c r="N74" s="2"/>
    </row>
    <row r="75" spans="1:14" x14ac:dyDescent="0.3">
      <c r="A75" s="25">
        <v>876007922</v>
      </c>
      <c r="B75" s="2" t="s">
        <v>234</v>
      </c>
      <c r="C75" s="78">
        <v>42079</v>
      </c>
      <c r="D75" s="3">
        <f t="shared" ca="1" si="1"/>
        <v>5</v>
      </c>
      <c r="E75" s="3"/>
      <c r="F75" s="3">
        <v>115492</v>
      </c>
      <c r="G75" s="79"/>
      <c r="H75" s="77"/>
      <c r="I75" s="2"/>
      <c r="J75" s="2"/>
      <c r="K75" s="2"/>
      <c r="L75" s="2"/>
      <c r="M75" s="2"/>
      <c r="N75" s="2"/>
    </row>
    <row r="76" spans="1:14" x14ac:dyDescent="0.3">
      <c r="A76" s="25">
        <v>682007379</v>
      </c>
      <c r="B76" s="2" t="s">
        <v>234</v>
      </c>
      <c r="C76" s="78">
        <v>36941</v>
      </c>
      <c r="D76" s="3">
        <f t="shared" ca="1" si="1"/>
        <v>20</v>
      </c>
      <c r="E76" s="3" t="s">
        <v>2312</v>
      </c>
      <c r="F76" s="3">
        <v>51376</v>
      </c>
      <c r="G76" s="79"/>
      <c r="H76" s="77"/>
      <c r="I76" s="2"/>
      <c r="J76" s="2"/>
      <c r="K76" s="2"/>
      <c r="L76" s="2"/>
      <c r="M76" s="2"/>
      <c r="N76" s="2"/>
    </row>
    <row r="77" spans="1:14" x14ac:dyDescent="0.3">
      <c r="A77" s="25">
        <v>627008686</v>
      </c>
      <c r="B77" s="2" t="s">
        <v>2288</v>
      </c>
      <c r="C77" s="78">
        <v>37135</v>
      </c>
      <c r="D77" s="3">
        <f t="shared" ca="1" si="1"/>
        <v>19</v>
      </c>
      <c r="E77" s="3"/>
      <c r="F77" s="3">
        <v>97162</v>
      </c>
      <c r="G77" s="79"/>
      <c r="H77" s="77"/>
      <c r="I77" s="2"/>
      <c r="J77" s="2"/>
      <c r="K77" s="2"/>
      <c r="L77" s="2"/>
      <c r="M77" s="2"/>
      <c r="N77" s="2"/>
    </row>
    <row r="78" spans="1:14" x14ac:dyDescent="0.3">
      <c r="A78" s="25">
        <v>567006382</v>
      </c>
      <c r="B78" s="2" t="s">
        <v>2294</v>
      </c>
      <c r="C78" s="78">
        <v>37746</v>
      </c>
      <c r="D78" s="3">
        <f t="shared" ca="1" si="1"/>
        <v>17</v>
      </c>
      <c r="E78" s="3" t="s">
        <v>2315</v>
      </c>
      <c r="F78" s="3">
        <v>64701</v>
      </c>
      <c r="G78" s="79"/>
      <c r="H78" s="77"/>
      <c r="I78" s="2"/>
      <c r="J78" s="2"/>
      <c r="K78" s="2"/>
      <c r="L78" s="2"/>
      <c r="M78" s="2"/>
      <c r="N78" s="2"/>
    </row>
    <row r="79" spans="1:14" x14ac:dyDescent="0.3">
      <c r="A79" s="25">
        <v>969006994</v>
      </c>
      <c r="B79" s="2" t="s">
        <v>234</v>
      </c>
      <c r="C79" s="78">
        <v>37913</v>
      </c>
      <c r="D79" s="3">
        <f t="shared" ca="1" si="1"/>
        <v>17</v>
      </c>
      <c r="E79" s="3"/>
      <c r="F79" s="3">
        <v>32669</v>
      </c>
      <c r="G79" s="79"/>
      <c r="H79" s="77"/>
      <c r="I79" s="2"/>
      <c r="J79" s="2"/>
      <c r="K79" s="2"/>
      <c r="L79" s="2"/>
      <c r="M79" s="2"/>
      <c r="N79" s="2"/>
    </row>
    <row r="80" spans="1:14" x14ac:dyDescent="0.3">
      <c r="A80" s="25">
        <v>283006654</v>
      </c>
      <c r="B80" s="2" t="s">
        <v>697</v>
      </c>
      <c r="C80" s="78">
        <v>35311</v>
      </c>
      <c r="D80" s="3">
        <f t="shared" ca="1" si="1"/>
        <v>24</v>
      </c>
      <c r="E80" s="3" t="s">
        <v>2313</v>
      </c>
      <c r="F80" s="3">
        <v>60515</v>
      </c>
      <c r="G80" s="79"/>
      <c r="H80" s="77"/>
      <c r="I80" s="2"/>
      <c r="J80" s="2"/>
      <c r="K80" s="2"/>
      <c r="L80" s="2"/>
      <c r="M80" s="2"/>
      <c r="N80" s="2"/>
    </row>
    <row r="81" spans="1:14" x14ac:dyDescent="0.3">
      <c r="A81" s="25">
        <v>466000098</v>
      </c>
      <c r="B81" s="2" t="s">
        <v>2294</v>
      </c>
      <c r="C81" s="78">
        <v>35684</v>
      </c>
      <c r="D81" s="3">
        <f t="shared" ca="1" si="1"/>
        <v>23</v>
      </c>
      <c r="E81" s="3"/>
      <c r="F81" s="3">
        <v>37700</v>
      </c>
      <c r="G81" s="79"/>
      <c r="H81" s="77"/>
      <c r="I81" s="2"/>
      <c r="J81" s="2"/>
      <c r="K81" s="2"/>
      <c r="L81" s="2"/>
      <c r="M81" s="2"/>
      <c r="N81" s="2"/>
    </row>
    <row r="82" spans="1:14" x14ac:dyDescent="0.3">
      <c r="A82" s="25">
        <v>858000513</v>
      </c>
      <c r="B82" s="2" t="s">
        <v>234</v>
      </c>
      <c r="C82" s="78">
        <v>40942</v>
      </c>
      <c r="D82" s="3">
        <f t="shared" ca="1" si="1"/>
        <v>9</v>
      </c>
      <c r="E82" s="3" t="s">
        <v>2313</v>
      </c>
      <c r="F82" s="3">
        <v>92339</v>
      </c>
      <c r="G82" s="79"/>
      <c r="H82" s="77"/>
      <c r="I82" s="2"/>
      <c r="J82" s="2"/>
      <c r="K82" s="2"/>
      <c r="L82" s="2"/>
      <c r="M82" s="2"/>
      <c r="N82" s="2"/>
    </row>
    <row r="83" spans="1:14" x14ac:dyDescent="0.3">
      <c r="A83" s="25">
        <v>619005100</v>
      </c>
      <c r="B83" s="2" t="s">
        <v>2298</v>
      </c>
      <c r="C83" s="78">
        <v>40546</v>
      </c>
      <c r="D83" s="3">
        <f t="shared" ca="1" si="1"/>
        <v>10</v>
      </c>
      <c r="E83" s="3" t="s">
        <v>2313</v>
      </c>
      <c r="F83" s="3">
        <v>35828</v>
      </c>
      <c r="G83" s="79"/>
      <c r="H83" s="77"/>
      <c r="I83" s="2"/>
      <c r="J83" s="2"/>
      <c r="K83" s="2"/>
      <c r="L83" s="2"/>
      <c r="M83" s="2"/>
      <c r="N83" s="2"/>
    </row>
    <row r="84" spans="1:14" x14ac:dyDescent="0.3">
      <c r="A84" s="25">
        <v>292003080</v>
      </c>
      <c r="B84" s="2" t="s">
        <v>234</v>
      </c>
      <c r="C84" s="78">
        <v>41085</v>
      </c>
      <c r="D84" s="3">
        <f t="shared" ca="1" si="1"/>
        <v>8</v>
      </c>
      <c r="E84" s="3" t="s">
        <v>2311</v>
      </c>
      <c r="F84" s="3">
        <v>77246</v>
      </c>
      <c r="G84" s="79"/>
      <c r="H84" s="77"/>
      <c r="I84" s="2"/>
      <c r="J84" s="2"/>
      <c r="K84" s="2"/>
      <c r="L84" s="2"/>
      <c r="M84" s="2"/>
      <c r="N84" s="2"/>
    </row>
    <row r="85" spans="1:14" x14ac:dyDescent="0.3">
      <c r="A85" s="25">
        <v>895008697</v>
      </c>
      <c r="B85" s="2" t="s">
        <v>2294</v>
      </c>
      <c r="C85" s="78">
        <v>40787</v>
      </c>
      <c r="D85" s="3">
        <f t="shared" ca="1" si="1"/>
        <v>9</v>
      </c>
      <c r="E85" s="3" t="s">
        <v>2311</v>
      </c>
      <c r="F85" s="3">
        <v>61893</v>
      </c>
      <c r="G85" s="79"/>
      <c r="H85" s="77"/>
      <c r="I85" s="2"/>
      <c r="J85" s="2"/>
      <c r="K85" s="2"/>
      <c r="L85" s="2"/>
      <c r="M85" s="2"/>
      <c r="N85" s="2"/>
    </row>
    <row r="86" spans="1:14" x14ac:dyDescent="0.3">
      <c r="A86" s="25">
        <v>581003751</v>
      </c>
      <c r="B86" s="2" t="s">
        <v>2291</v>
      </c>
      <c r="C86" s="78">
        <v>39297</v>
      </c>
      <c r="D86" s="3">
        <f t="shared" ca="1" si="1"/>
        <v>13</v>
      </c>
      <c r="E86" s="3"/>
      <c r="F86" s="3">
        <v>95407</v>
      </c>
      <c r="G86" s="79"/>
      <c r="H86" s="77"/>
      <c r="I86" s="2"/>
      <c r="J86" s="2"/>
      <c r="K86" s="2"/>
      <c r="L86" s="2"/>
      <c r="M86" s="2"/>
      <c r="N86" s="2"/>
    </row>
    <row r="87" spans="1:14" x14ac:dyDescent="0.3">
      <c r="A87" s="25">
        <v>157007652</v>
      </c>
      <c r="B87" s="2" t="s">
        <v>2294</v>
      </c>
      <c r="C87" s="78">
        <v>38333</v>
      </c>
      <c r="D87" s="3">
        <f t="shared" ca="1" si="1"/>
        <v>16</v>
      </c>
      <c r="E87" s="3"/>
      <c r="F87" s="3">
        <v>65260</v>
      </c>
      <c r="G87" s="79"/>
      <c r="H87" s="77"/>
      <c r="I87" s="2"/>
      <c r="J87" s="2"/>
      <c r="K87" s="2"/>
      <c r="L87" s="2"/>
      <c r="M87" s="2"/>
      <c r="N87" s="2"/>
    </row>
    <row r="88" spans="1:14" x14ac:dyDescent="0.3">
      <c r="A88" s="25">
        <v>355005853</v>
      </c>
      <c r="B88" s="2" t="s">
        <v>2294</v>
      </c>
      <c r="C88" s="78">
        <v>37927</v>
      </c>
      <c r="D88" s="3">
        <f t="shared" ca="1" si="1"/>
        <v>17</v>
      </c>
      <c r="E88" s="3" t="s">
        <v>2314</v>
      </c>
      <c r="F88" s="3">
        <v>59839</v>
      </c>
      <c r="G88" s="79"/>
      <c r="H88" s="77"/>
      <c r="I88" s="2"/>
      <c r="J88" s="2"/>
      <c r="K88" s="2"/>
      <c r="L88" s="2"/>
      <c r="M88" s="2"/>
      <c r="N88" s="2"/>
    </row>
    <row r="89" spans="1:14" x14ac:dyDescent="0.3">
      <c r="A89" s="25">
        <v>990003236</v>
      </c>
      <c r="B89" s="2" t="s">
        <v>2300</v>
      </c>
      <c r="C89" s="78">
        <v>40677</v>
      </c>
      <c r="D89" s="3">
        <f t="shared" ca="1" si="1"/>
        <v>9</v>
      </c>
      <c r="E89" s="3" t="s">
        <v>2311</v>
      </c>
      <c r="F89" s="3">
        <v>85644</v>
      </c>
      <c r="G89" s="79"/>
      <c r="H89" s="77"/>
      <c r="I89" s="2"/>
      <c r="J89" s="2"/>
      <c r="K89" s="2"/>
      <c r="L89" s="2"/>
      <c r="M89" s="2"/>
      <c r="N89" s="2"/>
    </row>
    <row r="90" spans="1:14" x14ac:dyDescent="0.3">
      <c r="A90" s="25">
        <v>120004342</v>
      </c>
      <c r="B90" s="2" t="s">
        <v>697</v>
      </c>
      <c r="C90" s="78">
        <v>38088</v>
      </c>
      <c r="D90" s="3">
        <f t="shared" ca="1" si="1"/>
        <v>16</v>
      </c>
      <c r="E90" s="3"/>
      <c r="F90" s="3">
        <v>42297</v>
      </c>
      <c r="G90" s="79"/>
      <c r="H90" s="77"/>
      <c r="I90" s="2"/>
      <c r="J90" s="2"/>
      <c r="K90" s="2"/>
      <c r="L90" s="2"/>
      <c r="M90" s="2"/>
      <c r="N90" s="2"/>
    </row>
    <row r="91" spans="1:14" x14ac:dyDescent="0.3">
      <c r="A91" s="25">
        <v>294001481</v>
      </c>
      <c r="B91" s="2" t="s">
        <v>2294</v>
      </c>
      <c r="C91" s="78">
        <v>37724</v>
      </c>
      <c r="D91" s="3">
        <f t="shared" ca="1" si="1"/>
        <v>17</v>
      </c>
      <c r="E91" s="3" t="s">
        <v>2314</v>
      </c>
      <c r="F91" s="3">
        <v>62251</v>
      </c>
      <c r="G91" s="79"/>
      <c r="H91" s="77"/>
      <c r="I91" s="2"/>
      <c r="J91" s="2"/>
      <c r="K91" s="2"/>
      <c r="L91" s="2"/>
      <c r="M91" s="2"/>
      <c r="N91" s="2"/>
    </row>
    <row r="92" spans="1:14" x14ac:dyDescent="0.3">
      <c r="A92" s="25">
        <v>999006829</v>
      </c>
      <c r="B92" s="2" t="s">
        <v>2294</v>
      </c>
      <c r="C92" s="78">
        <v>42077</v>
      </c>
      <c r="D92" s="3">
        <f t="shared" ca="1" si="1"/>
        <v>5</v>
      </c>
      <c r="E92" s="3" t="s">
        <v>2314</v>
      </c>
      <c r="F92" s="3">
        <v>44161</v>
      </c>
      <c r="G92" s="79"/>
      <c r="H92" s="77"/>
      <c r="I92" s="2"/>
      <c r="J92" s="2"/>
      <c r="K92" s="2"/>
      <c r="L92" s="2"/>
      <c r="M92" s="2"/>
      <c r="N92" s="2"/>
    </row>
    <row r="93" spans="1:14" x14ac:dyDescent="0.3">
      <c r="A93" s="25">
        <v>278009861</v>
      </c>
      <c r="B93" s="2" t="s">
        <v>2300</v>
      </c>
      <c r="C93" s="78">
        <v>42034</v>
      </c>
      <c r="D93" s="3">
        <f t="shared" ca="1" si="1"/>
        <v>6</v>
      </c>
      <c r="E93" s="3"/>
      <c r="F93" s="3">
        <v>51415</v>
      </c>
      <c r="G93" s="79"/>
      <c r="H93" s="77"/>
      <c r="I93" s="2"/>
      <c r="J93" s="2"/>
      <c r="K93" s="2"/>
      <c r="L93" s="2"/>
      <c r="M93" s="2"/>
      <c r="N93" s="2"/>
    </row>
    <row r="94" spans="1:14" x14ac:dyDescent="0.3">
      <c r="A94" s="25">
        <v>424000509</v>
      </c>
      <c r="B94" s="2" t="s">
        <v>2294</v>
      </c>
      <c r="C94" s="78">
        <v>38093</v>
      </c>
      <c r="D94" s="3">
        <f t="shared" ca="1" si="1"/>
        <v>16</v>
      </c>
      <c r="E94" s="3" t="s">
        <v>2314</v>
      </c>
      <c r="F94" s="3">
        <v>57486</v>
      </c>
      <c r="G94" s="79"/>
      <c r="H94" s="77"/>
      <c r="I94" s="2"/>
      <c r="J94" s="2"/>
      <c r="K94" s="2"/>
      <c r="L94" s="2"/>
      <c r="M94" s="2"/>
      <c r="N94" s="2"/>
    </row>
    <row r="95" spans="1:14" x14ac:dyDescent="0.3">
      <c r="A95" s="25">
        <v>276000518</v>
      </c>
      <c r="B95" s="2" t="s">
        <v>234</v>
      </c>
      <c r="C95" s="78">
        <v>40462</v>
      </c>
      <c r="D95" s="3">
        <f t="shared" ca="1" si="1"/>
        <v>10</v>
      </c>
      <c r="E95" s="3" t="s">
        <v>2315</v>
      </c>
      <c r="F95" s="3">
        <v>38246</v>
      </c>
      <c r="G95" s="79"/>
      <c r="H95" s="77"/>
      <c r="I95" s="2"/>
      <c r="J95" s="2"/>
      <c r="K95" s="2"/>
      <c r="L95" s="2"/>
      <c r="M95" s="2"/>
      <c r="N95" s="2"/>
    </row>
    <row r="96" spans="1:14" x14ac:dyDescent="0.3">
      <c r="A96" s="25">
        <v>338007629</v>
      </c>
      <c r="B96" s="2" t="s">
        <v>234</v>
      </c>
      <c r="C96" s="78">
        <v>37431</v>
      </c>
      <c r="D96" s="3">
        <f t="shared" ca="1" si="1"/>
        <v>18</v>
      </c>
      <c r="E96" s="3" t="s">
        <v>2314</v>
      </c>
      <c r="F96" s="3">
        <v>102141</v>
      </c>
      <c r="G96" s="79"/>
      <c r="H96" s="77"/>
      <c r="I96" s="2"/>
      <c r="J96" s="2"/>
      <c r="K96" s="2"/>
      <c r="L96" s="2"/>
      <c r="M96" s="2"/>
      <c r="N96" s="2"/>
    </row>
    <row r="97" spans="1:14" x14ac:dyDescent="0.3">
      <c r="A97" s="25">
        <v>491000893</v>
      </c>
      <c r="B97" s="2" t="s">
        <v>623</v>
      </c>
      <c r="C97" s="78">
        <v>41708</v>
      </c>
      <c r="D97" s="3">
        <f t="shared" ca="1" si="1"/>
        <v>7</v>
      </c>
      <c r="E97" s="3" t="s">
        <v>2311</v>
      </c>
      <c r="F97" s="3">
        <v>30147</v>
      </c>
      <c r="G97" s="79"/>
      <c r="H97" s="77"/>
      <c r="I97" s="2"/>
      <c r="J97" s="2"/>
      <c r="K97" s="2"/>
      <c r="L97" s="2"/>
      <c r="M97" s="2"/>
      <c r="N97" s="2"/>
    </row>
    <row r="98" spans="1:14" x14ac:dyDescent="0.3">
      <c r="A98" s="25">
        <v>622000296</v>
      </c>
      <c r="B98" s="2" t="s">
        <v>623</v>
      </c>
      <c r="C98" s="78">
        <v>35315</v>
      </c>
      <c r="D98" s="3">
        <f t="shared" ca="1" si="1"/>
        <v>24</v>
      </c>
      <c r="E98" s="3" t="s">
        <v>2314</v>
      </c>
      <c r="F98" s="3">
        <v>85242</v>
      </c>
      <c r="G98" s="79"/>
      <c r="H98" s="77"/>
      <c r="I98" s="2"/>
      <c r="J98" s="2"/>
      <c r="K98" s="2"/>
      <c r="L98" s="2"/>
      <c r="M98" s="2"/>
      <c r="N98" s="2"/>
    </row>
    <row r="99" spans="1:14" x14ac:dyDescent="0.3">
      <c r="A99" s="25">
        <v>593004018</v>
      </c>
      <c r="B99" s="2" t="s">
        <v>623</v>
      </c>
      <c r="C99" s="78">
        <v>35084</v>
      </c>
      <c r="D99" s="3">
        <f t="shared" ca="1" si="1"/>
        <v>25</v>
      </c>
      <c r="E99" s="3" t="s">
        <v>2314</v>
      </c>
      <c r="F99" s="3">
        <v>88296</v>
      </c>
      <c r="G99" s="79"/>
      <c r="H99" s="77"/>
      <c r="I99" s="2"/>
      <c r="J99" s="2"/>
      <c r="K99" s="2"/>
      <c r="L99" s="2"/>
      <c r="M99" s="2"/>
      <c r="N99" s="2"/>
    </row>
    <row r="100" spans="1:14" x14ac:dyDescent="0.3">
      <c r="A100" s="25">
        <v>426004550</v>
      </c>
      <c r="B100" s="2" t="s">
        <v>623</v>
      </c>
      <c r="C100" s="78">
        <v>37081</v>
      </c>
      <c r="D100" s="3">
        <f t="shared" ca="1" si="1"/>
        <v>19</v>
      </c>
      <c r="E100" s="3" t="s">
        <v>2315</v>
      </c>
      <c r="F100" s="3">
        <v>81855</v>
      </c>
      <c r="G100" s="79"/>
      <c r="H100" s="77"/>
      <c r="I100" s="2"/>
      <c r="J100" s="2"/>
      <c r="K100" s="2"/>
      <c r="L100" s="2"/>
      <c r="M100" s="2"/>
      <c r="N100" s="2"/>
    </row>
    <row r="101" spans="1:14" x14ac:dyDescent="0.3">
      <c r="A101" s="25">
        <v>332002868</v>
      </c>
      <c r="B101" s="2" t="s">
        <v>2296</v>
      </c>
      <c r="C101" s="78">
        <v>37805</v>
      </c>
      <c r="D101" s="3">
        <f t="shared" ca="1" si="1"/>
        <v>17</v>
      </c>
      <c r="E101" s="3" t="s">
        <v>2311</v>
      </c>
      <c r="F101" s="3">
        <v>30576</v>
      </c>
      <c r="G101" s="79"/>
      <c r="H101" s="77"/>
      <c r="I101" s="2"/>
      <c r="J101" s="2"/>
      <c r="K101" s="2"/>
      <c r="L101" s="2"/>
      <c r="M101" s="2"/>
      <c r="N101" s="2"/>
    </row>
    <row r="102" spans="1:14" x14ac:dyDescent="0.3">
      <c r="A102" s="25">
        <v>484007278</v>
      </c>
      <c r="B102" s="2" t="s">
        <v>234</v>
      </c>
      <c r="C102" s="78">
        <v>41377</v>
      </c>
      <c r="D102" s="3">
        <f t="shared" ca="1" si="1"/>
        <v>7</v>
      </c>
      <c r="E102" s="3"/>
      <c r="F102" s="3">
        <v>41232</v>
      </c>
      <c r="G102" s="79"/>
      <c r="H102" s="77"/>
      <c r="I102" s="2"/>
      <c r="J102" s="2"/>
      <c r="K102" s="2"/>
      <c r="L102" s="2"/>
      <c r="M102" s="2"/>
      <c r="N102" s="2"/>
    </row>
    <row r="103" spans="1:14" x14ac:dyDescent="0.3">
      <c r="A103" s="25">
        <v>513000687</v>
      </c>
      <c r="B103" s="2" t="s">
        <v>2288</v>
      </c>
      <c r="C103" s="78">
        <v>34858</v>
      </c>
      <c r="D103" s="3">
        <f t="shared" ca="1" si="1"/>
        <v>25</v>
      </c>
      <c r="E103" s="3"/>
      <c r="F103" s="3">
        <v>55822</v>
      </c>
      <c r="G103" s="79"/>
      <c r="H103" s="77"/>
      <c r="I103" s="2"/>
      <c r="J103" s="2"/>
      <c r="K103" s="2"/>
      <c r="L103" s="2"/>
      <c r="M103" s="2"/>
      <c r="N103" s="2"/>
    </row>
    <row r="104" spans="1:14" x14ac:dyDescent="0.3">
      <c r="A104" s="25">
        <v>324009262</v>
      </c>
      <c r="B104" s="2" t="s">
        <v>697</v>
      </c>
      <c r="C104" s="78">
        <v>36164</v>
      </c>
      <c r="D104" s="3">
        <f t="shared" ca="1" si="1"/>
        <v>22</v>
      </c>
      <c r="E104" s="3"/>
      <c r="F104" s="3">
        <v>58637</v>
      </c>
      <c r="G104" s="79"/>
      <c r="H104" s="77"/>
      <c r="I104" s="2"/>
      <c r="J104" s="2"/>
      <c r="K104" s="2"/>
      <c r="L104" s="2"/>
      <c r="M104" s="2"/>
      <c r="N104" s="2"/>
    </row>
    <row r="105" spans="1:14" x14ac:dyDescent="0.3">
      <c r="A105" s="25">
        <v>452002136</v>
      </c>
      <c r="B105" s="2" t="s">
        <v>150</v>
      </c>
      <c r="C105" s="78">
        <v>37144</v>
      </c>
      <c r="D105" s="3">
        <f t="shared" ca="1" si="1"/>
        <v>19</v>
      </c>
      <c r="E105" s="3" t="s">
        <v>2312</v>
      </c>
      <c r="F105" s="3">
        <v>34463</v>
      </c>
      <c r="G105" s="79"/>
      <c r="H105" s="77"/>
      <c r="I105" s="2"/>
      <c r="J105" s="2"/>
      <c r="K105" s="2"/>
      <c r="L105" s="2"/>
      <c r="M105" s="2"/>
      <c r="N105" s="2"/>
    </row>
    <row r="106" spans="1:14" x14ac:dyDescent="0.3">
      <c r="A106" s="25">
        <v>667002117</v>
      </c>
      <c r="B106" s="2" t="s">
        <v>2288</v>
      </c>
      <c r="C106" s="78">
        <v>35376</v>
      </c>
      <c r="D106" s="3">
        <f t="shared" ca="1" si="1"/>
        <v>24</v>
      </c>
      <c r="E106" s="3" t="s">
        <v>2313</v>
      </c>
      <c r="F106" s="3">
        <v>41379</v>
      </c>
      <c r="G106" s="79"/>
      <c r="H106" s="77"/>
      <c r="I106" s="2"/>
      <c r="J106" s="2"/>
      <c r="K106" s="2"/>
      <c r="L106" s="2"/>
      <c r="M106" s="2"/>
      <c r="N106" s="2"/>
    </row>
    <row r="107" spans="1:14" x14ac:dyDescent="0.3">
      <c r="A107" s="25">
        <v>210001464</v>
      </c>
      <c r="B107" s="2" t="s">
        <v>697</v>
      </c>
      <c r="C107" s="78">
        <v>41232</v>
      </c>
      <c r="D107" s="3">
        <f t="shared" ca="1" si="1"/>
        <v>8</v>
      </c>
      <c r="E107" s="3" t="s">
        <v>2314</v>
      </c>
      <c r="F107" s="3">
        <v>103194</v>
      </c>
      <c r="G107" s="79"/>
      <c r="H107" s="77"/>
      <c r="I107" s="2"/>
      <c r="J107" s="2"/>
      <c r="K107" s="2"/>
      <c r="L107" s="2"/>
      <c r="M107" s="2"/>
      <c r="N107" s="2"/>
    </row>
    <row r="108" spans="1:14" x14ac:dyDescent="0.3">
      <c r="A108" s="25">
        <v>324002113</v>
      </c>
      <c r="B108" s="2" t="s">
        <v>150</v>
      </c>
      <c r="C108" s="78">
        <v>42146</v>
      </c>
      <c r="D108" s="3">
        <f t="shared" ca="1" si="1"/>
        <v>5</v>
      </c>
      <c r="E108" s="3" t="s">
        <v>2311</v>
      </c>
      <c r="F108" s="3">
        <v>37213</v>
      </c>
      <c r="G108" s="79"/>
      <c r="H108" s="77"/>
      <c r="I108" s="2"/>
      <c r="J108" s="2"/>
      <c r="K108" s="2"/>
      <c r="L108" s="2"/>
      <c r="M108" s="2"/>
      <c r="N108" s="2"/>
    </row>
    <row r="109" spans="1:14" x14ac:dyDescent="0.3">
      <c r="A109" s="25">
        <v>577009513</v>
      </c>
      <c r="B109" s="2" t="s">
        <v>2298</v>
      </c>
      <c r="C109" s="78">
        <v>36763</v>
      </c>
      <c r="D109" s="3">
        <f t="shared" ca="1" si="1"/>
        <v>20</v>
      </c>
      <c r="E109" s="3" t="s">
        <v>2311</v>
      </c>
      <c r="F109" s="3">
        <v>82004</v>
      </c>
      <c r="G109" s="79"/>
      <c r="H109" s="77"/>
      <c r="I109" s="2"/>
      <c r="J109" s="2"/>
      <c r="K109" s="2"/>
      <c r="L109" s="2"/>
      <c r="M109" s="2"/>
      <c r="N109" s="2"/>
    </row>
    <row r="110" spans="1:14" x14ac:dyDescent="0.3">
      <c r="A110" s="25">
        <v>412001335</v>
      </c>
      <c r="B110" s="2" t="s">
        <v>234</v>
      </c>
      <c r="C110" s="78">
        <v>40137</v>
      </c>
      <c r="D110" s="3">
        <f t="shared" ca="1" si="1"/>
        <v>11</v>
      </c>
      <c r="E110" s="3"/>
      <c r="F110" s="3">
        <v>53222</v>
      </c>
      <c r="G110" s="79"/>
      <c r="H110" s="77"/>
      <c r="I110" s="2"/>
      <c r="J110" s="2"/>
      <c r="K110" s="2"/>
      <c r="L110" s="2"/>
      <c r="M110" s="2"/>
      <c r="N110" s="2"/>
    </row>
    <row r="111" spans="1:14" x14ac:dyDescent="0.3">
      <c r="A111" s="25">
        <v>125000405</v>
      </c>
      <c r="B111" s="2" t="s">
        <v>623</v>
      </c>
      <c r="C111" s="78">
        <v>37875</v>
      </c>
      <c r="D111" s="3">
        <f t="shared" ca="1" si="1"/>
        <v>17</v>
      </c>
      <c r="E111" s="3" t="s">
        <v>2314</v>
      </c>
      <c r="F111" s="3">
        <v>75933</v>
      </c>
      <c r="G111" s="79"/>
      <c r="H111" s="77"/>
      <c r="I111" s="2"/>
      <c r="J111" s="2"/>
      <c r="K111" s="2"/>
      <c r="L111" s="2"/>
      <c r="M111" s="2"/>
      <c r="N111" s="2"/>
    </row>
    <row r="112" spans="1:14" x14ac:dyDescent="0.3">
      <c r="A112" s="25">
        <v>135005371</v>
      </c>
      <c r="B112" s="2" t="s">
        <v>234</v>
      </c>
      <c r="C112" s="78">
        <v>39566</v>
      </c>
      <c r="D112" s="3">
        <f t="shared" ca="1" si="1"/>
        <v>12</v>
      </c>
      <c r="E112" s="3" t="s">
        <v>2311</v>
      </c>
      <c r="F112" s="3">
        <v>40196</v>
      </c>
      <c r="G112" s="79"/>
      <c r="H112" s="77"/>
      <c r="I112" s="2"/>
      <c r="J112" s="2"/>
      <c r="K112" s="2"/>
      <c r="L112" s="2"/>
      <c r="M112" s="2"/>
      <c r="N112" s="2"/>
    </row>
    <row r="113" spans="1:14" x14ac:dyDescent="0.3">
      <c r="A113" s="25">
        <v>476003591</v>
      </c>
      <c r="B113" s="2" t="s">
        <v>2300</v>
      </c>
      <c r="C113" s="78">
        <v>36619</v>
      </c>
      <c r="D113" s="3">
        <f t="shared" ca="1" si="1"/>
        <v>20</v>
      </c>
      <c r="E113" s="3" t="s">
        <v>2314</v>
      </c>
      <c r="F113" s="3">
        <v>65741</v>
      </c>
      <c r="G113" s="79"/>
      <c r="H113" s="77"/>
      <c r="I113" s="2"/>
      <c r="J113" s="2"/>
      <c r="K113" s="2"/>
      <c r="L113" s="2"/>
      <c r="M113" s="2"/>
      <c r="N113" s="2"/>
    </row>
    <row r="114" spans="1:14" x14ac:dyDescent="0.3">
      <c r="A114" s="25">
        <v>992004973</v>
      </c>
      <c r="B114" s="2" t="s">
        <v>697</v>
      </c>
      <c r="C114" s="78">
        <v>36682</v>
      </c>
      <c r="D114" s="3">
        <f t="shared" ca="1" si="1"/>
        <v>20</v>
      </c>
      <c r="E114" s="3" t="s">
        <v>2312</v>
      </c>
      <c r="F114" s="3">
        <v>84214</v>
      </c>
      <c r="G114" s="79"/>
      <c r="H114" s="77"/>
      <c r="I114" s="2"/>
      <c r="J114" s="2"/>
      <c r="K114" s="2"/>
      <c r="L114" s="2"/>
      <c r="M114" s="2"/>
      <c r="N114" s="2"/>
    </row>
    <row r="115" spans="1:14" x14ac:dyDescent="0.3">
      <c r="A115" s="25">
        <v>428004993</v>
      </c>
      <c r="B115" s="2" t="s">
        <v>234</v>
      </c>
      <c r="C115" s="78">
        <v>35404</v>
      </c>
      <c r="D115" s="3">
        <f t="shared" ca="1" si="1"/>
        <v>24</v>
      </c>
      <c r="E115" s="3"/>
      <c r="F115" s="3">
        <v>41847</v>
      </c>
      <c r="G115" s="79"/>
      <c r="H115" s="77"/>
      <c r="I115" s="2"/>
      <c r="J115" s="2"/>
      <c r="K115" s="2"/>
      <c r="L115" s="2"/>
      <c r="M115" s="2"/>
      <c r="N115" s="2"/>
    </row>
    <row r="116" spans="1:14" x14ac:dyDescent="0.3">
      <c r="A116" s="25">
        <v>934007306</v>
      </c>
      <c r="B116" s="2" t="s">
        <v>2298</v>
      </c>
      <c r="C116" s="78">
        <v>35741</v>
      </c>
      <c r="D116" s="3">
        <f t="shared" ca="1" si="1"/>
        <v>23</v>
      </c>
      <c r="E116" s="3" t="s">
        <v>2311</v>
      </c>
      <c r="F116" s="3">
        <v>94939</v>
      </c>
      <c r="G116" s="79"/>
      <c r="H116" s="77"/>
      <c r="I116" s="2"/>
      <c r="J116" s="2"/>
      <c r="K116" s="2"/>
      <c r="L116" s="2"/>
      <c r="M116" s="2"/>
      <c r="N116" s="2"/>
    </row>
    <row r="117" spans="1:14" x14ac:dyDescent="0.3">
      <c r="A117" s="25">
        <v>168007877</v>
      </c>
      <c r="B117" s="2" t="s">
        <v>2294</v>
      </c>
      <c r="C117" s="78">
        <v>38771</v>
      </c>
      <c r="D117" s="3">
        <f t="shared" ca="1" si="1"/>
        <v>15</v>
      </c>
      <c r="E117" s="3" t="s">
        <v>2315</v>
      </c>
      <c r="F117" s="3">
        <v>20683</v>
      </c>
      <c r="G117" s="79"/>
      <c r="H117" s="77"/>
      <c r="I117" s="2"/>
      <c r="J117" s="2"/>
      <c r="K117" s="2"/>
      <c r="L117" s="2"/>
      <c r="M117" s="2"/>
      <c r="N117" s="2"/>
    </row>
    <row r="118" spans="1:14" x14ac:dyDescent="0.3">
      <c r="A118" s="25">
        <v>387001597</v>
      </c>
      <c r="B118" s="2" t="s">
        <v>2300</v>
      </c>
      <c r="C118" s="78">
        <v>35145</v>
      </c>
      <c r="D118" s="3">
        <f t="shared" ca="1" si="1"/>
        <v>24</v>
      </c>
      <c r="E118" s="3"/>
      <c r="F118" s="3">
        <v>68575</v>
      </c>
      <c r="G118" s="79"/>
      <c r="H118" s="77"/>
      <c r="I118" s="2"/>
      <c r="J118" s="2"/>
      <c r="K118" s="2"/>
      <c r="L118" s="2"/>
      <c r="M118" s="2"/>
      <c r="N118" s="2"/>
    </row>
    <row r="119" spans="1:14" x14ac:dyDescent="0.3">
      <c r="A119" s="25">
        <v>542004575</v>
      </c>
      <c r="B119" s="2" t="s">
        <v>2298</v>
      </c>
      <c r="C119" s="78">
        <v>36332</v>
      </c>
      <c r="D119" s="3">
        <f t="shared" ca="1" si="1"/>
        <v>21</v>
      </c>
      <c r="E119" s="3" t="s">
        <v>2314</v>
      </c>
      <c r="F119" s="3">
        <v>113139</v>
      </c>
      <c r="G119" s="79"/>
      <c r="H119" s="77"/>
      <c r="I119" s="2"/>
      <c r="J119" s="2"/>
      <c r="K119" s="2"/>
      <c r="L119" s="2"/>
      <c r="M119" s="2"/>
      <c r="N119" s="2"/>
    </row>
    <row r="120" spans="1:14" x14ac:dyDescent="0.3">
      <c r="A120" s="25">
        <v>171008795</v>
      </c>
      <c r="B120" s="2" t="s">
        <v>2293</v>
      </c>
      <c r="C120" s="78">
        <v>34709</v>
      </c>
      <c r="D120" s="3">
        <f t="shared" ca="1" si="1"/>
        <v>26</v>
      </c>
      <c r="E120" s="3" t="s">
        <v>2315</v>
      </c>
      <c r="F120" s="3">
        <v>42068</v>
      </c>
      <c r="G120" s="79"/>
      <c r="H120" s="77"/>
      <c r="I120" s="2"/>
      <c r="J120" s="2"/>
      <c r="K120" s="2"/>
      <c r="L120" s="2"/>
      <c r="M120" s="2"/>
      <c r="N120" s="2"/>
    </row>
    <row r="121" spans="1:14" x14ac:dyDescent="0.3">
      <c r="A121" s="25">
        <v>914000398</v>
      </c>
      <c r="B121" s="2" t="s">
        <v>234</v>
      </c>
      <c r="C121" s="78">
        <v>40451</v>
      </c>
      <c r="D121" s="3">
        <f t="shared" ca="1" si="1"/>
        <v>10</v>
      </c>
      <c r="E121" s="3" t="s">
        <v>2311</v>
      </c>
      <c r="F121" s="3">
        <v>85436</v>
      </c>
      <c r="G121" s="79"/>
      <c r="H121" s="77"/>
      <c r="I121" s="2"/>
      <c r="J121" s="2"/>
      <c r="K121" s="2"/>
      <c r="L121" s="2"/>
      <c r="M121" s="2"/>
      <c r="N121" s="2"/>
    </row>
    <row r="122" spans="1:14" x14ac:dyDescent="0.3">
      <c r="A122" s="25">
        <v>696005191</v>
      </c>
      <c r="B122" s="2" t="s">
        <v>234</v>
      </c>
      <c r="C122" s="78">
        <v>37221</v>
      </c>
      <c r="D122" s="3">
        <f t="shared" ca="1" si="1"/>
        <v>19</v>
      </c>
      <c r="E122" s="3" t="s">
        <v>2311</v>
      </c>
      <c r="F122" s="3">
        <v>79495</v>
      </c>
      <c r="G122" s="79"/>
      <c r="H122" s="77"/>
      <c r="I122" s="2"/>
      <c r="J122" s="2"/>
      <c r="K122" s="2"/>
      <c r="L122" s="2"/>
      <c r="M122" s="2"/>
      <c r="N122" s="2"/>
    </row>
    <row r="123" spans="1:14" x14ac:dyDescent="0.3">
      <c r="A123" s="25">
        <v>665006199</v>
      </c>
      <c r="B123" s="2" t="s">
        <v>2296</v>
      </c>
      <c r="C123" s="78">
        <v>38197</v>
      </c>
      <c r="D123" s="3">
        <f t="shared" ca="1" si="1"/>
        <v>16</v>
      </c>
      <c r="E123" s="3" t="s">
        <v>2315</v>
      </c>
      <c r="F123" s="3">
        <v>59085</v>
      </c>
      <c r="G123" s="79"/>
      <c r="H123" s="77"/>
      <c r="I123" s="2"/>
      <c r="J123" s="2"/>
      <c r="K123" s="2"/>
      <c r="L123" s="2"/>
      <c r="M123" s="2"/>
      <c r="N123" s="2"/>
    </row>
    <row r="124" spans="1:14" x14ac:dyDescent="0.3">
      <c r="A124" s="25">
        <v>550001321</v>
      </c>
      <c r="B124" s="2" t="s">
        <v>2296</v>
      </c>
      <c r="C124" s="78">
        <v>37677</v>
      </c>
      <c r="D124" s="3">
        <f t="shared" ca="1" si="1"/>
        <v>18</v>
      </c>
      <c r="E124" s="3"/>
      <c r="F124" s="3">
        <v>94224</v>
      </c>
      <c r="G124" s="79"/>
      <c r="H124" s="77"/>
      <c r="I124" s="2"/>
      <c r="J124" s="2"/>
      <c r="K124" s="2"/>
      <c r="L124" s="2"/>
      <c r="M124" s="2"/>
      <c r="N124" s="2"/>
    </row>
    <row r="125" spans="1:14" x14ac:dyDescent="0.3">
      <c r="A125" s="25">
        <v>230002897</v>
      </c>
      <c r="B125" s="2" t="s">
        <v>697</v>
      </c>
      <c r="C125" s="78">
        <v>41071</v>
      </c>
      <c r="D125" s="3">
        <f t="shared" ca="1" si="1"/>
        <v>8</v>
      </c>
      <c r="E125" s="3" t="s">
        <v>2313</v>
      </c>
      <c r="F125" s="3">
        <v>89518</v>
      </c>
      <c r="G125" s="79"/>
      <c r="H125" s="77"/>
      <c r="I125" s="2"/>
      <c r="J125" s="2"/>
      <c r="K125" s="2"/>
      <c r="L125" s="2"/>
      <c r="M125" s="2"/>
      <c r="N125" s="2"/>
    </row>
    <row r="126" spans="1:14" x14ac:dyDescent="0.3">
      <c r="A126" s="25">
        <v>360004659</v>
      </c>
      <c r="B126" s="2" t="s">
        <v>517</v>
      </c>
      <c r="C126" s="78">
        <v>35218</v>
      </c>
      <c r="D126" s="3">
        <f t="shared" ca="1" si="1"/>
        <v>24</v>
      </c>
      <c r="E126" s="3" t="s">
        <v>2311</v>
      </c>
      <c r="F126" s="3">
        <v>58006</v>
      </c>
      <c r="G126" s="79"/>
      <c r="H126" s="77"/>
      <c r="I126" s="2"/>
      <c r="J126" s="2"/>
      <c r="K126" s="2"/>
      <c r="L126" s="2"/>
      <c r="M126" s="2"/>
      <c r="N126" s="2"/>
    </row>
    <row r="127" spans="1:14" x14ac:dyDescent="0.3">
      <c r="A127" s="25">
        <v>995008336</v>
      </c>
      <c r="B127" s="2" t="s">
        <v>234</v>
      </c>
      <c r="C127" s="78">
        <v>42100</v>
      </c>
      <c r="D127" s="3">
        <f t="shared" ca="1" si="1"/>
        <v>5</v>
      </c>
      <c r="E127" s="3"/>
      <c r="F127" s="3">
        <v>49192</v>
      </c>
      <c r="G127" s="79"/>
      <c r="H127" s="77"/>
      <c r="I127" s="2"/>
      <c r="J127" s="2"/>
      <c r="K127" s="2"/>
      <c r="L127" s="2"/>
      <c r="M127" s="2"/>
      <c r="N127" s="2"/>
    </row>
    <row r="128" spans="1:14" x14ac:dyDescent="0.3">
      <c r="A128" s="25">
        <v>414005182</v>
      </c>
      <c r="B128" s="2" t="s">
        <v>2296</v>
      </c>
      <c r="C128" s="78">
        <v>36751</v>
      </c>
      <c r="D128" s="3">
        <f t="shared" ca="1" si="1"/>
        <v>20</v>
      </c>
      <c r="E128" s="3" t="s">
        <v>2311</v>
      </c>
      <c r="F128" s="3">
        <v>29718</v>
      </c>
      <c r="G128" s="79"/>
      <c r="H128" s="77"/>
      <c r="I128" s="2"/>
      <c r="J128" s="2"/>
      <c r="K128" s="2"/>
      <c r="L128" s="2"/>
      <c r="M128" s="2"/>
      <c r="N128" s="2"/>
    </row>
    <row r="129" spans="1:14" x14ac:dyDescent="0.3">
      <c r="A129" s="25">
        <v>308007457</v>
      </c>
      <c r="B129" s="2" t="s">
        <v>697</v>
      </c>
      <c r="C129" s="78">
        <v>42310</v>
      </c>
      <c r="D129" s="3">
        <f t="shared" ca="1" si="1"/>
        <v>5</v>
      </c>
      <c r="E129" s="3" t="s">
        <v>2314</v>
      </c>
      <c r="F129" s="3">
        <v>29939</v>
      </c>
      <c r="G129" s="79"/>
      <c r="H129" s="77"/>
      <c r="I129" s="2"/>
      <c r="J129" s="2"/>
      <c r="K129" s="2"/>
      <c r="L129" s="2"/>
      <c r="M129" s="2"/>
      <c r="N129" s="2"/>
    </row>
    <row r="130" spans="1:14" x14ac:dyDescent="0.3">
      <c r="A130" s="25">
        <v>824006378</v>
      </c>
      <c r="B130" s="2" t="s">
        <v>2298</v>
      </c>
      <c r="C130" s="78">
        <v>37009</v>
      </c>
      <c r="D130" s="3">
        <f t="shared" ref="D130:D193" ca="1" si="2">DATEDIF(C130,TODAY(),"Y")</f>
        <v>19</v>
      </c>
      <c r="E130" s="3" t="s">
        <v>2315</v>
      </c>
      <c r="F130" s="3">
        <v>87399</v>
      </c>
      <c r="G130" s="79"/>
      <c r="H130" s="77"/>
      <c r="I130" s="2"/>
      <c r="J130" s="2"/>
      <c r="K130" s="2"/>
      <c r="L130" s="2"/>
      <c r="M130" s="2"/>
      <c r="N130" s="2"/>
    </row>
    <row r="131" spans="1:14" x14ac:dyDescent="0.3">
      <c r="A131" s="25">
        <v>932007692</v>
      </c>
      <c r="B131" s="2" t="s">
        <v>2293</v>
      </c>
      <c r="C131" s="78">
        <v>35791</v>
      </c>
      <c r="D131" s="3">
        <f t="shared" ca="1" si="2"/>
        <v>23</v>
      </c>
      <c r="E131" s="3"/>
      <c r="F131" s="3">
        <v>83317</v>
      </c>
      <c r="G131" s="79"/>
      <c r="H131" s="77"/>
      <c r="I131" s="2"/>
      <c r="J131" s="2"/>
      <c r="K131" s="2"/>
      <c r="L131" s="2"/>
      <c r="M131" s="2"/>
      <c r="N131" s="2"/>
    </row>
    <row r="132" spans="1:14" x14ac:dyDescent="0.3">
      <c r="A132" s="25">
        <v>797005708</v>
      </c>
      <c r="B132" s="2" t="s">
        <v>792</v>
      </c>
      <c r="C132" s="78">
        <v>38703</v>
      </c>
      <c r="D132" s="3">
        <f t="shared" ca="1" si="2"/>
        <v>15</v>
      </c>
      <c r="E132" s="3" t="s">
        <v>2315</v>
      </c>
      <c r="F132" s="3">
        <v>52884</v>
      </c>
      <c r="G132" s="79"/>
      <c r="H132" s="77"/>
      <c r="I132" s="2"/>
      <c r="J132" s="2"/>
      <c r="K132" s="2"/>
      <c r="L132" s="2"/>
      <c r="M132" s="2"/>
      <c r="N132" s="2"/>
    </row>
    <row r="133" spans="1:14" x14ac:dyDescent="0.3">
      <c r="A133" s="25">
        <v>555005137</v>
      </c>
      <c r="B133" s="2" t="s">
        <v>2294</v>
      </c>
      <c r="C133" s="78">
        <v>34949</v>
      </c>
      <c r="D133" s="3">
        <f t="shared" ca="1" si="2"/>
        <v>25</v>
      </c>
      <c r="E133" s="3" t="s">
        <v>2312</v>
      </c>
      <c r="F133" s="3">
        <v>51051</v>
      </c>
      <c r="G133" s="79"/>
      <c r="H133" s="77"/>
      <c r="I133" s="2"/>
      <c r="J133" s="2"/>
      <c r="K133" s="2"/>
      <c r="L133" s="2"/>
      <c r="M133" s="2"/>
      <c r="N133" s="2"/>
    </row>
    <row r="134" spans="1:14" x14ac:dyDescent="0.3">
      <c r="A134" s="25">
        <v>147003641</v>
      </c>
      <c r="B134" s="2" t="s">
        <v>697</v>
      </c>
      <c r="C134" s="78">
        <v>41964</v>
      </c>
      <c r="D134" s="3">
        <f t="shared" ca="1" si="2"/>
        <v>6</v>
      </c>
      <c r="E134" s="3"/>
      <c r="F134" s="3">
        <v>61464</v>
      </c>
      <c r="G134" s="79"/>
      <c r="H134" s="77"/>
      <c r="I134" s="2"/>
      <c r="J134" s="2"/>
      <c r="K134" s="2"/>
      <c r="L134" s="2"/>
      <c r="M134" s="2"/>
      <c r="N134" s="2"/>
    </row>
    <row r="135" spans="1:14" x14ac:dyDescent="0.3">
      <c r="A135" s="25">
        <v>855005948</v>
      </c>
      <c r="B135" s="2" t="s">
        <v>623</v>
      </c>
      <c r="C135" s="78">
        <v>41445</v>
      </c>
      <c r="D135" s="3">
        <f t="shared" ca="1" si="2"/>
        <v>7</v>
      </c>
      <c r="E135" s="3" t="s">
        <v>2311</v>
      </c>
      <c r="F135" s="3">
        <v>93678</v>
      </c>
      <c r="G135" s="79"/>
      <c r="H135" s="77"/>
      <c r="I135" s="2"/>
      <c r="J135" s="2"/>
      <c r="K135" s="2"/>
      <c r="L135" s="2"/>
      <c r="M135" s="2"/>
      <c r="N135" s="2"/>
    </row>
    <row r="136" spans="1:14" x14ac:dyDescent="0.3">
      <c r="A136" s="25">
        <v>290005638</v>
      </c>
      <c r="B136" s="2" t="s">
        <v>2298</v>
      </c>
      <c r="C136" s="78">
        <v>35132</v>
      </c>
      <c r="D136" s="3">
        <f t="shared" ca="1" si="2"/>
        <v>25</v>
      </c>
      <c r="E136" s="3" t="s">
        <v>2313</v>
      </c>
      <c r="F136" s="3">
        <v>45559</v>
      </c>
      <c r="G136" s="79"/>
      <c r="H136" s="77"/>
      <c r="I136" s="2"/>
      <c r="J136" s="2"/>
      <c r="K136" s="2"/>
      <c r="L136" s="2"/>
      <c r="M136" s="2"/>
      <c r="N136" s="2"/>
    </row>
    <row r="137" spans="1:14" x14ac:dyDescent="0.3">
      <c r="A137" s="25">
        <v>444009297</v>
      </c>
      <c r="B137" s="2" t="s">
        <v>517</v>
      </c>
      <c r="C137" s="78">
        <v>35166</v>
      </c>
      <c r="D137" s="3">
        <f t="shared" ca="1" si="2"/>
        <v>24</v>
      </c>
      <c r="E137" s="3" t="s">
        <v>2314</v>
      </c>
      <c r="F137" s="3">
        <v>105989</v>
      </c>
      <c r="G137" s="79"/>
      <c r="H137" s="77"/>
      <c r="I137" s="2"/>
      <c r="J137" s="2"/>
      <c r="K137" s="2"/>
      <c r="L137" s="2"/>
      <c r="M137" s="2"/>
      <c r="N137" s="2"/>
    </row>
    <row r="138" spans="1:14" x14ac:dyDescent="0.3">
      <c r="A138" s="25">
        <v>535009723</v>
      </c>
      <c r="B138" s="2" t="s">
        <v>2283</v>
      </c>
      <c r="C138" s="78">
        <v>35104</v>
      </c>
      <c r="D138" s="3">
        <f t="shared" ca="1" si="2"/>
        <v>25</v>
      </c>
      <c r="E138" s="3" t="s">
        <v>2313</v>
      </c>
      <c r="F138" s="3">
        <v>39579</v>
      </c>
      <c r="G138" s="79"/>
      <c r="H138" s="77"/>
      <c r="I138" s="2"/>
      <c r="J138" s="2"/>
      <c r="K138" s="2"/>
      <c r="L138" s="2"/>
      <c r="M138" s="2"/>
      <c r="N138" s="2"/>
    </row>
    <row r="139" spans="1:14" x14ac:dyDescent="0.3">
      <c r="A139" s="25">
        <v>626007704</v>
      </c>
      <c r="B139" s="2" t="s">
        <v>2294</v>
      </c>
      <c r="C139" s="78">
        <v>37406</v>
      </c>
      <c r="D139" s="3">
        <f t="shared" ca="1" si="2"/>
        <v>18</v>
      </c>
      <c r="E139" s="3"/>
      <c r="F139" s="3">
        <v>101309</v>
      </c>
      <c r="G139" s="79"/>
      <c r="H139" s="77"/>
      <c r="I139" s="2"/>
      <c r="J139" s="2"/>
      <c r="K139" s="2"/>
      <c r="L139" s="2"/>
      <c r="M139" s="2"/>
      <c r="N139" s="2"/>
    </row>
    <row r="140" spans="1:14" x14ac:dyDescent="0.3">
      <c r="A140" s="25">
        <v>834001135</v>
      </c>
      <c r="B140" s="2" t="s">
        <v>517</v>
      </c>
      <c r="C140" s="78">
        <v>35143</v>
      </c>
      <c r="D140" s="3">
        <f t="shared" ca="1" si="2"/>
        <v>24</v>
      </c>
      <c r="E140" s="3" t="s">
        <v>2312</v>
      </c>
      <c r="F140" s="3">
        <v>57928</v>
      </c>
      <c r="G140" s="79"/>
      <c r="H140" s="77"/>
      <c r="I140" s="2"/>
      <c r="J140" s="2"/>
      <c r="K140" s="2"/>
      <c r="L140" s="2"/>
      <c r="M140" s="2"/>
      <c r="N140" s="2"/>
    </row>
    <row r="141" spans="1:14" x14ac:dyDescent="0.3">
      <c r="A141" s="25">
        <v>221007766</v>
      </c>
      <c r="B141" s="2" t="s">
        <v>623</v>
      </c>
      <c r="C141" s="78">
        <v>37700</v>
      </c>
      <c r="D141" s="3">
        <f t="shared" ca="1" si="2"/>
        <v>17</v>
      </c>
      <c r="E141" s="3"/>
      <c r="F141" s="3">
        <v>76765</v>
      </c>
      <c r="G141" s="79"/>
      <c r="H141" s="77"/>
      <c r="I141" s="2"/>
      <c r="J141" s="2"/>
      <c r="K141" s="2"/>
      <c r="L141" s="2"/>
      <c r="M141" s="2"/>
      <c r="N141" s="2"/>
    </row>
    <row r="142" spans="1:14" x14ac:dyDescent="0.3">
      <c r="A142" s="25">
        <v>397005298</v>
      </c>
      <c r="B142" s="2" t="s">
        <v>2296</v>
      </c>
      <c r="C142" s="78">
        <v>42002</v>
      </c>
      <c r="D142" s="3">
        <f t="shared" ca="1" si="2"/>
        <v>6</v>
      </c>
      <c r="E142" s="3"/>
      <c r="F142" s="3">
        <v>97630</v>
      </c>
      <c r="G142" s="79"/>
      <c r="H142" s="77"/>
      <c r="I142" s="2"/>
      <c r="J142" s="2"/>
      <c r="K142" s="2"/>
      <c r="L142" s="2"/>
      <c r="M142" s="2"/>
      <c r="N142" s="2"/>
    </row>
    <row r="143" spans="1:14" x14ac:dyDescent="0.3">
      <c r="A143" s="25">
        <v>783004212</v>
      </c>
      <c r="B143" s="2" t="s">
        <v>234</v>
      </c>
      <c r="C143" s="78">
        <v>36213</v>
      </c>
      <c r="D143" s="3">
        <f t="shared" ca="1" si="2"/>
        <v>22</v>
      </c>
      <c r="E143" s="3" t="s">
        <v>2313</v>
      </c>
      <c r="F143" s="3">
        <v>39676</v>
      </c>
      <c r="G143" s="79"/>
      <c r="H143" s="77"/>
      <c r="I143" s="2"/>
      <c r="J143" s="2"/>
      <c r="K143" s="2"/>
      <c r="L143" s="2"/>
      <c r="M143" s="2"/>
      <c r="N143" s="2"/>
    </row>
    <row r="144" spans="1:14" x14ac:dyDescent="0.3">
      <c r="A144" s="25">
        <v>332004481</v>
      </c>
      <c r="B144" s="2" t="s">
        <v>697</v>
      </c>
      <c r="C144" s="78">
        <v>37710</v>
      </c>
      <c r="D144" s="3">
        <f t="shared" ca="1" si="2"/>
        <v>17</v>
      </c>
      <c r="E144" s="3" t="s">
        <v>2311</v>
      </c>
      <c r="F144" s="3">
        <v>62933</v>
      </c>
      <c r="G144" s="79"/>
      <c r="H144" s="77"/>
      <c r="I144" s="2"/>
      <c r="J144" s="2"/>
      <c r="K144" s="2"/>
      <c r="L144" s="2"/>
      <c r="M144" s="2"/>
      <c r="N144" s="2"/>
    </row>
    <row r="145" spans="1:14" x14ac:dyDescent="0.3">
      <c r="A145" s="25">
        <v>294000565</v>
      </c>
      <c r="B145" s="2" t="s">
        <v>2298</v>
      </c>
      <c r="C145" s="78">
        <v>35266</v>
      </c>
      <c r="D145" s="3">
        <f t="shared" ca="1" si="2"/>
        <v>24</v>
      </c>
      <c r="E145" s="3" t="s">
        <v>2314</v>
      </c>
      <c r="F145" s="3">
        <v>34268</v>
      </c>
      <c r="G145" s="79"/>
      <c r="H145" s="77"/>
      <c r="I145" s="2"/>
      <c r="J145" s="2"/>
      <c r="K145" s="2"/>
      <c r="L145" s="2"/>
      <c r="M145" s="2"/>
      <c r="N145" s="2"/>
    </row>
    <row r="146" spans="1:14" x14ac:dyDescent="0.3">
      <c r="A146" s="25">
        <v>252002122</v>
      </c>
      <c r="B146" s="2" t="s">
        <v>2297</v>
      </c>
      <c r="C146" s="78">
        <v>37081</v>
      </c>
      <c r="D146" s="3">
        <f t="shared" ca="1" si="2"/>
        <v>19</v>
      </c>
      <c r="E146" s="3"/>
      <c r="F146" s="3">
        <v>32656</v>
      </c>
      <c r="G146" s="79"/>
      <c r="H146" s="77"/>
      <c r="I146" s="2"/>
      <c r="J146" s="2"/>
      <c r="K146" s="2"/>
      <c r="L146" s="2"/>
      <c r="M146" s="2"/>
      <c r="N146" s="2"/>
    </row>
    <row r="147" spans="1:14" x14ac:dyDescent="0.3">
      <c r="A147" s="25">
        <v>690004765</v>
      </c>
      <c r="B147" s="2" t="s">
        <v>2291</v>
      </c>
      <c r="C147" s="78">
        <v>35243</v>
      </c>
      <c r="D147" s="3">
        <f t="shared" ca="1" si="2"/>
        <v>24</v>
      </c>
      <c r="E147" s="3" t="s">
        <v>2312</v>
      </c>
      <c r="F147" s="3">
        <v>107250</v>
      </c>
      <c r="G147" s="79"/>
      <c r="H147" s="77"/>
      <c r="I147" s="2"/>
      <c r="J147" s="2"/>
      <c r="K147" s="2"/>
      <c r="L147" s="2"/>
      <c r="M147" s="2"/>
      <c r="N147" s="2"/>
    </row>
    <row r="148" spans="1:14" x14ac:dyDescent="0.3">
      <c r="A148" s="25">
        <v>247005666</v>
      </c>
      <c r="B148" s="2" t="s">
        <v>2296</v>
      </c>
      <c r="C148" s="78">
        <v>35247</v>
      </c>
      <c r="D148" s="3">
        <f t="shared" ca="1" si="2"/>
        <v>24</v>
      </c>
      <c r="E148" s="3" t="s">
        <v>2314</v>
      </c>
      <c r="F148" s="3">
        <v>50843</v>
      </c>
      <c r="G148" s="79"/>
      <c r="H148" s="77"/>
      <c r="I148" s="2"/>
      <c r="J148" s="2"/>
      <c r="K148" s="2"/>
      <c r="L148" s="2"/>
      <c r="M148" s="2"/>
      <c r="N148" s="2"/>
    </row>
    <row r="149" spans="1:14" x14ac:dyDescent="0.3">
      <c r="A149" s="25">
        <v>707002019</v>
      </c>
      <c r="B149" s="2" t="s">
        <v>2291</v>
      </c>
      <c r="C149" s="78">
        <v>37972</v>
      </c>
      <c r="D149" s="3">
        <f t="shared" ca="1" si="2"/>
        <v>17</v>
      </c>
      <c r="E149" s="3"/>
      <c r="F149" s="3">
        <v>113061</v>
      </c>
      <c r="G149" s="79"/>
      <c r="H149" s="77"/>
      <c r="I149" s="2"/>
      <c r="J149" s="2"/>
      <c r="K149" s="2"/>
      <c r="L149" s="2"/>
      <c r="M149" s="2"/>
      <c r="N149" s="2"/>
    </row>
    <row r="150" spans="1:14" x14ac:dyDescent="0.3">
      <c r="A150" s="25">
        <v>350004448</v>
      </c>
      <c r="B150" s="2" t="s">
        <v>234</v>
      </c>
      <c r="C150" s="78">
        <v>37159</v>
      </c>
      <c r="D150" s="3">
        <f t="shared" ca="1" si="2"/>
        <v>19</v>
      </c>
      <c r="E150" s="3" t="s">
        <v>2312</v>
      </c>
      <c r="F150" s="3">
        <v>58396</v>
      </c>
      <c r="G150" s="79"/>
      <c r="H150" s="77"/>
      <c r="I150" s="2"/>
      <c r="J150" s="2"/>
      <c r="K150" s="2"/>
      <c r="L150" s="2"/>
      <c r="M150" s="2"/>
      <c r="N150" s="2"/>
    </row>
    <row r="151" spans="1:14" x14ac:dyDescent="0.3">
      <c r="A151" s="25">
        <v>475001127</v>
      </c>
      <c r="B151" s="2" t="s">
        <v>2300</v>
      </c>
      <c r="C151" s="78">
        <v>37588</v>
      </c>
      <c r="D151" s="3">
        <f t="shared" ca="1" si="2"/>
        <v>18</v>
      </c>
      <c r="E151" s="3" t="s">
        <v>2311</v>
      </c>
      <c r="F151" s="3">
        <v>79846</v>
      </c>
      <c r="G151" s="79"/>
      <c r="H151" s="77"/>
      <c r="I151" s="2"/>
      <c r="J151" s="2"/>
      <c r="K151" s="2"/>
      <c r="L151" s="2"/>
      <c r="M151" s="2"/>
      <c r="N151" s="2"/>
    </row>
    <row r="152" spans="1:14" x14ac:dyDescent="0.3">
      <c r="A152" s="25">
        <v>291004360</v>
      </c>
      <c r="B152" s="2" t="s">
        <v>623</v>
      </c>
      <c r="C152" s="78">
        <v>37711</v>
      </c>
      <c r="D152" s="3">
        <f t="shared" ca="1" si="2"/>
        <v>17</v>
      </c>
      <c r="E152" s="3" t="s">
        <v>2311</v>
      </c>
      <c r="F152" s="3">
        <v>87629</v>
      </c>
      <c r="G152" s="79"/>
      <c r="H152" s="77"/>
      <c r="I152" s="2"/>
      <c r="J152" s="2"/>
      <c r="K152" s="2"/>
      <c r="L152" s="2"/>
      <c r="M152" s="2"/>
      <c r="N152" s="2"/>
    </row>
    <row r="153" spans="1:14" x14ac:dyDescent="0.3">
      <c r="A153" s="25">
        <v>799004905</v>
      </c>
      <c r="B153" s="2" t="s">
        <v>697</v>
      </c>
      <c r="C153" s="78">
        <v>36937</v>
      </c>
      <c r="D153" s="3">
        <f t="shared" ca="1" si="2"/>
        <v>20</v>
      </c>
      <c r="E153" s="3" t="s">
        <v>2314</v>
      </c>
      <c r="F153" s="3">
        <v>41197</v>
      </c>
      <c r="G153" s="79"/>
      <c r="H153" s="77"/>
      <c r="I153" s="2"/>
      <c r="J153" s="2"/>
      <c r="K153" s="2"/>
      <c r="L153" s="2"/>
      <c r="M153" s="2"/>
      <c r="N153" s="2"/>
    </row>
    <row r="154" spans="1:14" x14ac:dyDescent="0.3">
      <c r="A154" s="25">
        <v>247006092</v>
      </c>
      <c r="B154" s="2" t="s">
        <v>2288</v>
      </c>
      <c r="C154" s="78">
        <v>36749</v>
      </c>
      <c r="D154" s="3">
        <f t="shared" ca="1" si="2"/>
        <v>20</v>
      </c>
      <c r="E154" s="3"/>
      <c r="F154" s="3">
        <v>83707</v>
      </c>
      <c r="G154" s="79"/>
      <c r="H154" s="77"/>
      <c r="I154" s="2"/>
      <c r="J154" s="2"/>
      <c r="K154" s="2"/>
      <c r="L154" s="2"/>
      <c r="M154" s="2"/>
      <c r="N154" s="2"/>
    </row>
    <row r="155" spans="1:14" x14ac:dyDescent="0.3">
      <c r="A155" s="25">
        <v>110006520</v>
      </c>
      <c r="B155" s="2" t="s">
        <v>623</v>
      </c>
      <c r="C155" s="78">
        <v>37127</v>
      </c>
      <c r="D155" s="3">
        <f t="shared" ca="1" si="2"/>
        <v>19</v>
      </c>
      <c r="E155" s="3" t="s">
        <v>2314</v>
      </c>
      <c r="F155" s="3">
        <v>102323</v>
      </c>
      <c r="G155" s="79"/>
      <c r="H155" s="77"/>
      <c r="I155" s="2"/>
      <c r="J155" s="2"/>
      <c r="K155" s="2"/>
      <c r="L155" s="2"/>
      <c r="M155" s="2"/>
      <c r="N155" s="2"/>
    </row>
    <row r="156" spans="1:14" x14ac:dyDescent="0.3">
      <c r="A156" s="25">
        <v>186006711</v>
      </c>
      <c r="B156" s="2" t="s">
        <v>697</v>
      </c>
      <c r="C156" s="78">
        <v>38249</v>
      </c>
      <c r="D156" s="3">
        <f t="shared" ca="1" si="2"/>
        <v>16</v>
      </c>
      <c r="E156" s="3" t="s">
        <v>2313</v>
      </c>
      <c r="F156" s="3">
        <v>93561</v>
      </c>
      <c r="G156" s="79"/>
      <c r="H156" s="77"/>
      <c r="I156" s="2"/>
      <c r="J156" s="2"/>
      <c r="K156" s="2"/>
      <c r="L156" s="2"/>
      <c r="M156" s="2"/>
      <c r="N156" s="2"/>
    </row>
    <row r="157" spans="1:14" x14ac:dyDescent="0.3">
      <c r="A157" s="25">
        <v>650004238</v>
      </c>
      <c r="B157" s="2" t="s">
        <v>2294</v>
      </c>
      <c r="C157" s="78">
        <v>37148</v>
      </c>
      <c r="D157" s="3">
        <f t="shared" ca="1" si="2"/>
        <v>19</v>
      </c>
      <c r="E157" s="3"/>
      <c r="F157" s="3">
        <v>70031</v>
      </c>
      <c r="G157" s="79"/>
      <c r="H157" s="77"/>
      <c r="I157" s="2"/>
      <c r="J157" s="2"/>
      <c r="K157" s="2"/>
      <c r="L157" s="2"/>
      <c r="M157" s="2"/>
      <c r="N157" s="2"/>
    </row>
    <row r="158" spans="1:14" x14ac:dyDescent="0.3">
      <c r="A158" s="25">
        <v>311006157</v>
      </c>
      <c r="B158" s="2" t="s">
        <v>11</v>
      </c>
      <c r="C158" s="78">
        <v>35476</v>
      </c>
      <c r="D158" s="3">
        <f t="shared" ca="1" si="2"/>
        <v>24</v>
      </c>
      <c r="E158" s="3"/>
      <c r="F158" s="3">
        <v>46384</v>
      </c>
      <c r="G158" s="79"/>
      <c r="H158" s="77"/>
      <c r="I158" s="2"/>
      <c r="J158" s="2"/>
      <c r="K158" s="2"/>
      <c r="L158" s="2"/>
      <c r="M158" s="2"/>
      <c r="N158" s="2"/>
    </row>
    <row r="159" spans="1:14" x14ac:dyDescent="0.3">
      <c r="A159" s="25">
        <v>468003266</v>
      </c>
      <c r="B159" s="2" t="s">
        <v>2296</v>
      </c>
      <c r="C159" s="78">
        <v>35371</v>
      </c>
      <c r="D159" s="3">
        <f t="shared" ca="1" si="2"/>
        <v>24</v>
      </c>
      <c r="E159" s="3" t="s">
        <v>2314</v>
      </c>
      <c r="F159" s="3">
        <v>63115</v>
      </c>
      <c r="G159" s="79"/>
      <c r="H159" s="77"/>
      <c r="I159" s="2"/>
      <c r="J159" s="2"/>
      <c r="K159" s="2"/>
      <c r="L159" s="2"/>
      <c r="M159" s="2"/>
      <c r="N159" s="2"/>
    </row>
    <row r="160" spans="1:14" x14ac:dyDescent="0.3">
      <c r="A160" s="25">
        <v>249000737</v>
      </c>
      <c r="B160" s="2" t="s">
        <v>2293</v>
      </c>
      <c r="C160" s="78">
        <v>35579</v>
      </c>
      <c r="D160" s="3">
        <f t="shared" ca="1" si="2"/>
        <v>23</v>
      </c>
      <c r="E160" s="3"/>
      <c r="F160" s="3">
        <v>105391</v>
      </c>
      <c r="G160" s="79"/>
      <c r="H160" s="77"/>
      <c r="I160" s="2"/>
      <c r="J160" s="2"/>
      <c r="K160" s="2"/>
      <c r="L160" s="2"/>
      <c r="M160" s="2"/>
      <c r="N160" s="2"/>
    </row>
    <row r="161" spans="1:14" x14ac:dyDescent="0.3">
      <c r="A161" s="25">
        <v>585005837</v>
      </c>
      <c r="B161" s="2" t="s">
        <v>2291</v>
      </c>
      <c r="C161" s="78">
        <v>35624</v>
      </c>
      <c r="D161" s="3">
        <f t="shared" ca="1" si="2"/>
        <v>23</v>
      </c>
      <c r="E161" s="3" t="s">
        <v>2315</v>
      </c>
      <c r="F161" s="3">
        <v>24252</v>
      </c>
      <c r="G161" s="79"/>
      <c r="H161" s="77"/>
      <c r="I161" s="2"/>
      <c r="J161" s="2"/>
      <c r="K161" s="2"/>
      <c r="L161" s="2"/>
      <c r="M161" s="2"/>
      <c r="N161" s="2"/>
    </row>
    <row r="162" spans="1:14" x14ac:dyDescent="0.3">
      <c r="A162" s="25">
        <v>995000510</v>
      </c>
      <c r="B162" s="2" t="s">
        <v>697</v>
      </c>
      <c r="C162" s="78">
        <v>42268</v>
      </c>
      <c r="D162" s="3">
        <f t="shared" ca="1" si="2"/>
        <v>5</v>
      </c>
      <c r="E162" s="3"/>
      <c r="F162" s="3">
        <v>55887</v>
      </c>
      <c r="G162" s="79"/>
      <c r="H162" s="77"/>
      <c r="I162" s="2"/>
      <c r="J162" s="2"/>
      <c r="K162" s="2"/>
      <c r="L162" s="2"/>
      <c r="M162" s="2"/>
      <c r="N162" s="2"/>
    </row>
    <row r="163" spans="1:14" x14ac:dyDescent="0.3">
      <c r="A163" s="25">
        <v>590006401</v>
      </c>
      <c r="B163" s="2" t="s">
        <v>234</v>
      </c>
      <c r="C163" s="78">
        <v>39951</v>
      </c>
      <c r="D163" s="3">
        <f t="shared" ca="1" si="2"/>
        <v>11</v>
      </c>
      <c r="E163" s="3" t="s">
        <v>2313</v>
      </c>
      <c r="F163" s="3">
        <v>91988</v>
      </c>
      <c r="G163" s="79"/>
      <c r="H163" s="77"/>
      <c r="I163" s="2"/>
      <c r="J163" s="2"/>
      <c r="K163" s="2"/>
      <c r="L163" s="2"/>
      <c r="M163" s="2"/>
      <c r="N163" s="2"/>
    </row>
    <row r="164" spans="1:14" x14ac:dyDescent="0.3">
      <c r="A164" s="25">
        <v>412009105</v>
      </c>
      <c r="B164" s="2" t="s">
        <v>623</v>
      </c>
      <c r="C164" s="78">
        <v>37032</v>
      </c>
      <c r="D164" s="3">
        <f t="shared" ca="1" si="2"/>
        <v>19</v>
      </c>
      <c r="E164" s="3"/>
      <c r="F164" s="3">
        <v>43560</v>
      </c>
      <c r="G164" s="79"/>
      <c r="H164" s="77"/>
      <c r="I164" s="2"/>
      <c r="J164" s="2"/>
      <c r="K164" s="2"/>
      <c r="L164" s="2"/>
      <c r="M164" s="2"/>
      <c r="N164" s="2"/>
    </row>
    <row r="165" spans="1:14" x14ac:dyDescent="0.3">
      <c r="A165" s="25">
        <v>904000184</v>
      </c>
      <c r="B165" s="2" t="s">
        <v>517</v>
      </c>
      <c r="C165" s="78">
        <v>35090</v>
      </c>
      <c r="D165" s="3">
        <f t="shared" ca="1" si="2"/>
        <v>25</v>
      </c>
      <c r="E165" s="3" t="s">
        <v>2311</v>
      </c>
      <c r="F165" s="3">
        <v>101036</v>
      </c>
      <c r="G165" s="79"/>
      <c r="H165" s="77"/>
      <c r="I165" s="2"/>
      <c r="J165" s="2"/>
      <c r="K165" s="2"/>
      <c r="L165" s="2"/>
      <c r="M165" s="2"/>
      <c r="N165" s="2"/>
    </row>
    <row r="166" spans="1:14" x14ac:dyDescent="0.3">
      <c r="A166" s="25">
        <v>240001467</v>
      </c>
      <c r="B166" s="2" t="s">
        <v>697</v>
      </c>
      <c r="C166" s="78">
        <v>37206</v>
      </c>
      <c r="D166" s="3">
        <f t="shared" ca="1" si="2"/>
        <v>19</v>
      </c>
      <c r="E166" s="3"/>
      <c r="F166" s="3">
        <v>37398</v>
      </c>
      <c r="G166" s="79"/>
      <c r="H166" s="77"/>
      <c r="I166" s="2"/>
      <c r="J166" s="2"/>
      <c r="K166" s="2"/>
      <c r="L166" s="2"/>
      <c r="M166" s="2"/>
      <c r="N166" s="2"/>
    </row>
    <row r="167" spans="1:14" x14ac:dyDescent="0.3">
      <c r="A167" s="25">
        <v>688009770</v>
      </c>
      <c r="B167" s="2" t="s">
        <v>697</v>
      </c>
      <c r="C167" s="78">
        <v>40256</v>
      </c>
      <c r="D167" s="3">
        <f t="shared" ca="1" si="2"/>
        <v>10</v>
      </c>
      <c r="E167" s="3" t="s">
        <v>2314</v>
      </c>
      <c r="F167" s="3">
        <v>57889</v>
      </c>
      <c r="G167" s="79"/>
      <c r="H167" s="77"/>
      <c r="I167" s="2"/>
      <c r="J167" s="2"/>
      <c r="K167" s="2"/>
      <c r="L167" s="2"/>
      <c r="M167" s="2"/>
      <c r="N167" s="2"/>
    </row>
    <row r="168" spans="1:14" x14ac:dyDescent="0.3">
      <c r="A168" s="25">
        <v>885003638</v>
      </c>
      <c r="B168" s="2" t="s">
        <v>2292</v>
      </c>
      <c r="C168" s="78">
        <v>38199</v>
      </c>
      <c r="D168" s="3">
        <f t="shared" ca="1" si="2"/>
        <v>16</v>
      </c>
      <c r="E168" s="3" t="s">
        <v>2311</v>
      </c>
      <c r="F168" s="3">
        <v>97578</v>
      </c>
      <c r="G168" s="79"/>
      <c r="H168" s="77"/>
      <c r="I168" s="2"/>
      <c r="J168" s="2"/>
      <c r="K168" s="2"/>
      <c r="L168" s="2"/>
      <c r="M168" s="2"/>
      <c r="N168" s="2"/>
    </row>
    <row r="169" spans="1:14" x14ac:dyDescent="0.3">
      <c r="A169" s="25">
        <v>933003118</v>
      </c>
      <c r="B169" s="2" t="s">
        <v>2300</v>
      </c>
      <c r="C169" s="78">
        <v>36288</v>
      </c>
      <c r="D169" s="3">
        <f t="shared" ca="1" si="2"/>
        <v>21</v>
      </c>
      <c r="E169" s="3"/>
      <c r="F169" s="3">
        <v>111774</v>
      </c>
      <c r="G169" s="79"/>
      <c r="H169" s="77"/>
      <c r="I169" s="2"/>
      <c r="J169" s="2"/>
      <c r="K169" s="2"/>
      <c r="L169" s="2"/>
      <c r="M169" s="2"/>
      <c r="N169" s="2"/>
    </row>
    <row r="170" spans="1:14" x14ac:dyDescent="0.3">
      <c r="A170" s="25">
        <v>793006568</v>
      </c>
      <c r="B170" s="2" t="s">
        <v>697</v>
      </c>
      <c r="C170" s="78">
        <v>36994</v>
      </c>
      <c r="D170" s="3">
        <f t="shared" ca="1" si="2"/>
        <v>19</v>
      </c>
      <c r="E170" s="3" t="s">
        <v>2314</v>
      </c>
      <c r="F170" s="3">
        <v>35269</v>
      </c>
      <c r="G170" s="79"/>
      <c r="H170" s="77"/>
      <c r="I170" s="2"/>
      <c r="J170" s="2"/>
      <c r="K170" s="2"/>
      <c r="L170" s="2"/>
      <c r="M170" s="2"/>
      <c r="N170" s="2"/>
    </row>
    <row r="171" spans="1:14" x14ac:dyDescent="0.3">
      <c r="A171" s="25">
        <v>803006506</v>
      </c>
      <c r="B171" s="2" t="s">
        <v>2298</v>
      </c>
      <c r="C171" s="78">
        <v>37042</v>
      </c>
      <c r="D171" s="3">
        <f t="shared" ca="1" si="2"/>
        <v>19</v>
      </c>
      <c r="E171" s="3" t="s">
        <v>2313</v>
      </c>
      <c r="F171" s="3">
        <v>101335</v>
      </c>
      <c r="G171" s="79"/>
      <c r="H171" s="77"/>
      <c r="I171" s="2"/>
      <c r="J171" s="2"/>
      <c r="K171" s="2"/>
      <c r="L171" s="2"/>
      <c r="M171" s="2"/>
      <c r="N171" s="2"/>
    </row>
    <row r="172" spans="1:14" x14ac:dyDescent="0.3">
      <c r="A172" s="25">
        <v>106006151</v>
      </c>
      <c r="B172" s="2" t="s">
        <v>2300</v>
      </c>
      <c r="C172" s="78">
        <v>37716</v>
      </c>
      <c r="D172" s="3">
        <f t="shared" ca="1" si="2"/>
        <v>17</v>
      </c>
      <c r="E172" s="3"/>
      <c r="F172" s="3">
        <v>61776</v>
      </c>
      <c r="G172" s="79"/>
      <c r="H172" s="77"/>
      <c r="I172" s="2"/>
      <c r="J172" s="2"/>
      <c r="K172" s="2"/>
      <c r="L172" s="2"/>
      <c r="M172" s="2"/>
      <c r="N172" s="2"/>
    </row>
    <row r="173" spans="1:14" x14ac:dyDescent="0.3">
      <c r="A173" s="25">
        <v>512004764</v>
      </c>
      <c r="B173" s="2" t="s">
        <v>623</v>
      </c>
      <c r="C173" s="78">
        <v>37920</v>
      </c>
      <c r="D173" s="3">
        <f t="shared" ca="1" si="2"/>
        <v>17</v>
      </c>
      <c r="E173" s="3" t="s">
        <v>2311</v>
      </c>
      <c r="F173" s="3">
        <v>50700</v>
      </c>
      <c r="G173" s="79"/>
      <c r="H173" s="77"/>
      <c r="I173" s="2"/>
      <c r="J173" s="2"/>
      <c r="K173" s="2"/>
      <c r="L173" s="2"/>
      <c r="M173" s="2"/>
      <c r="N173" s="2"/>
    </row>
    <row r="174" spans="1:14" x14ac:dyDescent="0.3">
      <c r="A174" s="25">
        <v>163002583</v>
      </c>
      <c r="B174" s="2" t="s">
        <v>2288</v>
      </c>
      <c r="C174" s="78">
        <v>37668</v>
      </c>
      <c r="D174" s="3">
        <f t="shared" ca="1" si="2"/>
        <v>18</v>
      </c>
      <c r="E174" s="3"/>
      <c r="F174" s="3">
        <v>39442</v>
      </c>
      <c r="G174" s="79"/>
      <c r="H174" s="77"/>
      <c r="I174" s="2"/>
      <c r="J174" s="2"/>
      <c r="K174" s="2"/>
      <c r="L174" s="2"/>
      <c r="M174" s="2"/>
      <c r="N174" s="2"/>
    </row>
    <row r="175" spans="1:14" x14ac:dyDescent="0.3">
      <c r="A175" s="25">
        <v>313008310</v>
      </c>
      <c r="B175" s="2" t="s">
        <v>2300</v>
      </c>
      <c r="C175" s="78">
        <v>35852</v>
      </c>
      <c r="D175" s="3">
        <f t="shared" ca="1" si="2"/>
        <v>23</v>
      </c>
      <c r="E175" s="3" t="s">
        <v>2314</v>
      </c>
      <c r="F175" s="3">
        <v>81494</v>
      </c>
      <c r="G175" s="79"/>
      <c r="H175" s="77"/>
      <c r="I175" s="2"/>
      <c r="J175" s="2"/>
      <c r="K175" s="2"/>
      <c r="L175" s="2"/>
      <c r="M175" s="2"/>
      <c r="N175" s="2"/>
    </row>
    <row r="176" spans="1:14" x14ac:dyDescent="0.3">
      <c r="A176" s="25">
        <v>378002665</v>
      </c>
      <c r="B176" s="2" t="s">
        <v>2300</v>
      </c>
      <c r="C176" s="78">
        <v>35301</v>
      </c>
      <c r="D176" s="3">
        <f t="shared" ca="1" si="2"/>
        <v>24</v>
      </c>
      <c r="E176" s="3" t="s">
        <v>2314</v>
      </c>
      <c r="F176" s="3">
        <v>60294</v>
      </c>
      <c r="G176" s="79"/>
      <c r="H176" s="77"/>
      <c r="I176" s="2"/>
      <c r="J176" s="2"/>
      <c r="K176" s="2"/>
      <c r="L176" s="2"/>
      <c r="M176" s="2"/>
      <c r="N176" s="2"/>
    </row>
    <row r="177" spans="1:14" x14ac:dyDescent="0.3">
      <c r="A177" s="25">
        <v>867001341</v>
      </c>
      <c r="B177" s="2" t="s">
        <v>2288</v>
      </c>
      <c r="C177" s="78">
        <v>38526</v>
      </c>
      <c r="D177" s="3">
        <f t="shared" ca="1" si="2"/>
        <v>15</v>
      </c>
      <c r="E177" s="3" t="s">
        <v>2314</v>
      </c>
      <c r="F177" s="3">
        <v>45864</v>
      </c>
      <c r="G177" s="79"/>
      <c r="H177" s="77"/>
      <c r="I177" s="2"/>
      <c r="J177" s="2"/>
      <c r="K177" s="2"/>
      <c r="L177" s="2"/>
      <c r="M177" s="2"/>
      <c r="N177" s="2"/>
    </row>
    <row r="178" spans="1:14" x14ac:dyDescent="0.3">
      <c r="A178" s="25">
        <v>798006688</v>
      </c>
      <c r="B178" s="2" t="s">
        <v>234</v>
      </c>
      <c r="C178" s="78">
        <v>41833</v>
      </c>
      <c r="D178" s="3">
        <f t="shared" ca="1" si="2"/>
        <v>6</v>
      </c>
      <c r="E178" s="3" t="s">
        <v>2314</v>
      </c>
      <c r="F178" s="3">
        <v>46280</v>
      </c>
      <c r="G178" s="79"/>
      <c r="H178" s="77"/>
      <c r="I178" s="2"/>
      <c r="J178" s="2"/>
      <c r="K178" s="2"/>
      <c r="L178" s="2"/>
      <c r="M178" s="2"/>
      <c r="N178" s="2"/>
    </row>
    <row r="179" spans="1:14" x14ac:dyDescent="0.3">
      <c r="A179" s="25">
        <v>671000508</v>
      </c>
      <c r="B179" s="2" t="s">
        <v>517</v>
      </c>
      <c r="C179" s="78">
        <v>34790</v>
      </c>
      <c r="D179" s="3">
        <f t="shared" ca="1" si="2"/>
        <v>25</v>
      </c>
      <c r="E179" s="3" t="s">
        <v>2313</v>
      </c>
      <c r="F179" s="3">
        <v>51506</v>
      </c>
      <c r="G179" s="79"/>
      <c r="H179" s="77"/>
      <c r="I179" s="2"/>
      <c r="J179" s="2"/>
      <c r="K179" s="2"/>
      <c r="L179" s="2"/>
      <c r="M179" s="2"/>
      <c r="N179" s="2"/>
    </row>
    <row r="180" spans="1:14" x14ac:dyDescent="0.3">
      <c r="A180" s="25">
        <v>693004759</v>
      </c>
      <c r="B180" s="2" t="s">
        <v>697</v>
      </c>
      <c r="C180" s="78">
        <v>35436</v>
      </c>
      <c r="D180" s="3">
        <f t="shared" ca="1" si="2"/>
        <v>24</v>
      </c>
      <c r="E180" s="3" t="s">
        <v>2313</v>
      </c>
      <c r="F180" s="3">
        <v>81614</v>
      </c>
      <c r="G180" s="79"/>
      <c r="H180" s="77"/>
      <c r="I180" s="2"/>
      <c r="J180" s="2"/>
      <c r="K180" s="2"/>
      <c r="L180" s="2"/>
      <c r="M180" s="2"/>
      <c r="N180" s="2"/>
    </row>
    <row r="181" spans="1:14" x14ac:dyDescent="0.3">
      <c r="A181" s="25">
        <v>501003688</v>
      </c>
      <c r="B181" s="2" t="s">
        <v>234</v>
      </c>
      <c r="C181" s="78">
        <v>37150</v>
      </c>
      <c r="D181" s="3">
        <f t="shared" ca="1" si="2"/>
        <v>19</v>
      </c>
      <c r="E181" s="3" t="s">
        <v>2314</v>
      </c>
      <c r="F181" s="3">
        <v>103649</v>
      </c>
      <c r="G181" s="79"/>
      <c r="H181" s="77"/>
      <c r="I181" s="2"/>
      <c r="J181" s="2"/>
      <c r="K181" s="2"/>
      <c r="L181" s="2"/>
      <c r="M181" s="2"/>
      <c r="N181" s="2"/>
    </row>
    <row r="182" spans="1:14" x14ac:dyDescent="0.3">
      <c r="A182" s="25">
        <v>719007584</v>
      </c>
      <c r="B182" s="2" t="s">
        <v>2291</v>
      </c>
      <c r="C182" s="78">
        <v>35077</v>
      </c>
      <c r="D182" s="3">
        <f t="shared" ca="1" si="2"/>
        <v>25</v>
      </c>
      <c r="E182" s="3" t="s">
        <v>2311</v>
      </c>
      <c r="F182" s="3">
        <v>48906</v>
      </c>
      <c r="G182" s="79"/>
      <c r="H182" s="77"/>
      <c r="I182" s="2"/>
      <c r="J182" s="2"/>
      <c r="K182" s="2"/>
      <c r="L182" s="2"/>
      <c r="M182" s="2"/>
      <c r="N182" s="2"/>
    </row>
    <row r="183" spans="1:14" x14ac:dyDescent="0.3">
      <c r="A183" s="25">
        <v>828005080</v>
      </c>
      <c r="B183" s="2" t="s">
        <v>2300</v>
      </c>
      <c r="C183" s="78">
        <v>36724</v>
      </c>
      <c r="D183" s="3">
        <f t="shared" ca="1" si="2"/>
        <v>20</v>
      </c>
      <c r="E183" s="3" t="s">
        <v>2313</v>
      </c>
      <c r="F183" s="3">
        <v>79492</v>
      </c>
      <c r="G183" s="79"/>
      <c r="H183" s="77"/>
      <c r="I183" s="2"/>
      <c r="J183" s="2"/>
      <c r="K183" s="2"/>
      <c r="L183" s="2"/>
      <c r="M183" s="2"/>
      <c r="N183" s="2"/>
    </row>
    <row r="184" spans="1:14" x14ac:dyDescent="0.3">
      <c r="A184" s="25">
        <v>941007371</v>
      </c>
      <c r="B184" s="2" t="s">
        <v>697</v>
      </c>
      <c r="C184" s="78">
        <v>37406</v>
      </c>
      <c r="D184" s="3">
        <f t="shared" ca="1" si="2"/>
        <v>18</v>
      </c>
      <c r="E184" s="3" t="s">
        <v>2314</v>
      </c>
      <c r="F184" s="3">
        <v>112216</v>
      </c>
      <c r="G184" s="79"/>
      <c r="H184" s="77"/>
      <c r="I184" s="2"/>
      <c r="J184" s="2"/>
      <c r="K184" s="2"/>
      <c r="L184" s="2"/>
      <c r="M184" s="2"/>
      <c r="N184" s="2"/>
    </row>
    <row r="185" spans="1:14" x14ac:dyDescent="0.3">
      <c r="A185" s="25">
        <v>288001910</v>
      </c>
      <c r="B185" s="2" t="s">
        <v>623</v>
      </c>
      <c r="C185" s="78">
        <v>37990</v>
      </c>
      <c r="D185" s="3">
        <f t="shared" ca="1" si="2"/>
        <v>17</v>
      </c>
      <c r="E185" s="3" t="s">
        <v>2311</v>
      </c>
      <c r="F185" s="3">
        <v>87126</v>
      </c>
      <c r="G185" s="79"/>
      <c r="H185" s="77"/>
      <c r="I185" s="2"/>
      <c r="J185" s="2"/>
      <c r="K185" s="2"/>
      <c r="L185" s="2"/>
      <c r="M185" s="2"/>
      <c r="N185" s="2"/>
    </row>
    <row r="186" spans="1:14" x14ac:dyDescent="0.3">
      <c r="A186" s="25">
        <v>975007784</v>
      </c>
      <c r="B186" s="2" t="s">
        <v>623</v>
      </c>
      <c r="C186" s="78">
        <v>38272</v>
      </c>
      <c r="D186" s="3">
        <f t="shared" ca="1" si="2"/>
        <v>16</v>
      </c>
      <c r="E186" s="3"/>
      <c r="F186" s="3">
        <v>101088</v>
      </c>
      <c r="G186" s="79"/>
      <c r="H186" s="77"/>
      <c r="I186" s="2"/>
      <c r="J186" s="2"/>
      <c r="K186" s="2"/>
      <c r="L186" s="2"/>
      <c r="M186" s="2"/>
      <c r="N186" s="2"/>
    </row>
    <row r="187" spans="1:14" x14ac:dyDescent="0.3">
      <c r="A187" s="25">
        <v>489007166</v>
      </c>
      <c r="B187" s="2" t="s">
        <v>623</v>
      </c>
      <c r="C187" s="78">
        <v>38037</v>
      </c>
      <c r="D187" s="3">
        <f t="shared" ca="1" si="2"/>
        <v>17</v>
      </c>
      <c r="E187" s="3" t="s">
        <v>2313</v>
      </c>
      <c r="F187" s="3">
        <v>59644</v>
      </c>
      <c r="G187" s="79"/>
      <c r="H187" s="77"/>
      <c r="I187" s="2"/>
      <c r="J187" s="2"/>
      <c r="K187" s="2"/>
      <c r="L187" s="2"/>
      <c r="M187" s="2"/>
      <c r="N187" s="2"/>
    </row>
    <row r="188" spans="1:14" x14ac:dyDescent="0.3">
      <c r="A188" s="25">
        <v>657005603</v>
      </c>
      <c r="B188" s="2" t="s">
        <v>697</v>
      </c>
      <c r="C188" s="78">
        <v>34909</v>
      </c>
      <c r="D188" s="3">
        <f t="shared" ca="1" si="2"/>
        <v>25</v>
      </c>
      <c r="E188" s="3" t="s">
        <v>2314</v>
      </c>
      <c r="F188" s="3">
        <v>31460</v>
      </c>
      <c r="G188" s="79"/>
      <c r="H188" s="77"/>
      <c r="I188" s="2"/>
      <c r="J188" s="2"/>
      <c r="K188" s="2"/>
      <c r="L188" s="2"/>
      <c r="M188" s="2"/>
      <c r="N188" s="2"/>
    </row>
    <row r="189" spans="1:14" x14ac:dyDescent="0.3">
      <c r="A189" s="25">
        <v>746007232</v>
      </c>
      <c r="B189" s="2" t="s">
        <v>225</v>
      </c>
      <c r="C189" s="78">
        <v>38303</v>
      </c>
      <c r="D189" s="3">
        <f t="shared" ca="1" si="2"/>
        <v>16</v>
      </c>
      <c r="E189" s="3" t="s">
        <v>2311</v>
      </c>
      <c r="F189" s="3">
        <v>90233</v>
      </c>
      <c r="G189" s="79"/>
      <c r="H189" s="77"/>
      <c r="I189" s="2"/>
      <c r="J189" s="2"/>
      <c r="K189" s="2"/>
      <c r="L189" s="2"/>
      <c r="M189" s="2"/>
      <c r="N189" s="2"/>
    </row>
    <row r="190" spans="1:14" x14ac:dyDescent="0.3">
      <c r="A190" s="25">
        <v>542001793</v>
      </c>
      <c r="B190" s="2" t="s">
        <v>2283</v>
      </c>
      <c r="C190" s="78">
        <v>37890</v>
      </c>
      <c r="D190" s="3">
        <f t="shared" ca="1" si="2"/>
        <v>17</v>
      </c>
      <c r="E190" s="3" t="s">
        <v>2314</v>
      </c>
      <c r="F190" s="3">
        <v>97695</v>
      </c>
      <c r="G190" s="79"/>
      <c r="H190" s="77"/>
      <c r="I190" s="2"/>
      <c r="J190" s="2"/>
      <c r="K190" s="2"/>
      <c r="L190" s="2"/>
      <c r="M190" s="2"/>
      <c r="N190" s="2"/>
    </row>
    <row r="191" spans="1:14" x14ac:dyDescent="0.3">
      <c r="A191" s="25">
        <v>750006979</v>
      </c>
      <c r="B191" s="2" t="s">
        <v>697</v>
      </c>
      <c r="C191" s="78">
        <v>35672</v>
      </c>
      <c r="D191" s="3">
        <f t="shared" ca="1" si="2"/>
        <v>23</v>
      </c>
      <c r="E191" s="3" t="s">
        <v>2312</v>
      </c>
      <c r="F191" s="3">
        <v>36023</v>
      </c>
      <c r="G191" s="79"/>
      <c r="H191" s="77"/>
      <c r="I191" s="2"/>
      <c r="J191" s="2"/>
      <c r="K191" s="2"/>
      <c r="L191" s="2"/>
      <c r="M191" s="2"/>
      <c r="N191" s="2"/>
    </row>
    <row r="192" spans="1:14" x14ac:dyDescent="0.3">
      <c r="A192" s="25">
        <v>541005827</v>
      </c>
      <c r="B192" s="2" t="s">
        <v>2293</v>
      </c>
      <c r="C192" s="78">
        <v>39765</v>
      </c>
      <c r="D192" s="3">
        <f t="shared" ca="1" si="2"/>
        <v>12</v>
      </c>
      <c r="E192" s="3" t="s">
        <v>2312</v>
      </c>
      <c r="F192" s="3">
        <v>85228</v>
      </c>
      <c r="G192" s="79"/>
      <c r="H192" s="77"/>
      <c r="I192" s="2"/>
      <c r="J192" s="2"/>
      <c r="K192" s="2"/>
      <c r="L192" s="2"/>
      <c r="M192" s="2"/>
      <c r="N192" s="2"/>
    </row>
    <row r="193" spans="1:14" x14ac:dyDescent="0.3">
      <c r="A193" s="25">
        <v>943001719</v>
      </c>
      <c r="B193" s="2" t="s">
        <v>150</v>
      </c>
      <c r="C193" s="78">
        <v>37079</v>
      </c>
      <c r="D193" s="3">
        <f t="shared" ca="1" si="2"/>
        <v>19</v>
      </c>
      <c r="E193" s="3" t="s">
        <v>2311</v>
      </c>
      <c r="F193" s="3">
        <v>29796</v>
      </c>
      <c r="G193" s="79"/>
      <c r="H193" s="77"/>
      <c r="I193" s="2"/>
      <c r="J193" s="2"/>
      <c r="K193" s="2"/>
      <c r="L193" s="2"/>
      <c r="M193" s="2"/>
      <c r="N193" s="2"/>
    </row>
    <row r="194" spans="1:14" x14ac:dyDescent="0.3">
      <c r="A194" s="25">
        <v>504004685</v>
      </c>
      <c r="B194" s="2" t="s">
        <v>234</v>
      </c>
      <c r="C194" s="78">
        <v>37714</v>
      </c>
      <c r="D194" s="3">
        <f t="shared" ref="D194:D257" ca="1" si="3">DATEDIF(C194,TODAY(),"Y")</f>
        <v>17</v>
      </c>
      <c r="E194" s="3" t="s">
        <v>2314</v>
      </c>
      <c r="F194" s="3">
        <v>43173</v>
      </c>
      <c r="G194" s="79"/>
      <c r="H194" s="77"/>
      <c r="I194" s="2"/>
      <c r="J194" s="2"/>
      <c r="K194" s="2"/>
      <c r="L194" s="2"/>
      <c r="M194" s="2"/>
      <c r="N194" s="2"/>
    </row>
    <row r="195" spans="1:14" x14ac:dyDescent="0.3">
      <c r="A195" s="25">
        <v>259000447</v>
      </c>
      <c r="B195" s="2" t="s">
        <v>2294</v>
      </c>
      <c r="C195" s="78">
        <v>37822</v>
      </c>
      <c r="D195" s="3">
        <f t="shared" ca="1" si="3"/>
        <v>17</v>
      </c>
      <c r="E195" s="3"/>
      <c r="F195" s="3">
        <v>61906</v>
      </c>
      <c r="G195" s="79"/>
      <c r="H195" s="77"/>
      <c r="I195" s="2"/>
      <c r="J195" s="2"/>
      <c r="K195" s="2"/>
      <c r="L195" s="2"/>
      <c r="M195" s="2"/>
      <c r="N195" s="2"/>
    </row>
    <row r="196" spans="1:14" x14ac:dyDescent="0.3">
      <c r="A196" s="25">
        <v>100002924</v>
      </c>
      <c r="B196" s="2" t="s">
        <v>11</v>
      </c>
      <c r="C196" s="78">
        <v>37801</v>
      </c>
      <c r="D196" s="3">
        <f t="shared" ca="1" si="3"/>
        <v>17</v>
      </c>
      <c r="E196" s="3" t="s">
        <v>2314</v>
      </c>
      <c r="F196" s="3">
        <v>31915</v>
      </c>
      <c r="G196" s="79"/>
      <c r="H196" s="77"/>
      <c r="I196" s="2"/>
      <c r="J196" s="2"/>
      <c r="K196" s="2"/>
      <c r="L196" s="2"/>
      <c r="M196" s="2"/>
      <c r="N196" s="2"/>
    </row>
    <row r="197" spans="1:14" x14ac:dyDescent="0.3">
      <c r="A197" s="25">
        <v>991006720</v>
      </c>
      <c r="B197" s="2" t="s">
        <v>11</v>
      </c>
      <c r="C197" s="78">
        <v>41077</v>
      </c>
      <c r="D197" s="3">
        <f t="shared" ca="1" si="3"/>
        <v>8</v>
      </c>
      <c r="E197" s="3" t="s">
        <v>2312</v>
      </c>
      <c r="F197" s="3">
        <v>94679</v>
      </c>
      <c r="G197" s="79"/>
      <c r="H197" s="77"/>
      <c r="I197" s="2"/>
      <c r="J197" s="2"/>
      <c r="K197" s="2"/>
      <c r="L197" s="2"/>
      <c r="M197" s="2"/>
      <c r="N197" s="2"/>
    </row>
    <row r="198" spans="1:14" x14ac:dyDescent="0.3">
      <c r="A198" s="25">
        <v>865003824</v>
      </c>
      <c r="B198" s="2" t="s">
        <v>234</v>
      </c>
      <c r="C198" s="78">
        <v>36171</v>
      </c>
      <c r="D198" s="3">
        <f t="shared" ca="1" si="3"/>
        <v>22</v>
      </c>
      <c r="E198" s="3" t="s">
        <v>2315</v>
      </c>
      <c r="F198" s="3">
        <v>44824</v>
      </c>
      <c r="G198" s="79"/>
      <c r="H198" s="77"/>
      <c r="I198" s="2"/>
      <c r="J198" s="2"/>
      <c r="K198" s="2"/>
      <c r="L198" s="2"/>
      <c r="M198" s="2"/>
      <c r="N198" s="2"/>
    </row>
    <row r="199" spans="1:14" x14ac:dyDescent="0.3">
      <c r="A199" s="25">
        <v>351008538</v>
      </c>
      <c r="B199" s="2" t="s">
        <v>225</v>
      </c>
      <c r="C199" s="78">
        <v>38149</v>
      </c>
      <c r="D199" s="3">
        <f t="shared" ca="1" si="3"/>
        <v>16</v>
      </c>
      <c r="E199" s="3" t="s">
        <v>2311</v>
      </c>
      <c r="F199" s="3">
        <v>80418</v>
      </c>
      <c r="G199" s="79"/>
      <c r="H199" s="77"/>
      <c r="I199" s="2"/>
      <c r="J199" s="2"/>
      <c r="K199" s="2"/>
      <c r="L199" s="2"/>
      <c r="M199" s="2"/>
      <c r="N199" s="2"/>
    </row>
    <row r="200" spans="1:14" x14ac:dyDescent="0.3">
      <c r="A200" s="25">
        <v>622004162</v>
      </c>
      <c r="B200" s="2" t="s">
        <v>2293</v>
      </c>
      <c r="C200" s="78">
        <v>36401</v>
      </c>
      <c r="D200" s="3">
        <f t="shared" ca="1" si="3"/>
        <v>21</v>
      </c>
      <c r="E200" s="3"/>
      <c r="F200" s="3">
        <v>34268</v>
      </c>
      <c r="G200" s="79"/>
      <c r="H200" s="77"/>
      <c r="I200" s="2"/>
      <c r="J200" s="2"/>
      <c r="K200" s="2"/>
      <c r="L200" s="2"/>
      <c r="M200" s="2"/>
      <c r="N200" s="2"/>
    </row>
    <row r="201" spans="1:14" x14ac:dyDescent="0.3">
      <c r="A201" s="25">
        <v>304004314</v>
      </c>
      <c r="B201" s="2" t="s">
        <v>623</v>
      </c>
      <c r="C201" s="78">
        <v>35051</v>
      </c>
      <c r="D201" s="3">
        <f t="shared" ca="1" si="3"/>
        <v>25</v>
      </c>
      <c r="E201" s="3"/>
      <c r="F201" s="3">
        <v>60645</v>
      </c>
      <c r="G201" s="79"/>
      <c r="H201" s="77"/>
      <c r="I201" s="2"/>
      <c r="J201" s="2"/>
      <c r="K201" s="2"/>
      <c r="L201" s="2"/>
      <c r="M201" s="2"/>
      <c r="N201" s="2"/>
    </row>
    <row r="202" spans="1:14" x14ac:dyDescent="0.3">
      <c r="A202" s="25">
        <v>596008829</v>
      </c>
      <c r="B202" s="2" t="s">
        <v>234</v>
      </c>
      <c r="C202" s="78">
        <v>37641</v>
      </c>
      <c r="D202" s="3">
        <f t="shared" ca="1" si="3"/>
        <v>18</v>
      </c>
      <c r="E202" s="3"/>
      <c r="F202" s="3">
        <v>58565</v>
      </c>
      <c r="G202" s="79"/>
      <c r="H202" s="77"/>
      <c r="I202" s="2"/>
      <c r="J202" s="2"/>
      <c r="K202" s="2"/>
      <c r="L202" s="2"/>
      <c r="M202" s="2"/>
      <c r="N202" s="2"/>
    </row>
    <row r="203" spans="1:14" x14ac:dyDescent="0.3">
      <c r="A203" s="25">
        <v>240002873</v>
      </c>
      <c r="B203" s="2" t="s">
        <v>234</v>
      </c>
      <c r="C203" s="78">
        <v>40542</v>
      </c>
      <c r="D203" s="3">
        <f t="shared" ca="1" si="3"/>
        <v>10</v>
      </c>
      <c r="E203" s="3"/>
      <c r="F203" s="3">
        <v>104429</v>
      </c>
      <c r="G203" s="79"/>
      <c r="H203" s="77"/>
      <c r="I203" s="2"/>
      <c r="J203" s="2"/>
      <c r="K203" s="2"/>
      <c r="L203" s="2"/>
      <c r="M203" s="2"/>
      <c r="N203" s="2"/>
    </row>
    <row r="204" spans="1:14" x14ac:dyDescent="0.3">
      <c r="A204" s="25">
        <v>512005919</v>
      </c>
      <c r="B204" s="2" t="s">
        <v>234</v>
      </c>
      <c r="C204" s="78">
        <v>39066</v>
      </c>
      <c r="D204" s="3">
        <f t="shared" ca="1" si="3"/>
        <v>14</v>
      </c>
      <c r="E204" s="3" t="s">
        <v>2312</v>
      </c>
      <c r="F204" s="3">
        <v>83369</v>
      </c>
      <c r="G204" s="79"/>
      <c r="H204" s="77"/>
      <c r="I204" s="2"/>
      <c r="J204" s="2"/>
      <c r="K204" s="2"/>
      <c r="L204" s="2"/>
      <c r="M204" s="2"/>
      <c r="N204" s="2"/>
    </row>
    <row r="205" spans="1:14" x14ac:dyDescent="0.3">
      <c r="A205" s="25">
        <v>569001716</v>
      </c>
      <c r="B205" s="2" t="s">
        <v>234</v>
      </c>
      <c r="C205" s="78">
        <v>37807</v>
      </c>
      <c r="D205" s="3">
        <f t="shared" ca="1" si="3"/>
        <v>17</v>
      </c>
      <c r="E205" s="3" t="s">
        <v>2312</v>
      </c>
      <c r="F205" s="3">
        <v>28171</v>
      </c>
      <c r="G205" s="79"/>
      <c r="H205" s="77"/>
      <c r="I205" s="2"/>
      <c r="J205" s="2"/>
      <c r="K205" s="2"/>
      <c r="L205" s="2"/>
      <c r="M205" s="2"/>
      <c r="N205" s="2"/>
    </row>
    <row r="206" spans="1:14" x14ac:dyDescent="0.3">
      <c r="A206" s="25">
        <v>479001328</v>
      </c>
      <c r="B206" s="2" t="s">
        <v>2294</v>
      </c>
      <c r="C206" s="78">
        <v>37312</v>
      </c>
      <c r="D206" s="3">
        <f t="shared" ca="1" si="3"/>
        <v>19</v>
      </c>
      <c r="E206" s="3"/>
      <c r="F206" s="3">
        <v>83005</v>
      </c>
      <c r="G206" s="79"/>
      <c r="H206" s="77"/>
      <c r="I206" s="2"/>
      <c r="J206" s="2"/>
      <c r="K206" s="2"/>
      <c r="L206" s="2"/>
      <c r="M206" s="2"/>
      <c r="N206" s="2"/>
    </row>
    <row r="207" spans="1:14" x14ac:dyDescent="0.3">
      <c r="A207" s="25">
        <v>861004260</v>
      </c>
      <c r="B207" s="2" t="s">
        <v>225</v>
      </c>
      <c r="C207" s="78">
        <v>35015</v>
      </c>
      <c r="D207" s="3">
        <f t="shared" ca="1" si="3"/>
        <v>25</v>
      </c>
      <c r="E207" s="3" t="s">
        <v>2314</v>
      </c>
      <c r="F207" s="3">
        <v>115882</v>
      </c>
      <c r="G207" s="79"/>
      <c r="H207" s="77"/>
      <c r="I207" s="2"/>
      <c r="J207" s="2"/>
      <c r="K207" s="2"/>
      <c r="L207" s="2"/>
      <c r="M207" s="2"/>
      <c r="N207" s="2"/>
    </row>
    <row r="208" spans="1:14" x14ac:dyDescent="0.3">
      <c r="A208" s="25">
        <v>983007016</v>
      </c>
      <c r="B208" s="2" t="s">
        <v>623</v>
      </c>
      <c r="C208" s="78">
        <v>40423</v>
      </c>
      <c r="D208" s="3">
        <f t="shared" ca="1" si="3"/>
        <v>10</v>
      </c>
      <c r="E208" s="3"/>
      <c r="F208" s="3">
        <v>111709</v>
      </c>
      <c r="G208" s="79"/>
      <c r="H208" s="77"/>
      <c r="I208" s="2"/>
      <c r="J208" s="2"/>
      <c r="K208" s="2"/>
      <c r="L208" s="2"/>
      <c r="M208" s="2"/>
      <c r="N208" s="2"/>
    </row>
    <row r="209" spans="1:14" x14ac:dyDescent="0.3">
      <c r="A209" s="25">
        <v>555008765</v>
      </c>
      <c r="B209" s="2" t="s">
        <v>2298</v>
      </c>
      <c r="C209" s="78">
        <v>36367</v>
      </c>
      <c r="D209" s="3">
        <f t="shared" ca="1" si="3"/>
        <v>21</v>
      </c>
      <c r="E209" s="3" t="s">
        <v>2314</v>
      </c>
      <c r="F209" s="3">
        <v>115505</v>
      </c>
      <c r="G209" s="79"/>
      <c r="H209" s="77"/>
      <c r="I209" s="2"/>
      <c r="J209" s="2"/>
      <c r="K209" s="2"/>
      <c r="L209" s="2"/>
      <c r="M209" s="2"/>
      <c r="N209" s="2"/>
    </row>
    <row r="210" spans="1:14" x14ac:dyDescent="0.3">
      <c r="A210" s="25">
        <v>303001529</v>
      </c>
      <c r="B210" s="2" t="s">
        <v>2296</v>
      </c>
      <c r="C210" s="78">
        <v>36780</v>
      </c>
      <c r="D210" s="3">
        <f t="shared" ca="1" si="3"/>
        <v>20</v>
      </c>
      <c r="E210" s="3" t="s">
        <v>2314</v>
      </c>
      <c r="F210" s="3">
        <v>64227</v>
      </c>
      <c r="G210" s="79"/>
      <c r="H210" s="77"/>
      <c r="I210" s="2"/>
      <c r="J210" s="2"/>
      <c r="K210" s="2"/>
      <c r="L210" s="2"/>
      <c r="M210" s="2"/>
      <c r="N210" s="2"/>
    </row>
    <row r="211" spans="1:14" x14ac:dyDescent="0.3">
      <c r="A211" s="25">
        <v>195005117</v>
      </c>
      <c r="B211" s="2" t="s">
        <v>2291</v>
      </c>
      <c r="C211" s="78">
        <v>37303</v>
      </c>
      <c r="D211" s="3">
        <f t="shared" ca="1" si="3"/>
        <v>19</v>
      </c>
      <c r="E211" s="3"/>
      <c r="F211" s="3">
        <v>49437</v>
      </c>
      <c r="G211" s="79"/>
      <c r="H211" s="77"/>
      <c r="I211" s="2"/>
      <c r="J211" s="2"/>
      <c r="K211" s="2"/>
      <c r="L211" s="2"/>
      <c r="M211" s="2"/>
      <c r="N211" s="2"/>
    </row>
    <row r="212" spans="1:14" x14ac:dyDescent="0.3">
      <c r="A212" s="25">
        <v>282002141</v>
      </c>
      <c r="B212" s="2" t="s">
        <v>2293</v>
      </c>
      <c r="C212" s="78">
        <v>37569</v>
      </c>
      <c r="D212" s="3">
        <f t="shared" ca="1" si="3"/>
        <v>18</v>
      </c>
      <c r="E212" s="3"/>
      <c r="F212" s="3">
        <v>32656</v>
      </c>
      <c r="G212" s="79"/>
      <c r="H212" s="77"/>
      <c r="I212" s="2"/>
      <c r="J212" s="2"/>
      <c r="K212" s="2"/>
      <c r="L212" s="2"/>
      <c r="M212" s="2"/>
      <c r="N212" s="2"/>
    </row>
    <row r="213" spans="1:14" x14ac:dyDescent="0.3">
      <c r="A213" s="25">
        <v>681006577</v>
      </c>
      <c r="B213" s="2" t="s">
        <v>2291</v>
      </c>
      <c r="C213" s="78">
        <v>36780</v>
      </c>
      <c r="D213" s="3">
        <f t="shared" ca="1" si="3"/>
        <v>20</v>
      </c>
      <c r="E213" s="3"/>
      <c r="F213" s="3">
        <v>45838</v>
      </c>
      <c r="G213" s="79"/>
      <c r="H213" s="77"/>
      <c r="I213" s="2"/>
      <c r="J213" s="2"/>
      <c r="K213" s="2"/>
      <c r="L213" s="2"/>
      <c r="M213" s="2"/>
      <c r="N213" s="2"/>
    </row>
    <row r="214" spans="1:14" x14ac:dyDescent="0.3">
      <c r="A214" s="25">
        <v>427001310</v>
      </c>
      <c r="B214" s="2" t="s">
        <v>2288</v>
      </c>
      <c r="C214" s="78">
        <v>36885</v>
      </c>
      <c r="D214" s="3">
        <f t="shared" ca="1" si="3"/>
        <v>20</v>
      </c>
      <c r="E214" s="3"/>
      <c r="F214" s="3">
        <v>116103</v>
      </c>
      <c r="G214" s="79"/>
      <c r="H214" s="77"/>
      <c r="I214" s="2"/>
      <c r="J214" s="2"/>
      <c r="K214" s="2"/>
      <c r="L214" s="2"/>
      <c r="M214" s="2"/>
      <c r="N214" s="2"/>
    </row>
    <row r="215" spans="1:14" x14ac:dyDescent="0.3">
      <c r="A215" s="25">
        <v>380004349</v>
      </c>
      <c r="B215" s="2" t="s">
        <v>697</v>
      </c>
      <c r="C215" s="78">
        <v>38179</v>
      </c>
      <c r="D215" s="3">
        <f t="shared" ca="1" si="3"/>
        <v>16</v>
      </c>
      <c r="E215" s="3" t="s">
        <v>2311</v>
      </c>
      <c r="F215" s="3">
        <v>46098</v>
      </c>
      <c r="G215" s="79"/>
      <c r="H215" s="77"/>
      <c r="I215" s="2"/>
      <c r="J215" s="2"/>
      <c r="K215" s="2"/>
      <c r="L215" s="2"/>
      <c r="M215" s="2"/>
      <c r="N215" s="2"/>
    </row>
    <row r="216" spans="1:14" x14ac:dyDescent="0.3">
      <c r="A216" s="25">
        <v>631005285</v>
      </c>
      <c r="B216" s="2" t="s">
        <v>2288</v>
      </c>
      <c r="C216" s="78">
        <v>35157</v>
      </c>
      <c r="D216" s="3">
        <f t="shared" ca="1" si="3"/>
        <v>24</v>
      </c>
      <c r="E216" s="3" t="s">
        <v>2311</v>
      </c>
      <c r="F216" s="3">
        <v>111696</v>
      </c>
      <c r="G216" s="79"/>
      <c r="H216" s="77"/>
      <c r="I216" s="2"/>
      <c r="J216" s="2"/>
      <c r="K216" s="2"/>
      <c r="L216" s="2"/>
      <c r="M216" s="2"/>
      <c r="N216" s="2"/>
    </row>
    <row r="217" spans="1:14" x14ac:dyDescent="0.3">
      <c r="A217" s="25">
        <v>624004626</v>
      </c>
      <c r="B217" s="2" t="s">
        <v>234</v>
      </c>
      <c r="C217" s="78">
        <v>36973</v>
      </c>
      <c r="D217" s="3">
        <f t="shared" ca="1" si="3"/>
        <v>19</v>
      </c>
      <c r="E217" s="3" t="s">
        <v>2314</v>
      </c>
      <c r="F217" s="3">
        <v>60639</v>
      </c>
      <c r="G217" s="79"/>
      <c r="H217" s="77"/>
      <c r="I217" s="2"/>
      <c r="J217" s="2"/>
      <c r="K217" s="2"/>
      <c r="L217" s="2"/>
      <c r="M217" s="2"/>
      <c r="N217" s="2"/>
    </row>
    <row r="218" spans="1:14" x14ac:dyDescent="0.3">
      <c r="A218" s="25">
        <v>981006829</v>
      </c>
      <c r="B218" s="2" t="s">
        <v>2288</v>
      </c>
      <c r="C218" s="78">
        <v>37478</v>
      </c>
      <c r="D218" s="3">
        <f t="shared" ca="1" si="3"/>
        <v>18</v>
      </c>
      <c r="E218" s="3"/>
      <c r="F218" s="3">
        <v>111124</v>
      </c>
      <c r="G218" s="79"/>
      <c r="H218" s="77"/>
      <c r="I218" s="2"/>
      <c r="J218" s="2"/>
      <c r="K218" s="2"/>
      <c r="L218" s="2"/>
      <c r="M218" s="2"/>
      <c r="N218" s="2"/>
    </row>
    <row r="219" spans="1:14" x14ac:dyDescent="0.3">
      <c r="A219" s="25">
        <v>938003321</v>
      </c>
      <c r="B219" s="2" t="s">
        <v>2300</v>
      </c>
      <c r="C219" s="78">
        <v>38417</v>
      </c>
      <c r="D219" s="3">
        <f t="shared" ca="1" si="3"/>
        <v>16</v>
      </c>
      <c r="E219" s="3"/>
      <c r="F219" s="3">
        <v>116532</v>
      </c>
      <c r="G219" s="79"/>
      <c r="H219" s="77"/>
      <c r="I219" s="2"/>
      <c r="J219" s="2"/>
      <c r="K219" s="2"/>
      <c r="L219" s="2"/>
      <c r="M219" s="2"/>
      <c r="N219" s="2"/>
    </row>
    <row r="220" spans="1:14" x14ac:dyDescent="0.3">
      <c r="A220" s="25">
        <v>750002934</v>
      </c>
      <c r="B220" s="2" t="s">
        <v>623</v>
      </c>
      <c r="C220" s="78">
        <v>37199</v>
      </c>
      <c r="D220" s="3">
        <f t="shared" ca="1" si="3"/>
        <v>19</v>
      </c>
      <c r="E220" s="3" t="s">
        <v>2311</v>
      </c>
      <c r="F220" s="3">
        <v>49101</v>
      </c>
      <c r="G220" s="79"/>
      <c r="H220" s="77"/>
      <c r="I220" s="2"/>
      <c r="J220" s="2"/>
      <c r="K220" s="2"/>
      <c r="L220" s="2"/>
      <c r="M220" s="2"/>
      <c r="N220" s="2"/>
    </row>
    <row r="221" spans="1:14" x14ac:dyDescent="0.3">
      <c r="A221" s="25">
        <v>371001908</v>
      </c>
      <c r="B221" s="2" t="s">
        <v>234</v>
      </c>
      <c r="C221" s="78">
        <v>36986</v>
      </c>
      <c r="D221" s="3">
        <f t="shared" ca="1" si="3"/>
        <v>19</v>
      </c>
      <c r="E221" s="3" t="s">
        <v>2313</v>
      </c>
      <c r="F221" s="3">
        <v>59124</v>
      </c>
      <c r="G221" s="79"/>
      <c r="H221" s="77"/>
      <c r="I221" s="2"/>
      <c r="J221" s="2"/>
      <c r="K221" s="2"/>
      <c r="L221" s="2"/>
      <c r="M221" s="2"/>
      <c r="N221" s="2"/>
    </row>
    <row r="222" spans="1:14" x14ac:dyDescent="0.3">
      <c r="A222" s="25">
        <v>723006626</v>
      </c>
      <c r="B222" s="2" t="s">
        <v>697</v>
      </c>
      <c r="C222" s="78">
        <v>40068</v>
      </c>
      <c r="D222" s="3">
        <f t="shared" ca="1" si="3"/>
        <v>11</v>
      </c>
      <c r="E222" s="3"/>
      <c r="F222" s="3">
        <v>42744</v>
      </c>
      <c r="G222" s="79"/>
      <c r="H222" s="77"/>
      <c r="I222" s="2"/>
      <c r="J222" s="2"/>
      <c r="K222" s="2"/>
      <c r="L222" s="2"/>
      <c r="M222" s="2"/>
      <c r="N222" s="2"/>
    </row>
    <row r="223" spans="1:14" x14ac:dyDescent="0.3">
      <c r="A223" s="25">
        <v>466007318</v>
      </c>
      <c r="B223" s="2" t="s">
        <v>234</v>
      </c>
      <c r="C223" s="78">
        <v>42208</v>
      </c>
      <c r="D223" s="3">
        <f t="shared" ca="1" si="3"/>
        <v>5</v>
      </c>
      <c r="E223" s="3" t="s">
        <v>2314</v>
      </c>
      <c r="F223" s="3">
        <v>56966</v>
      </c>
      <c r="G223" s="79"/>
      <c r="H223" s="77"/>
      <c r="I223" s="2"/>
      <c r="J223" s="2"/>
      <c r="K223" s="2"/>
      <c r="L223" s="2"/>
      <c r="M223" s="2"/>
      <c r="N223" s="2"/>
    </row>
    <row r="224" spans="1:14" x14ac:dyDescent="0.3">
      <c r="A224" s="25">
        <v>510000628</v>
      </c>
      <c r="B224" s="2" t="s">
        <v>150</v>
      </c>
      <c r="C224" s="78">
        <v>40777</v>
      </c>
      <c r="D224" s="3">
        <f t="shared" ca="1" si="3"/>
        <v>9</v>
      </c>
      <c r="E224" s="3" t="s">
        <v>2311</v>
      </c>
      <c r="F224" s="3">
        <v>56784</v>
      </c>
      <c r="G224" s="79"/>
      <c r="H224" s="77"/>
      <c r="I224" s="2"/>
      <c r="J224" s="2"/>
      <c r="K224" s="2"/>
      <c r="L224" s="2"/>
      <c r="M224" s="2"/>
      <c r="N224" s="2"/>
    </row>
    <row r="225" spans="1:14" x14ac:dyDescent="0.3">
      <c r="A225" s="25">
        <v>847001774</v>
      </c>
      <c r="B225" s="2" t="s">
        <v>2298</v>
      </c>
      <c r="C225" s="78">
        <v>41287</v>
      </c>
      <c r="D225" s="3">
        <f t="shared" ca="1" si="3"/>
        <v>8</v>
      </c>
      <c r="E225" s="3" t="s">
        <v>2315</v>
      </c>
      <c r="F225" s="3">
        <v>105144</v>
      </c>
      <c r="G225" s="79"/>
      <c r="H225" s="77"/>
      <c r="I225" s="2"/>
      <c r="J225" s="2"/>
      <c r="K225" s="2"/>
      <c r="L225" s="2"/>
      <c r="M225" s="2"/>
      <c r="N225" s="2"/>
    </row>
    <row r="226" spans="1:14" x14ac:dyDescent="0.3">
      <c r="A226" s="25">
        <v>163000417</v>
      </c>
      <c r="B226" s="2" t="s">
        <v>697</v>
      </c>
      <c r="C226" s="78">
        <v>38302</v>
      </c>
      <c r="D226" s="3">
        <f t="shared" ca="1" si="3"/>
        <v>16</v>
      </c>
      <c r="E226" s="3" t="s">
        <v>2313</v>
      </c>
      <c r="F226" s="3">
        <v>84916</v>
      </c>
      <c r="G226" s="79"/>
      <c r="H226" s="77"/>
      <c r="I226" s="2"/>
      <c r="J226" s="2"/>
      <c r="K226" s="2"/>
      <c r="L226" s="2"/>
      <c r="M226" s="2"/>
      <c r="N226" s="2"/>
    </row>
    <row r="227" spans="1:14" x14ac:dyDescent="0.3">
      <c r="A227" s="25">
        <v>365007800</v>
      </c>
      <c r="B227" s="2" t="s">
        <v>2288</v>
      </c>
      <c r="C227" s="78">
        <v>39590</v>
      </c>
      <c r="D227" s="3">
        <f t="shared" ca="1" si="3"/>
        <v>12</v>
      </c>
      <c r="E227" s="3" t="s">
        <v>2314</v>
      </c>
      <c r="F227" s="3">
        <v>86957</v>
      </c>
      <c r="G227" s="79"/>
      <c r="H227" s="77"/>
      <c r="I227" s="2"/>
      <c r="J227" s="2"/>
      <c r="K227" s="2"/>
      <c r="L227" s="2"/>
      <c r="M227" s="2"/>
      <c r="N227" s="2"/>
    </row>
    <row r="228" spans="1:14" x14ac:dyDescent="0.3">
      <c r="A228" s="25">
        <v>418001946</v>
      </c>
      <c r="B228" s="2" t="s">
        <v>697</v>
      </c>
      <c r="C228" s="78">
        <v>35784</v>
      </c>
      <c r="D228" s="3">
        <f t="shared" ca="1" si="3"/>
        <v>23</v>
      </c>
      <c r="E228" s="3" t="s">
        <v>2314</v>
      </c>
      <c r="F228" s="3">
        <v>64409</v>
      </c>
      <c r="G228" s="79"/>
      <c r="H228" s="77"/>
      <c r="I228" s="2"/>
      <c r="J228" s="2"/>
      <c r="K228" s="2"/>
      <c r="L228" s="2"/>
      <c r="M228" s="2"/>
      <c r="N228" s="2"/>
    </row>
    <row r="229" spans="1:14" x14ac:dyDescent="0.3">
      <c r="A229" s="25">
        <v>289003201</v>
      </c>
      <c r="B229" s="2" t="s">
        <v>2300</v>
      </c>
      <c r="C229" s="78">
        <v>40847</v>
      </c>
      <c r="D229" s="3">
        <f t="shared" ca="1" si="3"/>
        <v>9</v>
      </c>
      <c r="E229" s="3" t="s">
        <v>2314</v>
      </c>
      <c r="F229" s="3">
        <v>95979</v>
      </c>
      <c r="G229" s="79"/>
      <c r="H229" s="77"/>
      <c r="I229" s="2"/>
      <c r="J229" s="2"/>
      <c r="K229" s="2"/>
      <c r="L229" s="2"/>
      <c r="M229" s="2"/>
      <c r="N229" s="2"/>
    </row>
    <row r="230" spans="1:14" x14ac:dyDescent="0.3">
      <c r="A230" s="25">
        <v>385004661</v>
      </c>
      <c r="B230" s="2" t="s">
        <v>2294</v>
      </c>
      <c r="C230" s="78">
        <v>36505</v>
      </c>
      <c r="D230" s="3">
        <f t="shared" ca="1" si="3"/>
        <v>21</v>
      </c>
      <c r="E230" s="3" t="s">
        <v>2315</v>
      </c>
      <c r="F230" s="3">
        <v>86996</v>
      </c>
      <c r="G230" s="79"/>
      <c r="H230" s="77"/>
      <c r="I230" s="2"/>
      <c r="J230" s="2"/>
      <c r="K230" s="2"/>
      <c r="L230" s="2"/>
      <c r="M230" s="2"/>
      <c r="N230" s="2"/>
    </row>
    <row r="231" spans="1:14" x14ac:dyDescent="0.3">
      <c r="A231" s="25">
        <v>297002686</v>
      </c>
      <c r="B231" s="2" t="s">
        <v>2283</v>
      </c>
      <c r="C231" s="78">
        <v>41334</v>
      </c>
      <c r="D231" s="3">
        <f t="shared" ca="1" si="3"/>
        <v>8</v>
      </c>
      <c r="E231" s="3" t="s">
        <v>2315</v>
      </c>
      <c r="F231" s="3">
        <v>75777</v>
      </c>
      <c r="G231" s="79"/>
      <c r="H231" s="77"/>
      <c r="I231" s="2"/>
      <c r="J231" s="2"/>
      <c r="K231" s="2"/>
      <c r="L231" s="2"/>
      <c r="M231" s="2"/>
      <c r="N231" s="2"/>
    </row>
    <row r="232" spans="1:14" x14ac:dyDescent="0.3">
      <c r="A232" s="25">
        <v>134007291</v>
      </c>
      <c r="B232" s="2" t="s">
        <v>517</v>
      </c>
      <c r="C232" s="78">
        <v>34743</v>
      </c>
      <c r="D232" s="3">
        <f t="shared" ca="1" si="3"/>
        <v>26</v>
      </c>
      <c r="E232" s="3" t="s">
        <v>2314</v>
      </c>
      <c r="F232" s="3">
        <v>42380</v>
      </c>
      <c r="G232" s="79"/>
      <c r="H232" s="77"/>
      <c r="I232" s="2"/>
      <c r="J232" s="2"/>
      <c r="K232" s="2"/>
      <c r="L232" s="2"/>
      <c r="M232" s="2"/>
      <c r="N232" s="2"/>
    </row>
    <row r="233" spans="1:14" x14ac:dyDescent="0.3">
      <c r="A233" s="25">
        <v>920005896</v>
      </c>
      <c r="B233" s="2" t="s">
        <v>2290</v>
      </c>
      <c r="C233" s="78">
        <v>40385</v>
      </c>
      <c r="D233" s="3">
        <f t="shared" ca="1" si="3"/>
        <v>10</v>
      </c>
      <c r="E233" s="3"/>
      <c r="F233" s="3">
        <v>102518</v>
      </c>
      <c r="G233" s="79"/>
      <c r="H233" s="77"/>
      <c r="I233" s="2"/>
      <c r="J233" s="2"/>
      <c r="K233" s="2"/>
      <c r="L233" s="2"/>
      <c r="M233" s="2"/>
      <c r="N233" s="2"/>
    </row>
    <row r="234" spans="1:14" x14ac:dyDescent="0.3">
      <c r="A234" s="25">
        <v>505000981</v>
      </c>
      <c r="B234" s="2" t="s">
        <v>2300</v>
      </c>
      <c r="C234" s="78">
        <v>38768</v>
      </c>
      <c r="D234" s="3">
        <f t="shared" ca="1" si="3"/>
        <v>15</v>
      </c>
      <c r="E234" s="3" t="s">
        <v>2314</v>
      </c>
      <c r="F234" s="3">
        <v>37869</v>
      </c>
      <c r="G234" s="79"/>
      <c r="H234" s="77"/>
      <c r="I234" s="2"/>
      <c r="J234" s="2"/>
      <c r="K234" s="2"/>
      <c r="L234" s="2"/>
      <c r="M234" s="2"/>
      <c r="N234" s="2"/>
    </row>
    <row r="235" spans="1:14" x14ac:dyDescent="0.3">
      <c r="A235" s="25">
        <v>411008865</v>
      </c>
      <c r="B235" s="2" t="s">
        <v>2288</v>
      </c>
      <c r="C235" s="78">
        <v>38638</v>
      </c>
      <c r="D235" s="3">
        <f t="shared" ca="1" si="3"/>
        <v>15</v>
      </c>
      <c r="E235" s="3" t="s">
        <v>2314</v>
      </c>
      <c r="F235" s="3">
        <v>35334</v>
      </c>
      <c r="G235" s="79"/>
      <c r="H235" s="77"/>
      <c r="I235" s="2"/>
      <c r="J235" s="2"/>
      <c r="K235" s="2"/>
      <c r="L235" s="2"/>
      <c r="M235" s="2"/>
      <c r="N235" s="2"/>
    </row>
    <row r="236" spans="1:14" x14ac:dyDescent="0.3">
      <c r="A236" s="25">
        <v>151007827</v>
      </c>
      <c r="B236" s="2" t="s">
        <v>2300</v>
      </c>
      <c r="C236" s="78">
        <v>41529</v>
      </c>
      <c r="D236" s="3">
        <f t="shared" ca="1" si="3"/>
        <v>7</v>
      </c>
      <c r="E236" s="3" t="s">
        <v>2314</v>
      </c>
      <c r="F236" s="3">
        <v>32227</v>
      </c>
      <c r="G236" s="79"/>
      <c r="H236" s="77"/>
      <c r="I236" s="2"/>
      <c r="J236" s="2"/>
      <c r="K236" s="2"/>
      <c r="L236" s="2"/>
      <c r="M236" s="2"/>
      <c r="N236" s="2"/>
    </row>
    <row r="237" spans="1:14" x14ac:dyDescent="0.3">
      <c r="A237" s="25">
        <v>242009349</v>
      </c>
      <c r="B237" s="2" t="s">
        <v>2288</v>
      </c>
      <c r="C237" s="78">
        <v>42131</v>
      </c>
      <c r="D237" s="3">
        <f t="shared" ca="1" si="3"/>
        <v>5</v>
      </c>
      <c r="E237" s="3" t="s">
        <v>2312</v>
      </c>
      <c r="F237" s="3">
        <v>101166</v>
      </c>
      <c r="G237" s="79"/>
      <c r="H237" s="77"/>
      <c r="I237" s="2"/>
      <c r="J237" s="2"/>
      <c r="K237" s="2"/>
      <c r="L237" s="2"/>
      <c r="M237" s="2"/>
      <c r="N237" s="2"/>
    </row>
    <row r="238" spans="1:14" x14ac:dyDescent="0.3">
      <c r="A238" s="25">
        <v>443006169</v>
      </c>
      <c r="B238" s="2" t="s">
        <v>2294</v>
      </c>
      <c r="C238" s="78">
        <v>35697</v>
      </c>
      <c r="D238" s="3">
        <f t="shared" ca="1" si="3"/>
        <v>23</v>
      </c>
      <c r="E238" s="3" t="s">
        <v>2312</v>
      </c>
      <c r="F238" s="3">
        <v>112502</v>
      </c>
      <c r="G238" s="79"/>
      <c r="H238" s="77"/>
      <c r="I238" s="2"/>
      <c r="J238" s="2"/>
      <c r="K238" s="2"/>
      <c r="L238" s="2"/>
      <c r="M238" s="2"/>
      <c r="N238" s="2"/>
    </row>
    <row r="239" spans="1:14" x14ac:dyDescent="0.3">
      <c r="A239" s="25">
        <v>851000058</v>
      </c>
      <c r="B239" s="2" t="s">
        <v>2298</v>
      </c>
      <c r="C239" s="78">
        <v>42023</v>
      </c>
      <c r="D239" s="3">
        <f t="shared" ca="1" si="3"/>
        <v>6</v>
      </c>
      <c r="E239" s="3" t="s">
        <v>2314</v>
      </c>
      <c r="F239" s="3">
        <v>22003</v>
      </c>
      <c r="G239" s="79"/>
      <c r="H239" s="77"/>
      <c r="I239" s="2"/>
      <c r="J239" s="2"/>
      <c r="K239" s="2"/>
      <c r="L239" s="2"/>
      <c r="M239" s="2"/>
      <c r="N239" s="2"/>
    </row>
    <row r="240" spans="1:14" x14ac:dyDescent="0.3">
      <c r="A240" s="25">
        <v>800005434</v>
      </c>
      <c r="B240" s="2" t="s">
        <v>697</v>
      </c>
      <c r="C240" s="78">
        <v>38586</v>
      </c>
      <c r="D240" s="3">
        <f t="shared" ca="1" si="3"/>
        <v>15</v>
      </c>
      <c r="E240" s="3" t="s">
        <v>2315</v>
      </c>
      <c r="F240" s="3">
        <v>64909</v>
      </c>
      <c r="G240" s="79"/>
      <c r="H240" s="77"/>
      <c r="I240" s="2"/>
      <c r="J240" s="2"/>
      <c r="K240" s="2"/>
      <c r="L240" s="2"/>
      <c r="M240" s="2"/>
      <c r="N240" s="2"/>
    </row>
    <row r="241" spans="1:14" x14ac:dyDescent="0.3">
      <c r="A241" s="25">
        <v>214001610</v>
      </c>
      <c r="B241" s="2" t="s">
        <v>2300</v>
      </c>
      <c r="C241" s="78">
        <v>36849</v>
      </c>
      <c r="D241" s="3">
        <f t="shared" ca="1" si="3"/>
        <v>20</v>
      </c>
      <c r="E241" s="3" t="s">
        <v>2314</v>
      </c>
      <c r="F241" s="3">
        <v>61542</v>
      </c>
      <c r="G241" s="79"/>
      <c r="H241" s="77"/>
      <c r="I241" s="2"/>
      <c r="J241" s="2"/>
      <c r="K241" s="2"/>
      <c r="L241" s="2"/>
      <c r="M241" s="2"/>
      <c r="N241" s="2"/>
    </row>
    <row r="242" spans="1:14" x14ac:dyDescent="0.3">
      <c r="A242" s="25">
        <v>802000229</v>
      </c>
      <c r="B242" s="2" t="s">
        <v>2296</v>
      </c>
      <c r="C242" s="78">
        <v>35534</v>
      </c>
      <c r="D242" s="3">
        <f t="shared" ca="1" si="3"/>
        <v>23</v>
      </c>
      <c r="E242" s="3" t="s">
        <v>2313</v>
      </c>
      <c r="F242" s="3">
        <v>114374</v>
      </c>
      <c r="G242" s="79"/>
      <c r="H242" s="77"/>
      <c r="I242" s="2"/>
      <c r="J242" s="2"/>
      <c r="K242" s="2"/>
      <c r="L242" s="2"/>
      <c r="M242" s="2"/>
      <c r="N242" s="2"/>
    </row>
    <row r="243" spans="1:14" x14ac:dyDescent="0.3">
      <c r="A243" s="25">
        <v>313008501</v>
      </c>
      <c r="B243" s="2" t="s">
        <v>234</v>
      </c>
      <c r="C243" s="78">
        <v>37120</v>
      </c>
      <c r="D243" s="3">
        <f t="shared" ca="1" si="3"/>
        <v>19</v>
      </c>
      <c r="E243" s="3"/>
      <c r="F243" s="3">
        <v>29214</v>
      </c>
      <c r="G243" s="79"/>
      <c r="H243" s="77"/>
      <c r="I243" s="2"/>
      <c r="J243" s="2"/>
      <c r="K243" s="2"/>
      <c r="L243" s="2"/>
      <c r="M243" s="2"/>
      <c r="N243" s="2"/>
    </row>
    <row r="244" spans="1:14" x14ac:dyDescent="0.3">
      <c r="A244" s="25">
        <v>180005803</v>
      </c>
      <c r="B244" s="2" t="s">
        <v>234</v>
      </c>
      <c r="C244" s="78">
        <v>41602</v>
      </c>
      <c r="D244" s="3">
        <f t="shared" ca="1" si="3"/>
        <v>7</v>
      </c>
      <c r="E244" s="3" t="s">
        <v>2314</v>
      </c>
      <c r="F244" s="3">
        <v>101621</v>
      </c>
      <c r="G244" s="79"/>
      <c r="H244" s="77"/>
      <c r="I244" s="2"/>
      <c r="J244" s="2"/>
      <c r="K244" s="2"/>
      <c r="L244" s="2"/>
      <c r="M244" s="2"/>
      <c r="N244" s="2"/>
    </row>
    <row r="245" spans="1:14" x14ac:dyDescent="0.3">
      <c r="A245" s="25">
        <v>671003263</v>
      </c>
      <c r="B245" s="2" t="s">
        <v>697</v>
      </c>
      <c r="C245" s="78">
        <v>42267</v>
      </c>
      <c r="D245" s="3">
        <f t="shared" ca="1" si="3"/>
        <v>5</v>
      </c>
      <c r="E245" s="3" t="s">
        <v>2314</v>
      </c>
      <c r="F245" s="3">
        <v>112632</v>
      </c>
      <c r="G245" s="79"/>
      <c r="H245" s="77"/>
      <c r="I245" s="2"/>
      <c r="J245" s="2"/>
      <c r="K245" s="2"/>
      <c r="L245" s="2"/>
      <c r="M245" s="2"/>
      <c r="N245" s="2"/>
    </row>
    <row r="246" spans="1:14" x14ac:dyDescent="0.3">
      <c r="A246" s="25">
        <v>148009089</v>
      </c>
      <c r="B246" s="2" t="s">
        <v>2288</v>
      </c>
      <c r="C246" s="78">
        <v>35796</v>
      </c>
      <c r="D246" s="3">
        <f t="shared" ca="1" si="3"/>
        <v>23</v>
      </c>
      <c r="E246" s="3" t="s">
        <v>2314</v>
      </c>
      <c r="F246" s="3">
        <v>34957</v>
      </c>
      <c r="G246" s="79"/>
      <c r="H246" s="77"/>
      <c r="I246" s="2"/>
      <c r="J246" s="2"/>
      <c r="K246" s="2"/>
      <c r="L246" s="2"/>
      <c r="M246" s="2"/>
      <c r="N246" s="2"/>
    </row>
    <row r="247" spans="1:14" x14ac:dyDescent="0.3">
      <c r="A247" s="25">
        <v>542003222</v>
      </c>
      <c r="B247" s="2" t="s">
        <v>234</v>
      </c>
      <c r="C247" s="78">
        <v>37627</v>
      </c>
      <c r="D247" s="3">
        <f t="shared" ca="1" si="3"/>
        <v>18</v>
      </c>
      <c r="E247" s="3"/>
      <c r="F247" s="3">
        <v>94276</v>
      </c>
      <c r="G247" s="79"/>
      <c r="H247" s="77"/>
      <c r="I247" s="2"/>
      <c r="J247" s="2"/>
      <c r="K247" s="2"/>
      <c r="L247" s="2"/>
      <c r="M247" s="2"/>
      <c r="N247" s="2"/>
    </row>
    <row r="248" spans="1:14" x14ac:dyDescent="0.3">
      <c r="A248" s="25">
        <v>443008477</v>
      </c>
      <c r="B248" s="2" t="s">
        <v>2298</v>
      </c>
      <c r="C248" s="78">
        <v>41308</v>
      </c>
      <c r="D248" s="3">
        <f t="shared" ca="1" si="3"/>
        <v>8</v>
      </c>
      <c r="E248" s="3" t="s">
        <v>2311</v>
      </c>
      <c r="F248" s="3">
        <v>104117</v>
      </c>
      <c r="G248" s="79"/>
      <c r="H248" s="77"/>
      <c r="I248" s="2"/>
      <c r="J248" s="2"/>
      <c r="K248" s="2"/>
      <c r="L248" s="2"/>
      <c r="M248" s="2"/>
      <c r="N248" s="2"/>
    </row>
    <row r="249" spans="1:14" x14ac:dyDescent="0.3">
      <c r="A249" s="25">
        <v>219000602</v>
      </c>
      <c r="B249" s="2" t="s">
        <v>517</v>
      </c>
      <c r="C249" s="78">
        <v>34979</v>
      </c>
      <c r="D249" s="3">
        <f t="shared" ca="1" si="3"/>
        <v>25</v>
      </c>
      <c r="E249" s="3" t="s">
        <v>2315</v>
      </c>
      <c r="F249" s="3">
        <v>20820</v>
      </c>
      <c r="G249" s="79"/>
      <c r="H249" s="77"/>
      <c r="I249" s="2"/>
      <c r="J249" s="2"/>
      <c r="K249" s="2"/>
      <c r="L249" s="2"/>
      <c r="M249" s="2"/>
      <c r="N249" s="2"/>
    </row>
    <row r="250" spans="1:14" x14ac:dyDescent="0.3">
      <c r="A250" s="25">
        <v>319009613</v>
      </c>
      <c r="B250" s="2" t="s">
        <v>234</v>
      </c>
      <c r="C250" s="78">
        <v>37962</v>
      </c>
      <c r="D250" s="3">
        <f t="shared" ca="1" si="3"/>
        <v>17</v>
      </c>
      <c r="E250" s="3" t="s">
        <v>2312</v>
      </c>
      <c r="F250" s="3">
        <v>49088</v>
      </c>
      <c r="G250" s="79"/>
      <c r="H250" s="77"/>
      <c r="I250" s="2"/>
      <c r="J250" s="2"/>
      <c r="K250" s="2"/>
      <c r="L250" s="2"/>
      <c r="M250" s="2"/>
      <c r="N250" s="2"/>
    </row>
    <row r="251" spans="1:14" x14ac:dyDescent="0.3">
      <c r="A251" s="25">
        <v>970006937</v>
      </c>
      <c r="B251" s="2" t="s">
        <v>697</v>
      </c>
      <c r="C251" s="78">
        <v>35125</v>
      </c>
      <c r="D251" s="3">
        <f t="shared" ca="1" si="3"/>
        <v>25</v>
      </c>
      <c r="E251" s="3"/>
      <c r="F251" s="3">
        <v>81224</v>
      </c>
      <c r="G251" s="79"/>
      <c r="H251" s="77"/>
      <c r="I251" s="2"/>
      <c r="J251" s="2"/>
      <c r="K251" s="2"/>
      <c r="L251" s="2"/>
      <c r="M251" s="2"/>
      <c r="N251" s="2"/>
    </row>
    <row r="252" spans="1:14" x14ac:dyDescent="0.3">
      <c r="A252" s="25">
        <v>820004290</v>
      </c>
      <c r="B252" s="2" t="s">
        <v>234</v>
      </c>
      <c r="C252" s="78">
        <v>35609</v>
      </c>
      <c r="D252" s="3">
        <f t="shared" ca="1" si="3"/>
        <v>23</v>
      </c>
      <c r="E252" s="3"/>
      <c r="F252" s="3">
        <v>96187</v>
      </c>
      <c r="G252" s="79"/>
      <c r="H252" s="77"/>
      <c r="I252" s="2"/>
      <c r="J252" s="2"/>
      <c r="K252" s="2"/>
      <c r="L252" s="2"/>
      <c r="M252" s="2"/>
      <c r="N252" s="2"/>
    </row>
    <row r="253" spans="1:14" x14ac:dyDescent="0.3">
      <c r="A253" s="25">
        <v>635007088</v>
      </c>
      <c r="B253" s="2" t="s">
        <v>234</v>
      </c>
      <c r="C253" s="78">
        <v>38607</v>
      </c>
      <c r="D253" s="3">
        <f t="shared" ca="1" si="3"/>
        <v>15</v>
      </c>
      <c r="E253" s="3"/>
      <c r="F253" s="3">
        <v>89063</v>
      </c>
      <c r="G253" s="79"/>
      <c r="H253" s="77"/>
      <c r="I253" s="2"/>
      <c r="J253" s="2"/>
      <c r="K253" s="2"/>
      <c r="L253" s="2"/>
      <c r="M253" s="2"/>
      <c r="N253" s="2"/>
    </row>
    <row r="254" spans="1:14" x14ac:dyDescent="0.3">
      <c r="A254" s="25">
        <v>925009144</v>
      </c>
      <c r="B254" s="2" t="s">
        <v>150</v>
      </c>
      <c r="C254" s="78">
        <v>37879</v>
      </c>
      <c r="D254" s="3">
        <f t="shared" ca="1" si="3"/>
        <v>17</v>
      </c>
      <c r="E254" s="3" t="s">
        <v>2314</v>
      </c>
      <c r="F254" s="3">
        <v>64818</v>
      </c>
      <c r="G254" s="79"/>
      <c r="H254" s="77"/>
      <c r="I254" s="2"/>
      <c r="J254" s="2"/>
      <c r="K254" s="2"/>
      <c r="L254" s="2"/>
      <c r="M254" s="2"/>
      <c r="N254" s="2"/>
    </row>
    <row r="255" spans="1:14" x14ac:dyDescent="0.3">
      <c r="A255" s="25">
        <v>618005019</v>
      </c>
      <c r="B255" s="2" t="s">
        <v>234</v>
      </c>
      <c r="C255" s="78">
        <v>37562</v>
      </c>
      <c r="D255" s="3">
        <f t="shared" ca="1" si="3"/>
        <v>18</v>
      </c>
      <c r="E255" s="3" t="s">
        <v>2311</v>
      </c>
      <c r="F255" s="3">
        <v>116662</v>
      </c>
      <c r="G255" s="79"/>
      <c r="H255" s="77"/>
      <c r="I255" s="2"/>
      <c r="J255" s="2"/>
      <c r="K255" s="2"/>
      <c r="L255" s="2"/>
      <c r="M255" s="2"/>
      <c r="N255" s="2"/>
    </row>
    <row r="256" spans="1:14" x14ac:dyDescent="0.3">
      <c r="A256" s="25">
        <v>470005648</v>
      </c>
      <c r="B256" s="2" t="s">
        <v>234</v>
      </c>
      <c r="C256" s="78">
        <v>40167</v>
      </c>
      <c r="D256" s="3">
        <f t="shared" ca="1" si="3"/>
        <v>11</v>
      </c>
      <c r="E256" s="3"/>
      <c r="F256" s="3">
        <v>51584</v>
      </c>
      <c r="G256" s="79"/>
      <c r="H256" s="77"/>
      <c r="I256" s="2"/>
      <c r="J256" s="2"/>
      <c r="K256" s="2"/>
      <c r="L256" s="2"/>
      <c r="M256" s="2"/>
      <c r="N256" s="2"/>
    </row>
    <row r="257" spans="1:14" x14ac:dyDescent="0.3">
      <c r="A257" s="25">
        <v>459002265</v>
      </c>
      <c r="B257" s="2" t="s">
        <v>2288</v>
      </c>
      <c r="C257" s="78">
        <v>35205</v>
      </c>
      <c r="D257" s="3">
        <f t="shared" ca="1" si="3"/>
        <v>24</v>
      </c>
      <c r="E257" s="3" t="s">
        <v>2313</v>
      </c>
      <c r="F257" s="3">
        <v>79820</v>
      </c>
      <c r="G257" s="79"/>
      <c r="H257" s="77"/>
      <c r="I257" s="2"/>
      <c r="J257" s="2"/>
      <c r="K257" s="2"/>
      <c r="L257" s="2"/>
      <c r="M257" s="2"/>
      <c r="N257" s="2"/>
    </row>
    <row r="258" spans="1:14" x14ac:dyDescent="0.3">
      <c r="A258" s="25">
        <v>881002432</v>
      </c>
      <c r="B258" s="2" t="s">
        <v>2298</v>
      </c>
      <c r="C258" s="78">
        <v>35558</v>
      </c>
      <c r="D258" s="3">
        <f t="shared" ref="D258:D321" ca="1" si="4">DATEDIF(C258,TODAY(),"Y")</f>
        <v>23</v>
      </c>
      <c r="E258" s="3" t="s">
        <v>2313</v>
      </c>
      <c r="F258" s="3">
        <v>88413</v>
      </c>
      <c r="G258" s="79"/>
      <c r="H258" s="77"/>
      <c r="I258" s="2"/>
      <c r="J258" s="2"/>
      <c r="K258" s="2"/>
      <c r="L258" s="2"/>
      <c r="M258" s="2"/>
      <c r="N258" s="2"/>
    </row>
    <row r="259" spans="1:14" x14ac:dyDescent="0.3">
      <c r="A259" s="25">
        <v>695008896</v>
      </c>
      <c r="B259" s="2" t="s">
        <v>697</v>
      </c>
      <c r="C259" s="78">
        <v>37456</v>
      </c>
      <c r="D259" s="3">
        <f t="shared" ca="1" si="4"/>
        <v>18</v>
      </c>
      <c r="E259" s="3"/>
      <c r="F259" s="3">
        <v>58539</v>
      </c>
      <c r="G259" s="79"/>
      <c r="H259" s="77"/>
      <c r="I259" s="2"/>
      <c r="J259" s="2"/>
      <c r="K259" s="2"/>
      <c r="L259" s="2"/>
      <c r="M259" s="2"/>
      <c r="N259" s="2"/>
    </row>
    <row r="260" spans="1:14" x14ac:dyDescent="0.3">
      <c r="A260" s="25">
        <v>768001542</v>
      </c>
      <c r="B260" s="2" t="s">
        <v>2283</v>
      </c>
      <c r="C260" s="78">
        <v>37094</v>
      </c>
      <c r="D260" s="3">
        <f t="shared" ca="1" si="4"/>
        <v>19</v>
      </c>
      <c r="E260" s="3" t="s">
        <v>2314</v>
      </c>
      <c r="F260" s="3">
        <v>79079</v>
      </c>
      <c r="G260" s="79"/>
      <c r="H260" s="77"/>
      <c r="I260" s="2"/>
      <c r="J260" s="2"/>
      <c r="K260" s="2"/>
      <c r="L260" s="2"/>
      <c r="M260" s="2"/>
      <c r="N260" s="2"/>
    </row>
    <row r="261" spans="1:14" x14ac:dyDescent="0.3">
      <c r="A261" s="25">
        <v>264000848</v>
      </c>
      <c r="B261" s="2" t="s">
        <v>517</v>
      </c>
      <c r="C261" s="78">
        <v>34916</v>
      </c>
      <c r="D261" s="3">
        <f t="shared" ca="1" si="4"/>
        <v>25</v>
      </c>
      <c r="E261" s="3"/>
      <c r="F261" s="3">
        <v>63791</v>
      </c>
      <c r="G261" s="79"/>
      <c r="H261" s="77"/>
      <c r="I261" s="2"/>
      <c r="J261" s="2"/>
      <c r="K261" s="2"/>
      <c r="L261" s="2"/>
      <c r="M261" s="2"/>
      <c r="N261" s="2"/>
    </row>
    <row r="262" spans="1:14" x14ac:dyDescent="0.3">
      <c r="A262" s="25">
        <v>914001569</v>
      </c>
      <c r="B262" s="2" t="s">
        <v>2292</v>
      </c>
      <c r="C262" s="78">
        <v>42030</v>
      </c>
      <c r="D262" s="3">
        <f t="shared" ca="1" si="4"/>
        <v>6</v>
      </c>
      <c r="E262" s="3" t="s">
        <v>2311</v>
      </c>
      <c r="F262" s="3">
        <v>102895</v>
      </c>
      <c r="G262" s="79"/>
      <c r="H262" s="77"/>
      <c r="I262" s="2"/>
      <c r="J262" s="2"/>
      <c r="K262" s="2"/>
      <c r="L262" s="2"/>
      <c r="M262" s="2"/>
      <c r="N262" s="2"/>
    </row>
    <row r="263" spans="1:14" x14ac:dyDescent="0.3">
      <c r="A263" s="25">
        <v>503006433</v>
      </c>
      <c r="B263" s="2" t="s">
        <v>2300</v>
      </c>
      <c r="C263" s="78">
        <v>35090</v>
      </c>
      <c r="D263" s="3">
        <f t="shared" ca="1" si="4"/>
        <v>25</v>
      </c>
      <c r="E263" s="3" t="s">
        <v>2312</v>
      </c>
      <c r="F263" s="3">
        <v>101062</v>
      </c>
      <c r="G263" s="79"/>
      <c r="H263" s="77"/>
      <c r="I263" s="2"/>
      <c r="J263" s="2"/>
      <c r="K263" s="2"/>
      <c r="L263" s="2"/>
      <c r="M263" s="2"/>
      <c r="N263" s="2"/>
    </row>
    <row r="264" spans="1:14" x14ac:dyDescent="0.3">
      <c r="A264" s="25">
        <v>596001549</v>
      </c>
      <c r="B264" s="2" t="s">
        <v>234</v>
      </c>
      <c r="C264" s="78">
        <v>37980</v>
      </c>
      <c r="D264" s="3">
        <f t="shared" ca="1" si="4"/>
        <v>17</v>
      </c>
      <c r="E264" s="3"/>
      <c r="F264" s="3">
        <v>35594</v>
      </c>
      <c r="G264" s="79"/>
      <c r="H264" s="77"/>
      <c r="I264" s="2"/>
      <c r="J264" s="2"/>
      <c r="K264" s="2"/>
      <c r="L264" s="2"/>
      <c r="M264" s="2"/>
      <c r="N264" s="2"/>
    </row>
    <row r="265" spans="1:14" x14ac:dyDescent="0.3">
      <c r="A265" s="25">
        <v>638005756</v>
      </c>
      <c r="B265" s="2" t="s">
        <v>2300</v>
      </c>
      <c r="C265" s="78">
        <v>35579</v>
      </c>
      <c r="D265" s="3">
        <f t="shared" ca="1" si="4"/>
        <v>23</v>
      </c>
      <c r="E265" s="3"/>
      <c r="F265" s="3">
        <v>58136</v>
      </c>
      <c r="G265" s="79"/>
      <c r="H265" s="77"/>
      <c r="I265" s="2"/>
      <c r="J265" s="2"/>
      <c r="K265" s="2"/>
      <c r="L265" s="2"/>
      <c r="M265" s="2"/>
      <c r="N265" s="2"/>
    </row>
    <row r="266" spans="1:14" x14ac:dyDescent="0.3">
      <c r="A266" s="25">
        <v>311003362</v>
      </c>
      <c r="B266" s="2" t="s">
        <v>234</v>
      </c>
      <c r="C266" s="78">
        <v>38956</v>
      </c>
      <c r="D266" s="3">
        <f t="shared" ca="1" si="4"/>
        <v>14</v>
      </c>
      <c r="E266" s="3"/>
      <c r="F266" s="3">
        <v>68601</v>
      </c>
      <c r="G266" s="79"/>
      <c r="H266" s="77"/>
      <c r="I266" s="2"/>
      <c r="J266" s="2"/>
      <c r="K266" s="2"/>
      <c r="L266" s="2"/>
      <c r="M266" s="2"/>
      <c r="N266" s="2"/>
    </row>
    <row r="267" spans="1:14" x14ac:dyDescent="0.3">
      <c r="A267" s="25">
        <v>924002231</v>
      </c>
      <c r="B267" s="2" t="s">
        <v>2300</v>
      </c>
      <c r="C267" s="78">
        <v>41796</v>
      </c>
      <c r="D267" s="3">
        <f t="shared" ca="1" si="4"/>
        <v>6</v>
      </c>
      <c r="E267" s="3" t="s">
        <v>2315</v>
      </c>
      <c r="F267" s="3">
        <v>32819</v>
      </c>
      <c r="G267" s="79"/>
      <c r="H267" s="77"/>
      <c r="I267" s="2"/>
      <c r="J267" s="2"/>
      <c r="K267" s="2"/>
      <c r="L267" s="2"/>
      <c r="M267" s="2"/>
      <c r="N267" s="2"/>
    </row>
    <row r="268" spans="1:14" x14ac:dyDescent="0.3">
      <c r="A268" s="25">
        <v>711005298</v>
      </c>
      <c r="B268" s="2" t="s">
        <v>2298</v>
      </c>
      <c r="C268" s="78">
        <v>42250</v>
      </c>
      <c r="D268" s="3">
        <f t="shared" ca="1" si="4"/>
        <v>5</v>
      </c>
      <c r="E268" s="3"/>
      <c r="F268" s="3">
        <v>109590</v>
      </c>
      <c r="G268" s="79"/>
      <c r="H268" s="77"/>
      <c r="I268" s="2"/>
      <c r="J268" s="2"/>
      <c r="K268" s="2"/>
      <c r="L268" s="2"/>
      <c r="M268" s="2"/>
      <c r="N268" s="2"/>
    </row>
    <row r="269" spans="1:14" x14ac:dyDescent="0.3">
      <c r="A269" s="25">
        <v>876002195</v>
      </c>
      <c r="B269" s="2" t="s">
        <v>697</v>
      </c>
      <c r="C269" s="78">
        <v>37960</v>
      </c>
      <c r="D269" s="3">
        <f t="shared" ca="1" si="4"/>
        <v>17</v>
      </c>
      <c r="E269" s="3" t="s">
        <v>2315</v>
      </c>
      <c r="F269" s="3">
        <v>80405</v>
      </c>
      <c r="G269" s="79"/>
      <c r="H269" s="77"/>
      <c r="I269" s="2"/>
      <c r="J269" s="2"/>
      <c r="K269" s="2"/>
      <c r="L269" s="2"/>
      <c r="M269" s="2"/>
      <c r="N269" s="2"/>
    </row>
    <row r="270" spans="1:14" x14ac:dyDescent="0.3">
      <c r="A270" s="25">
        <v>775007609</v>
      </c>
      <c r="B270" s="2" t="s">
        <v>234</v>
      </c>
      <c r="C270" s="78">
        <v>36034</v>
      </c>
      <c r="D270" s="3">
        <f t="shared" ca="1" si="4"/>
        <v>22</v>
      </c>
      <c r="E270" s="3" t="s">
        <v>2311</v>
      </c>
      <c r="F270" s="3">
        <v>32123</v>
      </c>
      <c r="G270" s="79"/>
      <c r="H270" s="77"/>
      <c r="I270" s="2"/>
      <c r="J270" s="2"/>
      <c r="K270" s="2"/>
      <c r="L270" s="2"/>
      <c r="M270" s="2"/>
      <c r="N270" s="2"/>
    </row>
    <row r="271" spans="1:14" x14ac:dyDescent="0.3">
      <c r="A271" s="25">
        <v>914008485</v>
      </c>
      <c r="B271" s="2" t="s">
        <v>11</v>
      </c>
      <c r="C271" s="78">
        <v>34920</v>
      </c>
      <c r="D271" s="3">
        <f t="shared" ca="1" si="4"/>
        <v>25</v>
      </c>
      <c r="E271" s="3" t="s">
        <v>2313</v>
      </c>
      <c r="F271" s="3">
        <v>34834</v>
      </c>
      <c r="G271" s="79"/>
      <c r="H271" s="77"/>
      <c r="I271" s="2"/>
      <c r="J271" s="2"/>
      <c r="K271" s="2"/>
      <c r="L271" s="2"/>
      <c r="M271" s="2"/>
      <c r="N271" s="2"/>
    </row>
    <row r="272" spans="1:14" x14ac:dyDescent="0.3">
      <c r="A272" s="25">
        <v>964005290</v>
      </c>
      <c r="B272" s="2" t="s">
        <v>697</v>
      </c>
      <c r="C272" s="78">
        <v>41648</v>
      </c>
      <c r="D272" s="3">
        <f t="shared" ca="1" si="4"/>
        <v>7</v>
      </c>
      <c r="E272" s="3" t="s">
        <v>2311</v>
      </c>
      <c r="F272" s="3">
        <v>45487</v>
      </c>
      <c r="G272" s="79"/>
      <c r="H272" s="77"/>
      <c r="I272" s="2"/>
      <c r="J272" s="2"/>
      <c r="K272" s="2"/>
      <c r="L272" s="2"/>
      <c r="M272" s="2"/>
      <c r="N272" s="2"/>
    </row>
    <row r="273" spans="1:14" x14ac:dyDescent="0.3">
      <c r="A273" s="25">
        <v>167006549</v>
      </c>
      <c r="B273" s="2" t="s">
        <v>2296</v>
      </c>
      <c r="C273" s="78">
        <v>39433</v>
      </c>
      <c r="D273" s="3">
        <f t="shared" ca="1" si="4"/>
        <v>13</v>
      </c>
      <c r="E273" s="3"/>
      <c r="F273" s="3">
        <v>101530</v>
      </c>
      <c r="G273" s="79"/>
      <c r="H273" s="77"/>
      <c r="I273" s="2"/>
      <c r="J273" s="2"/>
      <c r="K273" s="2"/>
      <c r="L273" s="2"/>
      <c r="M273" s="2"/>
      <c r="N273" s="2"/>
    </row>
    <row r="274" spans="1:14" x14ac:dyDescent="0.3">
      <c r="A274" s="25">
        <v>668008287</v>
      </c>
      <c r="B274" s="2" t="s">
        <v>623</v>
      </c>
      <c r="C274" s="78">
        <v>37436</v>
      </c>
      <c r="D274" s="3">
        <f t="shared" ca="1" si="4"/>
        <v>18</v>
      </c>
      <c r="E274" s="3"/>
      <c r="F274" s="3">
        <v>111930</v>
      </c>
      <c r="G274" s="79"/>
      <c r="H274" s="77"/>
      <c r="I274" s="2"/>
      <c r="J274" s="2"/>
      <c r="K274" s="2"/>
      <c r="L274" s="2"/>
      <c r="M274" s="2"/>
      <c r="N274" s="2"/>
    </row>
    <row r="275" spans="1:14" x14ac:dyDescent="0.3">
      <c r="A275" s="25">
        <v>945000038</v>
      </c>
      <c r="B275" s="2" t="s">
        <v>2300</v>
      </c>
      <c r="C275" s="78">
        <v>39331</v>
      </c>
      <c r="D275" s="3">
        <f t="shared" ca="1" si="4"/>
        <v>13</v>
      </c>
      <c r="E275" s="3" t="s">
        <v>2313</v>
      </c>
      <c r="F275" s="3">
        <v>30628</v>
      </c>
      <c r="G275" s="79"/>
      <c r="H275" s="77"/>
      <c r="I275" s="2"/>
      <c r="J275" s="2"/>
      <c r="K275" s="2"/>
      <c r="L275" s="2"/>
      <c r="M275" s="2"/>
      <c r="N275" s="2"/>
    </row>
    <row r="276" spans="1:14" x14ac:dyDescent="0.3">
      <c r="A276" s="25">
        <v>135003006</v>
      </c>
      <c r="B276" s="2" t="s">
        <v>623</v>
      </c>
      <c r="C276" s="78">
        <v>38109</v>
      </c>
      <c r="D276" s="3">
        <f t="shared" ca="1" si="4"/>
        <v>16</v>
      </c>
      <c r="E276" s="3"/>
      <c r="F276" s="3">
        <v>71292</v>
      </c>
      <c r="G276" s="79"/>
      <c r="H276" s="77"/>
      <c r="I276" s="2"/>
      <c r="J276" s="2"/>
      <c r="K276" s="2"/>
      <c r="L276" s="2"/>
      <c r="M276" s="2"/>
      <c r="N276" s="2"/>
    </row>
    <row r="277" spans="1:14" x14ac:dyDescent="0.3">
      <c r="A277" s="25">
        <v>589009495</v>
      </c>
      <c r="B277" s="2" t="s">
        <v>234</v>
      </c>
      <c r="C277" s="78">
        <v>38337</v>
      </c>
      <c r="D277" s="3">
        <f t="shared" ca="1" si="4"/>
        <v>16</v>
      </c>
      <c r="E277" s="3" t="s">
        <v>2315</v>
      </c>
      <c r="F277" s="3">
        <v>50531</v>
      </c>
      <c r="G277" s="79"/>
      <c r="H277" s="77"/>
      <c r="I277" s="2"/>
      <c r="J277" s="2"/>
      <c r="K277" s="2"/>
      <c r="L277" s="2"/>
      <c r="M277" s="2"/>
      <c r="N277" s="2"/>
    </row>
    <row r="278" spans="1:14" x14ac:dyDescent="0.3">
      <c r="A278" s="25">
        <v>365009498</v>
      </c>
      <c r="B278" s="2" t="s">
        <v>2298</v>
      </c>
      <c r="C278" s="78">
        <v>40437</v>
      </c>
      <c r="D278" s="3">
        <f t="shared" ca="1" si="4"/>
        <v>10</v>
      </c>
      <c r="E278" s="3" t="s">
        <v>2314</v>
      </c>
      <c r="F278" s="3">
        <v>61178</v>
      </c>
      <c r="G278" s="79"/>
      <c r="H278" s="77"/>
      <c r="I278" s="2"/>
      <c r="J278" s="2"/>
      <c r="K278" s="2"/>
      <c r="L278" s="2"/>
      <c r="M278" s="2"/>
      <c r="N278" s="2"/>
    </row>
    <row r="279" spans="1:14" x14ac:dyDescent="0.3">
      <c r="A279" s="25">
        <v>425008783</v>
      </c>
      <c r="B279" s="2" t="s">
        <v>2293</v>
      </c>
      <c r="C279" s="78">
        <v>36700</v>
      </c>
      <c r="D279" s="3">
        <f t="shared" ca="1" si="4"/>
        <v>20</v>
      </c>
      <c r="E279" s="3" t="s">
        <v>2315</v>
      </c>
      <c r="F279" s="3">
        <v>27586</v>
      </c>
      <c r="G279" s="79"/>
      <c r="H279" s="77"/>
      <c r="I279" s="2"/>
      <c r="J279" s="2"/>
      <c r="K279" s="2"/>
      <c r="L279" s="2"/>
      <c r="M279" s="2"/>
      <c r="N279" s="2"/>
    </row>
    <row r="280" spans="1:14" x14ac:dyDescent="0.3">
      <c r="A280" s="25">
        <v>330009921</v>
      </c>
      <c r="B280" s="2" t="s">
        <v>2300</v>
      </c>
      <c r="C280" s="78">
        <v>37718</v>
      </c>
      <c r="D280" s="3">
        <f t="shared" ca="1" si="4"/>
        <v>17</v>
      </c>
      <c r="E280" s="3" t="s">
        <v>2312</v>
      </c>
      <c r="F280" s="3">
        <v>70954</v>
      </c>
      <c r="G280" s="79"/>
      <c r="H280" s="77"/>
      <c r="I280" s="2"/>
      <c r="J280" s="2"/>
      <c r="K280" s="2"/>
      <c r="L280" s="2"/>
      <c r="M280" s="2"/>
      <c r="N280" s="2"/>
    </row>
    <row r="281" spans="1:14" x14ac:dyDescent="0.3">
      <c r="A281" s="25">
        <v>644002142</v>
      </c>
      <c r="B281" s="2" t="s">
        <v>2288</v>
      </c>
      <c r="C281" s="78">
        <v>36281</v>
      </c>
      <c r="D281" s="3">
        <f t="shared" ca="1" si="4"/>
        <v>21</v>
      </c>
      <c r="E281" s="3"/>
      <c r="F281" s="3">
        <v>60671</v>
      </c>
      <c r="G281" s="79"/>
      <c r="H281" s="77"/>
      <c r="I281" s="2"/>
      <c r="J281" s="2"/>
      <c r="K281" s="2"/>
      <c r="L281" s="2"/>
      <c r="M281" s="2"/>
      <c r="N281" s="2"/>
    </row>
    <row r="282" spans="1:14" x14ac:dyDescent="0.3">
      <c r="A282" s="25">
        <v>370008224</v>
      </c>
      <c r="B282" s="2" t="s">
        <v>386</v>
      </c>
      <c r="C282" s="78">
        <v>39037</v>
      </c>
      <c r="D282" s="3">
        <f t="shared" ca="1" si="4"/>
        <v>14</v>
      </c>
      <c r="E282" s="3" t="s">
        <v>2314</v>
      </c>
      <c r="F282" s="3">
        <v>76882</v>
      </c>
      <c r="G282" s="79"/>
      <c r="H282" s="77"/>
      <c r="I282" s="2"/>
      <c r="J282" s="2"/>
      <c r="K282" s="2"/>
      <c r="L282" s="2"/>
      <c r="M282" s="2"/>
      <c r="N282" s="2"/>
    </row>
    <row r="283" spans="1:14" x14ac:dyDescent="0.3">
      <c r="A283" s="25">
        <v>275002740</v>
      </c>
      <c r="B283" s="2" t="s">
        <v>2294</v>
      </c>
      <c r="C283" s="78">
        <v>35325</v>
      </c>
      <c r="D283" s="3">
        <f t="shared" ca="1" si="4"/>
        <v>24</v>
      </c>
      <c r="E283" s="3" t="s">
        <v>2313</v>
      </c>
      <c r="F283" s="3">
        <v>78728</v>
      </c>
      <c r="G283" s="79"/>
      <c r="H283" s="77"/>
      <c r="I283" s="2"/>
      <c r="J283" s="2"/>
      <c r="K283" s="2"/>
      <c r="L283" s="2"/>
      <c r="M283" s="2"/>
      <c r="N283" s="2"/>
    </row>
    <row r="284" spans="1:14" x14ac:dyDescent="0.3">
      <c r="A284" s="25">
        <v>487000878</v>
      </c>
      <c r="B284" s="2" t="s">
        <v>234</v>
      </c>
      <c r="C284" s="78">
        <v>35698</v>
      </c>
      <c r="D284" s="3">
        <f t="shared" ca="1" si="4"/>
        <v>23</v>
      </c>
      <c r="E284" s="3" t="s">
        <v>2311</v>
      </c>
      <c r="F284" s="3">
        <v>30329</v>
      </c>
      <c r="G284" s="79"/>
      <c r="H284" s="77"/>
      <c r="I284" s="2"/>
      <c r="J284" s="2"/>
      <c r="K284" s="2"/>
      <c r="L284" s="2"/>
      <c r="M284" s="2"/>
      <c r="N284" s="2"/>
    </row>
    <row r="285" spans="1:14" x14ac:dyDescent="0.3">
      <c r="A285" s="25">
        <v>959008761</v>
      </c>
      <c r="B285" s="2" t="s">
        <v>2298</v>
      </c>
      <c r="C285" s="78">
        <v>35087</v>
      </c>
      <c r="D285" s="3">
        <f t="shared" ca="1" si="4"/>
        <v>25</v>
      </c>
      <c r="E285" s="3" t="s">
        <v>2312</v>
      </c>
      <c r="F285" s="3">
        <v>79911</v>
      </c>
      <c r="G285" s="79"/>
      <c r="H285" s="77"/>
      <c r="I285" s="2"/>
      <c r="J285" s="2"/>
      <c r="K285" s="2"/>
      <c r="L285" s="2"/>
      <c r="M285" s="2"/>
      <c r="N285" s="2"/>
    </row>
    <row r="286" spans="1:14" x14ac:dyDescent="0.3">
      <c r="A286" s="25">
        <v>617005992</v>
      </c>
      <c r="B286" s="2" t="s">
        <v>2298</v>
      </c>
      <c r="C286" s="78">
        <v>35208</v>
      </c>
      <c r="D286" s="3">
        <f t="shared" ca="1" si="4"/>
        <v>24</v>
      </c>
      <c r="E286" s="3" t="s">
        <v>2314</v>
      </c>
      <c r="F286" s="3">
        <v>56654</v>
      </c>
      <c r="G286" s="79"/>
      <c r="H286" s="77"/>
      <c r="I286" s="2"/>
      <c r="J286" s="2"/>
      <c r="K286" s="2"/>
      <c r="L286" s="2"/>
      <c r="M286" s="2"/>
      <c r="N286" s="2"/>
    </row>
    <row r="287" spans="1:14" x14ac:dyDescent="0.3">
      <c r="A287" s="25">
        <v>597001409</v>
      </c>
      <c r="B287" s="2" t="s">
        <v>2294</v>
      </c>
      <c r="C287" s="78">
        <v>37487</v>
      </c>
      <c r="D287" s="3">
        <f t="shared" ca="1" si="4"/>
        <v>18</v>
      </c>
      <c r="E287" s="3" t="s">
        <v>2311</v>
      </c>
      <c r="F287" s="3">
        <v>106743</v>
      </c>
      <c r="G287" s="79"/>
      <c r="H287" s="77"/>
      <c r="I287" s="2"/>
      <c r="J287" s="2"/>
      <c r="K287" s="2"/>
      <c r="L287" s="2"/>
      <c r="M287" s="2"/>
      <c r="N287" s="2"/>
    </row>
    <row r="288" spans="1:14" x14ac:dyDescent="0.3">
      <c r="A288" s="25">
        <v>150002247</v>
      </c>
      <c r="B288" s="2" t="s">
        <v>2298</v>
      </c>
      <c r="C288" s="78">
        <v>35511</v>
      </c>
      <c r="D288" s="3">
        <f t="shared" ca="1" si="4"/>
        <v>23</v>
      </c>
      <c r="E288" s="3" t="s">
        <v>2315</v>
      </c>
      <c r="F288" s="3">
        <v>60983</v>
      </c>
      <c r="G288" s="79"/>
      <c r="H288" s="77"/>
      <c r="I288" s="2"/>
      <c r="J288" s="2"/>
      <c r="K288" s="2"/>
      <c r="L288" s="2"/>
      <c r="M288" s="2"/>
      <c r="N288" s="2"/>
    </row>
    <row r="289" spans="1:14" x14ac:dyDescent="0.3">
      <c r="A289" s="25">
        <v>232006341</v>
      </c>
      <c r="B289" s="2" t="s">
        <v>2293</v>
      </c>
      <c r="C289" s="78">
        <v>41866</v>
      </c>
      <c r="D289" s="3">
        <f t="shared" ca="1" si="4"/>
        <v>6</v>
      </c>
      <c r="E289" s="3"/>
      <c r="F289" s="3">
        <v>59579</v>
      </c>
      <c r="G289" s="79"/>
      <c r="H289" s="77"/>
      <c r="I289" s="2"/>
      <c r="J289" s="2"/>
      <c r="K289" s="2"/>
      <c r="L289" s="2"/>
      <c r="M289" s="2"/>
      <c r="N289" s="2"/>
    </row>
    <row r="290" spans="1:14" x14ac:dyDescent="0.3">
      <c r="A290" s="25">
        <v>765006666</v>
      </c>
      <c r="B290" s="2" t="s">
        <v>623</v>
      </c>
      <c r="C290" s="78">
        <v>40783</v>
      </c>
      <c r="D290" s="3">
        <f t="shared" ca="1" si="4"/>
        <v>9</v>
      </c>
      <c r="E290" s="3" t="s">
        <v>2311</v>
      </c>
      <c r="F290" s="3">
        <v>56680</v>
      </c>
      <c r="G290" s="79"/>
      <c r="H290" s="77"/>
      <c r="I290" s="2"/>
      <c r="J290" s="2"/>
      <c r="K290" s="2"/>
      <c r="L290" s="2"/>
      <c r="M290" s="2"/>
      <c r="N290" s="2"/>
    </row>
    <row r="291" spans="1:14" x14ac:dyDescent="0.3">
      <c r="A291" s="25">
        <v>180002423</v>
      </c>
      <c r="B291" s="2" t="s">
        <v>623</v>
      </c>
      <c r="C291" s="78">
        <v>37708</v>
      </c>
      <c r="D291" s="3">
        <f t="shared" ca="1" si="4"/>
        <v>17</v>
      </c>
      <c r="E291" s="3" t="s">
        <v>2315</v>
      </c>
      <c r="F291" s="3">
        <v>103493</v>
      </c>
      <c r="G291" s="79"/>
      <c r="H291" s="77"/>
      <c r="I291" s="2"/>
      <c r="J291" s="2"/>
      <c r="K291" s="2"/>
      <c r="L291" s="2"/>
      <c r="M291" s="2"/>
      <c r="N291" s="2"/>
    </row>
    <row r="292" spans="1:14" x14ac:dyDescent="0.3">
      <c r="A292" s="25">
        <v>787006286</v>
      </c>
      <c r="B292" s="2" t="s">
        <v>2288</v>
      </c>
      <c r="C292" s="78">
        <v>34978</v>
      </c>
      <c r="D292" s="3">
        <f t="shared" ca="1" si="4"/>
        <v>25</v>
      </c>
      <c r="E292" s="3" t="s">
        <v>2315</v>
      </c>
      <c r="F292" s="3">
        <v>64753</v>
      </c>
      <c r="G292" s="79"/>
      <c r="H292" s="77"/>
      <c r="I292" s="2"/>
      <c r="J292" s="2"/>
      <c r="K292" s="2"/>
      <c r="L292" s="2"/>
      <c r="M292" s="2"/>
      <c r="N292" s="2"/>
    </row>
    <row r="293" spans="1:14" x14ac:dyDescent="0.3">
      <c r="A293" s="25">
        <v>772003640</v>
      </c>
      <c r="B293" s="2" t="s">
        <v>234</v>
      </c>
      <c r="C293" s="78">
        <v>38074</v>
      </c>
      <c r="D293" s="3">
        <f t="shared" ca="1" si="4"/>
        <v>16</v>
      </c>
      <c r="E293" s="3" t="s">
        <v>2314</v>
      </c>
      <c r="F293" s="3">
        <v>87464</v>
      </c>
      <c r="G293" s="79"/>
      <c r="H293" s="77"/>
      <c r="I293" s="2"/>
      <c r="J293" s="2"/>
      <c r="K293" s="2"/>
      <c r="L293" s="2"/>
      <c r="M293" s="2"/>
      <c r="N293" s="2"/>
    </row>
    <row r="294" spans="1:14" x14ac:dyDescent="0.3">
      <c r="A294" s="25">
        <v>114005397</v>
      </c>
      <c r="B294" s="2" t="s">
        <v>234</v>
      </c>
      <c r="C294" s="78">
        <v>40819</v>
      </c>
      <c r="D294" s="3">
        <f t="shared" ca="1" si="4"/>
        <v>9</v>
      </c>
      <c r="E294" s="3"/>
      <c r="F294" s="3">
        <v>83005</v>
      </c>
      <c r="G294" s="79"/>
      <c r="H294" s="77"/>
      <c r="I294" s="2"/>
      <c r="J294" s="2"/>
      <c r="K294" s="2"/>
      <c r="L294" s="2"/>
      <c r="M294" s="2"/>
      <c r="N294" s="2"/>
    </row>
    <row r="295" spans="1:14" x14ac:dyDescent="0.3">
      <c r="A295" s="25">
        <v>416004493</v>
      </c>
      <c r="B295" s="2" t="s">
        <v>234</v>
      </c>
      <c r="C295" s="78">
        <v>37568</v>
      </c>
      <c r="D295" s="3">
        <f t="shared" ca="1" si="4"/>
        <v>18</v>
      </c>
      <c r="E295" s="3" t="s">
        <v>2312</v>
      </c>
      <c r="F295" s="3">
        <v>72085</v>
      </c>
      <c r="G295" s="79"/>
      <c r="H295" s="77"/>
      <c r="I295" s="2"/>
      <c r="J295" s="2"/>
      <c r="K295" s="2"/>
      <c r="L295" s="2"/>
      <c r="M295" s="2"/>
      <c r="N295" s="2"/>
    </row>
    <row r="296" spans="1:14" x14ac:dyDescent="0.3">
      <c r="A296" s="25">
        <v>984000981</v>
      </c>
      <c r="B296" s="2" t="s">
        <v>234</v>
      </c>
      <c r="C296" s="78">
        <v>37899</v>
      </c>
      <c r="D296" s="3">
        <f t="shared" ca="1" si="4"/>
        <v>17</v>
      </c>
      <c r="E296" s="3" t="s">
        <v>2311</v>
      </c>
      <c r="F296" s="3">
        <v>62647</v>
      </c>
      <c r="G296" s="79"/>
      <c r="H296" s="77"/>
      <c r="I296" s="2"/>
      <c r="J296" s="2"/>
      <c r="K296" s="2"/>
      <c r="L296" s="2"/>
      <c r="M296" s="2"/>
      <c r="N296" s="2"/>
    </row>
    <row r="297" spans="1:14" x14ac:dyDescent="0.3">
      <c r="A297" s="25">
        <v>859004644</v>
      </c>
      <c r="B297" s="2" t="s">
        <v>2296</v>
      </c>
      <c r="C297" s="78">
        <v>37354</v>
      </c>
      <c r="D297" s="3">
        <f t="shared" ca="1" si="4"/>
        <v>18</v>
      </c>
      <c r="E297" s="3"/>
      <c r="F297" s="3">
        <v>112411</v>
      </c>
      <c r="G297" s="79"/>
      <c r="H297" s="77"/>
      <c r="I297" s="2"/>
      <c r="J297" s="2"/>
      <c r="K297" s="2"/>
      <c r="L297" s="2"/>
      <c r="M297" s="2"/>
      <c r="N297" s="2"/>
    </row>
    <row r="298" spans="1:14" x14ac:dyDescent="0.3">
      <c r="A298" s="25">
        <v>504005443</v>
      </c>
      <c r="B298" s="2" t="s">
        <v>2288</v>
      </c>
      <c r="C298" s="78">
        <v>37532</v>
      </c>
      <c r="D298" s="3">
        <f t="shared" ca="1" si="4"/>
        <v>18</v>
      </c>
      <c r="E298" s="3"/>
      <c r="F298" s="3">
        <v>82342</v>
      </c>
      <c r="G298" s="79"/>
      <c r="H298" s="77"/>
      <c r="I298" s="2"/>
      <c r="J298" s="2"/>
      <c r="K298" s="2"/>
      <c r="L298" s="2"/>
      <c r="M298" s="2"/>
      <c r="N298" s="2"/>
    </row>
    <row r="299" spans="1:14" x14ac:dyDescent="0.3">
      <c r="A299" s="25">
        <v>827007063</v>
      </c>
      <c r="B299" s="2" t="s">
        <v>798</v>
      </c>
      <c r="C299" s="78">
        <v>42173</v>
      </c>
      <c r="D299" s="3">
        <f t="shared" ca="1" si="4"/>
        <v>5</v>
      </c>
      <c r="E299" s="3"/>
      <c r="F299" s="3">
        <v>24757</v>
      </c>
      <c r="G299" s="79"/>
      <c r="H299" s="77"/>
      <c r="I299" s="2"/>
      <c r="J299" s="2"/>
      <c r="K299" s="2"/>
      <c r="L299" s="2"/>
      <c r="M299" s="2"/>
      <c r="N299" s="2"/>
    </row>
    <row r="300" spans="1:14" x14ac:dyDescent="0.3">
      <c r="A300" s="25">
        <v>738006277</v>
      </c>
      <c r="B300" s="2" t="s">
        <v>2294</v>
      </c>
      <c r="C300" s="78">
        <v>34853</v>
      </c>
      <c r="D300" s="3">
        <f t="shared" ca="1" si="4"/>
        <v>25</v>
      </c>
      <c r="E300" s="3" t="s">
        <v>2313</v>
      </c>
      <c r="F300" s="3">
        <v>40638</v>
      </c>
      <c r="G300" s="79"/>
      <c r="H300" s="77"/>
      <c r="I300" s="2"/>
      <c r="J300" s="2"/>
      <c r="K300" s="2"/>
      <c r="L300" s="2"/>
      <c r="M300" s="2"/>
      <c r="N300" s="2"/>
    </row>
    <row r="301" spans="1:14" x14ac:dyDescent="0.3">
      <c r="A301" s="25">
        <v>525009951</v>
      </c>
      <c r="B301" s="2" t="s">
        <v>2300</v>
      </c>
      <c r="C301" s="78">
        <v>37576</v>
      </c>
      <c r="D301" s="3">
        <f t="shared" ca="1" si="4"/>
        <v>18</v>
      </c>
      <c r="E301" s="3"/>
      <c r="F301" s="3">
        <v>37264</v>
      </c>
      <c r="G301" s="79"/>
      <c r="H301" s="77"/>
      <c r="I301" s="2"/>
      <c r="J301" s="2"/>
      <c r="K301" s="2"/>
      <c r="L301" s="2"/>
      <c r="M301" s="2"/>
      <c r="N301" s="2"/>
    </row>
    <row r="302" spans="1:14" x14ac:dyDescent="0.3">
      <c r="A302" s="25">
        <v>265003407</v>
      </c>
      <c r="B302" s="2" t="s">
        <v>623</v>
      </c>
      <c r="C302" s="78">
        <v>34912</v>
      </c>
      <c r="D302" s="3">
        <f t="shared" ca="1" si="4"/>
        <v>25</v>
      </c>
      <c r="E302" s="3"/>
      <c r="F302" s="3">
        <v>116285</v>
      </c>
      <c r="G302" s="79"/>
      <c r="H302" s="77"/>
      <c r="I302" s="2"/>
      <c r="J302" s="2"/>
      <c r="K302" s="2"/>
      <c r="L302" s="2"/>
      <c r="M302" s="2"/>
      <c r="N302" s="2"/>
    </row>
    <row r="303" spans="1:14" x14ac:dyDescent="0.3">
      <c r="A303" s="25">
        <v>930002755</v>
      </c>
      <c r="B303" s="2" t="s">
        <v>234</v>
      </c>
      <c r="C303" s="78">
        <v>36819</v>
      </c>
      <c r="D303" s="3">
        <f t="shared" ca="1" si="4"/>
        <v>20</v>
      </c>
      <c r="E303" s="3" t="s">
        <v>2314</v>
      </c>
      <c r="F303" s="3">
        <v>60171</v>
      </c>
      <c r="G303" s="79"/>
      <c r="H303" s="77"/>
      <c r="I303" s="2"/>
      <c r="J303" s="2"/>
      <c r="K303" s="2"/>
      <c r="L303" s="2"/>
      <c r="M303" s="2"/>
      <c r="N303" s="2"/>
    </row>
    <row r="304" spans="1:14" x14ac:dyDescent="0.3">
      <c r="A304" s="25">
        <v>554009540</v>
      </c>
      <c r="B304" s="2" t="s">
        <v>2300</v>
      </c>
      <c r="C304" s="78">
        <v>34864</v>
      </c>
      <c r="D304" s="3">
        <f t="shared" ca="1" si="4"/>
        <v>25</v>
      </c>
      <c r="E304" s="3"/>
      <c r="F304" s="3">
        <v>76245</v>
      </c>
      <c r="G304" s="79"/>
      <c r="H304" s="77"/>
      <c r="I304" s="2"/>
      <c r="J304" s="2"/>
      <c r="K304" s="2"/>
      <c r="L304" s="2"/>
      <c r="M304" s="2"/>
      <c r="N304" s="2"/>
    </row>
    <row r="305" spans="1:14" x14ac:dyDescent="0.3">
      <c r="A305" s="25">
        <v>529009767</v>
      </c>
      <c r="B305" s="2" t="s">
        <v>2287</v>
      </c>
      <c r="C305" s="78">
        <v>37025</v>
      </c>
      <c r="D305" s="3">
        <f t="shared" ca="1" si="4"/>
        <v>19</v>
      </c>
      <c r="E305" s="3"/>
      <c r="F305" s="3">
        <v>75569</v>
      </c>
      <c r="G305" s="79"/>
      <c r="H305" s="77"/>
      <c r="I305" s="2"/>
      <c r="J305" s="2"/>
      <c r="K305" s="2"/>
      <c r="L305" s="2"/>
      <c r="M305" s="2"/>
      <c r="N305" s="2"/>
    </row>
    <row r="306" spans="1:14" x14ac:dyDescent="0.3">
      <c r="A306" s="25">
        <v>364004060</v>
      </c>
      <c r="B306" s="2" t="s">
        <v>2294</v>
      </c>
      <c r="C306" s="78">
        <v>39992</v>
      </c>
      <c r="D306" s="3">
        <f t="shared" ca="1" si="4"/>
        <v>11</v>
      </c>
      <c r="E306" s="3" t="s">
        <v>2314</v>
      </c>
      <c r="F306" s="3">
        <v>40632</v>
      </c>
      <c r="G306" s="79"/>
      <c r="H306" s="77"/>
      <c r="I306" s="2"/>
      <c r="J306" s="2"/>
      <c r="K306" s="2"/>
      <c r="L306" s="2"/>
      <c r="M306" s="2"/>
      <c r="N306" s="2"/>
    </row>
    <row r="307" spans="1:14" x14ac:dyDescent="0.3">
      <c r="A307" s="25">
        <v>836003739</v>
      </c>
      <c r="B307" s="2" t="s">
        <v>623</v>
      </c>
      <c r="C307" s="78">
        <v>38161</v>
      </c>
      <c r="D307" s="3">
        <f t="shared" ca="1" si="4"/>
        <v>16</v>
      </c>
      <c r="E307" s="3" t="s">
        <v>2312</v>
      </c>
      <c r="F307" s="3">
        <v>27287</v>
      </c>
      <c r="G307" s="79"/>
      <c r="H307" s="77"/>
      <c r="I307" s="2"/>
      <c r="J307" s="2"/>
      <c r="K307" s="2"/>
      <c r="L307" s="2"/>
      <c r="M307" s="2"/>
      <c r="N307" s="2"/>
    </row>
    <row r="308" spans="1:14" x14ac:dyDescent="0.3">
      <c r="A308" s="25">
        <v>106006222</v>
      </c>
      <c r="B308" s="2" t="s">
        <v>2290</v>
      </c>
      <c r="C308" s="78">
        <v>41159</v>
      </c>
      <c r="D308" s="3">
        <f t="shared" ca="1" si="4"/>
        <v>8</v>
      </c>
      <c r="E308" s="3"/>
      <c r="F308" s="3">
        <v>46306</v>
      </c>
      <c r="G308" s="79"/>
      <c r="H308" s="77"/>
      <c r="I308" s="2"/>
      <c r="J308" s="2"/>
      <c r="K308" s="2"/>
      <c r="L308" s="2"/>
      <c r="M308" s="2"/>
      <c r="N308" s="2"/>
    </row>
    <row r="309" spans="1:14" x14ac:dyDescent="0.3">
      <c r="A309" s="25">
        <v>468003610</v>
      </c>
      <c r="B309" s="2" t="s">
        <v>234</v>
      </c>
      <c r="C309" s="78">
        <v>39139</v>
      </c>
      <c r="D309" s="3">
        <f t="shared" ca="1" si="4"/>
        <v>14</v>
      </c>
      <c r="E309" s="3" t="s">
        <v>2311</v>
      </c>
      <c r="F309" s="3">
        <v>89804</v>
      </c>
      <c r="G309" s="79"/>
      <c r="H309" s="77"/>
      <c r="I309" s="2"/>
      <c r="J309" s="2"/>
      <c r="K309" s="2"/>
      <c r="L309" s="2"/>
      <c r="M309" s="2"/>
      <c r="N309" s="2"/>
    </row>
    <row r="310" spans="1:14" x14ac:dyDescent="0.3">
      <c r="A310" s="25">
        <v>113002240</v>
      </c>
      <c r="B310" s="2" t="s">
        <v>2300</v>
      </c>
      <c r="C310" s="78">
        <v>38166</v>
      </c>
      <c r="D310" s="3">
        <f t="shared" ca="1" si="4"/>
        <v>16</v>
      </c>
      <c r="E310" s="3" t="s">
        <v>2314</v>
      </c>
      <c r="F310" s="3">
        <v>81120</v>
      </c>
      <c r="G310" s="79"/>
      <c r="H310" s="77"/>
      <c r="I310" s="2"/>
      <c r="J310" s="2"/>
      <c r="K310" s="2"/>
      <c r="L310" s="2"/>
      <c r="M310" s="2"/>
      <c r="N310" s="2"/>
    </row>
    <row r="311" spans="1:14" x14ac:dyDescent="0.3">
      <c r="A311" s="25">
        <v>249009042</v>
      </c>
      <c r="B311" s="2" t="s">
        <v>234</v>
      </c>
      <c r="C311" s="78">
        <v>40294</v>
      </c>
      <c r="D311" s="3">
        <f t="shared" ca="1" si="4"/>
        <v>10</v>
      </c>
      <c r="E311" s="3" t="s">
        <v>2314</v>
      </c>
      <c r="F311" s="3">
        <v>79378</v>
      </c>
      <c r="G311" s="79"/>
      <c r="H311" s="77"/>
      <c r="I311" s="2"/>
      <c r="J311" s="2"/>
      <c r="K311" s="2"/>
      <c r="L311" s="2"/>
      <c r="M311" s="2"/>
      <c r="N311" s="2"/>
    </row>
    <row r="312" spans="1:14" x14ac:dyDescent="0.3">
      <c r="A312" s="25">
        <v>297006507</v>
      </c>
      <c r="B312" s="2" t="s">
        <v>2298</v>
      </c>
      <c r="C312" s="78">
        <v>36370</v>
      </c>
      <c r="D312" s="3">
        <f t="shared" ca="1" si="4"/>
        <v>21</v>
      </c>
      <c r="E312" s="3" t="s">
        <v>2312</v>
      </c>
      <c r="F312" s="3">
        <v>101192</v>
      </c>
      <c r="G312" s="79"/>
      <c r="H312" s="77"/>
      <c r="I312" s="2"/>
      <c r="J312" s="2"/>
      <c r="K312" s="2"/>
      <c r="L312" s="2"/>
      <c r="M312" s="2"/>
      <c r="N312" s="2"/>
    </row>
    <row r="313" spans="1:14" x14ac:dyDescent="0.3">
      <c r="A313" s="25">
        <v>676004152</v>
      </c>
      <c r="B313" s="2" t="s">
        <v>2288</v>
      </c>
      <c r="C313" s="78">
        <v>41922</v>
      </c>
      <c r="D313" s="3">
        <f t="shared" ca="1" si="4"/>
        <v>6</v>
      </c>
      <c r="E313" s="3" t="s">
        <v>2314</v>
      </c>
      <c r="F313" s="3">
        <v>30264</v>
      </c>
      <c r="G313" s="79"/>
      <c r="H313" s="77"/>
      <c r="I313" s="2"/>
      <c r="J313" s="2"/>
      <c r="K313" s="2"/>
      <c r="L313" s="2"/>
      <c r="M313" s="2"/>
      <c r="N313" s="2"/>
    </row>
    <row r="314" spans="1:14" x14ac:dyDescent="0.3">
      <c r="A314" s="25">
        <v>659009807</v>
      </c>
      <c r="B314" s="2" t="s">
        <v>2293</v>
      </c>
      <c r="C314" s="78">
        <v>40383</v>
      </c>
      <c r="D314" s="3">
        <f t="shared" ca="1" si="4"/>
        <v>10</v>
      </c>
      <c r="E314" s="3" t="s">
        <v>2314</v>
      </c>
      <c r="F314" s="3">
        <v>29133</v>
      </c>
      <c r="G314" s="79"/>
      <c r="H314" s="77"/>
      <c r="I314" s="2"/>
      <c r="J314" s="2"/>
      <c r="K314" s="2"/>
      <c r="L314" s="2"/>
      <c r="M314" s="2"/>
      <c r="N314" s="2"/>
    </row>
    <row r="315" spans="1:14" x14ac:dyDescent="0.3">
      <c r="A315" s="25">
        <v>938008346</v>
      </c>
      <c r="B315" s="2" t="s">
        <v>2291</v>
      </c>
      <c r="C315" s="78">
        <v>34875</v>
      </c>
      <c r="D315" s="3">
        <f t="shared" ca="1" si="4"/>
        <v>25</v>
      </c>
      <c r="E315" s="3"/>
      <c r="F315" s="3">
        <v>104065</v>
      </c>
      <c r="G315" s="79"/>
      <c r="H315" s="77"/>
      <c r="I315" s="2"/>
      <c r="J315" s="2"/>
      <c r="K315" s="2"/>
      <c r="L315" s="2"/>
      <c r="M315" s="2"/>
      <c r="N315" s="2"/>
    </row>
    <row r="316" spans="1:14" x14ac:dyDescent="0.3">
      <c r="A316" s="25">
        <v>468004190</v>
      </c>
      <c r="B316" s="2" t="s">
        <v>2300</v>
      </c>
      <c r="C316" s="78">
        <v>36799</v>
      </c>
      <c r="D316" s="3">
        <f t="shared" ca="1" si="4"/>
        <v>20</v>
      </c>
      <c r="E316" s="3" t="s">
        <v>2315</v>
      </c>
      <c r="F316" s="3">
        <v>94432</v>
      </c>
      <c r="G316" s="79"/>
      <c r="H316" s="77"/>
      <c r="I316" s="2"/>
      <c r="J316" s="2"/>
      <c r="K316" s="2"/>
      <c r="L316" s="2"/>
      <c r="M316" s="2"/>
      <c r="N316" s="2"/>
    </row>
    <row r="317" spans="1:14" x14ac:dyDescent="0.3">
      <c r="A317" s="25">
        <v>601002708</v>
      </c>
      <c r="B317" s="2" t="s">
        <v>2287</v>
      </c>
      <c r="C317" s="78">
        <v>41782</v>
      </c>
      <c r="D317" s="3">
        <f t="shared" ca="1" si="4"/>
        <v>6</v>
      </c>
      <c r="E317" s="3" t="s">
        <v>2311</v>
      </c>
      <c r="F317" s="3">
        <v>37284</v>
      </c>
      <c r="G317" s="79"/>
      <c r="H317" s="77"/>
      <c r="I317" s="2"/>
      <c r="J317" s="2"/>
      <c r="K317" s="2"/>
      <c r="L317" s="2"/>
      <c r="M317" s="2"/>
      <c r="N317" s="2"/>
    </row>
    <row r="318" spans="1:14" x14ac:dyDescent="0.3">
      <c r="A318" s="25">
        <v>627004412</v>
      </c>
      <c r="B318" s="2" t="s">
        <v>697</v>
      </c>
      <c r="C318" s="78">
        <v>36906</v>
      </c>
      <c r="D318" s="3">
        <f t="shared" ca="1" si="4"/>
        <v>20</v>
      </c>
      <c r="E318" s="3" t="s">
        <v>2314</v>
      </c>
      <c r="F318" s="3">
        <v>75881</v>
      </c>
      <c r="G318" s="79"/>
      <c r="H318" s="77"/>
      <c r="I318" s="2"/>
      <c r="J318" s="2"/>
      <c r="K318" s="2"/>
      <c r="L318" s="2"/>
      <c r="M318" s="2"/>
      <c r="N318" s="2"/>
    </row>
    <row r="319" spans="1:14" x14ac:dyDescent="0.3">
      <c r="A319" s="25">
        <v>891004981</v>
      </c>
      <c r="B319" s="2" t="s">
        <v>697</v>
      </c>
      <c r="C319" s="78">
        <v>35770</v>
      </c>
      <c r="D319" s="3">
        <f t="shared" ca="1" si="4"/>
        <v>23</v>
      </c>
      <c r="E319" s="3" t="s">
        <v>2315</v>
      </c>
      <c r="F319" s="3">
        <v>43797</v>
      </c>
      <c r="G319" s="79"/>
      <c r="H319" s="77"/>
      <c r="I319" s="2"/>
      <c r="J319" s="2"/>
      <c r="K319" s="2"/>
      <c r="L319" s="2"/>
      <c r="M319" s="2"/>
      <c r="N319" s="2"/>
    </row>
    <row r="320" spans="1:14" x14ac:dyDescent="0.3">
      <c r="A320" s="25">
        <v>725007456</v>
      </c>
      <c r="B320" s="2" t="s">
        <v>234</v>
      </c>
      <c r="C320" s="78">
        <v>40504</v>
      </c>
      <c r="D320" s="3">
        <f t="shared" ca="1" si="4"/>
        <v>10</v>
      </c>
      <c r="E320" s="3"/>
      <c r="F320" s="3">
        <v>77129</v>
      </c>
      <c r="G320" s="79"/>
      <c r="H320" s="77"/>
      <c r="I320" s="2"/>
      <c r="J320" s="2"/>
      <c r="K320" s="2"/>
      <c r="L320" s="2"/>
      <c r="M320" s="2"/>
      <c r="N320" s="2"/>
    </row>
    <row r="321" spans="1:14" x14ac:dyDescent="0.3">
      <c r="A321" s="25">
        <v>209006975</v>
      </c>
      <c r="B321" s="2" t="s">
        <v>2300</v>
      </c>
      <c r="C321" s="78">
        <v>38879</v>
      </c>
      <c r="D321" s="3">
        <f t="shared" ca="1" si="4"/>
        <v>14</v>
      </c>
      <c r="E321" s="3" t="s">
        <v>2315</v>
      </c>
      <c r="F321" s="3">
        <v>48927</v>
      </c>
      <c r="G321" s="79"/>
      <c r="H321" s="77"/>
      <c r="I321" s="2"/>
      <c r="J321" s="2"/>
      <c r="K321" s="2"/>
      <c r="L321" s="2"/>
      <c r="M321" s="2"/>
      <c r="N321" s="2"/>
    </row>
    <row r="322" spans="1:14" x14ac:dyDescent="0.3">
      <c r="A322" s="25">
        <v>930004379</v>
      </c>
      <c r="B322" s="2" t="s">
        <v>234</v>
      </c>
      <c r="C322" s="78">
        <v>41020</v>
      </c>
      <c r="D322" s="3">
        <f t="shared" ref="D322:D385" ca="1" si="5">DATEDIF(C322,TODAY(),"Y")</f>
        <v>8</v>
      </c>
      <c r="E322" s="3" t="s">
        <v>2312</v>
      </c>
      <c r="F322" s="3">
        <v>92937</v>
      </c>
      <c r="G322" s="79"/>
      <c r="H322" s="77"/>
      <c r="I322" s="2"/>
      <c r="J322" s="2"/>
      <c r="K322" s="2"/>
      <c r="L322" s="2"/>
      <c r="M322" s="2"/>
      <c r="N322" s="2"/>
    </row>
    <row r="323" spans="1:14" x14ac:dyDescent="0.3">
      <c r="A323" s="25">
        <v>177004163</v>
      </c>
      <c r="B323" s="2" t="s">
        <v>697</v>
      </c>
      <c r="C323" s="78">
        <v>39440</v>
      </c>
      <c r="D323" s="3">
        <f t="shared" ca="1" si="5"/>
        <v>13</v>
      </c>
      <c r="E323" s="3" t="s">
        <v>2311</v>
      </c>
      <c r="F323" s="3">
        <v>62413</v>
      </c>
      <c r="G323" s="79"/>
      <c r="H323" s="77"/>
      <c r="I323" s="2"/>
      <c r="J323" s="2"/>
      <c r="K323" s="2"/>
      <c r="L323" s="2"/>
      <c r="M323" s="2"/>
      <c r="N323" s="2"/>
    </row>
    <row r="324" spans="1:14" x14ac:dyDescent="0.3">
      <c r="A324" s="25">
        <v>317009924</v>
      </c>
      <c r="B324" s="2" t="s">
        <v>697</v>
      </c>
      <c r="C324" s="78">
        <v>35607</v>
      </c>
      <c r="D324" s="3">
        <f t="shared" ca="1" si="5"/>
        <v>23</v>
      </c>
      <c r="E324" s="3"/>
      <c r="F324" s="3">
        <v>82277</v>
      </c>
      <c r="G324" s="79"/>
      <c r="H324" s="77"/>
      <c r="I324" s="2"/>
      <c r="J324" s="2"/>
      <c r="K324" s="2"/>
      <c r="L324" s="2"/>
      <c r="M324" s="2"/>
      <c r="N324" s="2"/>
    </row>
    <row r="325" spans="1:14" x14ac:dyDescent="0.3">
      <c r="A325" s="25">
        <v>736008620</v>
      </c>
      <c r="B325" s="2" t="s">
        <v>2293</v>
      </c>
      <c r="C325" s="78">
        <v>41398</v>
      </c>
      <c r="D325" s="3">
        <f t="shared" ca="1" si="5"/>
        <v>7</v>
      </c>
      <c r="E325" s="3" t="s">
        <v>2314</v>
      </c>
      <c r="F325" s="3">
        <v>51370</v>
      </c>
      <c r="G325" s="79"/>
      <c r="H325" s="77"/>
      <c r="I325" s="2"/>
      <c r="J325" s="2"/>
      <c r="K325" s="2"/>
      <c r="L325" s="2"/>
      <c r="M325" s="2"/>
      <c r="N325" s="2"/>
    </row>
    <row r="326" spans="1:14" x14ac:dyDescent="0.3">
      <c r="A326" s="25">
        <v>198004686</v>
      </c>
      <c r="B326" s="2" t="s">
        <v>517</v>
      </c>
      <c r="C326" s="78">
        <v>34876</v>
      </c>
      <c r="D326" s="3">
        <f t="shared" ca="1" si="5"/>
        <v>25</v>
      </c>
      <c r="E326" s="3" t="s">
        <v>2314</v>
      </c>
      <c r="F326" s="3">
        <v>93249</v>
      </c>
      <c r="G326" s="79"/>
      <c r="H326" s="77"/>
      <c r="I326" s="2"/>
      <c r="J326" s="2"/>
      <c r="K326" s="2"/>
      <c r="L326" s="2"/>
      <c r="M326" s="2"/>
      <c r="N326" s="2"/>
    </row>
    <row r="327" spans="1:14" x14ac:dyDescent="0.3">
      <c r="A327" s="25">
        <v>665003893</v>
      </c>
      <c r="B327" s="2" t="s">
        <v>234</v>
      </c>
      <c r="C327" s="78">
        <v>42204</v>
      </c>
      <c r="D327" s="3">
        <f t="shared" ca="1" si="5"/>
        <v>5</v>
      </c>
      <c r="E327" s="3"/>
      <c r="F327" s="3">
        <v>36951</v>
      </c>
      <c r="G327" s="79"/>
      <c r="H327" s="77"/>
      <c r="I327" s="2"/>
      <c r="J327" s="2"/>
      <c r="K327" s="2"/>
      <c r="L327" s="2"/>
      <c r="M327" s="2"/>
      <c r="N327" s="2"/>
    </row>
    <row r="328" spans="1:14" x14ac:dyDescent="0.3">
      <c r="A328" s="25">
        <v>759000847</v>
      </c>
      <c r="B328" s="2" t="s">
        <v>2290</v>
      </c>
      <c r="C328" s="78">
        <v>40027</v>
      </c>
      <c r="D328" s="3">
        <f t="shared" ca="1" si="5"/>
        <v>11</v>
      </c>
      <c r="E328" s="3" t="s">
        <v>2314</v>
      </c>
      <c r="F328" s="3">
        <v>47619</v>
      </c>
      <c r="G328" s="79"/>
      <c r="H328" s="77"/>
      <c r="I328" s="2"/>
      <c r="J328" s="2"/>
      <c r="K328" s="2"/>
      <c r="L328" s="2"/>
      <c r="M328" s="2"/>
      <c r="N328" s="2"/>
    </row>
    <row r="329" spans="1:14" x14ac:dyDescent="0.3">
      <c r="A329" s="25">
        <v>733003074</v>
      </c>
      <c r="B329" s="2" t="s">
        <v>2288</v>
      </c>
      <c r="C329" s="78">
        <v>40600</v>
      </c>
      <c r="D329" s="3">
        <f t="shared" ca="1" si="5"/>
        <v>10</v>
      </c>
      <c r="E329" s="3"/>
      <c r="F329" s="3">
        <v>107991</v>
      </c>
      <c r="G329" s="79"/>
      <c r="H329" s="77"/>
      <c r="I329" s="2"/>
      <c r="J329" s="2"/>
      <c r="K329" s="2"/>
      <c r="L329" s="2"/>
      <c r="M329" s="2"/>
      <c r="N329" s="2"/>
    </row>
    <row r="330" spans="1:14" x14ac:dyDescent="0.3">
      <c r="A330" s="25">
        <v>682000261</v>
      </c>
      <c r="B330" s="2" t="s">
        <v>234</v>
      </c>
      <c r="C330" s="78">
        <v>36511</v>
      </c>
      <c r="D330" s="3">
        <f t="shared" ca="1" si="5"/>
        <v>21</v>
      </c>
      <c r="E330" s="3" t="s">
        <v>2313</v>
      </c>
      <c r="F330" s="3">
        <v>81991</v>
      </c>
      <c r="G330" s="79"/>
      <c r="H330" s="77"/>
      <c r="I330" s="2"/>
      <c r="J330" s="2"/>
      <c r="K330" s="2"/>
      <c r="L330" s="2"/>
      <c r="M330" s="2"/>
      <c r="N330" s="2"/>
    </row>
    <row r="331" spans="1:14" x14ac:dyDescent="0.3">
      <c r="A331" s="25">
        <v>124003063</v>
      </c>
      <c r="B331" s="2" t="s">
        <v>150</v>
      </c>
      <c r="C331" s="78">
        <v>42202</v>
      </c>
      <c r="D331" s="3">
        <f t="shared" ca="1" si="5"/>
        <v>5</v>
      </c>
      <c r="E331" s="3" t="s">
        <v>2311</v>
      </c>
      <c r="F331" s="3">
        <v>41028</v>
      </c>
      <c r="G331" s="79"/>
      <c r="H331" s="77"/>
      <c r="I331" s="2"/>
      <c r="J331" s="2"/>
      <c r="K331" s="2"/>
      <c r="L331" s="2"/>
      <c r="M331" s="2"/>
      <c r="N331" s="2"/>
    </row>
    <row r="332" spans="1:14" x14ac:dyDescent="0.3">
      <c r="A332" s="25">
        <v>559006297</v>
      </c>
      <c r="B332" s="2" t="s">
        <v>234</v>
      </c>
      <c r="C332" s="78">
        <v>38061</v>
      </c>
      <c r="D332" s="3">
        <f t="shared" ca="1" si="5"/>
        <v>16</v>
      </c>
      <c r="E332" s="3" t="s">
        <v>2314</v>
      </c>
      <c r="F332" s="3">
        <v>46566</v>
      </c>
      <c r="G332" s="79"/>
      <c r="H332" s="77"/>
      <c r="I332" s="2"/>
      <c r="J332" s="2"/>
      <c r="K332" s="2"/>
      <c r="L332" s="2"/>
      <c r="M332" s="2"/>
      <c r="N332" s="2"/>
    </row>
    <row r="333" spans="1:14" x14ac:dyDescent="0.3">
      <c r="A333" s="25">
        <v>217008415</v>
      </c>
      <c r="B333" s="2" t="s">
        <v>2300</v>
      </c>
      <c r="C333" s="78">
        <v>37451</v>
      </c>
      <c r="D333" s="3">
        <f t="shared" ca="1" si="5"/>
        <v>18</v>
      </c>
      <c r="E333" s="3" t="s">
        <v>2312</v>
      </c>
      <c r="F333" s="3">
        <v>29731</v>
      </c>
      <c r="G333" s="79"/>
      <c r="H333" s="77"/>
      <c r="I333" s="2"/>
      <c r="J333" s="2"/>
      <c r="K333" s="2"/>
      <c r="L333" s="2"/>
      <c r="M333" s="2"/>
      <c r="N333" s="2"/>
    </row>
    <row r="334" spans="1:14" x14ac:dyDescent="0.3">
      <c r="A334" s="25">
        <v>936000279</v>
      </c>
      <c r="B334" s="2" t="s">
        <v>2288</v>
      </c>
      <c r="C334" s="78">
        <v>37147</v>
      </c>
      <c r="D334" s="3">
        <f t="shared" ca="1" si="5"/>
        <v>19</v>
      </c>
      <c r="E334" s="3" t="s">
        <v>2312</v>
      </c>
      <c r="F334" s="3">
        <v>62940</v>
      </c>
      <c r="G334" s="79"/>
      <c r="H334" s="77"/>
      <c r="I334" s="2"/>
      <c r="J334" s="2"/>
      <c r="K334" s="2"/>
      <c r="L334" s="2"/>
      <c r="M334" s="2"/>
      <c r="N334" s="2"/>
    </row>
    <row r="335" spans="1:14" x14ac:dyDescent="0.3">
      <c r="A335" s="25">
        <v>375005723</v>
      </c>
      <c r="B335" s="2" t="s">
        <v>697</v>
      </c>
      <c r="C335" s="78">
        <v>36353</v>
      </c>
      <c r="D335" s="3">
        <f t="shared" ca="1" si="5"/>
        <v>21</v>
      </c>
      <c r="E335" s="3"/>
      <c r="F335" s="3">
        <v>83542</v>
      </c>
      <c r="G335" s="79"/>
      <c r="H335" s="77"/>
      <c r="I335" s="2"/>
      <c r="J335" s="2"/>
      <c r="K335" s="2"/>
      <c r="L335" s="2"/>
      <c r="M335" s="2"/>
      <c r="N335" s="2"/>
    </row>
    <row r="336" spans="1:14" x14ac:dyDescent="0.3">
      <c r="A336" s="25">
        <v>280004785</v>
      </c>
      <c r="B336" s="2" t="s">
        <v>234</v>
      </c>
      <c r="C336" s="78">
        <v>37626</v>
      </c>
      <c r="D336" s="3">
        <f t="shared" ca="1" si="5"/>
        <v>18</v>
      </c>
      <c r="E336" s="3" t="s">
        <v>2314</v>
      </c>
      <c r="F336" s="3">
        <v>52442</v>
      </c>
      <c r="G336" s="79"/>
      <c r="H336" s="77"/>
      <c r="I336" s="2"/>
      <c r="J336" s="2"/>
      <c r="K336" s="2"/>
      <c r="L336" s="2"/>
      <c r="M336" s="2"/>
      <c r="N336" s="2"/>
    </row>
    <row r="337" spans="1:14" x14ac:dyDescent="0.3">
      <c r="A337" s="25">
        <v>843005501</v>
      </c>
      <c r="B337" s="2" t="s">
        <v>2291</v>
      </c>
      <c r="C337" s="78">
        <v>37806</v>
      </c>
      <c r="D337" s="3">
        <f t="shared" ca="1" si="5"/>
        <v>17</v>
      </c>
      <c r="E337" s="3"/>
      <c r="F337" s="3">
        <v>42822</v>
      </c>
      <c r="G337" s="79"/>
      <c r="H337" s="77"/>
      <c r="I337" s="2"/>
      <c r="J337" s="2"/>
      <c r="K337" s="2"/>
      <c r="L337" s="2"/>
      <c r="M337" s="2"/>
      <c r="N337" s="2"/>
    </row>
    <row r="338" spans="1:14" x14ac:dyDescent="0.3">
      <c r="A338" s="25">
        <v>626001093</v>
      </c>
      <c r="B338" s="2" t="s">
        <v>623</v>
      </c>
      <c r="C338" s="78">
        <v>39657</v>
      </c>
      <c r="D338" s="3">
        <f t="shared" ca="1" si="5"/>
        <v>12</v>
      </c>
      <c r="E338" s="3"/>
      <c r="F338" s="3">
        <v>83967</v>
      </c>
      <c r="G338" s="79"/>
      <c r="H338" s="77"/>
      <c r="I338" s="2"/>
      <c r="J338" s="2"/>
      <c r="K338" s="2"/>
      <c r="L338" s="2"/>
      <c r="M338" s="2"/>
      <c r="N338" s="2"/>
    </row>
    <row r="339" spans="1:14" x14ac:dyDescent="0.3">
      <c r="A339" s="25">
        <v>638001383</v>
      </c>
      <c r="B339" s="2" t="s">
        <v>2283</v>
      </c>
      <c r="C339" s="78">
        <v>39772</v>
      </c>
      <c r="D339" s="3">
        <f t="shared" ca="1" si="5"/>
        <v>12</v>
      </c>
      <c r="E339" s="3" t="s">
        <v>2314</v>
      </c>
      <c r="F339" s="3">
        <v>64155</v>
      </c>
      <c r="G339" s="79"/>
      <c r="H339" s="77"/>
      <c r="I339" s="2"/>
      <c r="J339" s="2"/>
      <c r="K339" s="2"/>
      <c r="L339" s="2"/>
      <c r="M339" s="2"/>
      <c r="N339" s="2"/>
    </row>
    <row r="340" spans="1:14" x14ac:dyDescent="0.3">
      <c r="A340" s="25">
        <v>132006163</v>
      </c>
      <c r="B340" s="2" t="s">
        <v>2294</v>
      </c>
      <c r="C340" s="78">
        <v>41501</v>
      </c>
      <c r="D340" s="3">
        <f t="shared" ca="1" si="5"/>
        <v>7</v>
      </c>
      <c r="E340" s="3" t="s">
        <v>2312</v>
      </c>
      <c r="F340" s="3">
        <v>50148</v>
      </c>
      <c r="G340" s="79"/>
      <c r="H340" s="77"/>
      <c r="I340" s="2"/>
      <c r="J340" s="2"/>
      <c r="K340" s="2"/>
      <c r="L340" s="2"/>
      <c r="M340" s="2"/>
      <c r="N340" s="2"/>
    </row>
    <row r="341" spans="1:14" x14ac:dyDescent="0.3">
      <c r="A341" s="25">
        <v>886002647</v>
      </c>
      <c r="B341" s="2" t="s">
        <v>2300</v>
      </c>
      <c r="C341" s="78">
        <v>39478</v>
      </c>
      <c r="D341" s="3">
        <f t="shared" ca="1" si="5"/>
        <v>13</v>
      </c>
      <c r="E341" s="3" t="s">
        <v>2313</v>
      </c>
      <c r="F341" s="3">
        <v>99983</v>
      </c>
      <c r="G341" s="79"/>
      <c r="H341" s="77"/>
      <c r="I341" s="2"/>
      <c r="J341" s="2"/>
      <c r="K341" s="2"/>
      <c r="L341" s="2"/>
      <c r="M341" s="2"/>
      <c r="N341" s="2"/>
    </row>
    <row r="342" spans="1:14" x14ac:dyDescent="0.3">
      <c r="A342" s="25">
        <v>765002793</v>
      </c>
      <c r="B342" s="2" t="s">
        <v>2300</v>
      </c>
      <c r="C342" s="78">
        <v>41494</v>
      </c>
      <c r="D342" s="3">
        <f t="shared" ca="1" si="5"/>
        <v>7</v>
      </c>
      <c r="E342" s="3" t="s">
        <v>2314</v>
      </c>
      <c r="F342" s="3">
        <v>83616</v>
      </c>
      <c r="G342" s="79"/>
      <c r="H342" s="77"/>
      <c r="I342" s="2"/>
      <c r="J342" s="2"/>
      <c r="K342" s="2"/>
      <c r="L342" s="2"/>
      <c r="M342" s="2"/>
      <c r="N342" s="2"/>
    </row>
    <row r="343" spans="1:14" x14ac:dyDescent="0.3">
      <c r="A343" s="25">
        <v>113009123</v>
      </c>
      <c r="B343" s="2" t="s">
        <v>2293</v>
      </c>
      <c r="C343" s="78">
        <v>34747</v>
      </c>
      <c r="D343" s="3">
        <f t="shared" ca="1" si="5"/>
        <v>26</v>
      </c>
      <c r="E343" s="3" t="s">
        <v>2312</v>
      </c>
      <c r="F343" s="3">
        <v>45968</v>
      </c>
      <c r="G343" s="79"/>
      <c r="H343" s="77"/>
      <c r="I343" s="2"/>
      <c r="J343" s="2"/>
      <c r="K343" s="2"/>
      <c r="L343" s="2"/>
      <c r="M343" s="2"/>
      <c r="N343" s="2"/>
    </row>
    <row r="344" spans="1:14" x14ac:dyDescent="0.3">
      <c r="A344" s="25">
        <v>569002669</v>
      </c>
      <c r="B344" s="2" t="s">
        <v>2300</v>
      </c>
      <c r="C344" s="78">
        <v>39198</v>
      </c>
      <c r="D344" s="3">
        <f t="shared" ca="1" si="5"/>
        <v>13</v>
      </c>
      <c r="E344" s="3" t="s">
        <v>2313</v>
      </c>
      <c r="F344" s="3">
        <v>58630</v>
      </c>
      <c r="G344" s="79"/>
      <c r="H344" s="77"/>
      <c r="I344" s="2"/>
      <c r="J344" s="2"/>
      <c r="K344" s="2"/>
      <c r="L344" s="2"/>
      <c r="M344" s="2"/>
      <c r="N344" s="2"/>
    </row>
    <row r="345" spans="1:14" x14ac:dyDescent="0.3">
      <c r="A345" s="25">
        <v>717003282</v>
      </c>
      <c r="B345" s="2" t="s">
        <v>697</v>
      </c>
      <c r="C345" s="78">
        <v>42153</v>
      </c>
      <c r="D345" s="3">
        <f t="shared" ca="1" si="5"/>
        <v>5</v>
      </c>
      <c r="E345" s="3"/>
      <c r="F345" s="3">
        <v>60541</v>
      </c>
      <c r="G345" s="79"/>
      <c r="H345" s="77"/>
      <c r="I345" s="2"/>
      <c r="J345" s="2"/>
      <c r="K345" s="2"/>
      <c r="L345" s="2"/>
      <c r="M345" s="2"/>
      <c r="N345" s="2"/>
    </row>
    <row r="346" spans="1:14" x14ac:dyDescent="0.3">
      <c r="A346" s="25">
        <v>100009868</v>
      </c>
      <c r="B346" s="2" t="s">
        <v>234</v>
      </c>
      <c r="C346" s="78">
        <v>37437</v>
      </c>
      <c r="D346" s="3">
        <f t="shared" ca="1" si="5"/>
        <v>18</v>
      </c>
      <c r="E346" s="3" t="s">
        <v>2314</v>
      </c>
      <c r="F346" s="3">
        <v>63486</v>
      </c>
      <c r="G346" s="79"/>
      <c r="H346" s="77"/>
      <c r="I346" s="2"/>
      <c r="J346" s="2"/>
      <c r="K346" s="2"/>
      <c r="L346" s="2"/>
      <c r="M346" s="2"/>
      <c r="N346" s="2"/>
    </row>
    <row r="347" spans="1:14" x14ac:dyDescent="0.3">
      <c r="A347" s="25">
        <v>843004707</v>
      </c>
      <c r="B347" s="2" t="s">
        <v>234</v>
      </c>
      <c r="C347" s="78">
        <v>42310</v>
      </c>
      <c r="D347" s="3">
        <f t="shared" ca="1" si="5"/>
        <v>5</v>
      </c>
      <c r="E347" s="3"/>
      <c r="F347" s="3">
        <v>74243</v>
      </c>
      <c r="G347" s="79"/>
      <c r="H347" s="77"/>
      <c r="I347" s="2"/>
      <c r="J347" s="2"/>
      <c r="K347" s="2"/>
      <c r="L347" s="2"/>
      <c r="M347" s="2"/>
      <c r="N347" s="2"/>
    </row>
    <row r="348" spans="1:14" x14ac:dyDescent="0.3">
      <c r="A348" s="25">
        <v>960007007</v>
      </c>
      <c r="B348" s="2" t="s">
        <v>2298</v>
      </c>
      <c r="C348" s="78">
        <v>38253</v>
      </c>
      <c r="D348" s="3">
        <f t="shared" ca="1" si="5"/>
        <v>16</v>
      </c>
      <c r="E348" s="3"/>
      <c r="F348" s="3">
        <v>39390</v>
      </c>
      <c r="G348" s="79"/>
      <c r="H348" s="77"/>
      <c r="I348" s="2"/>
      <c r="J348" s="2"/>
      <c r="K348" s="2"/>
      <c r="L348" s="2"/>
      <c r="M348" s="2"/>
      <c r="N348" s="2"/>
    </row>
    <row r="349" spans="1:14" x14ac:dyDescent="0.3">
      <c r="A349" s="25">
        <v>393003249</v>
      </c>
      <c r="B349" s="2" t="s">
        <v>2288</v>
      </c>
      <c r="C349" s="78">
        <v>38100</v>
      </c>
      <c r="D349" s="3">
        <f t="shared" ca="1" si="5"/>
        <v>16</v>
      </c>
      <c r="E349" s="3"/>
      <c r="F349" s="3">
        <v>30628</v>
      </c>
      <c r="G349" s="79"/>
      <c r="H349" s="77"/>
      <c r="I349" s="2"/>
      <c r="J349" s="2"/>
      <c r="K349" s="2"/>
      <c r="L349" s="2"/>
      <c r="M349" s="2"/>
      <c r="N349" s="2"/>
    </row>
    <row r="350" spans="1:14" x14ac:dyDescent="0.3">
      <c r="A350" s="25">
        <v>102009909</v>
      </c>
      <c r="B350" s="2" t="s">
        <v>623</v>
      </c>
      <c r="C350" s="78">
        <v>35975</v>
      </c>
      <c r="D350" s="3">
        <f t="shared" ca="1" si="5"/>
        <v>22</v>
      </c>
      <c r="E350" s="3"/>
      <c r="F350" s="3">
        <v>47824</v>
      </c>
      <c r="G350" s="79"/>
      <c r="H350" s="77"/>
      <c r="I350" s="2"/>
      <c r="J350" s="2"/>
      <c r="K350" s="2"/>
      <c r="L350" s="2"/>
      <c r="M350" s="2"/>
      <c r="N350" s="2"/>
    </row>
    <row r="351" spans="1:14" x14ac:dyDescent="0.3">
      <c r="A351" s="25">
        <v>505006230</v>
      </c>
      <c r="B351" s="2" t="s">
        <v>234</v>
      </c>
      <c r="C351" s="78">
        <v>35623</v>
      </c>
      <c r="D351" s="3">
        <f t="shared" ca="1" si="5"/>
        <v>23</v>
      </c>
      <c r="E351" s="3" t="s">
        <v>2311</v>
      </c>
      <c r="F351" s="3">
        <v>59150</v>
      </c>
      <c r="G351" s="79"/>
      <c r="H351" s="77"/>
      <c r="I351" s="2"/>
      <c r="J351" s="2"/>
      <c r="K351" s="2"/>
      <c r="L351" s="2"/>
      <c r="M351" s="2"/>
      <c r="N351" s="2"/>
    </row>
    <row r="352" spans="1:14" x14ac:dyDescent="0.3">
      <c r="A352" s="25">
        <v>877004472</v>
      </c>
      <c r="B352" s="2" t="s">
        <v>697</v>
      </c>
      <c r="C352" s="78">
        <v>35031</v>
      </c>
      <c r="D352" s="3">
        <f t="shared" ca="1" si="5"/>
        <v>25</v>
      </c>
      <c r="E352" s="3"/>
      <c r="F352" s="3">
        <v>45084</v>
      </c>
      <c r="G352" s="79"/>
      <c r="H352" s="77"/>
      <c r="I352" s="2"/>
      <c r="J352" s="2"/>
      <c r="K352" s="2"/>
      <c r="L352" s="2"/>
      <c r="M352" s="2"/>
      <c r="N352" s="2"/>
    </row>
    <row r="353" spans="1:14" x14ac:dyDescent="0.3">
      <c r="A353" s="25">
        <v>626008632</v>
      </c>
      <c r="B353" s="2" t="s">
        <v>697</v>
      </c>
      <c r="C353" s="78">
        <v>39083</v>
      </c>
      <c r="D353" s="3">
        <f t="shared" ca="1" si="5"/>
        <v>14</v>
      </c>
      <c r="E353" s="3"/>
      <c r="F353" s="3">
        <v>63817</v>
      </c>
      <c r="G353" s="79"/>
      <c r="H353" s="77"/>
      <c r="I353" s="2"/>
      <c r="J353" s="2"/>
      <c r="K353" s="2"/>
      <c r="L353" s="2"/>
      <c r="M353" s="2"/>
      <c r="N353" s="2"/>
    </row>
    <row r="354" spans="1:14" x14ac:dyDescent="0.3">
      <c r="A354" s="25">
        <v>600008368</v>
      </c>
      <c r="B354" s="2" t="s">
        <v>2288</v>
      </c>
      <c r="C354" s="78">
        <v>41432</v>
      </c>
      <c r="D354" s="3">
        <f t="shared" ca="1" si="5"/>
        <v>7</v>
      </c>
      <c r="E354" s="3" t="s">
        <v>2315</v>
      </c>
      <c r="F354" s="3">
        <v>29296</v>
      </c>
      <c r="G354" s="79"/>
      <c r="H354" s="77"/>
      <c r="I354" s="2"/>
      <c r="J354" s="2"/>
      <c r="K354" s="2"/>
      <c r="L354" s="2"/>
      <c r="M354" s="2"/>
      <c r="N354" s="2"/>
    </row>
    <row r="355" spans="1:14" x14ac:dyDescent="0.3">
      <c r="A355" s="25">
        <v>917004039</v>
      </c>
      <c r="B355" s="2" t="s">
        <v>2294</v>
      </c>
      <c r="C355" s="78">
        <v>36850</v>
      </c>
      <c r="D355" s="3">
        <f t="shared" ca="1" si="5"/>
        <v>20</v>
      </c>
      <c r="E355" s="3" t="s">
        <v>2312</v>
      </c>
      <c r="F355" s="3">
        <v>91624</v>
      </c>
      <c r="G355" s="79"/>
      <c r="H355" s="77"/>
      <c r="I355" s="2"/>
      <c r="J355" s="2"/>
      <c r="K355" s="2"/>
      <c r="L355" s="2"/>
      <c r="M355" s="2"/>
      <c r="N355" s="2"/>
    </row>
    <row r="356" spans="1:14" x14ac:dyDescent="0.3">
      <c r="A356" s="25">
        <v>699003064</v>
      </c>
      <c r="B356" s="2" t="s">
        <v>2292</v>
      </c>
      <c r="C356" s="78">
        <v>40157</v>
      </c>
      <c r="D356" s="3">
        <f t="shared" ca="1" si="5"/>
        <v>11</v>
      </c>
      <c r="E356" s="3"/>
      <c r="F356" s="3">
        <v>78078</v>
      </c>
      <c r="G356" s="79"/>
      <c r="H356" s="77"/>
      <c r="I356" s="2"/>
      <c r="J356" s="2"/>
      <c r="K356" s="2"/>
      <c r="L356" s="2"/>
      <c r="M356" s="2"/>
      <c r="N356" s="2"/>
    </row>
    <row r="357" spans="1:14" x14ac:dyDescent="0.3">
      <c r="A357" s="25">
        <v>889000902</v>
      </c>
      <c r="B357" s="2" t="s">
        <v>623</v>
      </c>
      <c r="C357" s="78">
        <v>38144</v>
      </c>
      <c r="D357" s="3">
        <f t="shared" ca="1" si="5"/>
        <v>16</v>
      </c>
      <c r="E357" s="3" t="s">
        <v>2311</v>
      </c>
      <c r="F357" s="3">
        <v>62725</v>
      </c>
      <c r="G357" s="79"/>
      <c r="H357" s="77"/>
      <c r="I357" s="2"/>
      <c r="J357" s="2"/>
      <c r="K357" s="2"/>
      <c r="L357" s="2"/>
      <c r="M357" s="2"/>
      <c r="N357" s="2"/>
    </row>
    <row r="358" spans="1:14" x14ac:dyDescent="0.3">
      <c r="A358" s="25">
        <v>291008311</v>
      </c>
      <c r="B358" s="2" t="s">
        <v>2291</v>
      </c>
      <c r="C358" s="78">
        <v>37117</v>
      </c>
      <c r="D358" s="3">
        <f t="shared" ca="1" si="5"/>
        <v>19</v>
      </c>
      <c r="E358" s="3" t="s">
        <v>2314</v>
      </c>
      <c r="F358" s="3">
        <v>104156</v>
      </c>
      <c r="G358" s="79"/>
      <c r="H358" s="77"/>
      <c r="I358" s="2"/>
      <c r="J358" s="2"/>
      <c r="K358" s="2"/>
      <c r="L358" s="2"/>
      <c r="M358" s="2"/>
      <c r="N358" s="2"/>
    </row>
    <row r="359" spans="1:14" x14ac:dyDescent="0.3">
      <c r="A359" s="25">
        <v>259003806</v>
      </c>
      <c r="B359" s="2" t="s">
        <v>234</v>
      </c>
      <c r="C359" s="78">
        <v>35278</v>
      </c>
      <c r="D359" s="3">
        <f t="shared" ca="1" si="5"/>
        <v>24</v>
      </c>
      <c r="E359" s="3" t="s">
        <v>2315</v>
      </c>
      <c r="F359" s="3">
        <v>78494</v>
      </c>
      <c r="G359" s="79"/>
      <c r="H359" s="77"/>
      <c r="I359" s="2"/>
      <c r="J359" s="2"/>
      <c r="K359" s="2"/>
      <c r="L359" s="2"/>
      <c r="M359" s="2"/>
      <c r="N359" s="2"/>
    </row>
    <row r="360" spans="1:14" x14ac:dyDescent="0.3">
      <c r="A360" s="25">
        <v>482007373</v>
      </c>
      <c r="B360" s="2" t="s">
        <v>234</v>
      </c>
      <c r="C360" s="78">
        <v>37156</v>
      </c>
      <c r="D360" s="3">
        <f t="shared" ca="1" si="5"/>
        <v>19</v>
      </c>
      <c r="E360" s="3" t="s">
        <v>2311</v>
      </c>
      <c r="F360" s="3">
        <v>42107</v>
      </c>
      <c r="G360" s="79"/>
      <c r="H360" s="77"/>
      <c r="I360" s="2"/>
      <c r="J360" s="2"/>
      <c r="K360" s="2"/>
      <c r="L360" s="2"/>
      <c r="M360" s="2"/>
      <c r="N360" s="2"/>
    </row>
    <row r="361" spans="1:14" x14ac:dyDescent="0.3">
      <c r="A361" s="25">
        <v>337003008</v>
      </c>
      <c r="B361" s="2" t="s">
        <v>234</v>
      </c>
      <c r="C361" s="78">
        <v>39024</v>
      </c>
      <c r="D361" s="3">
        <f t="shared" ca="1" si="5"/>
        <v>14</v>
      </c>
      <c r="E361" s="3" t="s">
        <v>2314</v>
      </c>
      <c r="F361" s="3">
        <v>37661</v>
      </c>
      <c r="G361" s="79"/>
      <c r="H361" s="77"/>
      <c r="I361" s="2"/>
      <c r="J361" s="2"/>
      <c r="K361" s="2"/>
      <c r="L361" s="2"/>
      <c r="M361" s="2"/>
      <c r="N361" s="2"/>
    </row>
    <row r="362" spans="1:14" x14ac:dyDescent="0.3">
      <c r="A362" s="25">
        <v>531004742</v>
      </c>
      <c r="B362" s="2" t="s">
        <v>623</v>
      </c>
      <c r="C362" s="78">
        <v>39423</v>
      </c>
      <c r="D362" s="3">
        <f t="shared" ca="1" si="5"/>
        <v>13</v>
      </c>
      <c r="E362" s="3" t="s">
        <v>2314</v>
      </c>
      <c r="F362" s="3">
        <v>37973</v>
      </c>
      <c r="G362" s="79"/>
      <c r="H362" s="77"/>
      <c r="I362" s="2"/>
      <c r="J362" s="2"/>
      <c r="K362" s="2"/>
      <c r="L362" s="2"/>
      <c r="M362" s="2"/>
      <c r="N362" s="2"/>
    </row>
    <row r="363" spans="1:14" x14ac:dyDescent="0.3">
      <c r="A363" s="25">
        <v>351003584</v>
      </c>
      <c r="B363" s="2" t="s">
        <v>623</v>
      </c>
      <c r="C363" s="78">
        <v>37844</v>
      </c>
      <c r="D363" s="3">
        <f t="shared" ca="1" si="5"/>
        <v>17</v>
      </c>
      <c r="E363" s="3"/>
      <c r="F363" s="3">
        <v>69303</v>
      </c>
      <c r="G363" s="79"/>
      <c r="H363" s="77"/>
      <c r="I363" s="2"/>
      <c r="J363" s="2"/>
      <c r="K363" s="2"/>
      <c r="L363" s="2"/>
      <c r="M363" s="2"/>
      <c r="N363" s="2"/>
    </row>
    <row r="364" spans="1:14" x14ac:dyDescent="0.3">
      <c r="A364" s="25">
        <v>761007848</v>
      </c>
      <c r="B364" s="2" t="s">
        <v>2298</v>
      </c>
      <c r="C364" s="78">
        <v>36132</v>
      </c>
      <c r="D364" s="3">
        <f t="shared" ca="1" si="5"/>
        <v>22</v>
      </c>
      <c r="E364" s="3"/>
      <c r="F364" s="3">
        <v>86723</v>
      </c>
      <c r="G364" s="79"/>
      <c r="H364" s="77"/>
      <c r="I364" s="2"/>
      <c r="J364" s="2"/>
      <c r="K364" s="2"/>
      <c r="L364" s="2"/>
      <c r="M364" s="2"/>
      <c r="N364" s="2"/>
    </row>
    <row r="365" spans="1:14" x14ac:dyDescent="0.3">
      <c r="A365" s="25">
        <v>914006052</v>
      </c>
      <c r="B365" s="2" t="s">
        <v>234</v>
      </c>
      <c r="C365" s="78">
        <v>38165</v>
      </c>
      <c r="D365" s="3">
        <f t="shared" ca="1" si="5"/>
        <v>16</v>
      </c>
      <c r="E365" s="3" t="s">
        <v>2314</v>
      </c>
      <c r="F365" s="3">
        <v>99050</v>
      </c>
      <c r="G365" s="79"/>
      <c r="H365" s="77"/>
      <c r="I365" s="2"/>
      <c r="J365" s="2"/>
      <c r="K365" s="2"/>
      <c r="L365" s="2"/>
      <c r="M365" s="2"/>
      <c r="N365" s="2"/>
    </row>
    <row r="366" spans="1:14" x14ac:dyDescent="0.3">
      <c r="A366" s="25">
        <v>683002853</v>
      </c>
      <c r="B366" s="2" t="s">
        <v>2288</v>
      </c>
      <c r="C366" s="78">
        <v>41552</v>
      </c>
      <c r="D366" s="3">
        <f t="shared" ca="1" si="5"/>
        <v>7</v>
      </c>
      <c r="E366" s="3"/>
      <c r="F366" s="3">
        <v>33527</v>
      </c>
      <c r="G366" s="79"/>
      <c r="H366" s="77"/>
      <c r="I366" s="2"/>
      <c r="J366" s="2"/>
      <c r="K366" s="2"/>
      <c r="L366" s="2"/>
      <c r="M366" s="2"/>
      <c r="N366" s="2"/>
    </row>
    <row r="367" spans="1:14" x14ac:dyDescent="0.3">
      <c r="A367" s="25">
        <v>710000589</v>
      </c>
      <c r="B367" s="2" t="s">
        <v>517</v>
      </c>
      <c r="C367" s="78">
        <v>34809</v>
      </c>
      <c r="D367" s="3">
        <f t="shared" ca="1" si="5"/>
        <v>25</v>
      </c>
      <c r="E367" s="3" t="s">
        <v>2311</v>
      </c>
      <c r="F367" s="3">
        <v>56043</v>
      </c>
      <c r="G367" s="79"/>
      <c r="H367" s="77"/>
      <c r="I367" s="2"/>
      <c r="J367" s="2"/>
      <c r="K367" s="2"/>
      <c r="L367" s="2"/>
      <c r="M367" s="2"/>
      <c r="N367" s="2"/>
    </row>
    <row r="368" spans="1:14" x14ac:dyDescent="0.3">
      <c r="A368" s="25">
        <v>781003936</v>
      </c>
      <c r="B368" s="2" t="s">
        <v>2316</v>
      </c>
      <c r="C368" s="78">
        <v>39412</v>
      </c>
      <c r="D368" s="3">
        <f t="shared" ca="1" si="5"/>
        <v>13</v>
      </c>
      <c r="E368" s="3" t="s">
        <v>2315</v>
      </c>
      <c r="F368" s="3">
        <v>23056</v>
      </c>
      <c r="G368" s="79"/>
      <c r="H368" s="77"/>
      <c r="I368" s="2"/>
      <c r="J368" s="2"/>
      <c r="K368" s="2"/>
      <c r="L368" s="2"/>
      <c r="M368" s="2"/>
      <c r="N368" s="2"/>
    </row>
    <row r="369" spans="1:14" x14ac:dyDescent="0.3">
      <c r="A369" s="25">
        <v>662004752</v>
      </c>
      <c r="B369" s="2" t="s">
        <v>2294</v>
      </c>
      <c r="C369" s="78">
        <v>38022</v>
      </c>
      <c r="D369" s="3">
        <f t="shared" ca="1" si="5"/>
        <v>17</v>
      </c>
      <c r="E369" s="3" t="s">
        <v>2311</v>
      </c>
      <c r="F369" s="3">
        <v>66833</v>
      </c>
      <c r="G369" s="79"/>
      <c r="H369" s="77"/>
      <c r="I369" s="2"/>
      <c r="J369" s="2"/>
      <c r="K369" s="2"/>
      <c r="L369" s="2"/>
      <c r="M369" s="2"/>
      <c r="N369" s="2"/>
    </row>
    <row r="370" spans="1:14" x14ac:dyDescent="0.3">
      <c r="A370" s="25">
        <v>565002209</v>
      </c>
      <c r="B370" s="2" t="s">
        <v>234</v>
      </c>
      <c r="C370" s="78">
        <v>36601</v>
      </c>
      <c r="D370" s="3">
        <f t="shared" ca="1" si="5"/>
        <v>20</v>
      </c>
      <c r="E370" s="3" t="s">
        <v>2311</v>
      </c>
      <c r="F370" s="3">
        <v>87165</v>
      </c>
      <c r="G370" s="79"/>
      <c r="H370" s="77"/>
      <c r="I370" s="2"/>
      <c r="J370" s="2"/>
      <c r="K370" s="2"/>
      <c r="L370" s="2"/>
      <c r="M370" s="2"/>
      <c r="N370" s="2"/>
    </row>
    <row r="371" spans="1:14" x14ac:dyDescent="0.3">
      <c r="A371" s="25">
        <v>475007002</v>
      </c>
      <c r="B371" s="2" t="s">
        <v>234</v>
      </c>
      <c r="C371" s="78">
        <v>37948</v>
      </c>
      <c r="D371" s="3">
        <f t="shared" ca="1" si="5"/>
        <v>17</v>
      </c>
      <c r="E371" s="3" t="s">
        <v>2311</v>
      </c>
      <c r="F371" s="3">
        <v>89375</v>
      </c>
      <c r="G371" s="79"/>
      <c r="H371" s="77"/>
      <c r="I371" s="2"/>
      <c r="J371" s="2"/>
      <c r="K371" s="2"/>
      <c r="L371" s="2"/>
      <c r="M371" s="2"/>
      <c r="N371" s="2"/>
    </row>
    <row r="372" spans="1:14" x14ac:dyDescent="0.3">
      <c r="A372" s="25">
        <v>699006024</v>
      </c>
      <c r="B372" s="2" t="s">
        <v>2300</v>
      </c>
      <c r="C372" s="78">
        <v>37658</v>
      </c>
      <c r="D372" s="3">
        <f t="shared" ca="1" si="5"/>
        <v>18</v>
      </c>
      <c r="E372" s="3"/>
      <c r="F372" s="3">
        <v>21694</v>
      </c>
      <c r="G372" s="79"/>
      <c r="H372" s="77"/>
      <c r="I372" s="2"/>
      <c r="J372" s="2"/>
      <c r="K372" s="2"/>
      <c r="L372" s="2"/>
      <c r="M372" s="2"/>
      <c r="N372" s="2"/>
    </row>
    <row r="373" spans="1:14" x14ac:dyDescent="0.3">
      <c r="A373" s="25">
        <v>122000839</v>
      </c>
      <c r="B373" s="2" t="s">
        <v>2296</v>
      </c>
      <c r="C373" s="78">
        <v>37591</v>
      </c>
      <c r="D373" s="3">
        <f t="shared" ca="1" si="5"/>
        <v>18</v>
      </c>
      <c r="E373" s="3" t="s">
        <v>2314</v>
      </c>
      <c r="F373" s="3">
        <v>26650</v>
      </c>
      <c r="G373" s="79"/>
      <c r="H373" s="77"/>
      <c r="I373" s="2"/>
      <c r="J373" s="2"/>
      <c r="K373" s="2"/>
      <c r="L373" s="2"/>
      <c r="M373" s="2"/>
      <c r="N373" s="2"/>
    </row>
    <row r="374" spans="1:14" x14ac:dyDescent="0.3">
      <c r="A374" s="25">
        <v>920005140</v>
      </c>
      <c r="B374" s="2" t="s">
        <v>2300</v>
      </c>
      <c r="C374" s="78">
        <v>40420</v>
      </c>
      <c r="D374" s="3">
        <f t="shared" ca="1" si="5"/>
        <v>10</v>
      </c>
      <c r="E374" s="3" t="s">
        <v>2313</v>
      </c>
      <c r="F374" s="3">
        <v>81494</v>
      </c>
      <c r="G374" s="79"/>
      <c r="H374" s="77"/>
      <c r="I374" s="2"/>
      <c r="J374" s="2"/>
      <c r="K374" s="2"/>
      <c r="L374" s="2"/>
      <c r="M374" s="2"/>
      <c r="N374" s="2"/>
    </row>
    <row r="375" spans="1:14" x14ac:dyDescent="0.3">
      <c r="A375" s="25">
        <v>394006677</v>
      </c>
      <c r="B375" s="2" t="s">
        <v>2300</v>
      </c>
      <c r="C375" s="78">
        <v>37246</v>
      </c>
      <c r="D375" s="3">
        <f t="shared" ca="1" si="5"/>
        <v>19</v>
      </c>
      <c r="E375" s="3" t="s">
        <v>2311</v>
      </c>
      <c r="F375" s="3">
        <v>44278</v>
      </c>
      <c r="G375" s="79"/>
      <c r="H375" s="77"/>
      <c r="I375" s="2"/>
      <c r="J375" s="2"/>
      <c r="K375" s="2"/>
      <c r="L375" s="2"/>
      <c r="M375" s="2"/>
      <c r="N375" s="2"/>
    </row>
    <row r="376" spans="1:14" x14ac:dyDescent="0.3">
      <c r="A376" s="25">
        <v>978004935</v>
      </c>
      <c r="B376" s="2" t="s">
        <v>2300</v>
      </c>
      <c r="C376" s="78">
        <v>37825</v>
      </c>
      <c r="D376" s="3">
        <f t="shared" ca="1" si="5"/>
        <v>17</v>
      </c>
      <c r="E376" s="3" t="s">
        <v>2312</v>
      </c>
      <c r="F376" s="3">
        <v>60268</v>
      </c>
      <c r="G376" s="79"/>
      <c r="H376" s="77"/>
      <c r="I376" s="2"/>
      <c r="J376" s="2"/>
      <c r="K376" s="2"/>
      <c r="L376" s="2"/>
      <c r="M376" s="2"/>
      <c r="N376" s="2"/>
    </row>
    <row r="377" spans="1:14" x14ac:dyDescent="0.3">
      <c r="A377" s="25">
        <v>379000654</v>
      </c>
      <c r="B377" s="2" t="s">
        <v>2300</v>
      </c>
      <c r="C377" s="78">
        <v>37620</v>
      </c>
      <c r="D377" s="3">
        <f t="shared" ca="1" si="5"/>
        <v>18</v>
      </c>
      <c r="E377" s="3" t="s">
        <v>2315</v>
      </c>
      <c r="F377" s="3">
        <v>47957</v>
      </c>
      <c r="G377" s="79"/>
      <c r="H377" s="77"/>
      <c r="I377" s="2"/>
      <c r="J377" s="2"/>
      <c r="K377" s="2"/>
      <c r="L377" s="2"/>
      <c r="M377" s="2"/>
      <c r="N377" s="2"/>
    </row>
    <row r="378" spans="1:14" x14ac:dyDescent="0.3">
      <c r="A378" s="25">
        <v>115004531</v>
      </c>
      <c r="B378" s="2" t="s">
        <v>2300</v>
      </c>
      <c r="C378" s="78">
        <v>39803</v>
      </c>
      <c r="D378" s="3">
        <f t="shared" ca="1" si="5"/>
        <v>12</v>
      </c>
      <c r="E378" s="3" t="s">
        <v>2311</v>
      </c>
      <c r="F378" s="3">
        <v>42770</v>
      </c>
      <c r="G378" s="79"/>
      <c r="H378" s="77"/>
      <c r="I378" s="2"/>
      <c r="J378" s="2"/>
      <c r="K378" s="2"/>
      <c r="L378" s="2"/>
      <c r="M378" s="2"/>
      <c r="N378" s="2"/>
    </row>
    <row r="379" spans="1:14" x14ac:dyDescent="0.3">
      <c r="A379" s="25">
        <v>183005788</v>
      </c>
      <c r="B379" s="2" t="s">
        <v>798</v>
      </c>
      <c r="C379" s="78">
        <v>35633</v>
      </c>
      <c r="D379" s="3">
        <f t="shared" ca="1" si="5"/>
        <v>23</v>
      </c>
      <c r="E379" s="3"/>
      <c r="F379" s="3">
        <v>78988</v>
      </c>
      <c r="G379" s="79"/>
      <c r="H379" s="77"/>
      <c r="I379" s="2"/>
      <c r="J379" s="2"/>
      <c r="K379" s="2"/>
      <c r="L379" s="2"/>
      <c r="M379" s="2"/>
      <c r="N379" s="2"/>
    </row>
    <row r="380" spans="1:14" x14ac:dyDescent="0.3">
      <c r="A380" s="25">
        <v>877002222</v>
      </c>
      <c r="B380" s="2" t="s">
        <v>2288</v>
      </c>
      <c r="C380" s="78">
        <v>42205</v>
      </c>
      <c r="D380" s="3">
        <f t="shared" ca="1" si="5"/>
        <v>5</v>
      </c>
      <c r="E380" s="3" t="s">
        <v>2315</v>
      </c>
      <c r="F380" s="3">
        <v>97123</v>
      </c>
      <c r="G380" s="79"/>
      <c r="H380" s="77"/>
      <c r="I380" s="2"/>
      <c r="J380" s="2"/>
      <c r="K380" s="2"/>
      <c r="L380" s="2"/>
      <c r="M380" s="2"/>
      <c r="N380" s="2"/>
    </row>
    <row r="381" spans="1:14" x14ac:dyDescent="0.3">
      <c r="A381" s="25">
        <v>357008979</v>
      </c>
      <c r="B381" s="2" t="s">
        <v>623</v>
      </c>
      <c r="C381" s="78">
        <v>39405</v>
      </c>
      <c r="D381" s="3">
        <f t="shared" ca="1" si="5"/>
        <v>13</v>
      </c>
      <c r="E381" s="3" t="s">
        <v>2313</v>
      </c>
      <c r="F381" s="3">
        <v>37083</v>
      </c>
      <c r="G381" s="79"/>
      <c r="H381" s="77"/>
      <c r="I381" s="2"/>
      <c r="J381" s="2"/>
      <c r="K381" s="2"/>
      <c r="L381" s="2"/>
      <c r="M381" s="2"/>
      <c r="N381" s="2"/>
    </row>
    <row r="382" spans="1:14" x14ac:dyDescent="0.3">
      <c r="A382" s="25">
        <v>420009404</v>
      </c>
      <c r="B382" s="2" t="s">
        <v>623</v>
      </c>
      <c r="C382" s="78">
        <v>34899</v>
      </c>
      <c r="D382" s="3">
        <f t="shared" ca="1" si="5"/>
        <v>25</v>
      </c>
      <c r="E382" s="3" t="s">
        <v>2311</v>
      </c>
      <c r="F382" s="3">
        <v>32292</v>
      </c>
      <c r="G382" s="79"/>
      <c r="H382" s="77"/>
      <c r="I382" s="2"/>
      <c r="J382" s="2"/>
      <c r="K382" s="2"/>
      <c r="L382" s="2"/>
      <c r="M382" s="2"/>
      <c r="N382" s="2"/>
    </row>
    <row r="383" spans="1:14" x14ac:dyDescent="0.3">
      <c r="A383" s="25">
        <v>667005362</v>
      </c>
      <c r="B383" s="2" t="s">
        <v>697</v>
      </c>
      <c r="C383" s="78">
        <v>41358</v>
      </c>
      <c r="D383" s="3">
        <f t="shared" ca="1" si="5"/>
        <v>7</v>
      </c>
      <c r="E383" s="3"/>
      <c r="F383" s="3">
        <v>111852</v>
      </c>
      <c r="G383" s="79"/>
      <c r="H383" s="77"/>
      <c r="I383" s="2"/>
      <c r="J383" s="2"/>
      <c r="K383" s="2"/>
      <c r="L383" s="2"/>
      <c r="M383" s="2"/>
      <c r="N383" s="2"/>
    </row>
    <row r="384" spans="1:14" x14ac:dyDescent="0.3">
      <c r="A384" s="25">
        <v>975003308</v>
      </c>
      <c r="B384" s="2" t="s">
        <v>2283</v>
      </c>
      <c r="C384" s="78">
        <v>39034</v>
      </c>
      <c r="D384" s="3">
        <f t="shared" ca="1" si="5"/>
        <v>14</v>
      </c>
      <c r="E384" s="3" t="s">
        <v>2314</v>
      </c>
      <c r="F384" s="3">
        <v>40014</v>
      </c>
      <c r="G384" s="79"/>
      <c r="H384" s="77"/>
      <c r="I384" s="2"/>
      <c r="J384" s="2"/>
      <c r="K384" s="2"/>
      <c r="L384" s="2"/>
      <c r="M384" s="2"/>
      <c r="N384" s="2"/>
    </row>
    <row r="385" spans="1:14" x14ac:dyDescent="0.3">
      <c r="A385" s="25">
        <v>759001070</v>
      </c>
      <c r="B385" s="2" t="s">
        <v>697</v>
      </c>
      <c r="C385" s="78">
        <v>38639</v>
      </c>
      <c r="D385" s="3">
        <f t="shared" ca="1" si="5"/>
        <v>15</v>
      </c>
      <c r="E385" s="3" t="s">
        <v>2311</v>
      </c>
      <c r="F385" s="3">
        <v>102323</v>
      </c>
      <c r="G385" s="79"/>
      <c r="H385" s="77"/>
      <c r="I385" s="2"/>
      <c r="J385" s="2"/>
      <c r="K385" s="2"/>
      <c r="L385" s="2"/>
      <c r="M385" s="2"/>
      <c r="N385" s="2"/>
    </row>
    <row r="386" spans="1:14" x14ac:dyDescent="0.3">
      <c r="A386" s="25">
        <v>393003492</v>
      </c>
      <c r="B386" s="2" t="s">
        <v>623</v>
      </c>
      <c r="C386" s="78">
        <v>38053</v>
      </c>
      <c r="D386" s="3">
        <f t="shared" ref="D386:D449" ca="1" si="6">DATEDIF(C386,TODAY(),"Y")</f>
        <v>17</v>
      </c>
      <c r="E386" s="3" t="s">
        <v>2315</v>
      </c>
      <c r="F386" s="3">
        <v>61555</v>
      </c>
      <c r="G386" s="79"/>
      <c r="H386" s="77"/>
      <c r="I386" s="2"/>
      <c r="J386" s="2"/>
      <c r="K386" s="2"/>
      <c r="L386" s="2"/>
      <c r="M386" s="2"/>
      <c r="N386" s="2"/>
    </row>
    <row r="387" spans="1:14" x14ac:dyDescent="0.3">
      <c r="A387" s="25">
        <v>302000290</v>
      </c>
      <c r="B387" s="2" t="s">
        <v>2300</v>
      </c>
      <c r="C387" s="78">
        <v>37158</v>
      </c>
      <c r="D387" s="3">
        <f t="shared" ca="1" si="6"/>
        <v>19</v>
      </c>
      <c r="E387" s="3" t="s">
        <v>2314</v>
      </c>
      <c r="F387" s="3">
        <v>82251</v>
      </c>
      <c r="G387" s="79"/>
      <c r="H387" s="77"/>
      <c r="I387" s="2"/>
      <c r="J387" s="2"/>
      <c r="K387" s="2"/>
      <c r="L387" s="2"/>
      <c r="M387" s="2"/>
      <c r="N387" s="2"/>
    </row>
    <row r="388" spans="1:14" x14ac:dyDescent="0.3">
      <c r="A388" s="25">
        <v>130009578</v>
      </c>
      <c r="B388" s="2" t="s">
        <v>234</v>
      </c>
      <c r="C388" s="78">
        <v>38348</v>
      </c>
      <c r="D388" s="3">
        <f t="shared" ca="1" si="6"/>
        <v>16</v>
      </c>
      <c r="E388" s="3"/>
      <c r="F388" s="3">
        <v>116376</v>
      </c>
      <c r="G388" s="79"/>
      <c r="H388" s="77"/>
      <c r="I388" s="2"/>
      <c r="J388" s="2"/>
      <c r="K388" s="2"/>
      <c r="L388" s="2"/>
      <c r="M388" s="2"/>
      <c r="N388" s="2"/>
    </row>
    <row r="389" spans="1:14" x14ac:dyDescent="0.3">
      <c r="A389" s="25">
        <v>120001975</v>
      </c>
      <c r="B389" s="2" t="s">
        <v>697</v>
      </c>
      <c r="C389" s="78">
        <v>39125</v>
      </c>
      <c r="D389" s="3">
        <f t="shared" ca="1" si="6"/>
        <v>14</v>
      </c>
      <c r="E389" s="3" t="s">
        <v>2315</v>
      </c>
      <c r="F389" s="3">
        <v>78390</v>
      </c>
      <c r="G389" s="79"/>
      <c r="H389" s="77"/>
      <c r="I389" s="2"/>
      <c r="J389" s="2"/>
      <c r="K389" s="2"/>
      <c r="L389" s="2"/>
      <c r="M389" s="2"/>
      <c r="N389" s="2"/>
    </row>
    <row r="390" spans="1:14" x14ac:dyDescent="0.3">
      <c r="A390" s="25">
        <v>265003292</v>
      </c>
      <c r="B390" s="2" t="s">
        <v>2300</v>
      </c>
      <c r="C390" s="78">
        <v>37766</v>
      </c>
      <c r="D390" s="3">
        <f t="shared" ca="1" si="6"/>
        <v>17</v>
      </c>
      <c r="E390" s="3" t="s">
        <v>2311</v>
      </c>
      <c r="F390" s="3">
        <v>58500</v>
      </c>
      <c r="G390" s="79"/>
      <c r="H390" s="77"/>
      <c r="I390" s="2"/>
      <c r="J390" s="2"/>
      <c r="K390" s="2"/>
      <c r="L390" s="2"/>
      <c r="M390" s="2"/>
      <c r="N390" s="2"/>
    </row>
    <row r="391" spans="1:14" x14ac:dyDescent="0.3">
      <c r="A391" s="25">
        <v>147004014</v>
      </c>
      <c r="B391" s="2" t="s">
        <v>234</v>
      </c>
      <c r="C391" s="78">
        <v>36818</v>
      </c>
      <c r="D391" s="3">
        <f t="shared" ca="1" si="6"/>
        <v>20</v>
      </c>
      <c r="E391" s="3" t="s">
        <v>2311</v>
      </c>
      <c r="F391" s="3">
        <v>57551</v>
      </c>
      <c r="G391" s="79"/>
      <c r="H391" s="77"/>
      <c r="I391" s="2"/>
      <c r="J391" s="2"/>
      <c r="K391" s="2"/>
      <c r="L391" s="2"/>
      <c r="M391" s="2"/>
      <c r="N391" s="2"/>
    </row>
    <row r="392" spans="1:14" x14ac:dyDescent="0.3">
      <c r="A392" s="25">
        <v>462000472</v>
      </c>
      <c r="B392" s="2" t="s">
        <v>2300</v>
      </c>
      <c r="C392" s="78">
        <v>35032</v>
      </c>
      <c r="D392" s="3">
        <f t="shared" ca="1" si="6"/>
        <v>25</v>
      </c>
      <c r="E392" s="3"/>
      <c r="F392" s="3">
        <v>103194</v>
      </c>
      <c r="G392" s="79"/>
      <c r="H392" s="77"/>
      <c r="I392" s="2"/>
      <c r="J392" s="2"/>
      <c r="K392" s="2"/>
      <c r="L392" s="2"/>
      <c r="M392" s="2"/>
      <c r="N392" s="2"/>
    </row>
    <row r="393" spans="1:14" x14ac:dyDescent="0.3">
      <c r="A393" s="25">
        <v>856005418</v>
      </c>
      <c r="B393" s="2" t="s">
        <v>2288</v>
      </c>
      <c r="C393" s="78">
        <v>38232</v>
      </c>
      <c r="D393" s="3">
        <f t="shared" ca="1" si="6"/>
        <v>16</v>
      </c>
      <c r="E393" s="3"/>
      <c r="F393" s="3">
        <v>39104</v>
      </c>
      <c r="G393" s="79"/>
      <c r="H393" s="77"/>
      <c r="I393" s="2"/>
      <c r="J393" s="2"/>
      <c r="K393" s="2"/>
      <c r="L393" s="2"/>
      <c r="M393" s="2"/>
      <c r="N393" s="2"/>
    </row>
    <row r="394" spans="1:14" x14ac:dyDescent="0.3">
      <c r="A394" s="25">
        <v>296001985</v>
      </c>
      <c r="B394" s="2" t="s">
        <v>697</v>
      </c>
      <c r="C394" s="78">
        <v>37257</v>
      </c>
      <c r="D394" s="3">
        <f t="shared" ca="1" si="6"/>
        <v>19</v>
      </c>
      <c r="E394" s="3" t="s">
        <v>2311</v>
      </c>
      <c r="F394" s="3">
        <v>53794</v>
      </c>
      <c r="G394" s="79"/>
      <c r="H394" s="77"/>
      <c r="I394" s="2"/>
      <c r="J394" s="2"/>
      <c r="K394" s="2"/>
      <c r="L394" s="2"/>
      <c r="M394" s="2"/>
      <c r="N394" s="2"/>
    </row>
    <row r="395" spans="1:14" x14ac:dyDescent="0.3">
      <c r="A395" s="25">
        <v>243000742</v>
      </c>
      <c r="B395" s="2" t="s">
        <v>2285</v>
      </c>
      <c r="C395" s="78">
        <v>37304</v>
      </c>
      <c r="D395" s="3">
        <f t="shared" ca="1" si="6"/>
        <v>19</v>
      </c>
      <c r="E395" s="3"/>
      <c r="F395" s="3">
        <v>26036</v>
      </c>
      <c r="G395" s="79"/>
      <c r="H395" s="77"/>
      <c r="I395" s="2"/>
      <c r="J395" s="2"/>
      <c r="K395" s="2"/>
      <c r="L395" s="2"/>
      <c r="M395" s="2"/>
      <c r="N395" s="2"/>
    </row>
    <row r="396" spans="1:14" x14ac:dyDescent="0.3">
      <c r="A396" s="25">
        <v>483003618</v>
      </c>
      <c r="B396" s="2" t="s">
        <v>697</v>
      </c>
      <c r="C396" s="78">
        <v>36767</v>
      </c>
      <c r="D396" s="3">
        <f t="shared" ca="1" si="6"/>
        <v>20</v>
      </c>
      <c r="E396" s="3" t="s">
        <v>2311</v>
      </c>
      <c r="F396" s="3">
        <v>43667</v>
      </c>
      <c r="G396" s="79"/>
      <c r="H396" s="77"/>
      <c r="I396" s="2"/>
      <c r="J396" s="2"/>
      <c r="K396" s="2"/>
      <c r="L396" s="2"/>
      <c r="M396" s="2"/>
      <c r="N396" s="2"/>
    </row>
    <row r="397" spans="1:14" x14ac:dyDescent="0.3">
      <c r="A397" s="25">
        <v>708002156</v>
      </c>
      <c r="B397" s="2" t="s">
        <v>623</v>
      </c>
      <c r="C397" s="78">
        <v>37942</v>
      </c>
      <c r="D397" s="3">
        <f t="shared" ca="1" si="6"/>
        <v>17</v>
      </c>
      <c r="E397" s="3" t="s">
        <v>2314</v>
      </c>
      <c r="F397" s="3">
        <v>89960</v>
      </c>
      <c r="G397" s="79"/>
      <c r="H397" s="77"/>
      <c r="I397" s="2"/>
      <c r="J397" s="2"/>
      <c r="K397" s="2"/>
      <c r="L397" s="2"/>
      <c r="M397" s="2"/>
      <c r="N397" s="2"/>
    </row>
    <row r="398" spans="1:14" x14ac:dyDescent="0.3">
      <c r="A398" s="25">
        <v>354009285</v>
      </c>
      <c r="B398" s="2" t="s">
        <v>234</v>
      </c>
      <c r="C398" s="78">
        <v>37752</v>
      </c>
      <c r="D398" s="3">
        <f t="shared" ca="1" si="6"/>
        <v>17</v>
      </c>
      <c r="E398" s="3" t="s">
        <v>2313</v>
      </c>
      <c r="F398" s="3">
        <v>29458</v>
      </c>
      <c r="G398" s="79"/>
      <c r="H398" s="77"/>
      <c r="I398" s="2"/>
      <c r="J398" s="2"/>
      <c r="K398" s="2"/>
      <c r="L398" s="2"/>
      <c r="M398" s="2"/>
      <c r="N398" s="2"/>
    </row>
    <row r="399" spans="1:14" x14ac:dyDescent="0.3">
      <c r="A399" s="25">
        <v>903008594</v>
      </c>
      <c r="B399" s="2" t="s">
        <v>234</v>
      </c>
      <c r="C399" s="78">
        <v>39496</v>
      </c>
      <c r="D399" s="3">
        <f t="shared" ca="1" si="6"/>
        <v>13</v>
      </c>
      <c r="E399" s="3" t="s">
        <v>2313</v>
      </c>
      <c r="F399" s="3">
        <v>70499</v>
      </c>
      <c r="G399" s="79"/>
      <c r="H399" s="77"/>
      <c r="I399" s="2"/>
      <c r="J399" s="2"/>
      <c r="K399" s="2"/>
      <c r="L399" s="2"/>
      <c r="M399" s="2"/>
      <c r="N399" s="2"/>
    </row>
    <row r="400" spans="1:14" x14ac:dyDescent="0.3">
      <c r="A400" s="25">
        <v>741008203</v>
      </c>
      <c r="B400" s="2" t="s">
        <v>697</v>
      </c>
      <c r="C400" s="78">
        <v>35419</v>
      </c>
      <c r="D400" s="3">
        <f t="shared" ca="1" si="6"/>
        <v>24</v>
      </c>
      <c r="E400" s="3"/>
      <c r="F400" s="3">
        <v>76866</v>
      </c>
      <c r="G400" s="79"/>
      <c r="H400" s="77"/>
      <c r="I400" s="2"/>
      <c r="J400" s="2"/>
      <c r="K400" s="2"/>
      <c r="L400" s="2"/>
      <c r="M400" s="2"/>
      <c r="N400" s="2"/>
    </row>
    <row r="401" spans="1:14" x14ac:dyDescent="0.3">
      <c r="A401" s="25">
        <v>842004592</v>
      </c>
      <c r="B401" s="2" t="s">
        <v>2298</v>
      </c>
      <c r="C401" s="78">
        <v>39774</v>
      </c>
      <c r="D401" s="3">
        <f t="shared" ca="1" si="6"/>
        <v>12</v>
      </c>
      <c r="E401" s="3"/>
      <c r="F401" s="3">
        <v>43566</v>
      </c>
      <c r="G401" s="79"/>
      <c r="H401" s="77"/>
      <c r="I401" s="2"/>
      <c r="J401" s="2"/>
      <c r="K401" s="2"/>
      <c r="L401" s="2"/>
      <c r="M401" s="2"/>
      <c r="N401" s="2"/>
    </row>
    <row r="402" spans="1:14" x14ac:dyDescent="0.3">
      <c r="A402" s="25">
        <v>145005793</v>
      </c>
      <c r="B402" s="2" t="s">
        <v>697</v>
      </c>
      <c r="C402" s="78">
        <v>36590</v>
      </c>
      <c r="D402" s="3">
        <f t="shared" ca="1" si="6"/>
        <v>21</v>
      </c>
      <c r="E402" s="3" t="s">
        <v>2315</v>
      </c>
      <c r="F402" s="3">
        <v>29900</v>
      </c>
      <c r="G402" s="79"/>
      <c r="H402" s="77"/>
      <c r="I402" s="2"/>
      <c r="J402" s="2"/>
      <c r="K402" s="2"/>
      <c r="L402" s="2"/>
      <c r="M402" s="2"/>
      <c r="N402" s="2"/>
    </row>
    <row r="403" spans="1:14" x14ac:dyDescent="0.3">
      <c r="A403" s="25">
        <v>478004556</v>
      </c>
      <c r="B403" s="2" t="s">
        <v>2296</v>
      </c>
      <c r="C403" s="78">
        <v>42163</v>
      </c>
      <c r="D403" s="3">
        <f t="shared" ca="1" si="6"/>
        <v>5</v>
      </c>
      <c r="E403" s="3" t="s">
        <v>2315</v>
      </c>
      <c r="F403" s="3">
        <v>80834</v>
      </c>
      <c r="G403" s="79"/>
      <c r="H403" s="77"/>
      <c r="I403" s="2"/>
      <c r="J403" s="2"/>
      <c r="K403" s="2"/>
      <c r="L403" s="2"/>
      <c r="M403" s="2"/>
      <c r="N403" s="2"/>
    </row>
    <row r="404" spans="1:14" x14ac:dyDescent="0.3">
      <c r="A404" s="25">
        <v>333007685</v>
      </c>
      <c r="B404" s="2" t="s">
        <v>2288</v>
      </c>
      <c r="C404" s="78">
        <v>38978</v>
      </c>
      <c r="D404" s="3">
        <f t="shared" ca="1" si="6"/>
        <v>14</v>
      </c>
      <c r="E404" s="3" t="s">
        <v>2313</v>
      </c>
      <c r="F404" s="3">
        <v>111644</v>
      </c>
      <c r="G404" s="79"/>
      <c r="H404" s="77"/>
      <c r="I404" s="2"/>
      <c r="J404" s="2"/>
      <c r="K404" s="2"/>
      <c r="L404" s="2"/>
      <c r="M404" s="2"/>
      <c r="N404" s="2"/>
    </row>
    <row r="405" spans="1:14" x14ac:dyDescent="0.3">
      <c r="A405" s="25">
        <v>285005419</v>
      </c>
      <c r="B405" s="2" t="s">
        <v>517</v>
      </c>
      <c r="C405" s="78">
        <v>34788</v>
      </c>
      <c r="D405" s="3">
        <f t="shared" ca="1" si="6"/>
        <v>25</v>
      </c>
      <c r="E405" s="3"/>
      <c r="F405" s="3">
        <v>43202</v>
      </c>
      <c r="G405" s="79"/>
      <c r="H405" s="77"/>
      <c r="I405" s="2"/>
      <c r="J405" s="2"/>
      <c r="K405" s="2"/>
      <c r="L405" s="2"/>
      <c r="M405" s="2"/>
      <c r="N405" s="2"/>
    </row>
    <row r="406" spans="1:14" x14ac:dyDescent="0.3">
      <c r="A406" s="25">
        <v>623003805</v>
      </c>
      <c r="B406" s="2" t="s">
        <v>2298</v>
      </c>
      <c r="C406" s="78">
        <v>42033</v>
      </c>
      <c r="D406" s="3">
        <f t="shared" ca="1" si="6"/>
        <v>6</v>
      </c>
      <c r="E406" s="3"/>
      <c r="F406" s="3">
        <v>39146</v>
      </c>
      <c r="G406" s="79"/>
      <c r="H406" s="77"/>
      <c r="I406" s="2"/>
      <c r="J406" s="2"/>
      <c r="K406" s="2"/>
      <c r="L406" s="2"/>
      <c r="M406" s="2"/>
      <c r="N406" s="2"/>
    </row>
    <row r="407" spans="1:14" x14ac:dyDescent="0.3">
      <c r="A407" s="25">
        <v>751008224</v>
      </c>
      <c r="B407" s="2" t="s">
        <v>2294</v>
      </c>
      <c r="C407" s="78">
        <v>35236</v>
      </c>
      <c r="D407" s="3">
        <f t="shared" ca="1" si="6"/>
        <v>24</v>
      </c>
      <c r="E407" s="3" t="s">
        <v>2313</v>
      </c>
      <c r="F407" s="3">
        <v>113256</v>
      </c>
      <c r="G407" s="79"/>
      <c r="H407" s="77"/>
      <c r="I407" s="2"/>
      <c r="J407" s="2"/>
      <c r="K407" s="2"/>
      <c r="L407" s="2"/>
      <c r="M407" s="2"/>
      <c r="N407" s="2"/>
    </row>
    <row r="408" spans="1:14" x14ac:dyDescent="0.3">
      <c r="A408" s="25">
        <v>110007055</v>
      </c>
      <c r="B408" s="2" t="s">
        <v>234</v>
      </c>
      <c r="C408" s="78">
        <v>37990</v>
      </c>
      <c r="D408" s="3">
        <f t="shared" ca="1" si="6"/>
        <v>17</v>
      </c>
      <c r="E408" s="3" t="s">
        <v>2311</v>
      </c>
      <c r="F408" s="3">
        <v>43155</v>
      </c>
      <c r="G408" s="79"/>
      <c r="H408" s="77"/>
      <c r="I408" s="2"/>
      <c r="J408" s="2"/>
      <c r="K408" s="2"/>
      <c r="L408" s="2"/>
      <c r="M408" s="2"/>
      <c r="N408" s="2"/>
    </row>
    <row r="409" spans="1:14" x14ac:dyDescent="0.3">
      <c r="A409" s="25">
        <v>870006287</v>
      </c>
      <c r="B409" s="2" t="s">
        <v>2288</v>
      </c>
      <c r="C409" s="78">
        <v>36178</v>
      </c>
      <c r="D409" s="3">
        <f t="shared" ca="1" si="6"/>
        <v>22</v>
      </c>
      <c r="E409" s="3" t="s">
        <v>2315</v>
      </c>
      <c r="F409" s="3">
        <v>50596</v>
      </c>
      <c r="G409" s="79"/>
      <c r="H409" s="77"/>
      <c r="I409" s="2"/>
      <c r="J409" s="2"/>
      <c r="K409" s="2"/>
      <c r="L409" s="2"/>
      <c r="M409" s="2"/>
      <c r="N409" s="2"/>
    </row>
    <row r="410" spans="1:14" x14ac:dyDescent="0.3">
      <c r="A410" s="25">
        <v>666004498</v>
      </c>
      <c r="B410" s="2" t="s">
        <v>623</v>
      </c>
      <c r="C410" s="78">
        <v>39983</v>
      </c>
      <c r="D410" s="3">
        <f t="shared" ca="1" si="6"/>
        <v>11</v>
      </c>
      <c r="E410" s="3" t="s">
        <v>2311</v>
      </c>
      <c r="F410" s="3">
        <v>108823</v>
      </c>
      <c r="G410" s="79"/>
      <c r="H410" s="77"/>
      <c r="I410" s="2"/>
      <c r="J410" s="2"/>
      <c r="K410" s="2"/>
      <c r="L410" s="2"/>
      <c r="M410" s="2"/>
      <c r="N410" s="2"/>
    </row>
    <row r="411" spans="1:14" x14ac:dyDescent="0.3">
      <c r="A411" s="25">
        <v>944003994</v>
      </c>
      <c r="B411" s="2" t="s">
        <v>234</v>
      </c>
      <c r="C411" s="78">
        <v>36415</v>
      </c>
      <c r="D411" s="3">
        <f t="shared" ca="1" si="6"/>
        <v>21</v>
      </c>
      <c r="E411" s="3" t="s">
        <v>2314</v>
      </c>
      <c r="F411" s="3">
        <v>31590</v>
      </c>
      <c r="G411" s="79"/>
      <c r="H411" s="77"/>
      <c r="I411" s="2"/>
      <c r="J411" s="2"/>
      <c r="K411" s="2"/>
      <c r="L411" s="2"/>
      <c r="M411" s="2"/>
      <c r="N411" s="2"/>
    </row>
    <row r="412" spans="1:14" x14ac:dyDescent="0.3">
      <c r="A412" s="25">
        <v>311009049</v>
      </c>
      <c r="B412" s="2" t="s">
        <v>697</v>
      </c>
      <c r="C412" s="78">
        <v>37873</v>
      </c>
      <c r="D412" s="3">
        <f t="shared" ca="1" si="6"/>
        <v>17</v>
      </c>
      <c r="E412" s="3" t="s">
        <v>2315</v>
      </c>
      <c r="F412" s="3">
        <v>100984</v>
      </c>
      <c r="G412" s="79"/>
      <c r="H412" s="77"/>
      <c r="I412" s="2"/>
      <c r="J412" s="2"/>
      <c r="K412" s="2"/>
      <c r="L412" s="2"/>
      <c r="M412" s="2"/>
      <c r="N412" s="2"/>
    </row>
    <row r="413" spans="1:14" x14ac:dyDescent="0.3">
      <c r="A413" s="25">
        <v>742006482</v>
      </c>
      <c r="B413" s="2" t="s">
        <v>386</v>
      </c>
      <c r="C413" s="78">
        <v>35462</v>
      </c>
      <c r="D413" s="3">
        <f t="shared" ca="1" si="6"/>
        <v>24</v>
      </c>
      <c r="E413" s="3" t="s">
        <v>2314</v>
      </c>
      <c r="F413" s="3">
        <v>50908</v>
      </c>
      <c r="G413" s="79"/>
      <c r="H413" s="77"/>
      <c r="I413" s="2"/>
      <c r="J413" s="2"/>
      <c r="K413" s="2"/>
      <c r="L413" s="2"/>
      <c r="M413" s="2"/>
      <c r="N413" s="2"/>
    </row>
    <row r="414" spans="1:14" x14ac:dyDescent="0.3">
      <c r="A414" s="25">
        <v>111006346</v>
      </c>
      <c r="B414" s="2" t="s">
        <v>697</v>
      </c>
      <c r="C414" s="78">
        <v>35136</v>
      </c>
      <c r="D414" s="3">
        <f t="shared" ca="1" si="6"/>
        <v>25</v>
      </c>
      <c r="E414" s="3"/>
      <c r="F414" s="3">
        <v>79474</v>
      </c>
      <c r="G414" s="79"/>
      <c r="H414" s="77"/>
      <c r="I414" s="2"/>
      <c r="J414" s="2"/>
      <c r="K414" s="2"/>
      <c r="L414" s="2"/>
      <c r="M414" s="2"/>
      <c r="N414" s="2"/>
    </row>
    <row r="415" spans="1:14" x14ac:dyDescent="0.3">
      <c r="A415" s="25">
        <v>515003972</v>
      </c>
      <c r="B415" s="2" t="s">
        <v>2285</v>
      </c>
      <c r="C415" s="78">
        <v>38249</v>
      </c>
      <c r="D415" s="3">
        <f t="shared" ca="1" si="6"/>
        <v>16</v>
      </c>
      <c r="E415" s="3" t="s">
        <v>2312</v>
      </c>
      <c r="F415" s="3">
        <v>73372</v>
      </c>
      <c r="G415" s="79"/>
      <c r="H415" s="77"/>
      <c r="I415" s="2"/>
      <c r="J415" s="2"/>
      <c r="K415" s="2"/>
      <c r="L415" s="2"/>
      <c r="M415" s="2"/>
      <c r="N415" s="2"/>
    </row>
    <row r="416" spans="1:14" x14ac:dyDescent="0.3">
      <c r="A416" s="25">
        <v>251004309</v>
      </c>
      <c r="B416" s="2" t="s">
        <v>234</v>
      </c>
      <c r="C416" s="78">
        <v>38359</v>
      </c>
      <c r="D416" s="3">
        <f t="shared" ca="1" si="6"/>
        <v>16</v>
      </c>
      <c r="E416" s="3"/>
      <c r="F416" s="3">
        <v>59046</v>
      </c>
      <c r="G416" s="79"/>
      <c r="H416" s="77"/>
      <c r="I416" s="2"/>
      <c r="J416" s="2"/>
      <c r="K416" s="2"/>
      <c r="L416" s="2"/>
      <c r="M416" s="2"/>
      <c r="N416" s="2"/>
    </row>
    <row r="417" spans="1:14" x14ac:dyDescent="0.3">
      <c r="A417" s="25">
        <v>647001956</v>
      </c>
      <c r="B417" s="2" t="s">
        <v>623</v>
      </c>
      <c r="C417" s="78">
        <v>40532</v>
      </c>
      <c r="D417" s="3">
        <f t="shared" ca="1" si="6"/>
        <v>10</v>
      </c>
      <c r="E417" s="3" t="s">
        <v>2314</v>
      </c>
      <c r="F417" s="3">
        <v>95628</v>
      </c>
      <c r="G417" s="79"/>
      <c r="H417" s="77"/>
      <c r="I417" s="2"/>
      <c r="J417" s="2"/>
      <c r="K417" s="2"/>
      <c r="L417" s="2"/>
      <c r="M417" s="2"/>
      <c r="N417" s="2"/>
    </row>
    <row r="418" spans="1:14" x14ac:dyDescent="0.3">
      <c r="A418" s="25">
        <v>620006005</v>
      </c>
      <c r="B418" s="2" t="s">
        <v>234</v>
      </c>
      <c r="C418" s="78">
        <v>40007</v>
      </c>
      <c r="D418" s="3">
        <f t="shared" ca="1" si="6"/>
        <v>11</v>
      </c>
      <c r="E418" s="3" t="s">
        <v>2314</v>
      </c>
      <c r="F418" s="3">
        <v>53378</v>
      </c>
      <c r="G418" s="79"/>
      <c r="H418" s="77"/>
      <c r="I418" s="2"/>
      <c r="J418" s="2"/>
      <c r="K418" s="2"/>
      <c r="L418" s="2"/>
      <c r="M418" s="2"/>
      <c r="N418" s="2"/>
    </row>
    <row r="419" spans="1:14" x14ac:dyDescent="0.3">
      <c r="A419" s="25">
        <v>378001658</v>
      </c>
      <c r="B419" s="2" t="s">
        <v>234</v>
      </c>
      <c r="C419" s="78">
        <v>39703</v>
      </c>
      <c r="D419" s="3">
        <f t="shared" ca="1" si="6"/>
        <v>12</v>
      </c>
      <c r="E419" s="3"/>
      <c r="F419" s="3">
        <v>51090</v>
      </c>
      <c r="G419" s="79"/>
      <c r="H419" s="77"/>
      <c r="I419" s="2"/>
      <c r="J419" s="2"/>
      <c r="K419" s="2"/>
      <c r="L419" s="2"/>
      <c r="M419" s="2"/>
      <c r="N419" s="2"/>
    </row>
    <row r="420" spans="1:14" x14ac:dyDescent="0.3">
      <c r="A420" s="25">
        <v>536006131</v>
      </c>
      <c r="B420" s="2" t="s">
        <v>2293</v>
      </c>
      <c r="C420" s="78">
        <v>42100</v>
      </c>
      <c r="D420" s="3">
        <f t="shared" ca="1" si="6"/>
        <v>5</v>
      </c>
      <c r="E420" s="3" t="s">
        <v>2311</v>
      </c>
      <c r="F420" s="3">
        <v>55406</v>
      </c>
      <c r="G420" s="79"/>
      <c r="H420" s="77"/>
      <c r="I420" s="2"/>
      <c r="J420" s="2"/>
      <c r="K420" s="2"/>
      <c r="L420" s="2"/>
      <c r="M420" s="2"/>
      <c r="N420" s="2"/>
    </row>
    <row r="421" spans="1:14" x14ac:dyDescent="0.3">
      <c r="A421" s="25">
        <v>197009466</v>
      </c>
      <c r="B421" s="2" t="s">
        <v>2291</v>
      </c>
      <c r="C421" s="78">
        <v>37367</v>
      </c>
      <c r="D421" s="3">
        <f t="shared" ca="1" si="6"/>
        <v>18</v>
      </c>
      <c r="E421" s="3"/>
      <c r="F421" s="3">
        <v>98826</v>
      </c>
      <c r="G421" s="79"/>
      <c r="H421" s="77"/>
      <c r="I421" s="2"/>
      <c r="J421" s="2"/>
      <c r="K421" s="2"/>
      <c r="L421" s="2"/>
      <c r="M421" s="2"/>
      <c r="N421" s="2"/>
    </row>
    <row r="422" spans="1:14" x14ac:dyDescent="0.3">
      <c r="A422" s="25">
        <v>425003144</v>
      </c>
      <c r="B422" s="2" t="s">
        <v>2297</v>
      </c>
      <c r="C422" s="78">
        <v>36038</v>
      </c>
      <c r="D422" s="3">
        <f t="shared" ca="1" si="6"/>
        <v>22</v>
      </c>
      <c r="E422" s="3"/>
      <c r="F422" s="3">
        <v>93210</v>
      </c>
      <c r="G422" s="79"/>
      <c r="H422" s="77"/>
      <c r="I422" s="2"/>
      <c r="J422" s="2"/>
      <c r="K422" s="2"/>
      <c r="L422" s="2"/>
      <c r="M422" s="2"/>
      <c r="N422" s="2"/>
    </row>
    <row r="423" spans="1:14" x14ac:dyDescent="0.3">
      <c r="A423" s="25">
        <v>144002757</v>
      </c>
      <c r="B423" s="2" t="s">
        <v>697</v>
      </c>
      <c r="C423" s="78">
        <v>35192</v>
      </c>
      <c r="D423" s="3">
        <f t="shared" ca="1" si="6"/>
        <v>24</v>
      </c>
      <c r="E423" s="3"/>
      <c r="F423" s="3">
        <v>74750</v>
      </c>
      <c r="G423" s="79"/>
      <c r="H423" s="77"/>
      <c r="I423" s="2"/>
      <c r="J423" s="2"/>
      <c r="K423" s="2"/>
      <c r="L423" s="2"/>
      <c r="M423" s="2"/>
      <c r="N423" s="2"/>
    </row>
    <row r="424" spans="1:14" x14ac:dyDescent="0.3">
      <c r="A424" s="25">
        <v>356000882</v>
      </c>
      <c r="B424" s="2" t="s">
        <v>2283</v>
      </c>
      <c r="C424" s="78">
        <v>37847</v>
      </c>
      <c r="D424" s="3">
        <f t="shared" ca="1" si="6"/>
        <v>17</v>
      </c>
      <c r="E424" s="3" t="s">
        <v>2314</v>
      </c>
      <c r="F424" s="3">
        <v>39624</v>
      </c>
      <c r="G424" s="79"/>
      <c r="H424" s="77"/>
      <c r="I424" s="2"/>
      <c r="J424" s="2"/>
      <c r="K424" s="2"/>
      <c r="L424" s="2"/>
      <c r="M424" s="2"/>
      <c r="N424" s="2"/>
    </row>
    <row r="425" spans="1:14" x14ac:dyDescent="0.3">
      <c r="A425" s="25">
        <v>962003692</v>
      </c>
      <c r="B425" s="2" t="s">
        <v>234</v>
      </c>
      <c r="C425" s="78">
        <v>36786</v>
      </c>
      <c r="D425" s="3">
        <f t="shared" ca="1" si="6"/>
        <v>20</v>
      </c>
      <c r="E425" s="3" t="s">
        <v>2311</v>
      </c>
      <c r="F425" s="3">
        <v>112138</v>
      </c>
      <c r="G425" s="79"/>
      <c r="H425" s="77"/>
      <c r="I425" s="2"/>
      <c r="J425" s="2"/>
      <c r="K425" s="2"/>
      <c r="L425" s="2"/>
      <c r="M425" s="2"/>
      <c r="N425" s="2"/>
    </row>
    <row r="426" spans="1:14" x14ac:dyDescent="0.3">
      <c r="A426" s="25">
        <v>868004739</v>
      </c>
      <c r="B426" s="2" t="s">
        <v>2300</v>
      </c>
      <c r="C426" s="78">
        <v>41923</v>
      </c>
      <c r="D426" s="3">
        <f t="shared" ca="1" si="6"/>
        <v>6</v>
      </c>
      <c r="E426" s="3" t="s">
        <v>2314</v>
      </c>
      <c r="F426" s="3">
        <v>46059</v>
      </c>
      <c r="G426" s="79"/>
      <c r="H426" s="77"/>
      <c r="I426" s="2"/>
      <c r="J426" s="2"/>
      <c r="K426" s="2"/>
      <c r="L426" s="2"/>
      <c r="M426" s="2"/>
      <c r="N426" s="2"/>
    </row>
    <row r="427" spans="1:14" x14ac:dyDescent="0.3">
      <c r="A427" s="25">
        <v>948002103</v>
      </c>
      <c r="B427" s="2" t="s">
        <v>2298</v>
      </c>
      <c r="C427" s="78">
        <v>37959</v>
      </c>
      <c r="D427" s="3">
        <f t="shared" ca="1" si="6"/>
        <v>17</v>
      </c>
      <c r="E427" s="3"/>
      <c r="F427" s="3">
        <v>51693</v>
      </c>
      <c r="G427" s="79"/>
      <c r="H427" s="77"/>
      <c r="I427" s="2"/>
      <c r="J427" s="2"/>
      <c r="K427" s="2"/>
      <c r="L427" s="2"/>
      <c r="M427" s="2"/>
      <c r="N427" s="2"/>
    </row>
    <row r="428" spans="1:14" x14ac:dyDescent="0.3">
      <c r="A428" s="25">
        <v>705006668</v>
      </c>
      <c r="B428" s="2" t="s">
        <v>623</v>
      </c>
      <c r="C428" s="78">
        <v>35810</v>
      </c>
      <c r="D428" s="3">
        <f t="shared" ca="1" si="6"/>
        <v>23</v>
      </c>
      <c r="E428" s="3"/>
      <c r="F428" s="3">
        <v>34429</v>
      </c>
      <c r="G428" s="79"/>
      <c r="H428" s="77"/>
      <c r="I428" s="2"/>
      <c r="J428" s="2"/>
      <c r="K428" s="2"/>
      <c r="L428" s="2"/>
      <c r="M428" s="2"/>
      <c r="N428" s="2"/>
    </row>
    <row r="429" spans="1:14" x14ac:dyDescent="0.3">
      <c r="A429" s="25">
        <v>380003690</v>
      </c>
      <c r="B429" s="2" t="s">
        <v>386</v>
      </c>
      <c r="C429" s="78">
        <v>41922</v>
      </c>
      <c r="D429" s="3">
        <f t="shared" ca="1" si="6"/>
        <v>6</v>
      </c>
      <c r="E429" s="3"/>
      <c r="F429" s="3">
        <v>80457</v>
      </c>
      <c r="G429" s="79"/>
      <c r="H429" s="77"/>
      <c r="I429" s="2"/>
      <c r="J429" s="2"/>
      <c r="K429" s="2"/>
      <c r="L429" s="2"/>
      <c r="M429" s="2"/>
      <c r="N429" s="2"/>
    </row>
    <row r="430" spans="1:14" x14ac:dyDescent="0.3">
      <c r="A430" s="25">
        <v>191009642</v>
      </c>
      <c r="B430" s="2" t="s">
        <v>2300</v>
      </c>
      <c r="C430" s="78">
        <v>34991</v>
      </c>
      <c r="D430" s="3">
        <f t="shared" ca="1" si="6"/>
        <v>25</v>
      </c>
      <c r="E430" s="3" t="s">
        <v>2314</v>
      </c>
      <c r="F430" s="3">
        <v>31317</v>
      </c>
      <c r="G430" s="79"/>
      <c r="H430" s="77"/>
      <c r="I430" s="2"/>
      <c r="J430" s="2"/>
      <c r="K430" s="2"/>
      <c r="L430" s="2"/>
      <c r="M430" s="2"/>
      <c r="N430" s="2"/>
    </row>
    <row r="431" spans="1:14" x14ac:dyDescent="0.3">
      <c r="A431" s="25">
        <v>467000396</v>
      </c>
      <c r="B431" s="2" t="s">
        <v>234</v>
      </c>
      <c r="C431" s="78">
        <v>35350</v>
      </c>
      <c r="D431" s="3">
        <f t="shared" ca="1" si="6"/>
        <v>24</v>
      </c>
      <c r="E431" s="3" t="s">
        <v>2311</v>
      </c>
      <c r="F431" s="3">
        <v>76583</v>
      </c>
      <c r="G431" s="79"/>
      <c r="H431" s="77"/>
      <c r="I431" s="2"/>
      <c r="J431" s="2"/>
      <c r="K431" s="2"/>
      <c r="L431" s="2"/>
      <c r="M431" s="2"/>
      <c r="N431" s="2"/>
    </row>
    <row r="432" spans="1:14" x14ac:dyDescent="0.3">
      <c r="A432" s="25">
        <v>291003431</v>
      </c>
      <c r="B432" s="2" t="s">
        <v>2298</v>
      </c>
      <c r="C432" s="78">
        <v>41413</v>
      </c>
      <c r="D432" s="3">
        <f t="shared" ca="1" si="6"/>
        <v>7</v>
      </c>
      <c r="E432" s="3"/>
      <c r="F432" s="3">
        <v>70200</v>
      </c>
      <c r="G432" s="79"/>
      <c r="H432" s="77"/>
      <c r="I432" s="2"/>
      <c r="J432" s="2"/>
      <c r="K432" s="2"/>
      <c r="L432" s="2"/>
      <c r="M432" s="2"/>
      <c r="N432" s="2"/>
    </row>
    <row r="433" spans="1:14" x14ac:dyDescent="0.3">
      <c r="A433" s="25">
        <v>643004096</v>
      </c>
      <c r="B433" s="2" t="s">
        <v>697</v>
      </c>
      <c r="C433" s="78">
        <v>35043</v>
      </c>
      <c r="D433" s="3">
        <f t="shared" ca="1" si="6"/>
        <v>25</v>
      </c>
      <c r="E433" s="3"/>
      <c r="F433" s="3">
        <v>33826</v>
      </c>
      <c r="G433" s="79"/>
      <c r="H433" s="77"/>
      <c r="I433" s="2"/>
      <c r="J433" s="2"/>
      <c r="K433" s="2"/>
      <c r="L433" s="2"/>
      <c r="M433" s="2"/>
      <c r="N433" s="2"/>
    </row>
    <row r="434" spans="1:14" x14ac:dyDescent="0.3">
      <c r="A434" s="25">
        <v>276003359</v>
      </c>
      <c r="B434" s="2" t="s">
        <v>697</v>
      </c>
      <c r="C434" s="78">
        <v>40801</v>
      </c>
      <c r="D434" s="3">
        <f t="shared" ca="1" si="6"/>
        <v>9</v>
      </c>
      <c r="E434" s="3" t="s">
        <v>2312</v>
      </c>
      <c r="F434" s="3">
        <v>33397</v>
      </c>
      <c r="G434" s="79"/>
      <c r="H434" s="77"/>
      <c r="I434" s="2"/>
      <c r="J434" s="2"/>
      <c r="K434" s="2"/>
      <c r="L434" s="2"/>
      <c r="M434" s="2"/>
      <c r="N434" s="2"/>
    </row>
    <row r="435" spans="1:14" x14ac:dyDescent="0.3">
      <c r="A435" s="25">
        <v>953009212</v>
      </c>
      <c r="B435" s="2" t="s">
        <v>2300</v>
      </c>
      <c r="C435" s="78">
        <v>42068</v>
      </c>
      <c r="D435" s="3">
        <f t="shared" ca="1" si="6"/>
        <v>6</v>
      </c>
      <c r="E435" s="3" t="s">
        <v>2312</v>
      </c>
      <c r="F435" s="3">
        <v>76895</v>
      </c>
      <c r="G435" s="79"/>
      <c r="H435" s="77"/>
      <c r="I435" s="2"/>
      <c r="J435" s="2"/>
      <c r="K435" s="2"/>
      <c r="L435" s="2"/>
      <c r="M435" s="2"/>
      <c r="N435" s="2"/>
    </row>
    <row r="436" spans="1:14" x14ac:dyDescent="0.3">
      <c r="A436" s="25">
        <v>972001650</v>
      </c>
      <c r="B436" s="2" t="s">
        <v>2298</v>
      </c>
      <c r="C436" s="78">
        <v>39100</v>
      </c>
      <c r="D436" s="3">
        <f t="shared" ca="1" si="6"/>
        <v>14</v>
      </c>
      <c r="E436" s="3" t="s">
        <v>2314</v>
      </c>
      <c r="F436" s="3">
        <v>43953</v>
      </c>
      <c r="G436" s="79"/>
      <c r="H436" s="77"/>
      <c r="I436" s="2"/>
      <c r="J436" s="2"/>
      <c r="K436" s="2"/>
      <c r="L436" s="2"/>
      <c r="M436" s="2"/>
      <c r="N436" s="2"/>
    </row>
    <row r="437" spans="1:14" x14ac:dyDescent="0.3">
      <c r="A437" s="25">
        <v>661007587</v>
      </c>
      <c r="B437" s="2" t="s">
        <v>2293</v>
      </c>
      <c r="C437" s="78">
        <v>36542</v>
      </c>
      <c r="D437" s="3">
        <f t="shared" ca="1" si="6"/>
        <v>21</v>
      </c>
      <c r="E437" s="3"/>
      <c r="F437" s="3">
        <v>52728</v>
      </c>
      <c r="G437" s="79"/>
      <c r="H437" s="77"/>
      <c r="I437" s="2"/>
      <c r="J437" s="2"/>
      <c r="K437" s="2"/>
      <c r="L437" s="2"/>
      <c r="M437" s="2"/>
      <c r="N437" s="2"/>
    </row>
    <row r="438" spans="1:14" x14ac:dyDescent="0.3">
      <c r="A438" s="25">
        <v>993003806</v>
      </c>
      <c r="B438" s="2" t="s">
        <v>234</v>
      </c>
      <c r="C438" s="78">
        <v>37697</v>
      </c>
      <c r="D438" s="3">
        <f t="shared" ca="1" si="6"/>
        <v>17</v>
      </c>
      <c r="E438" s="3"/>
      <c r="F438" s="3">
        <v>48896</v>
      </c>
      <c r="G438" s="79"/>
      <c r="H438" s="77"/>
      <c r="I438" s="2"/>
      <c r="J438" s="2"/>
      <c r="K438" s="2"/>
      <c r="L438" s="2"/>
      <c r="M438" s="2"/>
      <c r="N438" s="2"/>
    </row>
    <row r="439" spans="1:14" x14ac:dyDescent="0.3">
      <c r="A439" s="25">
        <v>999009446</v>
      </c>
      <c r="B439" s="2" t="s">
        <v>2292</v>
      </c>
      <c r="C439" s="78">
        <v>36959</v>
      </c>
      <c r="D439" s="3">
        <f t="shared" ca="1" si="6"/>
        <v>20</v>
      </c>
      <c r="E439" s="3" t="s">
        <v>2314</v>
      </c>
      <c r="F439" s="3">
        <v>86762</v>
      </c>
      <c r="G439" s="79"/>
      <c r="H439" s="77"/>
      <c r="I439" s="2"/>
      <c r="J439" s="2"/>
      <c r="K439" s="2"/>
      <c r="L439" s="2"/>
      <c r="M439" s="2"/>
      <c r="N439" s="2"/>
    </row>
    <row r="440" spans="1:14" x14ac:dyDescent="0.3">
      <c r="A440" s="25">
        <v>378009642</v>
      </c>
      <c r="B440" s="2" t="s">
        <v>234</v>
      </c>
      <c r="C440" s="78">
        <v>39529</v>
      </c>
      <c r="D440" s="3">
        <f t="shared" ca="1" si="6"/>
        <v>12</v>
      </c>
      <c r="E440" s="3"/>
      <c r="F440" s="3">
        <v>83486</v>
      </c>
      <c r="G440" s="79"/>
      <c r="H440" s="77"/>
      <c r="I440" s="2"/>
      <c r="J440" s="2"/>
      <c r="K440" s="2"/>
      <c r="L440" s="2"/>
      <c r="M440" s="2"/>
      <c r="N440" s="2"/>
    </row>
    <row r="441" spans="1:14" x14ac:dyDescent="0.3">
      <c r="A441" s="25">
        <v>434007073</v>
      </c>
      <c r="B441" s="2" t="s">
        <v>2291</v>
      </c>
      <c r="C441" s="78">
        <v>39242</v>
      </c>
      <c r="D441" s="3">
        <f t="shared" ca="1" si="6"/>
        <v>13</v>
      </c>
      <c r="E441" s="3" t="s">
        <v>2312</v>
      </c>
      <c r="F441" s="3">
        <v>51662</v>
      </c>
      <c r="G441" s="79"/>
      <c r="H441" s="77"/>
      <c r="I441" s="2"/>
      <c r="J441" s="2"/>
      <c r="K441" s="2"/>
      <c r="L441" s="2"/>
      <c r="M441" s="2"/>
      <c r="N441" s="2"/>
    </row>
    <row r="442" spans="1:14" x14ac:dyDescent="0.3">
      <c r="A442" s="25">
        <v>932003359</v>
      </c>
      <c r="B442" s="2" t="s">
        <v>623</v>
      </c>
      <c r="C442" s="78">
        <v>41350</v>
      </c>
      <c r="D442" s="3">
        <f t="shared" ca="1" si="6"/>
        <v>7</v>
      </c>
      <c r="E442" s="3"/>
      <c r="F442" s="3">
        <v>56316</v>
      </c>
      <c r="G442" s="79"/>
      <c r="H442" s="77"/>
      <c r="I442" s="2"/>
      <c r="J442" s="2"/>
      <c r="K442" s="2"/>
      <c r="L442" s="2"/>
      <c r="M442" s="2"/>
      <c r="N442" s="2"/>
    </row>
    <row r="443" spans="1:14" x14ac:dyDescent="0.3">
      <c r="A443" s="25">
        <v>458004969</v>
      </c>
      <c r="B443" s="2" t="s">
        <v>697</v>
      </c>
      <c r="C443" s="78">
        <v>41358</v>
      </c>
      <c r="D443" s="3">
        <f t="shared" ca="1" si="6"/>
        <v>7</v>
      </c>
      <c r="E443" s="3" t="s">
        <v>2314</v>
      </c>
      <c r="F443" s="3">
        <v>107081</v>
      </c>
      <c r="G443" s="79"/>
      <c r="H443" s="77"/>
      <c r="I443" s="2"/>
      <c r="J443" s="2"/>
      <c r="K443" s="2"/>
      <c r="L443" s="2"/>
      <c r="M443" s="2"/>
      <c r="N443" s="2"/>
    </row>
    <row r="444" spans="1:14" x14ac:dyDescent="0.3">
      <c r="A444" s="25">
        <v>552008553</v>
      </c>
      <c r="B444" s="2" t="s">
        <v>2300</v>
      </c>
      <c r="C444" s="78">
        <v>37970</v>
      </c>
      <c r="D444" s="3">
        <f t="shared" ca="1" si="6"/>
        <v>17</v>
      </c>
      <c r="E444" s="3"/>
      <c r="F444" s="3">
        <v>48121</v>
      </c>
      <c r="G444" s="79"/>
      <c r="H444" s="77"/>
      <c r="I444" s="2"/>
      <c r="J444" s="2"/>
      <c r="K444" s="2"/>
      <c r="L444" s="2"/>
      <c r="M444" s="2"/>
      <c r="N444" s="2"/>
    </row>
    <row r="445" spans="1:14" x14ac:dyDescent="0.3">
      <c r="A445" s="25">
        <v>620002502</v>
      </c>
      <c r="B445" s="2" t="s">
        <v>386</v>
      </c>
      <c r="C445" s="78">
        <v>40668</v>
      </c>
      <c r="D445" s="3">
        <f t="shared" ca="1" si="6"/>
        <v>9</v>
      </c>
      <c r="E445" s="3" t="s">
        <v>2315</v>
      </c>
      <c r="F445" s="3">
        <v>92820</v>
      </c>
      <c r="G445" s="79"/>
      <c r="H445" s="77"/>
      <c r="I445" s="2"/>
      <c r="J445" s="2"/>
      <c r="K445" s="2"/>
      <c r="L445" s="2"/>
      <c r="M445" s="2"/>
      <c r="N445" s="2"/>
    </row>
    <row r="446" spans="1:14" x14ac:dyDescent="0.3">
      <c r="A446" s="25">
        <v>829006164</v>
      </c>
      <c r="B446" s="2" t="s">
        <v>234</v>
      </c>
      <c r="C446" s="78">
        <v>41175</v>
      </c>
      <c r="D446" s="3">
        <f t="shared" ca="1" si="6"/>
        <v>8</v>
      </c>
      <c r="E446" s="3"/>
      <c r="F446" s="3">
        <v>109421</v>
      </c>
      <c r="G446" s="79"/>
      <c r="H446" s="77"/>
      <c r="I446" s="2"/>
      <c r="J446" s="2"/>
      <c r="K446" s="2"/>
      <c r="L446" s="2"/>
      <c r="M446" s="2"/>
      <c r="N446" s="2"/>
    </row>
    <row r="447" spans="1:14" x14ac:dyDescent="0.3">
      <c r="A447" s="25">
        <v>120009503</v>
      </c>
      <c r="B447" s="2" t="s">
        <v>2298</v>
      </c>
      <c r="C447" s="78">
        <v>40929</v>
      </c>
      <c r="D447" s="3">
        <f t="shared" ca="1" si="6"/>
        <v>9</v>
      </c>
      <c r="E447" s="3" t="s">
        <v>2315</v>
      </c>
      <c r="F447" s="3">
        <v>62088</v>
      </c>
      <c r="G447" s="79"/>
      <c r="H447" s="77"/>
      <c r="I447" s="2"/>
      <c r="J447" s="2"/>
      <c r="K447" s="2"/>
      <c r="L447" s="2"/>
      <c r="M447" s="2"/>
      <c r="N447" s="2"/>
    </row>
    <row r="448" spans="1:14" x14ac:dyDescent="0.3">
      <c r="A448" s="25">
        <v>278001222</v>
      </c>
      <c r="B448" s="2" t="s">
        <v>2285</v>
      </c>
      <c r="C448" s="78">
        <v>38523</v>
      </c>
      <c r="D448" s="3">
        <f t="shared" ca="1" si="6"/>
        <v>15</v>
      </c>
      <c r="E448" s="3" t="s">
        <v>2311</v>
      </c>
      <c r="F448" s="3">
        <v>43732</v>
      </c>
      <c r="G448" s="79"/>
      <c r="H448" s="77"/>
      <c r="I448" s="2"/>
      <c r="J448" s="2"/>
      <c r="K448" s="2"/>
      <c r="L448" s="2"/>
      <c r="M448" s="2"/>
      <c r="N448" s="2"/>
    </row>
    <row r="449" spans="1:14" x14ac:dyDescent="0.3">
      <c r="A449" s="25">
        <v>768005237</v>
      </c>
      <c r="B449" s="2" t="s">
        <v>2288</v>
      </c>
      <c r="C449" s="78">
        <v>35102</v>
      </c>
      <c r="D449" s="3">
        <f t="shared" ca="1" si="6"/>
        <v>25</v>
      </c>
      <c r="E449" s="3" t="s">
        <v>2313</v>
      </c>
      <c r="F449" s="3">
        <v>53820</v>
      </c>
      <c r="G449" s="79"/>
      <c r="H449" s="77"/>
      <c r="I449" s="2"/>
      <c r="J449" s="2"/>
      <c r="K449" s="2"/>
      <c r="L449" s="2"/>
      <c r="M449" s="2"/>
      <c r="N449" s="2"/>
    </row>
    <row r="450" spans="1:14" x14ac:dyDescent="0.3">
      <c r="A450" s="25">
        <v>723000767</v>
      </c>
      <c r="B450" s="2" t="s">
        <v>386</v>
      </c>
      <c r="C450" s="78">
        <v>41943</v>
      </c>
      <c r="D450" s="3">
        <f t="shared" ref="D450:D513" ca="1" si="7">DATEDIF(C450,TODAY(),"Y")</f>
        <v>6</v>
      </c>
      <c r="E450" s="3" t="s">
        <v>2311</v>
      </c>
      <c r="F450" s="3">
        <v>35425</v>
      </c>
      <c r="G450" s="79"/>
      <c r="H450" s="77"/>
      <c r="I450" s="2"/>
      <c r="J450" s="2"/>
      <c r="K450" s="2"/>
      <c r="L450" s="2"/>
      <c r="M450" s="2"/>
      <c r="N450" s="2"/>
    </row>
    <row r="451" spans="1:14" x14ac:dyDescent="0.3">
      <c r="A451" s="25">
        <v>639004672</v>
      </c>
      <c r="B451" s="2" t="s">
        <v>2288</v>
      </c>
      <c r="C451" s="78">
        <v>37472</v>
      </c>
      <c r="D451" s="3">
        <f t="shared" ca="1" si="7"/>
        <v>18</v>
      </c>
      <c r="E451" s="3" t="s">
        <v>2315</v>
      </c>
      <c r="F451" s="3">
        <v>30394</v>
      </c>
      <c r="G451" s="79"/>
      <c r="H451" s="77"/>
      <c r="I451" s="2"/>
      <c r="J451" s="2"/>
      <c r="K451" s="2"/>
      <c r="L451" s="2"/>
      <c r="M451" s="2"/>
      <c r="N451" s="2"/>
    </row>
    <row r="452" spans="1:14" x14ac:dyDescent="0.3">
      <c r="A452" s="25">
        <v>302004692</v>
      </c>
      <c r="B452" s="2" t="s">
        <v>2298</v>
      </c>
      <c r="C452" s="78">
        <v>36247</v>
      </c>
      <c r="D452" s="3">
        <f t="shared" ca="1" si="7"/>
        <v>21</v>
      </c>
      <c r="E452" s="3" t="s">
        <v>2314</v>
      </c>
      <c r="F452" s="3">
        <v>52398</v>
      </c>
      <c r="G452" s="79"/>
      <c r="H452" s="77"/>
      <c r="I452" s="2"/>
      <c r="J452" s="2"/>
      <c r="K452" s="2"/>
      <c r="L452" s="2"/>
      <c r="M452" s="2"/>
      <c r="N452" s="2"/>
    </row>
    <row r="453" spans="1:14" x14ac:dyDescent="0.3">
      <c r="A453" s="25">
        <v>437000422</v>
      </c>
      <c r="B453" s="2" t="s">
        <v>2300</v>
      </c>
      <c r="C453" s="78">
        <v>40353</v>
      </c>
      <c r="D453" s="3">
        <f t="shared" ca="1" si="7"/>
        <v>10</v>
      </c>
      <c r="E453" s="3" t="s">
        <v>2311</v>
      </c>
      <c r="F453" s="3">
        <v>41457</v>
      </c>
      <c r="G453" s="79"/>
      <c r="H453" s="77"/>
      <c r="I453" s="2"/>
      <c r="J453" s="2"/>
      <c r="K453" s="2"/>
      <c r="L453" s="2"/>
      <c r="M453" s="2"/>
      <c r="N453" s="2"/>
    </row>
    <row r="454" spans="1:14" x14ac:dyDescent="0.3">
      <c r="A454" s="25">
        <v>634004970</v>
      </c>
      <c r="B454" s="2" t="s">
        <v>2294</v>
      </c>
      <c r="C454" s="78">
        <v>36912</v>
      </c>
      <c r="D454" s="3">
        <f t="shared" ca="1" si="7"/>
        <v>20</v>
      </c>
      <c r="E454" s="3" t="s">
        <v>2314</v>
      </c>
      <c r="F454" s="3">
        <v>74828</v>
      </c>
      <c r="G454" s="79"/>
      <c r="H454" s="77"/>
      <c r="I454" s="2"/>
      <c r="J454" s="2"/>
      <c r="K454" s="2"/>
      <c r="L454" s="2"/>
      <c r="M454" s="2"/>
      <c r="N454" s="2"/>
    </row>
    <row r="455" spans="1:14" x14ac:dyDescent="0.3">
      <c r="A455" s="25">
        <v>352001400</v>
      </c>
      <c r="B455" s="2" t="s">
        <v>623</v>
      </c>
      <c r="C455" s="78">
        <v>34886</v>
      </c>
      <c r="D455" s="3">
        <f t="shared" ca="1" si="7"/>
        <v>25</v>
      </c>
      <c r="E455" s="3"/>
      <c r="F455" s="3">
        <v>39608</v>
      </c>
      <c r="G455" s="79"/>
      <c r="H455" s="77"/>
      <c r="I455" s="2"/>
      <c r="J455" s="2"/>
      <c r="K455" s="2"/>
      <c r="L455" s="2"/>
      <c r="M455" s="2"/>
      <c r="N455" s="2"/>
    </row>
    <row r="456" spans="1:14" x14ac:dyDescent="0.3">
      <c r="A456" s="25">
        <v>349004221</v>
      </c>
      <c r="B456" s="2" t="s">
        <v>2300</v>
      </c>
      <c r="C456" s="78">
        <v>37714</v>
      </c>
      <c r="D456" s="3">
        <f t="shared" ca="1" si="7"/>
        <v>17</v>
      </c>
      <c r="E456" s="3" t="s">
        <v>2313</v>
      </c>
      <c r="F456" s="3">
        <v>59475</v>
      </c>
      <c r="G456" s="79"/>
      <c r="H456" s="77"/>
      <c r="I456" s="2"/>
      <c r="J456" s="2"/>
      <c r="K456" s="2"/>
      <c r="L456" s="2"/>
      <c r="M456" s="2"/>
      <c r="N456" s="2"/>
    </row>
    <row r="457" spans="1:14" x14ac:dyDescent="0.3">
      <c r="A457" s="25">
        <v>843002637</v>
      </c>
      <c r="B457" s="2" t="s">
        <v>623</v>
      </c>
      <c r="C457" s="78">
        <v>37491</v>
      </c>
      <c r="D457" s="3">
        <f t="shared" ca="1" si="7"/>
        <v>18</v>
      </c>
      <c r="E457" s="3"/>
      <c r="F457" s="3">
        <v>50061</v>
      </c>
      <c r="G457" s="79"/>
      <c r="H457" s="77"/>
      <c r="I457" s="2"/>
      <c r="J457" s="2"/>
      <c r="K457" s="2"/>
      <c r="L457" s="2"/>
      <c r="M457" s="2"/>
      <c r="N457" s="2"/>
    </row>
    <row r="458" spans="1:14" x14ac:dyDescent="0.3">
      <c r="A458" s="25">
        <v>610000294</v>
      </c>
      <c r="B458" s="2" t="s">
        <v>697</v>
      </c>
      <c r="C458" s="78">
        <v>35450</v>
      </c>
      <c r="D458" s="3">
        <f t="shared" ca="1" si="7"/>
        <v>24</v>
      </c>
      <c r="E458" s="3"/>
      <c r="F458" s="3">
        <v>91390</v>
      </c>
      <c r="G458" s="79"/>
      <c r="H458" s="77"/>
      <c r="I458" s="2"/>
      <c r="J458" s="2"/>
      <c r="K458" s="2"/>
      <c r="L458" s="2"/>
      <c r="M458" s="2"/>
      <c r="N458" s="2"/>
    </row>
    <row r="459" spans="1:14" x14ac:dyDescent="0.3">
      <c r="A459" s="25">
        <v>510000395</v>
      </c>
      <c r="B459" s="2" t="s">
        <v>792</v>
      </c>
      <c r="C459" s="78">
        <v>38621</v>
      </c>
      <c r="D459" s="3">
        <f t="shared" ca="1" si="7"/>
        <v>15</v>
      </c>
      <c r="E459" s="3" t="s">
        <v>2314</v>
      </c>
      <c r="F459" s="3">
        <v>82771</v>
      </c>
      <c r="G459" s="79"/>
      <c r="H459" s="77"/>
      <c r="I459" s="2"/>
      <c r="J459" s="2"/>
      <c r="K459" s="2"/>
      <c r="L459" s="2"/>
      <c r="M459" s="2"/>
      <c r="N459" s="2"/>
    </row>
    <row r="460" spans="1:14" x14ac:dyDescent="0.3">
      <c r="A460" s="25">
        <v>345007459</v>
      </c>
      <c r="B460" s="2" t="s">
        <v>2294</v>
      </c>
      <c r="C460" s="78">
        <v>37829</v>
      </c>
      <c r="D460" s="3">
        <f t="shared" ca="1" si="7"/>
        <v>17</v>
      </c>
      <c r="E460" s="3"/>
      <c r="F460" s="3">
        <v>40651</v>
      </c>
      <c r="G460" s="79"/>
      <c r="H460" s="77"/>
      <c r="I460" s="2"/>
      <c r="J460" s="2"/>
      <c r="K460" s="2"/>
      <c r="L460" s="2"/>
      <c r="M460" s="2"/>
      <c r="N460" s="2"/>
    </row>
    <row r="461" spans="1:14" x14ac:dyDescent="0.3">
      <c r="A461" s="25">
        <v>151002569</v>
      </c>
      <c r="B461" s="2" t="s">
        <v>697</v>
      </c>
      <c r="C461" s="78">
        <v>42193</v>
      </c>
      <c r="D461" s="3">
        <f t="shared" ca="1" si="7"/>
        <v>5</v>
      </c>
      <c r="E461" s="3"/>
      <c r="F461" s="3">
        <v>72163</v>
      </c>
      <c r="G461" s="79"/>
      <c r="H461" s="77"/>
      <c r="I461" s="2"/>
      <c r="J461" s="2"/>
      <c r="K461" s="2"/>
      <c r="L461" s="2"/>
      <c r="M461" s="2"/>
      <c r="N461" s="2"/>
    </row>
    <row r="462" spans="1:14" x14ac:dyDescent="0.3">
      <c r="A462" s="25">
        <v>415009442</v>
      </c>
      <c r="B462" s="2" t="s">
        <v>234</v>
      </c>
      <c r="C462" s="78">
        <v>41326</v>
      </c>
      <c r="D462" s="3">
        <f t="shared" ca="1" si="7"/>
        <v>8</v>
      </c>
      <c r="E462" s="3" t="s">
        <v>2314</v>
      </c>
      <c r="F462" s="3">
        <v>90116</v>
      </c>
      <c r="G462" s="79"/>
      <c r="H462" s="77"/>
      <c r="I462" s="2"/>
      <c r="J462" s="2"/>
      <c r="K462" s="2"/>
      <c r="L462" s="2"/>
      <c r="M462" s="2"/>
      <c r="N462" s="2"/>
    </row>
    <row r="463" spans="1:14" x14ac:dyDescent="0.3">
      <c r="A463" s="25">
        <v>154004918</v>
      </c>
      <c r="B463" s="2" t="s">
        <v>2294</v>
      </c>
      <c r="C463" s="78">
        <v>35037</v>
      </c>
      <c r="D463" s="3">
        <f t="shared" ca="1" si="7"/>
        <v>25</v>
      </c>
      <c r="E463" s="3" t="s">
        <v>2314</v>
      </c>
      <c r="F463" s="3">
        <v>29770</v>
      </c>
      <c r="G463" s="79"/>
      <c r="H463" s="77"/>
      <c r="I463" s="2"/>
      <c r="J463" s="2"/>
      <c r="K463" s="2"/>
      <c r="L463" s="2"/>
      <c r="M463" s="2"/>
      <c r="N463" s="2"/>
    </row>
    <row r="464" spans="1:14" x14ac:dyDescent="0.3">
      <c r="A464" s="25">
        <v>313001312</v>
      </c>
      <c r="B464" s="2" t="s">
        <v>150</v>
      </c>
      <c r="C464" s="78">
        <v>37812</v>
      </c>
      <c r="D464" s="3">
        <f t="shared" ca="1" si="7"/>
        <v>17</v>
      </c>
      <c r="E464" s="3" t="s">
        <v>2311</v>
      </c>
      <c r="F464" s="3">
        <v>88790</v>
      </c>
      <c r="G464" s="79"/>
      <c r="H464" s="77"/>
      <c r="I464" s="2"/>
      <c r="J464" s="2"/>
      <c r="K464" s="2"/>
      <c r="L464" s="2"/>
      <c r="M464" s="2"/>
      <c r="N464" s="2"/>
    </row>
    <row r="465" spans="1:14" x14ac:dyDescent="0.3">
      <c r="A465" s="25">
        <v>195002503</v>
      </c>
      <c r="B465" s="2" t="s">
        <v>623</v>
      </c>
      <c r="C465" s="78">
        <v>35544</v>
      </c>
      <c r="D465" s="3">
        <f t="shared" ca="1" si="7"/>
        <v>23</v>
      </c>
      <c r="E465" s="3"/>
      <c r="F465" s="3">
        <v>72397</v>
      </c>
      <c r="G465" s="79"/>
      <c r="H465" s="77"/>
      <c r="I465" s="2"/>
      <c r="J465" s="2"/>
      <c r="K465" s="2"/>
      <c r="L465" s="2"/>
      <c r="M465" s="2"/>
      <c r="N465" s="2"/>
    </row>
    <row r="466" spans="1:14" x14ac:dyDescent="0.3">
      <c r="A466" s="25">
        <v>725001036</v>
      </c>
      <c r="B466" s="2" t="s">
        <v>234</v>
      </c>
      <c r="C466" s="78">
        <v>37602</v>
      </c>
      <c r="D466" s="3">
        <f t="shared" ca="1" si="7"/>
        <v>18</v>
      </c>
      <c r="E466" s="3"/>
      <c r="F466" s="3">
        <v>93223</v>
      </c>
      <c r="G466" s="79"/>
      <c r="H466" s="77"/>
      <c r="I466" s="2"/>
      <c r="J466" s="2"/>
      <c r="K466" s="2"/>
      <c r="L466" s="2"/>
      <c r="M466" s="2"/>
      <c r="N466" s="2"/>
    </row>
    <row r="467" spans="1:14" x14ac:dyDescent="0.3">
      <c r="A467" s="25">
        <v>317003890</v>
      </c>
      <c r="B467" s="2" t="s">
        <v>2300</v>
      </c>
      <c r="C467" s="78">
        <v>35799</v>
      </c>
      <c r="D467" s="3">
        <f t="shared" ca="1" si="7"/>
        <v>23</v>
      </c>
      <c r="E467" s="3" t="s">
        <v>2312</v>
      </c>
      <c r="F467" s="3">
        <v>90246</v>
      </c>
      <c r="G467" s="79"/>
      <c r="H467" s="77"/>
      <c r="I467" s="2"/>
      <c r="J467" s="2"/>
      <c r="K467" s="2"/>
      <c r="L467" s="2"/>
      <c r="M467" s="2"/>
      <c r="N467" s="2"/>
    </row>
    <row r="468" spans="1:14" x14ac:dyDescent="0.3">
      <c r="A468" s="25">
        <v>616005292</v>
      </c>
      <c r="B468" s="2" t="s">
        <v>697</v>
      </c>
      <c r="C468" s="78">
        <v>35551</v>
      </c>
      <c r="D468" s="3">
        <f t="shared" ca="1" si="7"/>
        <v>23</v>
      </c>
      <c r="E468" s="3" t="s">
        <v>2312</v>
      </c>
      <c r="F468" s="3">
        <v>41808</v>
      </c>
      <c r="G468" s="79"/>
      <c r="H468" s="77"/>
      <c r="I468" s="2"/>
      <c r="J468" s="2"/>
      <c r="K468" s="2"/>
      <c r="L468" s="2"/>
      <c r="M468" s="2"/>
      <c r="N468" s="2"/>
    </row>
    <row r="469" spans="1:14" x14ac:dyDescent="0.3">
      <c r="A469" s="25">
        <v>649002883</v>
      </c>
      <c r="B469" s="2" t="s">
        <v>623</v>
      </c>
      <c r="C469" s="78">
        <v>39867</v>
      </c>
      <c r="D469" s="3">
        <f t="shared" ca="1" si="7"/>
        <v>12</v>
      </c>
      <c r="E469" s="3" t="s">
        <v>2311</v>
      </c>
      <c r="F469" s="3">
        <v>41483</v>
      </c>
      <c r="G469" s="79"/>
      <c r="H469" s="77"/>
      <c r="I469" s="2"/>
      <c r="J469" s="2"/>
      <c r="K469" s="2"/>
      <c r="L469" s="2"/>
      <c r="M469" s="2"/>
      <c r="N469" s="2"/>
    </row>
    <row r="470" spans="1:14" x14ac:dyDescent="0.3">
      <c r="A470" s="25">
        <v>292006053</v>
      </c>
      <c r="B470" s="2" t="s">
        <v>386</v>
      </c>
      <c r="C470" s="78">
        <v>38395</v>
      </c>
      <c r="D470" s="3">
        <f t="shared" ca="1" si="7"/>
        <v>16</v>
      </c>
      <c r="E470" s="3"/>
      <c r="F470" s="3">
        <v>96850</v>
      </c>
      <c r="G470" s="79"/>
      <c r="H470" s="77"/>
      <c r="I470" s="2"/>
      <c r="J470" s="2"/>
      <c r="K470" s="2"/>
      <c r="L470" s="2"/>
      <c r="M470" s="2"/>
      <c r="N470" s="2"/>
    </row>
    <row r="471" spans="1:14" x14ac:dyDescent="0.3">
      <c r="A471" s="25">
        <v>956001859</v>
      </c>
      <c r="B471" s="2" t="s">
        <v>2293</v>
      </c>
      <c r="C471" s="78">
        <v>41889</v>
      </c>
      <c r="D471" s="3">
        <f t="shared" ca="1" si="7"/>
        <v>6</v>
      </c>
      <c r="E471" s="3"/>
      <c r="F471" s="3">
        <v>59423</v>
      </c>
      <c r="G471" s="79"/>
      <c r="H471" s="77"/>
      <c r="I471" s="2"/>
      <c r="J471" s="2"/>
      <c r="K471" s="2"/>
      <c r="L471" s="2"/>
      <c r="M471" s="2"/>
      <c r="N471" s="2"/>
    </row>
    <row r="472" spans="1:14" x14ac:dyDescent="0.3">
      <c r="A472" s="25">
        <v>481006564</v>
      </c>
      <c r="B472" s="2" t="s">
        <v>2283</v>
      </c>
      <c r="C472" s="78">
        <v>37773</v>
      </c>
      <c r="D472" s="3">
        <f t="shared" ca="1" si="7"/>
        <v>17</v>
      </c>
      <c r="E472" s="3" t="s">
        <v>2311</v>
      </c>
      <c r="F472" s="3">
        <v>93717</v>
      </c>
      <c r="G472" s="79"/>
      <c r="H472" s="77"/>
      <c r="I472" s="2"/>
      <c r="J472" s="2"/>
      <c r="K472" s="2"/>
      <c r="L472" s="2"/>
      <c r="M472" s="2"/>
      <c r="N472" s="2"/>
    </row>
    <row r="473" spans="1:14" x14ac:dyDescent="0.3">
      <c r="A473" s="25">
        <v>506007536</v>
      </c>
      <c r="B473" s="2" t="s">
        <v>234</v>
      </c>
      <c r="C473" s="78">
        <v>37935</v>
      </c>
      <c r="D473" s="3">
        <f t="shared" ca="1" si="7"/>
        <v>17</v>
      </c>
      <c r="E473" s="3"/>
      <c r="F473" s="3">
        <v>36753</v>
      </c>
      <c r="G473" s="79"/>
      <c r="H473" s="77"/>
      <c r="I473" s="2"/>
      <c r="J473" s="2"/>
      <c r="K473" s="2"/>
      <c r="L473" s="2"/>
      <c r="M473" s="2"/>
      <c r="N473" s="2"/>
    </row>
    <row r="474" spans="1:14" x14ac:dyDescent="0.3">
      <c r="A474" s="25">
        <v>875000441</v>
      </c>
      <c r="B474" s="2" t="s">
        <v>225</v>
      </c>
      <c r="C474" s="78">
        <v>39135</v>
      </c>
      <c r="D474" s="3">
        <f t="shared" ca="1" si="7"/>
        <v>14</v>
      </c>
      <c r="E474" s="3" t="s">
        <v>2315</v>
      </c>
      <c r="F474" s="3">
        <v>67340</v>
      </c>
      <c r="G474" s="79"/>
      <c r="H474" s="77"/>
      <c r="I474" s="2"/>
      <c r="J474" s="2"/>
      <c r="K474" s="2"/>
      <c r="L474" s="2"/>
      <c r="M474" s="2"/>
      <c r="N474" s="2"/>
    </row>
    <row r="475" spans="1:14" x14ac:dyDescent="0.3">
      <c r="A475" s="25">
        <v>343005481</v>
      </c>
      <c r="B475" s="2" t="s">
        <v>2300</v>
      </c>
      <c r="C475" s="78">
        <v>37548</v>
      </c>
      <c r="D475" s="3">
        <f t="shared" ca="1" si="7"/>
        <v>18</v>
      </c>
      <c r="E475" s="3" t="s">
        <v>2313</v>
      </c>
      <c r="F475" s="3">
        <v>95862</v>
      </c>
      <c r="G475" s="79"/>
      <c r="H475" s="77"/>
      <c r="I475" s="2"/>
      <c r="J475" s="2"/>
      <c r="K475" s="2"/>
      <c r="L475" s="2"/>
      <c r="M475" s="2"/>
      <c r="N475" s="2"/>
    </row>
    <row r="476" spans="1:14" x14ac:dyDescent="0.3">
      <c r="A476" s="25">
        <v>387007948</v>
      </c>
      <c r="B476" s="2" t="s">
        <v>234</v>
      </c>
      <c r="C476" s="78">
        <v>42264</v>
      </c>
      <c r="D476" s="3">
        <f t="shared" ca="1" si="7"/>
        <v>5</v>
      </c>
      <c r="E476" s="3" t="s">
        <v>2314</v>
      </c>
      <c r="F476" s="3">
        <v>61672</v>
      </c>
      <c r="G476" s="79"/>
      <c r="H476" s="77"/>
      <c r="I476" s="2"/>
      <c r="J476" s="2"/>
      <c r="K476" s="2"/>
      <c r="L476" s="2"/>
      <c r="M476" s="2"/>
      <c r="N476" s="2"/>
    </row>
    <row r="477" spans="1:14" x14ac:dyDescent="0.3">
      <c r="A477" s="25">
        <v>640001378</v>
      </c>
      <c r="B477" s="2" t="s">
        <v>2290</v>
      </c>
      <c r="C477" s="78">
        <v>42135</v>
      </c>
      <c r="D477" s="3">
        <f t="shared" ca="1" si="7"/>
        <v>5</v>
      </c>
      <c r="E477" s="3" t="s">
        <v>2311</v>
      </c>
      <c r="F477" s="3">
        <v>60099</v>
      </c>
      <c r="G477" s="79"/>
      <c r="H477" s="77"/>
      <c r="I477" s="2"/>
      <c r="J477" s="2"/>
      <c r="K477" s="2"/>
      <c r="L477" s="2"/>
      <c r="M477" s="2"/>
      <c r="N477" s="2"/>
    </row>
    <row r="478" spans="1:14" x14ac:dyDescent="0.3">
      <c r="A478" s="25">
        <v>904007673</v>
      </c>
      <c r="B478" s="2" t="s">
        <v>697</v>
      </c>
      <c r="C478" s="78">
        <v>34774</v>
      </c>
      <c r="D478" s="3">
        <f t="shared" ca="1" si="7"/>
        <v>25</v>
      </c>
      <c r="E478" s="3"/>
      <c r="F478" s="3">
        <v>30342</v>
      </c>
      <c r="G478" s="79"/>
      <c r="H478" s="77"/>
      <c r="I478" s="2"/>
      <c r="J478" s="2"/>
      <c r="K478" s="2"/>
      <c r="L478" s="2"/>
      <c r="M478" s="2"/>
      <c r="N478" s="2"/>
    </row>
    <row r="479" spans="1:14" x14ac:dyDescent="0.3">
      <c r="A479" s="25">
        <v>841003875</v>
      </c>
      <c r="B479" s="2" t="s">
        <v>2288</v>
      </c>
      <c r="C479" s="78">
        <v>36790</v>
      </c>
      <c r="D479" s="3">
        <f t="shared" ca="1" si="7"/>
        <v>20</v>
      </c>
      <c r="E479" s="3"/>
      <c r="F479" s="3">
        <v>65715</v>
      </c>
      <c r="G479" s="79"/>
      <c r="H479" s="77"/>
      <c r="I479" s="2"/>
      <c r="J479" s="2"/>
      <c r="K479" s="2"/>
      <c r="L479" s="2"/>
      <c r="M479" s="2"/>
      <c r="N479" s="2"/>
    </row>
    <row r="480" spans="1:14" x14ac:dyDescent="0.3">
      <c r="A480" s="25">
        <v>331001341</v>
      </c>
      <c r="B480" s="2" t="s">
        <v>623</v>
      </c>
      <c r="C480" s="78">
        <v>37526</v>
      </c>
      <c r="D480" s="3">
        <f t="shared" ca="1" si="7"/>
        <v>18</v>
      </c>
      <c r="E480" s="3" t="s">
        <v>2311</v>
      </c>
      <c r="F480" s="3">
        <v>91364</v>
      </c>
      <c r="G480" s="79"/>
      <c r="H480" s="77"/>
      <c r="I480" s="2"/>
      <c r="J480" s="2"/>
      <c r="K480" s="2"/>
      <c r="L480" s="2"/>
      <c r="M480" s="2"/>
      <c r="N480" s="2"/>
    </row>
    <row r="481" spans="1:14" x14ac:dyDescent="0.3">
      <c r="A481" s="25">
        <v>106009892</v>
      </c>
      <c r="B481" s="2" t="s">
        <v>792</v>
      </c>
      <c r="C481" s="78">
        <v>42349</v>
      </c>
      <c r="D481" s="3">
        <f t="shared" ca="1" si="7"/>
        <v>5</v>
      </c>
      <c r="E481" s="3"/>
      <c r="F481" s="3">
        <v>85972</v>
      </c>
      <c r="G481" s="79"/>
      <c r="H481" s="77"/>
      <c r="I481" s="2"/>
      <c r="J481" s="2"/>
      <c r="K481" s="2"/>
      <c r="L481" s="2"/>
      <c r="M481" s="2"/>
      <c r="N481" s="2"/>
    </row>
    <row r="482" spans="1:14" x14ac:dyDescent="0.3">
      <c r="A482" s="25">
        <v>806008287</v>
      </c>
      <c r="B482" s="2" t="s">
        <v>234</v>
      </c>
      <c r="C482" s="78">
        <v>35261</v>
      </c>
      <c r="D482" s="3">
        <f t="shared" ca="1" si="7"/>
        <v>24</v>
      </c>
      <c r="E482" s="3" t="s">
        <v>2314</v>
      </c>
      <c r="F482" s="3">
        <v>68822</v>
      </c>
      <c r="G482" s="79"/>
      <c r="H482" s="77"/>
      <c r="I482" s="2"/>
      <c r="J482" s="2"/>
      <c r="K482" s="2"/>
      <c r="L482" s="2"/>
      <c r="M482" s="2"/>
      <c r="N482" s="2"/>
    </row>
    <row r="483" spans="1:14" x14ac:dyDescent="0.3">
      <c r="A483" s="25">
        <v>252006921</v>
      </c>
      <c r="B483" s="2" t="s">
        <v>2288</v>
      </c>
      <c r="C483" s="78">
        <v>39415</v>
      </c>
      <c r="D483" s="3">
        <f t="shared" ca="1" si="7"/>
        <v>13</v>
      </c>
      <c r="E483" s="3" t="s">
        <v>2311</v>
      </c>
      <c r="F483" s="3">
        <v>113464</v>
      </c>
      <c r="G483" s="79"/>
      <c r="H483" s="77"/>
      <c r="I483" s="2"/>
      <c r="J483" s="2"/>
      <c r="K483" s="2"/>
      <c r="L483" s="2"/>
      <c r="M483" s="2"/>
      <c r="N483" s="2"/>
    </row>
    <row r="484" spans="1:14" x14ac:dyDescent="0.3">
      <c r="A484" s="25">
        <v>755005415</v>
      </c>
      <c r="B484" s="2" t="s">
        <v>2296</v>
      </c>
      <c r="C484" s="78">
        <v>41963</v>
      </c>
      <c r="D484" s="3">
        <f t="shared" ca="1" si="7"/>
        <v>6</v>
      </c>
      <c r="E484" s="3"/>
      <c r="F484" s="3">
        <v>96226</v>
      </c>
      <c r="G484" s="79"/>
      <c r="H484" s="77"/>
      <c r="I484" s="2"/>
      <c r="J484" s="2"/>
      <c r="K484" s="2"/>
      <c r="L484" s="2"/>
      <c r="M484" s="2"/>
      <c r="N484" s="2"/>
    </row>
    <row r="485" spans="1:14" x14ac:dyDescent="0.3">
      <c r="A485" s="25">
        <v>561000671</v>
      </c>
      <c r="B485" s="2" t="s">
        <v>2300</v>
      </c>
      <c r="C485" s="78">
        <v>35140</v>
      </c>
      <c r="D485" s="3">
        <f t="shared" ca="1" si="7"/>
        <v>24</v>
      </c>
      <c r="E485" s="3" t="s">
        <v>2313</v>
      </c>
      <c r="F485" s="3">
        <v>70850</v>
      </c>
      <c r="G485" s="79"/>
      <c r="H485" s="77"/>
      <c r="I485" s="2"/>
      <c r="J485" s="2"/>
      <c r="K485" s="2"/>
      <c r="L485" s="2"/>
      <c r="M485" s="2"/>
      <c r="N485" s="2"/>
    </row>
    <row r="486" spans="1:14" x14ac:dyDescent="0.3">
      <c r="A486" s="25">
        <v>399000898</v>
      </c>
      <c r="B486" s="2" t="s">
        <v>234</v>
      </c>
      <c r="C486" s="78">
        <v>39951</v>
      </c>
      <c r="D486" s="3">
        <f t="shared" ca="1" si="7"/>
        <v>11</v>
      </c>
      <c r="E486" s="3"/>
      <c r="F486" s="3">
        <v>49374</v>
      </c>
      <c r="G486" s="79"/>
      <c r="H486" s="77"/>
      <c r="I486" s="2"/>
      <c r="J486" s="2"/>
      <c r="K486" s="2"/>
      <c r="L486" s="2"/>
      <c r="M486" s="2"/>
      <c r="N486" s="2"/>
    </row>
    <row r="487" spans="1:14" x14ac:dyDescent="0.3">
      <c r="A487" s="25">
        <v>117006630</v>
      </c>
      <c r="B487" s="2" t="s">
        <v>225</v>
      </c>
      <c r="C487" s="78">
        <v>41893</v>
      </c>
      <c r="D487" s="3">
        <f t="shared" ca="1" si="7"/>
        <v>6</v>
      </c>
      <c r="E487" s="3" t="s">
        <v>2312</v>
      </c>
      <c r="F487" s="3">
        <v>92547</v>
      </c>
      <c r="G487" s="79"/>
      <c r="H487" s="77"/>
      <c r="I487" s="2"/>
      <c r="J487" s="2"/>
      <c r="K487" s="2"/>
      <c r="L487" s="2"/>
      <c r="M487" s="2"/>
      <c r="N487" s="2"/>
    </row>
    <row r="488" spans="1:14" x14ac:dyDescent="0.3">
      <c r="A488" s="25">
        <v>475006935</v>
      </c>
      <c r="B488" s="2" t="s">
        <v>2283</v>
      </c>
      <c r="C488" s="78">
        <v>37372</v>
      </c>
      <c r="D488" s="3">
        <f t="shared" ca="1" si="7"/>
        <v>18</v>
      </c>
      <c r="E488" s="3" t="s">
        <v>2311</v>
      </c>
      <c r="F488" s="3">
        <v>110890</v>
      </c>
      <c r="G488" s="79"/>
      <c r="H488" s="77"/>
      <c r="I488" s="2"/>
      <c r="J488" s="2"/>
      <c r="K488" s="2"/>
      <c r="L488" s="2"/>
      <c r="M488" s="2"/>
      <c r="N488" s="2"/>
    </row>
    <row r="489" spans="1:14" x14ac:dyDescent="0.3">
      <c r="A489" s="25">
        <v>426002736</v>
      </c>
      <c r="B489" s="2" t="s">
        <v>697</v>
      </c>
      <c r="C489" s="78">
        <v>35789</v>
      </c>
      <c r="D489" s="3">
        <f t="shared" ca="1" si="7"/>
        <v>23</v>
      </c>
      <c r="E489" s="3"/>
      <c r="F489" s="3">
        <v>45812</v>
      </c>
      <c r="G489" s="79"/>
      <c r="H489" s="77"/>
      <c r="I489" s="2"/>
      <c r="J489" s="2"/>
      <c r="K489" s="2"/>
      <c r="L489" s="2"/>
      <c r="M489" s="2"/>
      <c r="N489" s="2"/>
    </row>
    <row r="490" spans="1:14" x14ac:dyDescent="0.3">
      <c r="A490" s="25">
        <v>653003221</v>
      </c>
      <c r="B490" s="2" t="s">
        <v>2288</v>
      </c>
      <c r="C490" s="78">
        <v>41589</v>
      </c>
      <c r="D490" s="3">
        <f t="shared" ca="1" si="7"/>
        <v>7</v>
      </c>
      <c r="E490" s="3"/>
      <c r="F490" s="3">
        <v>103298</v>
      </c>
      <c r="G490" s="79"/>
      <c r="H490" s="77"/>
      <c r="I490" s="2"/>
      <c r="J490" s="2"/>
      <c r="K490" s="2"/>
      <c r="L490" s="2"/>
      <c r="M490" s="2"/>
      <c r="N490" s="2"/>
    </row>
    <row r="491" spans="1:14" x14ac:dyDescent="0.3">
      <c r="A491" s="25">
        <v>506005137</v>
      </c>
      <c r="B491" s="2" t="s">
        <v>2294</v>
      </c>
      <c r="C491" s="78">
        <v>41713</v>
      </c>
      <c r="D491" s="3">
        <f t="shared" ca="1" si="7"/>
        <v>6</v>
      </c>
      <c r="E491" s="3" t="s">
        <v>2311</v>
      </c>
      <c r="F491" s="3">
        <v>57395</v>
      </c>
      <c r="G491" s="79"/>
      <c r="H491" s="77"/>
      <c r="I491" s="2"/>
      <c r="J491" s="2"/>
      <c r="K491" s="2"/>
      <c r="L491" s="2"/>
      <c r="M491" s="2"/>
      <c r="N491" s="2"/>
    </row>
    <row r="492" spans="1:14" x14ac:dyDescent="0.3">
      <c r="A492" s="25">
        <v>694000128</v>
      </c>
      <c r="B492" s="2" t="s">
        <v>2291</v>
      </c>
      <c r="C492" s="78">
        <v>37899</v>
      </c>
      <c r="D492" s="3">
        <f t="shared" ca="1" si="7"/>
        <v>17</v>
      </c>
      <c r="E492" s="3" t="s">
        <v>2311</v>
      </c>
      <c r="F492" s="3">
        <v>79729</v>
      </c>
      <c r="G492" s="79"/>
      <c r="H492" s="77"/>
      <c r="I492" s="2"/>
      <c r="J492" s="2"/>
      <c r="K492" s="2"/>
      <c r="L492" s="2"/>
      <c r="M492" s="2"/>
      <c r="N492" s="2"/>
    </row>
    <row r="493" spans="1:14" x14ac:dyDescent="0.3">
      <c r="A493" s="25">
        <v>643009374</v>
      </c>
      <c r="B493" s="2" t="s">
        <v>2300</v>
      </c>
      <c r="C493" s="78">
        <v>37171</v>
      </c>
      <c r="D493" s="3">
        <f t="shared" ca="1" si="7"/>
        <v>19</v>
      </c>
      <c r="E493" s="3"/>
      <c r="F493" s="3">
        <v>64389</v>
      </c>
      <c r="G493" s="79"/>
      <c r="H493" s="77"/>
      <c r="I493" s="2"/>
      <c r="J493" s="2"/>
      <c r="K493" s="2"/>
      <c r="L493" s="2"/>
      <c r="M493" s="2"/>
      <c r="N493" s="2"/>
    </row>
    <row r="494" spans="1:14" x14ac:dyDescent="0.3">
      <c r="A494" s="25">
        <v>661000671</v>
      </c>
      <c r="B494" s="2" t="s">
        <v>234</v>
      </c>
      <c r="C494" s="78">
        <v>37459</v>
      </c>
      <c r="D494" s="3">
        <f t="shared" ca="1" si="7"/>
        <v>18</v>
      </c>
      <c r="E494" s="3"/>
      <c r="F494" s="3">
        <v>37929</v>
      </c>
      <c r="G494" s="79"/>
      <c r="H494" s="77"/>
      <c r="I494" s="2"/>
      <c r="J494" s="2"/>
      <c r="K494" s="2"/>
      <c r="L494" s="2"/>
      <c r="M494" s="2"/>
      <c r="N494" s="2"/>
    </row>
    <row r="495" spans="1:14" x14ac:dyDescent="0.3">
      <c r="A495" s="25">
        <v>619006809</v>
      </c>
      <c r="B495" s="2" t="s">
        <v>623</v>
      </c>
      <c r="C495" s="78">
        <v>37472</v>
      </c>
      <c r="D495" s="3">
        <f t="shared" ca="1" si="7"/>
        <v>18</v>
      </c>
      <c r="E495" s="3" t="s">
        <v>2312</v>
      </c>
      <c r="F495" s="3">
        <v>51389</v>
      </c>
      <c r="G495" s="79"/>
      <c r="H495" s="77"/>
      <c r="I495" s="2"/>
      <c r="J495" s="2"/>
      <c r="K495" s="2"/>
      <c r="L495" s="2"/>
      <c r="M495" s="2"/>
      <c r="N495" s="2"/>
    </row>
    <row r="496" spans="1:14" x14ac:dyDescent="0.3">
      <c r="A496" s="25">
        <v>422007475</v>
      </c>
      <c r="B496" s="2" t="s">
        <v>2294</v>
      </c>
      <c r="C496" s="78">
        <v>35807</v>
      </c>
      <c r="D496" s="3">
        <f t="shared" ca="1" si="7"/>
        <v>23</v>
      </c>
      <c r="E496" s="3" t="s">
        <v>2311</v>
      </c>
      <c r="F496" s="3">
        <v>84825</v>
      </c>
      <c r="G496" s="79"/>
      <c r="H496" s="77"/>
      <c r="I496" s="2"/>
      <c r="J496" s="2"/>
      <c r="K496" s="2"/>
      <c r="L496" s="2"/>
      <c r="M496" s="2"/>
      <c r="N496" s="2"/>
    </row>
    <row r="497" spans="1:14" x14ac:dyDescent="0.3">
      <c r="A497" s="25">
        <v>839009522</v>
      </c>
      <c r="B497" s="2" t="s">
        <v>2298</v>
      </c>
      <c r="C497" s="78">
        <v>37599</v>
      </c>
      <c r="D497" s="3">
        <f t="shared" ca="1" si="7"/>
        <v>18</v>
      </c>
      <c r="E497" s="3" t="s">
        <v>2314</v>
      </c>
      <c r="F497" s="3">
        <v>96889</v>
      </c>
      <c r="G497" s="79"/>
      <c r="H497" s="77"/>
      <c r="I497" s="2"/>
      <c r="J497" s="2"/>
      <c r="K497" s="2"/>
      <c r="L497" s="2"/>
      <c r="M497" s="2"/>
      <c r="N497" s="2"/>
    </row>
    <row r="498" spans="1:14" x14ac:dyDescent="0.3">
      <c r="A498" s="25">
        <v>422003024</v>
      </c>
      <c r="B498" s="2" t="s">
        <v>2300</v>
      </c>
      <c r="C498" s="78">
        <v>36323</v>
      </c>
      <c r="D498" s="3">
        <f t="shared" ca="1" si="7"/>
        <v>21</v>
      </c>
      <c r="E498" s="3" t="s">
        <v>2313</v>
      </c>
      <c r="F498" s="3">
        <v>115466</v>
      </c>
      <c r="G498" s="79"/>
      <c r="H498" s="77"/>
      <c r="I498" s="2"/>
      <c r="J498" s="2"/>
      <c r="K498" s="2"/>
      <c r="L498" s="2"/>
      <c r="M498" s="2"/>
      <c r="N498" s="2"/>
    </row>
    <row r="499" spans="1:14" x14ac:dyDescent="0.3">
      <c r="A499" s="25">
        <v>776003797</v>
      </c>
      <c r="B499" s="2" t="s">
        <v>792</v>
      </c>
      <c r="C499" s="78">
        <v>35017</v>
      </c>
      <c r="D499" s="3">
        <f t="shared" ca="1" si="7"/>
        <v>25</v>
      </c>
      <c r="E499" s="3"/>
      <c r="F499" s="3">
        <v>111163</v>
      </c>
      <c r="G499" s="79"/>
      <c r="H499" s="77"/>
      <c r="I499" s="2"/>
      <c r="J499" s="2"/>
      <c r="K499" s="2"/>
      <c r="L499" s="2"/>
      <c r="M499" s="2"/>
      <c r="N499" s="2"/>
    </row>
    <row r="500" spans="1:14" x14ac:dyDescent="0.3">
      <c r="A500" s="25">
        <v>917005248</v>
      </c>
      <c r="B500" s="2" t="s">
        <v>2296</v>
      </c>
      <c r="C500" s="78">
        <v>39457</v>
      </c>
      <c r="D500" s="3">
        <f t="shared" ca="1" si="7"/>
        <v>13</v>
      </c>
      <c r="E500" s="3"/>
      <c r="F500" s="3">
        <v>43071</v>
      </c>
      <c r="G500" s="79"/>
      <c r="H500" s="77"/>
      <c r="I500" s="2"/>
      <c r="J500" s="2"/>
      <c r="K500" s="2"/>
      <c r="L500" s="2"/>
      <c r="M500" s="2"/>
      <c r="N500" s="2"/>
    </row>
    <row r="501" spans="1:14" x14ac:dyDescent="0.3">
      <c r="A501" s="25">
        <v>449007941</v>
      </c>
      <c r="B501" s="2" t="s">
        <v>2300</v>
      </c>
      <c r="C501" s="78">
        <v>42107</v>
      </c>
      <c r="D501" s="3">
        <f t="shared" ca="1" si="7"/>
        <v>5</v>
      </c>
      <c r="E501" s="3" t="s">
        <v>2312</v>
      </c>
      <c r="F501" s="3">
        <v>82168</v>
      </c>
      <c r="G501" s="79"/>
      <c r="H501" s="77"/>
      <c r="I501" s="2"/>
      <c r="J501" s="2"/>
      <c r="K501" s="2"/>
      <c r="L501" s="2"/>
      <c r="M501" s="2"/>
      <c r="N501" s="2"/>
    </row>
    <row r="502" spans="1:14" x14ac:dyDescent="0.3">
      <c r="A502" s="25">
        <v>260005239</v>
      </c>
      <c r="B502" s="2" t="s">
        <v>2288</v>
      </c>
      <c r="C502" s="78">
        <v>35250</v>
      </c>
      <c r="D502" s="3">
        <f t="shared" ca="1" si="7"/>
        <v>24</v>
      </c>
      <c r="E502" s="3"/>
      <c r="F502" s="3">
        <v>37876</v>
      </c>
      <c r="G502" s="79"/>
      <c r="H502" s="77"/>
      <c r="I502" s="2"/>
      <c r="J502" s="2"/>
      <c r="K502" s="2"/>
      <c r="L502" s="2"/>
      <c r="M502" s="2"/>
      <c r="N502" s="2"/>
    </row>
    <row r="503" spans="1:14" x14ac:dyDescent="0.3">
      <c r="A503" s="25">
        <v>313008228</v>
      </c>
      <c r="B503" s="2" t="s">
        <v>623</v>
      </c>
      <c r="C503" s="78">
        <v>39255</v>
      </c>
      <c r="D503" s="3">
        <f t="shared" ca="1" si="7"/>
        <v>13</v>
      </c>
      <c r="E503" s="3" t="s">
        <v>2311</v>
      </c>
      <c r="F503" s="3">
        <v>107237</v>
      </c>
      <c r="G503" s="79"/>
      <c r="H503" s="77"/>
      <c r="I503" s="2"/>
      <c r="J503" s="2"/>
      <c r="K503" s="2"/>
      <c r="L503" s="2"/>
      <c r="M503" s="2"/>
      <c r="N503" s="2"/>
    </row>
    <row r="504" spans="1:14" x14ac:dyDescent="0.3">
      <c r="A504" s="25">
        <v>281005046</v>
      </c>
      <c r="B504" s="2" t="s">
        <v>2293</v>
      </c>
      <c r="C504" s="78">
        <v>41684</v>
      </c>
      <c r="D504" s="3">
        <f t="shared" ca="1" si="7"/>
        <v>7</v>
      </c>
      <c r="E504" s="3"/>
      <c r="F504" s="3">
        <v>73996</v>
      </c>
      <c r="G504" s="79"/>
      <c r="H504" s="77"/>
      <c r="I504" s="2"/>
      <c r="J504" s="2"/>
      <c r="K504" s="2"/>
      <c r="L504" s="2"/>
      <c r="M504" s="2"/>
      <c r="N504" s="2"/>
    </row>
    <row r="505" spans="1:14" x14ac:dyDescent="0.3">
      <c r="A505" s="25">
        <v>771003685</v>
      </c>
      <c r="B505" s="2" t="s">
        <v>225</v>
      </c>
      <c r="C505" s="78">
        <v>39576</v>
      </c>
      <c r="D505" s="3">
        <f t="shared" ca="1" si="7"/>
        <v>12</v>
      </c>
      <c r="E505" s="3" t="s">
        <v>2314</v>
      </c>
      <c r="F505" s="3">
        <v>110669</v>
      </c>
      <c r="G505" s="79"/>
      <c r="H505" s="77"/>
      <c r="I505" s="2"/>
      <c r="J505" s="2"/>
      <c r="K505" s="2"/>
      <c r="L505" s="2"/>
      <c r="M505" s="2"/>
      <c r="N505" s="2"/>
    </row>
    <row r="506" spans="1:14" x14ac:dyDescent="0.3">
      <c r="A506" s="25">
        <v>651009482</v>
      </c>
      <c r="B506" s="2" t="s">
        <v>697</v>
      </c>
      <c r="C506" s="78">
        <v>41309</v>
      </c>
      <c r="D506" s="3">
        <f t="shared" ca="1" si="7"/>
        <v>8</v>
      </c>
      <c r="E506" s="3" t="s">
        <v>2314</v>
      </c>
      <c r="F506" s="3">
        <v>29666</v>
      </c>
      <c r="G506" s="79"/>
      <c r="H506" s="77"/>
      <c r="I506" s="2"/>
      <c r="J506" s="2"/>
      <c r="K506" s="2"/>
      <c r="L506" s="2"/>
      <c r="M506" s="2"/>
      <c r="N506" s="2"/>
    </row>
    <row r="507" spans="1:14" x14ac:dyDescent="0.3">
      <c r="A507" s="25">
        <v>518000148</v>
      </c>
      <c r="B507" s="2" t="s">
        <v>2293</v>
      </c>
      <c r="C507" s="78">
        <v>42029</v>
      </c>
      <c r="D507" s="3">
        <f t="shared" ca="1" si="7"/>
        <v>6</v>
      </c>
      <c r="E507" s="3" t="s">
        <v>2312</v>
      </c>
      <c r="F507" s="3">
        <v>42432</v>
      </c>
      <c r="G507" s="79"/>
      <c r="H507" s="77"/>
      <c r="I507" s="2"/>
      <c r="J507" s="2"/>
      <c r="K507" s="2"/>
      <c r="L507" s="2"/>
      <c r="M507" s="2"/>
      <c r="N507" s="2"/>
    </row>
    <row r="508" spans="1:14" x14ac:dyDescent="0.3">
      <c r="A508" s="25">
        <v>612005735</v>
      </c>
      <c r="B508" s="2" t="s">
        <v>234</v>
      </c>
      <c r="C508" s="78">
        <v>37141</v>
      </c>
      <c r="D508" s="3">
        <f t="shared" ca="1" si="7"/>
        <v>19</v>
      </c>
      <c r="E508" s="3" t="s">
        <v>2311</v>
      </c>
      <c r="F508" s="3">
        <v>95087</v>
      </c>
      <c r="G508" s="79"/>
      <c r="H508" s="77"/>
      <c r="I508" s="2"/>
      <c r="J508" s="2"/>
      <c r="K508" s="2"/>
      <c r="L508" s="2"/>
      <c r="M508" s="2"/>
      <c r="N508" s="2"/>
    </row>
    <row r="509" spans="1:14" x14ac:dyDescent="0.3">
      <c r="A509" s="25">
        <v>983001302</v>
      </c>
      <c r="B509" s="2" t="s">
        <v>2294</v>
      </c>
      <c r="C509" s="78">
        <v>37177</v>
      </c>
      <c r="D509" s="3">
        <f t="shared" ca="1" si="7"/>
        <v>19</v>
      </c>
      <c r="E509" s="3" t="s">
        <v>2314</v>
      </c>
      <c r="F509" s="3">
        <v>106132</v>
      </c>
      <c r="G509" s="79"/>
      <c r="H509" s="77"/>
      <c r="I509" s="2"/>
      <c r="J509" s="2"/>
      <c r="K509" s="2"/>
      <c r="L509" s="2"/>
      <c r="M509" s="2"/>
      <c r="N509" s="2"/>
    </row>
    <row r="510" spans="1:14" x14ac:dyDescent="0.3">
      <c r="A510" s="25">
        <v>749008847</v>
      </c>
      <c r="B510" s="2" t="s">
        <v>697</v>
      </c>
      <c r="C510" s="78">
        <v>36910</v>
      </c>
      <c r="D510" s="3">
        <f t="shared" ca="1" si="7"/>
        <v>20</v>
      </c>
      <c r="E510" s="3"/>
      <c r="F510" s="3">
        <v>54301</v>
      </c>
      <c r="G510" s="79"/>
      <c r="H510" s="77"/>
      <c r="I510" s="2"/>
      <c r="J510" s="2"/>
      <c r="K510" s="2"/>
      <c r="L510" s="2"/>
      <c r="M510" s="2"/>
      <c r="N510" s="2"/>
    </row>
    <row r="511" spans="1:14" x14ac:dyDescent="0.3">
      <c r="A511" s="25">
        <v>816007187</v>
      </c>
      <c r="B511" s="2" t="s">
        <v>2298</v>
      </c>
      <c r="C511" s="78">
        <v>42082</v>
      </c>
      <c r="D511" s="3">
        <f t="shared" ca="1" si="7"/>
        <v>5</v>
      </c>
      <c r="E511" s="3"/>
      <c r="F511" s="3">
        <v>35802</v>
      </c>
      <c r="G511" s="79"/>
      <c r="H511" s="77"/>
      <c r="I511" s="2"/>
      <c r="J511" s="2"/>
      <c r="K511" s="2"/>
      <c r="L511" s="2"/>
      <c r="M511" s="2"/>
      <c r="N511" s="2"/>
    </row>
    <row r="512" spans="1:14" x14ac:dyDescent="0.3">
      <c r="A512" s="25">
        <v>145000921</v>
      </c>
      <c r="B512" s="2" t="s">
        <v>2298</v>
      </c>
      <c r="C512" s="78">
        <v>41034</v>
      </c>
      <c r="D512" s="3">
        <f t="shared" ca="1" si="7"/>
        <v>8</v>
      </c>
      <c r="E512" s="3" t="s">
        <v>2312</v>
      </c>
      <c r="F512" s="3">
        <v>66287</v>
      </c>
      <c r="G512" s="79"/>
      <c r="H512" s="77"/>
      <c r="I512" s="2"/>
      <c r="J512" s="2"/>
      <c r="K512" s="2"/>
      <c r="L512" s="2"/>
      <c r="M512" s="2"/>
      <c r="N512" s="2"/>
    </row>
    <row r="513" spans="1:14" x14ac:dyDescent="0.3">
      <c r="A513" s="25">
        <v>826008763</v>
      </c>
      <c r="B513" s="2" t="s">
        <v>623</v>
      </c>
      <c r="C513" s="78">
        <v>41375</v>
      </c>
      <c r="D513" s="3">
        <f t="shared" ca="1" si="7"/>
        <v>7</v>
      </c>
      <c r="E513" s="3" t="s">
        <v>2311</v>
      </c>
      <c r="F513" s="3">
        <v>38129</v>
      </c>
      <c r="G513" s="79"/>
      <c r="H513" s="77"/>
      <c r="I513" s="2"/>
      <c r="J513" s="2"/>
      <c r="K513" s="2"/>
      <c r="L513" s="2"/>
      <c r="M513" s="2"/>
      <c r="N513" s="2"/>
    </row>
    <row r="514" spans="1:14" x14ac:dyDescent="0.3">
      <c r="A514" s="25">
        <v>698009555</v>
      </c>
      <c r="B514" s="2" t="s">
        <v>234</v>
      </c>
      <c r="C514" s="78">
        <v>38133</v>
      </c>
      <c r="D514" s="3">
        <f t="shared" ref="D514:D577" ca="1" si="8">DATEDIF(C514,TODAY(),"Y")</f>
        <v>16</v>
      </c>
      <c r="E514" s="3" t="s">
        <v>2312</v>
      </c>
      <c r="F514" s="3">
        <v>54100</v>
      </c>
      <c r="G514" s="79"/>
      <c r="H514" s="77"/>
      <c r="I514" s="2"/>
      <c r="J514" s="2"/>
      <c r="K514" s="2"/>
      <c r="L514" s="2"/>
      <c r="M514" s="2"/>
      <c r="N514" s="2"/>
    </row>
    <row r="515" spans="1:14" x14ac:dyDescent="0.3">
      <c r="A515" s="25">
        <v>404009373</v>
      </c>
      <c r="B515" s="2" t="s">
        <v>623</v>
      </c>
      <c r="C515" s="78">
        <v>35658</v>
      </c>
      <c r="D515" s="3">
        <f t="shared" ca="1" si="8"/>
        <v>23</v>
      </c>
      <c r="E515" s="3" t="s">
        <v>2311</v>
      </c>
      <c r="F515" s="3">
        <v>86871</v>
      </c>
      <c r="G515" s="79"/>
      <c r="H515" s="77"/>
      <c r="I515" s="2"/>
      <c r="J515" s="2"/>
      <c r="K515" s="2"/>
      <c r="L515" s="2"/>
      <c r="M515" s="2"/>
      <c r="N515" s="2"/>
    </row>
    <row r="516" spans="1:14" x14ac:dyDescent="0.3">
      <c r="A516" s="25">
        <v>361005033</v>
      </c>
      <c r="B516" s="2" t="s">
        <v>234</v>
      </c>
      <c r="C516" s="78">
        <v>39919</v>
      </c>
      <c r="D516" s="3">
        <f t="shared" ca="1" si="8"/>
        <v>11</v>
      </c>
      <c r="E516" s="3"/>
      <c r="F516" s="3">
        <v>93379</v>
      </c>
      <c r="G516" s="79"/>
      <c r="H516" s="77"/>
      <c r="I516" s="2"/>
      <c r="J516" s="2"/>
      <c r="K516" s="2"/>
      <c r="L516" s="2"/>
      <c r="M516" s="2"/>
      <c r="N516" s="2"/>
    </row>
    <row r="517" spans="1:14" x14ac:dyDescent="0.3">
      <c r="A517" s="25">
        <v>429003827</v>
      </c>
      <c r="B517" s="2" t="s">
        <v>2293</v>
      </c>
      <c r="C517" s="78">
        <v>38273</v>
      </c>
      <c r="D517" s="3">
        <f t="shared" ca="1" si="8"/>
        <v>16</v>
      </c>
      <c r="E517" s="3" t="s">
        <v>2311</v>
      </c>
      <c r="F517" s="3">
        <v>92794</v>
      </c>
      <c r="G517" s="79"/>
      <c r="H517" s="77"/>
      <c r="I517" s="2"/>
      <c r="J517" s="2"/>
      <c r="K517" s="2"/>
      <c r="L517" s="2"/>
      <c r="M517" s="2"/>
      <c r="N517" s="2"/>
    </row>
    <row r="518" spans="1:14" x14ac:dyDescent="0.3">
      <c r="A518" s="25">
        <v>456006966</v>
      </c>
      <c r="B518" s="2" t="s">
        <v>2283</v>
      </c>
      <c r="C518" s="78">
        <v>38394</v>
      </c>
      <c r="D518" s="3">
        <f t="shared" ca="1" si="8"/>
        <v>16</v>
      </c>
      <c r="E518" s="3" t="s">
        <v>2315</v>
      </c>
      <c r="F518" s="3">
        <v>97292</v>
      </c>
      <c r="G518" s="79"/>
      <c r="H518" s="77"/>
      <c r="I518" s="2"/>
      <c r="J518" s="2"/>
      <c r="K518" s="2"/>
      <c r="L518" s="2"/>
      <c r="M518" s="2"/>
      <c r="N518" s="2"/>
    </row>
    <row r="519" spans="1:14" x14ac:dyDescent="0.3">
      <c r="A519" s="25">
        <v>991004142</v>
      </c>
      <c r="B519" s="2" t="s">
        <v>2294</v>
      </c>
      <c r="C519" s="78">
        <v>36577</v>
      </c>
      <c r="D519" s="3">
        <f t="shared" ca="1" si="8"/>
        <v>21</v>
      </c>
      <c r="E519" s="3"/>
      <c r="F519" s="3">
        <v>106509</v>
      </c>
      <c r="G519" s="79"/>
      <c r="H519" s="77"/>
      <c r="I519" s="2"/>
      <c r="J519" s="2"/>
      <c r="K519" s="2"/>
      <c r="L519" s="2"/>
      <c r="M519" s="2"/>
      <c r="N519" s="2"/>
    </row>
    <row r="520" spans="1:14" x14ac:dyDescent="0.3">
      <c r="A520" s="25">
        <v>826000563</v>
      </c>
      <c r="B520" s="2" t="s">
        <v>234</v>
      </c>
      <c r="C520" s="78">
        <v>38334</v>
      </c>
      <c r="D520" s="3">
        <f t="shared" ca="1" si="8"/>
        <v>16</v>
      </c>
      <c r="E520" s="3"/>
      <c r="F520" s="3">
        <v>75088</v>
      </c>
      <c r="G520" s="79"/>
      <c r="H520" s="77"/>
      <c r="I520" s="2"/>
      <c r="J520" s="2"/>
      <c r="K520" s="2"/>
      <c r="L520" s="2"/>
      <c r="M520" s="2"/>
      <c r="N520" s="2"/>
    </row>
    <row r="521" spans="1:14" x14ac:dyDescent="0.3">
      <c r="A521" s="25">
        <v>216007562</v>
      </c>
      <c r="B521" s="2" t="s">
        <v>2285</v>
      </c>
      <c r="C521" s="78">
        <v>37089</v>
      </c>
      <c r="D521" s="3">
        <f t="shared" ca="1" si="8"/>
        <v>19</v>
      </c>
      <c r="E521" s="3" t="s">
        <v>2311</v>
      </c>
      <c r="F521" s="3">
        <v>64168</v>
      </c>
      <c r="G521" s="79"/>
      <c r="H521" s="77"/>
      <c r="I521" s="2"/>
      <c r="J521" s="2"/>
      <c r="K521" s="2"/>
      <c r="L521" s="2"/>
      <c r="M521" s="2"/>
      <c r="N521" s="2"/>
    </row>
    <row r="522" spans="1:14" x14ac:dyDescent="0.3">
      <c r="A522" s="25">
        <v>931005030</v>
      </c>
      <c r="B522" s="2" t="s">
        <v>234</v>
      </c>
      <c r="C522" s="78">
        <v>37903</v>
      </c>
      <c r="D522" s="3">
        <f t="shared" ca="1" si="8"/>
        <v>17</v>
      </c>
      <c r="E522" s="3" t="s">
        <v>2311</v>
      </c>
      <c r="F522" s="3">
        <v>79729</v>
      </c>
      <c r="G522" s="79"/>
      <c r="H522" s="77"/>
      <c r="I522" s="2"/>
      <c r="J522" s="2"/>
      <c r="K522" s="2"/>
      <c r="L522" s="2"/>
      <c r="M522" s="2"/>
      <c r="N522" s="2"/>
    </row>
    <row r="523" spans="1:14" x14ac:dyDescent="0.3">
      <c r="A523" s="25">
        <v>113007726</v>
      </c>
      <c r="B523" s="2" t="s">
        <v>2296</v>
      </c>
      <c r="C523" s="78">
        <v>38096</v>
      </c>
      <c r="D523" s="3">
        <f t="shared" ca="1" si="8"/>
        <v>16</v>
      </c>
      <c r="E523" s="3" t="s">
        <v>2311</v>
      </c>
      <c r="F523" s="3">
        <v>88933</v>
      </c>
      <c r="G523" s="79"/>
      <c r="H523" s="77"/>
      <c r="I523" s="2"/>
      <c r="J523" s="2"/>
      <c r="K523" s="2"/>
      <c r="L523" s="2"/>
      <c r="M523" s="2"/>
      <c r="N523" s="2"/>
    </row>
    <row r="524" spans="1:14" x14ac:dyDescent="0.3">
      <c r="A524" s="25">
        <v>863006129</v>
      </c>
      <c r="B524" s="2" t="s">
        <v>623</v>
      </c>
      <c r="C524" s="78">
        <v>37318</v>
      </c>
      <c r="D524" s="3">
        <f t="shared" ca="1" si="8"/>
        <v>19</v>
      </c>
      <c r="E524" s="3" t="s">
        <v>2311</v>
      </c>
      <c r="F524" s="3">
        <v>55562</v>
      </c>
      <c r="G524" s="79"/>
      <c r="H524" s="77"/>
      <c r="I524" s="2"/>
      <c r="J524" s="2"/>
      <c r="K524" s="2"/>
      <c r="L524" s="2"/>
      <c r="M524" s="2"/>
      <c r="N524" s="2"/>
    </row>
    <row r="525" spans="1:14" x14ac:dyDescent="0.3">
      <c r="A525" s="25">
        <v>684004281</v>
      </c>
      <c r="B525" s="2" t="s">
        <v>234</v>
      </c>
      <c r="C525" s="78">
        <v>39776</v>
      </c>
      <c r="D525" s="3">
        <f t="shared" ca="1" si="8"/>
        <v>12</v>
      </c>
      <c r="E525" s="3" t="s">
        <v>2314</v>
      </c>
      <c r="F525" s="3">
        <v>61542</v>
      </c>
      <c r="G525" s="79"/>
      <c r="H525" s="77"/>
      <c r="I525" s="2"/>
      <c r="J525" s="2"/>
      <c r="K525" s="2"/>
      <c r="L525" s="2"/>
      <c r="M525" s="2"/>
      <c r="N525" s="2"/>
    </row>
    <row r="526" spans="1:14" x14ac:dyDescent="0.3">
      <c r="A526" s="25">
        <v>436008229</v>
      </c>
      <c r="B526" s="2" t="s">
        <v>234</v>
      </c>
      <c r="C526" s="78">
        <v>41452</v>
      </c>
      <c r="D526" s="3">
        <f t="shared" ca="1" si="8"/>
        <v>7</v>
      </c>
      <c r="E526" s="3"/>
      <c r="F526" s="3">
        <v>78052</v>
      </c>
      <c r="G526" s="79"/>
      <c r="H526" s="77"/>
      <c r="I526" s="2"/>
      <c r="J526" s="2"/>
      <c r="K526" s="2"/>
      <c r="L526" s="2"/>
      <c r="M526" s="2"/>
      <c r="N526" s="2"/>
    </row>
    <row r="527" spans="1:14" x14ac:dyDescent="0.3">
      <c r="A527" s="25">
        <v>831008207</v>
      </c>
      <c r="B527" s="2" t="s">
        <v>2288</v>
      </c>
      <c r="C527" s="78">
        <v>38871</v>
      </c>
      <c r="D527" s="3">
        <f t="shared" ca="1" si="8"/>
        <v>14</v>
      </c>
      <c r="E527" s="3" t="s">
        <v>2314</v>
      </c>
      <c r="F527" s="3">
        <v>93535</v>
      </c>
      <c r="G527" s="79"/>
      <c r="H527" s="77"/>
      <c r="I527" s="2"/>
      <c r="J527" s="2"/>
      <c r="K527" s="2"/>
      <c r="L527" s="2"/>
      <c r="M527" s="2"/>
      <c r="N527" s="2"/>
    </row>
    <row r="528" spans="1:14" x14ac:dyDescent="0.3">
      <c r="A528" s="25">
        <v>499004019</v>
      </c>
      <c r="B528" s="2" t="s">
        <v>2294</v>
      </c>
      <c r="C528" s="78">
        <v>37751</v>
      </c>
      <c r="D528" s="3">
        <f t="shared" ca="1" si="8"/>
        <v>17</v>
      </c>
      <c r="E528" s="3" t="s">
        <v>2311</v>
      </c>
      <c r="F528" s="3">
        <v>37544</v>
      </c>
      <c r="G528" s="79"/>
      <c r="H528" s="77"/>
      <c r="I528" s="2"/>
      <c r="J528" s="2"/>
      <c r="K528" s="2"/>
      <c r="L528" s="2"/>
      <c r="M528" s="2"/>
      <c r="N528" s="2"/>
    </row>
    <row r="529" spans="1:14" x14ac:dyDescent="0.3">
      <c r="A529" s="25">
        <v>116009057</v>
      </c>
      <c r="B529" s="2" t="s">
        <v>2293</v>
      </c>
      <c r="C529" s="78">
        <v>36385</v>
      </c>
      <c r="D529" s="3">
        <f t="shared" ca="1" si="8"/>
        <v>21</v>
      </c>
      <c r="E529" s="3" t="s">
        <v>2312</v>
      </c>
      <c r="F529" s="3">
        <v>39014</v>
      </c>
      <c r="G529" s="79"/>
      <c r="H529" s="77"/>
      <c r="I529" s="2"/>
      <c r="J529" s="2"/>
      <c r="K529" s="2"/>
      <c r="L529" s="2"/>
      <c r="M529" s="2"/>
      <c r="N529" s="2"/>
    </row>
    <row r="530" spans="1:14" x14ac:dyDescent="0.3">
      <c r="A530" s="25">
        <v>767001463</v>
      </c>
      <c r="B530" s="2" t="s">
        <v>2283</v>
      </c>
      <c r="C530" s="78">
        <v>38407</v>
      </c>
      <c r="D530" s="3">
        <f t="shared" ca="1" si="8"/>
        <v>16</v>
      </c>
      <c r="E530" s="3"/>
      <c r="F530" s="3">
        <v>99697</v>
      </c>
      <c r="G530" s="79"/>
      <c r="H530" s="77"/>
      <c r="I530" s="2"/>
      <c r="J530" s="2"/>
      <c r="K530" s="2"/>
      <c r="L530" s="2"/>
      <c r="M530" s="2"/>
      <c r="N530" s="2"/>
    </row>
    <row r="531" spans="1:14" x14ac:dyDescent="0.3">
      <c r="A531" s="25">
        <v>168001562</v>
      </c>
      <c r="B531" s="2" t="s">
        <v>2294</v>
      </c>
      <c r="C531" s="78">
        <v>41991</v>
      </c>
      <c r="D531" s="3">
        <f t="shared" ca="1" si="8"/>
        <v>6</v>
      </c>
      <c r="E531" s="3" t="s">
        <v>2312</v>
      </c>
      <c r="F531" s="3">
        <v>98514</v>
      </c>
      <c r="G531" s="79"/>
      <c r="H531" s="77"/>
      <c r="I531" s="2"/>
      <c r="J531" s="2"/>
      <c r="K531" s="2"/>
      <c r="L531" s="2"/>
      <c r="M531" s="2"/>
      <c r="N531" s="2"/>
    </row>
    <row r="532" spans="1:14" x14ac:dyDescent="0.3">
      <c r="A532" s="25">
        <v>733001041</v>
      </c>
      <c r="B532" s="2" t="s">
        <v>623</v>
      </c>
      <c r="C532" s="78">
        <v>38187</v>
      </c>
      <c r="D532" s="3">
        <f t="shared" ca="1" si="8"/>
        <v>16</v>
      </c>
      <c r="E532" s="3"/>
      <c r="F532" s="3">
        <v>40436</v>
      </c>
      <c r="G532" s="79"/>
      <c r="H532" s="77"/>
      <c r="I532" s="2"/>
      <c r="J532" s="2"/>
      <c r="K532" s="2"/>
      <c r="L532" s="2"/>
      <c r="M532" s="2"/>
      <c r="N532" s="2"/>
    </row>
    <row r="533" spans="1:14" x14ac:dyDescent="0.3">
      <c r="A533" s="25">
        <v>523008324</v>
      </c>
      <c r="B533" s="2" t="s">
        <v>234</v>
      </c>
      <c r="C533" s="78">
        <v>36991</v>
      </c>
      <c r="D533" s="3">
        <f t="shared" ca="1" si="8"/>
        <v>19</v>
      </c>
      <c r="E533" s="3" t="s">
        <v>2314</v>
      </c>
      <c r="F533" s="3">
        <v>77116</v>
      </c>
      <c r="G533" s="79"/>
      <c r="H533" s="77"/>
      <c r="I533" s="2"/>
      <c r="J533" s="2"/>
      <c r="K533" s="2"/>
      <c r="L533" s="2"/>
      <c r="M533" s="2"/>
      <c r="N533" s="2"/>
    </row>
    <row r="534" spans="1:14" x14ac:dyDescent="0.3">
      <c r="A534" s="25">
        <v>186001354</v>
      </c>
      <c r="B534" s="2" t="s">
        <v>623</v>
      </c>
      <c r="C534" s="78">
        <v>35640</v>
      </c>
      <c r="D534" s="3">
        <f t="shared" ca="1" si="8"/>
        <v>23</v>
      </c>
      <c r="E534" s="3" t="s">
        <v>2314</v>
      </c>
      <c r="F534" s="3">
        <v>70551</v>
      </c>
      <c r="G534" s="79"/>
      <c r="H534" s="77"/>
      <c r="I534" s="2"/>
      <c r="J534" s="2"/>
      <c r="K534" s="2"/>
      <c r="L534" s="2"/>
      <c r="M534" s="2"/>
      <c r="N534" s="2"/>
    </row>
    <row r="535" spans="1:14" x14ac:dyDescent="0.3">
      <c r="A535" s="25">
        <v>708008747</v>
      </c>
      <c r="B535" s="2" t="s">
        <v>234</v>
      </c>
      <c r="C535" s="78">
        <v>39573</v>
      </c>
      <c r="D535" s="3">
        <f t="shared" ca="1" si="8"/>
        <v>12</v>
      </c>
      <c r="E535" s="3" t="s">
        <v>2314</v>
      </c>
      <c r="F535" s="3">
        <v>97729</v>
      </c>
      <c r="G535" s="79"/>
      <c r="H535" s="77"/>
      <c r="I535" s="2"/>
      <c r="J535" s="2"/>
      <c r="K535" s="2"/>
      <c r="L535" s="2"/>
      <c r="M535" s="2"/>
      <c r="N535" s="2"/>
    </row>
    <row r="536" spans="1:14" x14ac:dyDescent="0.3">
      <c r="A536" s="25">
        <v>160002505</v>
      </c>
      <c r="B536" s="2" t="s">
        <v>2300</v>
      </c>
      <c r="C536" s="78">
        <v>39156</v>
      </c>
      <c r="D536" s="3">
        <f t="shared" ca="1" si="8"/>
        <v>13</v>
      </c>
      <c r="E536" s="3"/>
      <c r="F536" s="3">
        <v>80054</v>
      </c>
      <c r="G536" s="79"/>
      <c r="H536" s="77"/>
      <c r="I536" s="2"/>
      <c r="J536" s="2"/>
      <c r="K536" s="2"/>
      <c r="L536" s="2"/>
      <c r="M536" s="2"/>
      <c r="N536" s="2"/>
    </row>
    <row r="537" spans="1:14" x14ac:dyDescent="0.3">
      <c r="A537" s="25">
        <v>451009170</v>
      </c>
      <c r="B537" s="2" t="s">
        <v>2300</v>
      </c>
      <c r="C537" s="78">
        <v>37456</v>
      </c>
      <c r="D537" s="3">
        <f t="shared" ca="1" si="8"/>
        <v>18</v>
      </c>
      <c r="E537" s="3" t="s">
        <v>2314</v>
      </c>
      <c r="F537" s="3">
        <v>40567</v>
      </c>
      <c r="G537" s="79"/>
      <c r="H537" s="77"/>
      <c r="I537" s="2"/>
      <c r="J537" s="2"/>
      <c r="K537" s="2"/>
      <c r="L537" s="2"/>
      <c r="M537" s="2"/>
      <c r="N537" s="2"/>
    </row>
    <row r="538" spans="1:14" x14ac:dyDescent="0.3">
      <c r="A538" s="25">
        <v>974002089</v>
      </c>
      <c r="B538" s="2" t="s">
        <v>2297</v>
      </c>
      <c r="C538" s="78">
        <v>36444</v>
      </c>
      <c r="D538" s="3">
        <f t="shared" ca="1" si="8"/>
        <v>21</v>
      </c>
      <c r="E538" s="3" t="s">
        <v>2314</v>
      </c>
      <c r="F538" s="3">
        <v>82147</v>
      </c>
      <c r="G538" s="79"/>
      <c r="H538" s="77"/>
      <c r="I538" s="2"/>
      <c r="J538" s="2"/>
      <c r="K538" s="2"/>
      <c r="L538" s="2"/>
      <c r="M538" s="2"/>
      <c r="N538" s="2"/>
    </row>
    <row r="539" spans="1:14" x14ac:dyDescent="0.3">
      <c r="A539" s="25">
        <v>614002070</v>
      </c>
      <c r="B539" s="2" t="s">
        <v>623</v>
      </c>
      <c r="C539" s="78">
        <v>39445</v>
      </c>
      <c r="D539" s="3">
        <f t="shared" ca="1" si="8"/>
        <v>13</v>
      </c>
      <c r="E539" s="3" t="s">
        <v>2314</v>
      </c>
      <c r="F539" s="3">
        <v>63362</v>
      </c>
      <c r="G539" s="79"/>
      <c r="H539" s="77"/>
      <c r="I539" s="2"/>
      <c r="J539" s="2"/>
      <c r="K539" s="2"/>
      <c r="L539" s="2"/>
      <c r="M539" s="2"/>
      <c r="N539" s="2"/>
    </row>
    <row r="540" spans="1:14" x14ac:dyDescent="0.3">
      <c r="A540" s="25">
        <v>336005451</v>
      </c>
      <c r="B540" s="2" t="s">
        <v>2300</v>
      </c>
      <c r="C540" s="78">
        <v>36108</v>
      </c>
      <c r="D540" s="3">
        <f t="shared" ca="1" si="8"/>
        <v>22</v>
      </c>
      <c r="E540" s="3"/>
      <c r="F540" s="3">
        <v>73645</v>
      </c>
      <c r="G540" s="79"/>
      <c r="H540" s="77"/>
      <c r="I540" s="2"/>
      <c r="J540" s="2"/>
      <c r="K540" s="2"/>
      <c r="L540" s="2"/>
      <c r="M540" s="2"/>
      <c r="N540" s="2"/>
    </row>
    <row r="541" spans="1:14" x14ac:dyDescent="0.3">
      <c r="A541" s="25">
        <v>466003520</v>
      </c>
      <c r="B541" s="2" t="s">
        <v>234</v>
      </c>
      <c r="C541" s="78">
        <v>35381</v>
      </c>
      <c r="D541" s="3">
        <f t="shared" ca="1" si="8"/>
        <v>24</v>
      </c>
      <c r="E541" s="3"/>
      <c r="F541" s="3">
        <v>29047</v>
      </c>
      <c r="G541" s="79"/>
      <c r="H541" s="77"/>
      <c r="I541" s="2"/>
      <c r="J541" s="2"/>
      <c r="K541" s="2"/>
      <c r="L541" s="2"/>
      <c r="M541" s="2"/>
      <c r="N541" s="2"/>
    </row>
    <row r="542" spans="1:14" x14ac:dyDescent="0.3">
      <c r="A542" s="25">
        <v>948000407</v>
      </c>
      <c r="B542" s="2" t="s">
        <v>234</v>
      </c>
      <c r="C542" s="78">
        <v>39264</v>
      </c>
      <c r="D542" s="3">
        <f t="shared" ca="1" si="8"/>
        <v>13</v>
      </c>
      <c r="E542" s="3"/>
      <c r="F542" s="3">
        <v>79781</v>
      </c>
      <c r="G542" s="79"/>
      <c r="H542" s="77"/>
      <c r="I542" s="2"/>
      <c r="J542" s="2"/>
      <c r="K542" s="2"/>
      <c r="L542" s="2"/>
      <c r="M542" s="2"/>
      <c r="N542" s="2"/>
    </row>
    <row r="543" spans="1:14" x14ac:dyDescent="0.3">
      <c r="A543" s="25">
        <v>597001266</v>
      </c>
      <c r="B543" s="2" t="s">
        <v>234</v>
      </c>
      <c r="C543" s="78">
        <v>37333</v>
      </c>
      <c r="D543" s="3">
        <f t="shared" ca="1" si="8"/>
        <v>18</v>
      </c>
      <c r="E543" s="3" t="s">
        <v>2313</v>
      </c>
      <c r="F543" s="3">
        <v>86359</v>
      </c>
      <c r="G543" s="79"/>
      <c r="H543" s="77"/>
      <c r="I543" s="2"/>
      <c r="J543" s="2"/>
      <c r="K543" s="2"/>
      <c r="L543" s="2"/>
      <c r="M543" s="2"/>
      <c r="N543" s="2"/>
    </row>
    <row r="544" spans="1:14" x14ac:dyDescent="0.3">
      <c r="A544" s="25">
        <v>486006972</v>
      </c>
      <c r="B544" s="2" t="s">
        <v>2300</v>
      </c>
      <c r="C544" s="78">
        <v>41358</v>
      </c>
      <c r="D544" s="3">
        <f t="shared" ca="1" si="8"/>
        <v>7</v>
      </c>
      <c r="E544" s="3" t="s">
        <v>2314</v>
      </c>
      <c r="F544" s="3">
        <v>59235</v>
      </c>
      <c r="G544" s="79"/>
      <c r="H544" s="77"/>
      <c r="I544" s="2"/>
      <c r="J544" s="2"/>
      <c r="K544" s="2"/>
      <c r="L544" s="2"/>
      <c r="M544" s="2"/>
      <c r="N544" s="2"/>
    </row>
    <row r="545" spans="1:14" x14ac:dyDescent="0.3">
      <c r="A545" s="25">
        <v>380003169</v>
      </c>
      <c r="B545" s="2" t="s">
        <v>234</v>
      </c>
      <c r="C545" s="78">
        <v>35781</v>
      </c>
      <c r="D545" s="3">
        <f t="shared" ca="1" si="8"/>
        <v>23</v>
      </c>
      <c r="E545" s="3" t="s">
        <v>2311</v>
      </c>
      <c r="F545" s="3">
        <v>106574</v>
      </c>
      <c r="G545" s="79"/>
      <c r="H545" s="77"/>
      <c r="I545" s="2"/>
      <c r="J545" s="2"/>
      <c r="K545" s="2"/>
      <c r="L545" s="2"/>
      <c r="M545" s="2"/>
      <c r="N545" s="2"/>
    </row>
    <row r="546" spans="1:14" x14ac:dyDescent="0.3">
      <c r="A546" s="25">
        <v>462001365</v>
      </c>
      <c r="B546" s="2" t="s">
        <v>623</v>
      </c>
      <c r="C546" s="78">
        <v>35651</v>
      </c>
      <c r="D546" s="3">
        <f t="shared" ca="1" si="8"/>
        <v>23</v>
      </c>
      <c r="E546" s="3" t="s">
        <v>2311</v>
      </c>
      <c r="F546" s="3">
        <v>58643</v>
      </c>
      <c r="G546" s="79"/>
      <c r="H546" s="77"/>
      <c r="I546" s="2"/>
      <c r="J546" s="2"/>
      <c r="K546" s="2"/>
      <c r="L546" s="2"/>
      <c r="M546" s="2"/>
      <c r="N546" s="2"/>
    </row>
    <row r="547" spans="1:14" x14ac:dyDescent="0.3">
      <c r="A547" s="25">
        <v>261006180</v>
      </c>
      <c r="B547" s="2" t="s">
        <v>2296</v>
      </c>
      <c r="C547" s="78">
        <v>38866</v>
      </c>
      <c r="D547" s="3">
        <f t="shared" ca="1" si="8"/>
        <v>14</v>
      </c>
      <c r="E547" s="3"/>
      <c r="F547" s="3">
        <v>38402</v>
      </c>
      <c r="G547" s="79"/>
      <c r="H547" s="77"/>
      <c r="I547" s="2"/>
      <c r="J547" s="2"/>
      <c r="K547" s="2"/>
      <c r="L547" s="2"/>
      <c r="M547" s="2"/>
      <c r="N547" s="2"/>
    </row>
    <row r="548" spans="1:14" x14ac:dyDescent="0.3">
      <c r="A548" s="25">
        <v>337001408</v>
      </c>
      <c r="B548" s="2" t="s">
        <v>623</v>
      </c>
      <c r="C548" s="78">
        <v>38156</v>
      </c>
      <c r="D548" s="3">
        <f t="shared" ca="1" si="8"/>
        <v>16</v>
      </c>
      <c r="E548" s="3" t="s">
        <v>2314</v>
      </c>
      <c r="F548" s="3">
        <v>38038</v>
      </c>
      <c r="G548" s="79"/>
      <c r="H548" s="77"/>
      <c r="I548" s="2"/>
      <c r="J548" s="2"/>
      <c r="K548" s="2"/>
      <c r="L548" s="2"/>
      <c r="M548" s="2"/>
      <c r="N548" s="2"/>
    </row>
    <row r="549" spans="1:14" x14ac:dyDescent="0.3">
      <c r="A549" s="25">
        <v>213001822</v>
      </c>
      <c r="B549" s="2" t="s">
        <v>2298</v>
      </c>
      <c r="C549" s="78">
        <v>37551</v>
      </c>
      <c r="D549" s="3">
        <f t="shared" ca="1" si="8"/>
        <v>18</v>
      </c>
      <c r="E549" s="3"/>
      <c r="F549" s="3">
        <v>82329</v>
      </c>
      <c r="G549" s="79"/>
      <c r="H549" s="77"/>
      <c r="I549" s="2"/>
      <c r="J549" s="2"/>
      <c r="K549" s="2"/>
      <c r="L549" s="2"/>
      <c r="M549" s="2"/>
      <c r="N549" s="2"/>
    </row>
    <row r="550" spans="1:14" x14ac:dyDescent="0.3">
      <c r="A550" s="25">
        <v>828006583</v>
      </c>
      <c r="B550" s="2" t="s">
        <v>2291</v>
      </c>
      <c r="C550" s="78">
        <v>34813</v>
      </c>
      <c r="D550" s="3">
        <f t="shared" ca="1" si="8"/>
        <v>25</v>
      </c>
      <c r="E550" s="3"/>
      <c r="F550" s="3">
        <v>38252</v>
      </c>
      <c r="G550" s="79"/>
      <c r="H550" s="77"/>
      <c r="I550" s="2"/>
      <c r="J550" s="2"/>
      <c r="K550" s="2"/>
      <c r="L550" s="2"/>
      <c r="M550" s="2"/>
      <c r="N550" s="2"/>
    </row>
    <row r="551" spans="1:14" x14ac:dyDescent="0.3">
      <c r="A551" s="25">
        <v>608006012</v>
      </c>
      <c r="B551" s="2" t="s">
        <v>2283</v>
      </c>
      <c r="C551" s="78">
        <v>35461</v>
      </c>
      <c r="D551" s="3">
        <f t="shared" ca="1" si="8"/>
        <v>24</v>
      </c>
      <c r="E551" s="3" t="s">
        <v>2314</v>
      </c>
      <c r="F551" s="3">
        <v>103688</v>
      </c>
      <c r="G551" s="79"/>
      <c r="H551" s="77"/>
      <c r="I551" s="2"/>
      <c r="J551" s="2"/>
      <c r="K551" s="2"/>
      <c r="L551" s="2"/>
      <c r="M551" s="2"/>
      <c r="N551" s="2"/>
    </row>
    <row r="552" spans="1:14" x14ac:dyDescent="0.3">
      <c r="A552" s="25">
        <v>349009288</v>
      </c>
      <c r="B552" s="2" t="s">
        <v>2288</v>
      </c>
      <c r="C552" s="78">
        <v>38648</v>
      </c>
      <c r="D552" s="3">
        <f t="shared" ca="1" si="8"/>
        <v>15</v>
      </c>
      <c r="E552" s="3" t="s">
        <v>2311</v>
      </c>
      <c r="F552" s="3">
        <v>37245</v>
      </c>
      <c r="G552" s="79"/>
      <c r="H552" s="77"/>
      <c r="I552" s="2"/>
      <c r="J552" s="2"/>
      <c r="K552" s="2"/>
      <c r="L552" s="2"/>
      <c r="M552" s="2"/>
      <c r="N552" s="2"/>
    </row>
    <row r="553" spans="1:14" x14ac:dyDescent="0.3">
      <c r="A553" s="25">
        <v>312009803</v>
      </c>
      <c r="B553" s="2" t="s">
        <v>234</v>
      </c>
      <c r="C553" s="78">
        <v>38859</v>
      </c>
      <c r="D553" s="3">
        <f t="shared" ca="1" si="8"/>
        <v>14</v>
      </c>
      <c r="E553" s="3" t="s">
        <v>2311</v>
      </c>
      <c r="F553" s="3">
        <v>32903</v>
      </c>
      <c r="G553" s="79"/>
      <c r="H553" s="77"/>
      <c r="I553" s="2"/>
      <c r="J553" s="2"/>
      <c r="K553" s="2"/>
      <c r="L553" s="2"/>
      <c r="M553" s="2"/>
      <c r="N553" s="2"/>
    </row>
    <row r="554" spans="1:14" x14ac:dyDescent="0.3">
      <c r="A554" s="25">
        <v>548003920</v>
      </c>
      <c r="B554" s="2" t="s">
        <v>2300</v>
      </c>
      <c r="C554" s="78">
        <v>37927</v>
      </c>
      <c r="D554" s="3">
        <f t="shared" ca="1" si="8"/>
        <v>17</v>
      </c>
      <c r="E554" s="3"/>
      <c r="F554" s="3">
        <v>75387</v>
      </c>
      <c r="G554" s="79"/>
      <c r="H554" s="77"/>
      <c r="I554" s="2"/>
      <c r="J554" s="2"/>
      <c r="K554" s="2"/>
      <c r="L554" s="2"/>
      <c r="M554" s="2"/>
      <c r="N554" s="2"/>
    </row>
    <row r="555" spans="1:14" x14ac:dyDescent="0.3">
      <c r="A555" s="25">
        <v>452005054</v>
      </c>
      <c r="B555" s="2" t="s">
        <v>2300</v>
      </c>
      <c r="C555" s="78">
        <v>35208</v>
      </c>
      <c r="D555" s="3">
        <f t="shared" ca="1" si="8"/>
        <v>24</v>
      </c>
      <c r="E555" s="3"/>
      <c r="F555" s="3">
        <v>66092</v>
      </c>
      <c r="G555" s="79"/>
      <c r="H555" s="77"/>
      <c r="I555" s="2"/>
      <c r="J555" s="2"/>
      <c r="K555" s="2"/>
      <c r="L555" s="2"/>
      <c r="M555" s="2"/>
      <c r="N555" s="2"/>
    </row>
    <row r="556" spans="1:14" x14ac:dyDescent="0.3">
      <c r="A556" s="25">
        <v>239007790</v>
      </c>
      <c r="B556" s="2" t="s">
        <v>2300</v>
      </c>
      <c r="C556" s="78">
        <v>38005</v>
      </c>
      <c r="D556" s="3">
        <f t="shared" ca="1" si="8"/>
        <v>17</v>
      </c>
      <c r="E556" s="3"/>
      <c r="F556" s="3">
        <v>92690</v>
      </c>
      <c r="G556" s="79"/>
      <c r="H556" s="77"/>
      <c r="I556" s="2"/>
      <c r="J556" s="2"/>
      <c r="K556" s="2"/>
      <c r="L556" s="2"/>
      <c r="M556" s="2"/>
      <c r="N556" s="2"/>
    </row>
    <row r="557" spans="1:14" x14ac:dyDescent="0.3">
      <c r="A557" s="25">
        <v>159004851</v>
      </c>
      <c r="B557" s="2" t="s">
        <v>697</v>
      </c>
      <c r="C557" s="78">
        <v>42310</v>
      </c>
      <c r="D557" s="3">
        <f t="shared" ca="1" si="8"/>
        <v>5</v>
      </c>
      <c r="E557" s="3" t="s">
        <v>2315</v>
      </c>
      <c r="F557" s="3">
        <v>52338</v>
      </c>
      <c r="G557" s="79"/>
      <c r="H557" s="77"/>
      <c r="I557" s="2"/>
      <c r="J557" s="2"/>
      <c r="K557" s="2"/>
      <c r="L557" s="2"/>
      <c r="M557" s="2"/>
      <c r="N557" s="2"/>
    </row>
    <row r="558" spans="1:14" x14ac:dyDescent="0.3">
      <c r="A558" s="25">
        <v>551002018</v>
      </c>
      <c r="B558" s="2" t="s">
        <v>2298</v>
      </c>
      <c r="C558" s="78">
        <v>42000</v>
      </c>
      <c r="D558" s="3">
        <f t="shared" ca="1" si="8"/>
        <v>6</v>
      </c>
      <c r="E558" s="3" t="s">
        <v>2314</v>
      </c>
      <c r="F558" s="3">
        <v>86892</v>
      </c>
      <c r="G558" s="79"/>
      <c r="H558" s="77"/>
      <c r="I558" s="2"/>
      <c r="J558" s="2"/>
      <c r="K558" s="2"/>
      <c r="L558" s="2"/>
      <c r="M558" s="2"/>
      <c r="N558" s="2"/>
    </row>
    <row r="559" spans="1:14" x14ac:dyDescent="0.3">
      <c r="A559" s="25">
        <v>991001095</v>
      </c>
      <c r="B559" s="2" t="s">
        <v>2300</v>
      </c>
      <c r="C559" s="78">
        <v>36781</v>
      </c>
      <c r="D559" s="3">
        <f t="shared" ca="1" si="8"/>
        <v>20</v>
      </c>
      <c r="E559" s="3" t="s">
        <v>2315</v>
      </c>
      <c r="F559" s="3">
        <v>38688</v>
      </c>
      <c r="G559" s="79"/>
      <c r="H559" s="77"/>
      <c r="I559" s="2"/>
      <c r="J559" s="2"/>
      <c r="K559" s="2"/>
      <c r="L559" s="2"/>
      <c r="M559" s="2"/>
      <c r="N559" s="2"/>
    </row>
    <row r="560" spans="1:14" x14ac:dyDescent="0.3">
      <c r="A560" s="25">
        <v>881005933</v>
      </c>
      <c r="B560" s="2" t="s">
        <v>234</v>
      </c>
      <c r="C560" s="78">
        <v>37460</v>
      </c>
      <c r="D560" s="3">
        <f t="shared" ca="1" si="8"/>
        <v>18</v>
      </c>
      <c r="E560" s="3" t="s">
        <v>2312</v>
      </c>
      <c r="F560" s="3">
        <v>46098</v>
      </c>
      <c r="G560" s="79"/>
      <c r="H560" s="77"/>
      <c r="I560" s="2"/>
      <c r="J560" s="2"/>
      <c r="K560" s="2"/>
      <c r="L560" s="2"/>
      <c r="M560" s="2"/>
      <c r="N560" s="2"/>
    </row>
    <row r="561" spans="1:14" x14ac:dyDescent="0.3">
      <c r="A561" s="25">
        <v>328007467</v>
      </c>
      <c r="B561" s="2" t="s">
        <v>234</v>
      </c>
      <c r="C561" s="78">
        <v>40717</v>
      </c>
      <c r="D561" s="3">
        <f t="shared" ca="1" si="8"/>
        <v>9</v>
      </c>
      <c r="E561" s="3"/>
      <c r="F561" s="3">
        <v>37482</v>
      </c>
      <c r="G561" s="79"/>
      <c r="H561" s="77"/>
      <c r="I561" s="2"/>
      <c r="J561" s="2"/>
      <c r="K561" s="2"/>
      <c r="L561" s="2"/>
      <c r="M561" s="2"/>
      <c r="N561" s="2"/>
    </row>
    <row r="562" spans="1:14" x14ac:dyDescent="0.3">
      <c r="A562" s="25">
        <v>207006781</v>
      </c>
      <c r="B562" s="2" t="s">
        <v>2290</v>
      </c>
      <c r="C562" s="78">
        <v>41553</v>
      </c>
      <c r="D562" s="3">
        <f t="shared" ca="1" si="8"/>
        <v>7</v>
      </c>
      <c r="E562" s="3" t="s">
        <v>2314</v>
      </c>
      <c r="F562" s="3">
        <v>99372</v>
      </c>
      <c r="G562" s="79"/>
      <c r="H562" s="77"/>
      <c r="I562" s="2"/>
      <c r="J562" s="2"/>
      <c r="K562" s="2"/>
      <c r="L562" s="2"/>
      <c r="M562" s="2"/>
      <c r="N562" s="2"/>
    </row>
    <row r="563" spans="1:14" x14ac:dyDescent="0.3">
      <c r="A563" s="25">
        <v>648001225</v>
      </c>
      <c r="B563" s="2" t="s">
        <v>2288</v>
      </c>
      <c r="C563" s="78">
        <v>35611</v>
      </c>
      <c r="D563" s="3">
        <f t="shared" ca="1" si="8"/>
        <v>23</v>
      </c>
      <c r="E563" s="3"/>
      <c r="F563" s="3">
        <v>107926</v>
      </c>
      <c r="G563" s="79"/>
      <c r="H563" s="77"/>
      <c r="I563" s="2"/>
      <c r="J563" s="2"/>
      <c r="K563" s="2"/>
      <c r="L563" s="2"/>
      <c r="M563" s="2"/>
      <c r="N563" s="2"/>
    </row>
    <row r="564" spans="1:14" x14ac:dyDescent="0.3">
      <c r="A564" s="25">
        <v>564008088</v>
      </c>
      <c r="B564" s="2" t="s">
        <v>234</v>
      </c>
      <c r="C564" s="78">
        <v>40007</v>
      </c>
      <c r="D564" s="3">
        <f t="shared" ca="1" si="8"/>
        <v>11</v>
      </c>
      <c r="E564" s="3" t="s">
        <v>2314</v>
      </c>
      <c r="F564" s="3">
        <v>114088</v>
      </c>
      <c r="G564" s="79"/>
      <c r="H564" s="77"/>
      <c r="I564" s="2"/>
      <c r="J564" s="2"/>
      <c r="K564" s="2"/>
      <c r="L564" s="2"/>
      <c r="M564" s="2"/>
      <c r="N564" s="2"/>
    </row>
    <row r="565" spans="1:14" x14ac:dyDescent="0.3">
      <c r="A565" s="25">
        <v>167008119</v>
      </c>
      <c r="B565" s="2" t="s">
        <v>234</v>
      </c>
      <c r="C565" s="78">
        <v>39360</v>
      </c>
      <c r="D565" s="3">
        <f t="shared" ca="1" si="8"/>
        <v>13</v>
      </c>
      <c r="E565" s="3"/>
      <c r="F565" s="3">
        <v>34680</v>
      </c>
      <c r="G565" s="79"/>
      <c r="H565" s="77"/>
      <c r="I565" s="2"/>
      <c r="J565" s="2"/>
      <c r="K565" s="2"/>
      <c r="L565" s="2"/>
      <c r="M565" s="2"/>
      <c r="N565" s="2"/>
    </row>
    <row r="566" spans="1:14" x14ac:dyDescent="0.3">
      <c r="A566" s="25">
        <v>959000235</v>
      </c>
      <c r="B566" s="2" t="s">
        <v>2300</v>
      </c>
      <c r="C566" s="78">
        <v>41767</v>
      </c>
      <c r="D566" s="3">
        <f t="shared" ca="1" si="8"/>
        <v>6</v>
      </c>
      <c r="E566" s="3" t="s">
        <v>2314</v>
      </c>
      <c r="F566" s="3">
        <v>70447</v>
      </c>
      <c r="G566" s="79"/>
      <c r="H566" s="77"/>
      <c r="I566" s="2"/>
      <c r="J566" s="2"/>
      <c r="K566" s="2"/>
      <c r="L566" s="2"/>
      <c r="M566" s="2"/>
      <c r="N566" s="2"/>
    </row>
    <row r="567" spans="1:14" x14ac:dyDescent="0.3">
      <c r="A567" s="25">
        <v>797001044</v>
      </c>
      <c r="B567" s="2" t="s">
        <v>2296</v>
      </c>
      <c r="C567" s="78">
        <v>37714</v>
      </c>
      <c r="D567" s="3">
        <f t="shared" ca="1" si="8"/>
        <v>17</v>
      </c>
      <c r="E567" s="3"/>
      <c r="F567" s="3">
        <v>28168</v>
      </c>
      <c r="G567" s="79"/>
      <c r="H567" s="77"/>
      <c r="I567" s="2"/>
      <c r="J567" s="2"/>
      <c r="K567" s="2"/>
      <c r="L567" s="2"/>
      <c r="M567" s="2"/>
      <c r="N567" s="2"/>
    </row>
    <row r="568" spans="1:14" x14ac:dyDescent="0.3">
      <c r="A568" s="25">
        <v>788001186</v>
      </c>
      <c r="B568" s="2" t="s">
        <v>2294</v>
      </c>
      <c r="C568" s="78">
        <v>40126</v>
      </c>
      <c r="D568" s="3">
        <f t="shared" ca="1" si="8"/>
        <v>11</v>
      </c>
      <c r="E568" s="3"/>
      <c r="F568" s="3">
        <v>74776</v>
      </c>
      <c r="G568" s="79"/>
      <c r="H568" s="77"/>
      <c r="I568" s="2"/>
      <c r="J568" s="2"/>
      <c r="K568" s="2"/>
      <c r="L568" s="2"/>
      <c r="M568" s="2"/>
      <c r="N568" s="2"/>
    </row>
    <row r="569" spans="1:14" x14ac:dyDescent="0.3">
      <c r="A569" s="25">
        <v>644009557</v>
      </c>
      <c r="B569" s="2" t="s">
        <v>623</v>
      </c>
      <c r="C569" s="78">
        <v>37642</v>
      </c>
      <c r="D569" s="3">
        <f t="shared" ca="1" si="8"/>
        <v>18</v>
      </c>
      <c r="E569" s="3" t="s">
        <v>2313</v>
      </c>
      <c r="F569" s="3">
        <v>102635</v>
      </c>
      <c r="G569" s="79"/>
      <c r="H569" s="77"/>
      <c r="I569" s="2"/>
      <c r="J569" s="2"/>
      <c r="K569" s="2"/>
      <c r="L569" s="2"/>
      <c r="M569" s="2"/>
      <c r="N569" s="2"/>
    </row>
    <row r="570" spans="1:14" x14ac:dyDescent="0.3">
      <c r="A570" s="25">
        <v>683000378</v>
      </c>
      <c r="B570" s="2" t="s">
        <v>697</v>
      </c>
      <c r="C570" s="78">
        <v>39977</v>
      </c>
      <c r="D570" s="3">
        <f t="shared" ca="1" si="8"/>
        <v>11</v>
      </c>
      <c r="E570" s="3" t="s">
        <v>2311</v>
      </c>
      <c r="F570" s="3">
        <v>105742</v>
      </c>
      <c r="G570" s="79"/>
      <c r="H570" s="77"/>
      <c r="I570" s="2"/>
      <c r="J570" s="2"/>
      <c r="K570" s="2"/>
      <c r="L570" s="2"/>
      <c r="M570" s="2"/>
      <c r="N570" s="2"/>
    </row>
    <row r="571" spans="1:14" x14ac:dyDescent="0.3">
      <c r="A571" s="25">
        <v>427000216</v>
      </c>
      <c r="B571" s="2" t="s">
        <v>234</v>
      </c>
      <c r="C571" s="78">
        <v>35793</v>
      </c>
      <c r="D571" s="3">
        <f t="shared" ca="1" si="8"/>
        <v>23</v>
      </c>
      <c r="E571" s="3" t="s">
        <v>2313</v>
      </c>
      <c r="F571" s="3">
        <v>24564</v>
      </c>
      <c r="G571" s="79"/>
      <c r="H571" s="77"/>
      <c r="I571" s="2"/>
      <c r="J571" s="2"/>
      <c r="K571" s="2"/>
      <c r="L571" s="2"/>
      <c r="M571" s="2"/>
      <c r="N571" s="2"/>
    </row>
    <row r="572" spans="1:14" x14ac:dyDescent="0.3">
      <c r="A572" s="25">
        <v>796009833</v>
      </c>
      <c r="B572" s="2" t="s">
        <v>2285</v>
      </c>
      <c r="C572" s="78">
        <v>37194</v>
      </c>
      <c r="D572" s="3">
        <f t="shared" ca="1" si="8"/>
        <v>19</v>
      </c>
      <c r="E572" s="3" t="s">
        <v>2314</v>
      </c>
      <c r="F572" s="3">
        <v>42999</v>
      </c>
      <c r="G572" s="79"/>
      <c r="H572" s="77"/>
      <c r="I572" s="2"/>
      <c r="J572" s="2"/>
      <c r="K572" s="2"/>
      <c r="L572" s="2"/>
      <c r="M572" s="2"/>
      <c r="N572" s="2"/>
    </row>
    <row r="573" spans="1:14" x14ac:dyDescent="0.3">
      <c r="A573" s="25">
        <v>495002805</v>
      </c>
      <c r="B573" s="2" t="s">
        <v>2290</v>
      </c>
      <c r="C573" s="78">
        <v>41883</v>
      </c>
      <c r="D573" s="3">
        <f t="shared" ca="1" si="8"/>
        <v>6</v>
      </c>
      <c r="E573" s="3"/>
      <c r="F573" s="3">
        <v>77155</v>
      </c>
      <c r="G573" s="79"/>
      <c r="H573" s="77"/>
      <c r="I573" s="2"/>
      <c r="J573" s="2"/>
      <c r="K573" s="2"/>
      <c r="L573" s="2"/>
      <c r="M573" s="2"/>
      <c r="N573" s="2"/>
    </row>
    <row r="574" spans="1:14" x14ac:dyDescent="0.3">
      <c r="A574" s="25">
        <v>651005963</v>
      </c>
      <c r="B574" s="2" t="s">
        <v>150</v>
      </c>
      <c r="C574" s="78">
        <v>41943</v>
      </c>
      <c r="D574" s="3">
        <f t="shared" ca="1" si="8"/>
        <v>6</v>
      </c>
      <c r="E574" s="3"/>
      <c r="F574" s="3">
        <v>35729</v>
      </c>
      <c r="G574" s="79"/>
      <c r="H574" s="77"/>
      <c r="I574" s="2"/>
      <c r="J574" s="2"/>
      <c r="K574" s="2"/>
      <c r="L574" s="2"/>
      <c r="M574" s="2"/>
      <c r="N574" s="2"/>
    </row>
    <row r="575" spans="1:14" x14ac:dyDescent="0.3">
      <c r="A575" s="25">
        <v>698002533</v>
      </c>
      <c r="B575" s="2" t="s">
        <v>2300</v>
      </c>
      <c r="C575" s="78">
        <v>37329</v>
      </c>
      <c r="D575" s="3">
        <f t="shared" ca="1" si="8"/>
        <v>18</v>
      </c>
      <c r="E575" s="3"/>
      <c r="F575" s="3">
        <v>47099</v>
      </c>
      <c r="G575" s="79"/>
      <c r="H575" s="77"/>
      <c r="I575" s="2"/>
      <c r="J575" s="2"/>
      <c r="K575" s="2"/>
      <c r="L575" s="2"/>
      <c r="M575" s="2"/>
      <c r="N575" s="2"/>
    </row>
    <row r="576" spans="1:14" x14ac:dyDescent="0.3">
      <c r="A576" s="25">
        <v>781002289</v>
      </c>
      <c r="B576" s="2" t="s">
        <v>623</v>
      </c>
      <c r="C576" s="78">
        <v>35178</v>
      </c>
      <c r="D576" s="3">
        <f t="shared" ca="1" si="8"/>
        <v>24</v>
      </c>
      <c r="E576" s="3" t="s">
        <v>2311</v>
      </c>
      <c r="F576" s="3">
        <v>81965</v>
      </c>
      <c r="G576" s="79"/>
      <c r="H576" s="77"/>
      <c r="I576" s="2"/>
      <c r="J576" s="2"/>
      <c r="K576" s="2"/>
      <c r="L576" s="2"/>
      <c r="M576" s="2"/>
      <c r="N576" s="2"/>
    </row>
    <row r="577" spans="1:14" x14ac:dyDescent="0.3">
      <c r="A577" s="25">
        <v>400000342</v>
      </c>
      <c r="B577" s="2" t="s">
        <v>2294</v>
      </c>
      <c r="C577" s="78">
        <v>40913</v>
      </c>
      <c r="D577" s="3">
        <f t="shared" ca="1" si="8"/>
        <v>9</v>
      </c>
      <c r="E577" s="3"/>
      <c r="F577" s="3">
        <v>96811</v>
      </c>
      <c r="G577" s="79"/>
      <c r="H577" s="77"/>
      <c r="I577" s="2"/>
      <c r="J577" s="2"/>
      <c r="K577" s="2"/>
      <c r="L577" s="2"/>
      <c r="M577" s="2"/>
      <c r="N577" s="2"/>
    </row>
    <row r="578" spans="1:14" x14ac:dyDescent="0.3">
      <c r="A578" s="25">
        <v>210003249</v>
      </c>
      <c r="B578" s="2" t="s">
        <v>2298</v>
      </c>
      <c r="C578" s="78">
        <v>35441</v>
      </c>
      <c r="D578" s="3">
        <f t="shared" ref="D578:D641" ca="1" si="9">DATEDIF(C578,TODAY(),"Y")</f>
        <v>24</v>
      </c>
      <c r="E578" s="3"/>
      <c r="F578" s="3">
        <v>42445</v>
      </c>
      <c r="G578" s="79"/>
      <c r="H578" s="77"/>
      <c r="I578" s="2"/>
      <c r="J578" s="2"/>
      <c r="K578" s="2"/>
      <c r="L578" s="2"/>
      <c r="M578" s="2"/>
      <c r="N578" s="2"/>
    </row>
    <row r="579" spans="1:14" x14ac:dyDescent="0.3">
      <c r="A579" s="25">
        <v>502000672</v>
      </c>
      <c r="B579" s="2" t="s">
        <v>2300</v>
      </c>
      <c r="C579" s="78">
        <v>42040</v>
      </c>
      <c r="D579" s="3">
        <f t="shared" ca="1" si="9"/>
        <v>6</v>
      </c>
      <c r="E579" s="3"/>
      <c r="F579" s="3">
        <v>74984</v>
      </c>
      <c r="G579" s="79"/>
      <c r="H579" s="77"/>
      <c r="I579" s="2"/>
      <c r="J579" s="2"/>
      <c r="K579" s="2"/>
      <c r="L579" s="2"/>
      <c r="M579" s="2"/>
      <c r="N579" s="2"/>
    </row>
    <row r="580" spans="1:14" x14ac:dyDescent="0.3">
      <c r="A580" s="25">
        <v>595002550</v>
      </c>
      <c r="B580" s="2" t="s">
        <v>697</v>
      </c>
      <c r="C580" s="78">
        <v>35587</v>
      </c>
      <c r="D580" s="3">
        <f t="shared" ca="1" si="9"/>
        <v>23</v>
      </c>
      <c r="E580" s="3" t="s">
        <v>2313</v>
      </c>
      <c r="F580" s="3">
        <v>77337</v>
      </c>
      <c r="G580" s="79"/>
      <c r="H580" s="77"/>
      <c r="I580" s="2"/>
      <c r="J580" s="2"/>
      <c r="K580" s="2"/>
      <c r="L580" s="2"/>
      <c r="M580" s="2"/>
      <c r="N580" s="2"/>
    </row>
    <row r="581" spans="1:14" x14ac:dyDescent="0.3">
      <c r="A581" s="25">
        <v>343007392</v>
      </c>
      <c r="B581" s="2" t="s">
        <v>2294</v>
      </c>
      <c r="C581" s="78">
        <v>36884</v>
      </c>
      <c r="D581" s="3">
        <f t="shared" ca="1" si="9"/>
        <v>20</v>
      </c>
      <c r="E581" s="3" t="s">
        <v>2314</v>
      </c>
      <c r="F581" s="3">
        <v>63440</v>
      </c>
      <c r="G581" s="79"/>
      <c r="H581" s="77"/>
      <c r="I581" s="2"/>
      <c r="J581" s="2"/>
      <c r="K581" s="2"/>
      <c r="L581" s="2"/>
      <c r="M581" s="2"/>
      <c r="N581" s="2"/>
    </row>
    <row r="582" spans="1:14" x14ac:dyDescent="0.3">
      <c r="A582" s="25">
        <v>728007428</v>
      </c>
      <c r="B582" s="2" t="s">
        <v>2300</v>
      </c>
      <c r="C582" s="78">
        <v>42254</v>
      </c>
      <c r="D582" s="3">
        <f t="shared" ca="1" si="9"/>
        <v>5</v>
      </c>
      <c r="E582" s="3" t="s">
        <v>2315</v>
      </c>
      <c r="F582" s="3">
        <v>112450</v>
      </c>
      <c r="G582" s="79"/>
      <c r="H582" s="77"/>
      <c r="I582" s="2"/>
      <c r="J582" s="2"/>
      <c r="K582" s="2"/>
      <c r="L582" s="2"/>
      <c r="M582" s="2"/>
      <c r="N582" s="2"/>
    </row>
    <row r="583" spans="1:14" x14ac:dyDescent="0.3">
      <c r="A583" s="25">
        <v>136000388</v>
      </c>
      <c r="B583" s="2" t="s">
        <v>234</v>
      </c>
      <c r="C583" s="78">
        <v>37344</v>
      </c>
      <c r="D583" s="3">
        <f t="shared" ca="1" si="9"/>
        <v>18</v>
      </c>
      <c r="E583" s="3" t="s">
        <v>2313</v>
      </c>
      <c r="F583" s="3">
        <v>91026</v>
      </c>
      <c r="G583" s="79"/>
      <c r="H583" s="77"/>
      <c r="I583" s="2"/>
      <c r="J583" s="2"/>
      <c r="K583" s="2"/>
      <c r="L583" s="2"/>
      <c r="M583" s="2"/>
      <c r="N583" s="2"/>
    </row>
    <row r="584" spans="1:14" x14ac:dyDescent="0.3">
      <c r="A584" s="25">
        <v>556007593</v>
      </c>
      <c r="B584" s="2" t="s">
        <v>2300</v>
      </c>
      <c r="C584" s="78">
        <v>36931</v>
      </c>
      <c r="D584" s="3">
        <f t="shared" ca="1" si="9"/>
        <v>20</v>
      </c>
      <c r="E584" s="3"/>
      <c r="F584" s="3">
        <v>78091</v>
      </c>
      <c r="G584" s="79"/>
      <c r="H584" s="77"/>
      <c r="I584" s="2"/>
      <c r="J584" s="2"/>
      <c r="K584" s="2"/>
      <c r="L584" s="2"/>
      <c r="M584" s="2"/>
      <c r="N584" s="2"/>
    </row>
    <row r="585" spans="1:14" x14ac:dyDescent="0.3">
      <c r="A585" s="25">
        <v>854006695</v>
      </c>
      <c r="B585" s="2" t="s">
        <v>234</v>
      </c>
      <c r="C585" s="78">
        <v>35351</v>
      </c>
      <c r="D585" s="3">
        <f t="shared" ca="1" si="9"/>
        <v>24</v>
      </c>
      <c r="E585" s="3" t="s">
        <v>2311</v>
      </c>
      <c r="F585" s="3">
        <v>34047</v>
      </c>
      <c r="G585" s="79"/>
      <c r="H585" s="77"/>
      <c r="I585" s="2"/>
      <c r="J585" s="2"/>
      <c r="K585" s="2"/>
      <c r="L585" s="2"/>
      <c r="M585" s="2"/>
      <c r="N585" s="2"/>
    </row>
    <row r="586" spans="1:14" x14ac:dyDescent="0.3">
      <c r="A586" s="25">
        <v>676001149</v>
      </c>
      <c r="B586" s="2" t="s">
        <v>2290</v>
      </c>
      <c r="C586" s="78">
        <v>41018</v>
      </c>
      <c r="D586" s="3">
        <f t="shared" ca="1" si="9"/>
        <v>8</v>
      </c>
      <c r="E586" s="3" t="s">
        <v>2314</v>
      </c>
      <c r="F586" s="3">
        <v>92456</v>
      </c>
      <c r="G586" s="79"/>
      <c r="H586" s="77"/>
      <c r="I586" s="2"/>
      <c r="J586" s="2"/>
      <c r="K586" s="2"/>
      <c r="L586" s="2"/>
      <c r="M586" s="2"/>
      <c r="N586" s="2"/>
    </row>
    <row r="587" spans="1:14" x14ac:dyDescent="0.3">
      <c r="A587" s="25">
        <v>558003229</v>
      </c>
      <c r="B587" s="2" t="s">
        <v>2300</v>
      </c>
      <c r="C587" s="78">
        <v>35691</v>
      </c>
      <c r="D587" s="3">
        <f t="shared" ca="1" si="9"/>
        <v>23</v>
      </c>
      <c r="E587" s="3" t="s">
        <v>2314</v>
      </c>
      <c r="F587" s="3">
        <v>30316</v>
      </c>
      <c r="G587" s="79"/>
      <c r="H587" s="77"/>
      <c r="I587" s="2"/>
      <c r="J587" s="2"/>
      <c r="K587" s="2"/>
      <c r="L587" s="2"/>
      <c r="M587" s="2"/>
      <c r="N587" s="2"/>
    </row>
    <row r="588" spans="1:14" x14ac:dyDescent="0.3">
      <c r="A588" s="25">
        <v>948009231</v>
      </c>
      <c r="B588" s="2" t="s">
        <v>2294</v>
      </c>
      <c r="C588" s="78">
        <v>35332</v>
      </c>
      <c r="D588" s="3">
        <f t="shared" ca="1" si="9"/>
        <v>24</v>
      </c>
      <c r="E588" s="3" t="s">
        <v>2314</v>
      </c>
      <c r="F588" s="3">
        <v>48126</v>
      </c>
      <c r="G588" s="79"/>
      <c r="H588" s="77"/>
      <c r="I588" s="2"/>
      <c r="J588" s="2"/>
      <c r="K588" s="2"/>
      <c r="L588" s="2"/>
      <c r="M588" s="2"/>
      <c r="N588" s="2"/>
    </row>
    <row r="589" spans="1:14" x14ac:dyDescent="0.3">
      <c r="A589" s="25">
        <v>927003360</v>
      </c>
      <c r="B589" s="2" t="s">
        <v>2293</v>
      </c>
      <c r="C589" s="78">
        <v>35054</v>
      </c>
      <c r="D589" s="3">
        <f t="shared" ca="1" si="9"/>
        <v>25</v>
      </c>
      <c r="E589" s="3"/>
      <c r="F589" s="3">
        <v>29016</v>
      </c>
      <c r="G589" s="79"/>
      <c r="H589" s="77"/>
      <c r="I589" s="2"/>
      <c r="J589" s="2"/>
      <c r="K589" s="2"/>
      <c r="L589" s="2"/>
      <c r="M589" s="2"/>
      <c r="N589" s="2"/>
    </row>
    <row r="590" spans="1:14" x14ac:dyDescent="0.3">
      <c r="A590" s="25">
        <v>627007314</v>
      </c>
      <c r="B590" s="2" t="s">
        <v>623</v>
      </c>
      <c r="C590" s="78">
        <v>35482</v>
      </c>
      <c r="D590" s="3">
        <f t="shared" ca="1" si="9"/>
        <v>24</v>
      </c>
      <c r="E590" s="3" t="s">
        <v>2315</v>
      </c>
      <c r="F590" s="3">
        <v>112112</v>
      </c>
      <c r="G590" s="79"/>
      <c r="H590" s="77"/>
      <c r="I590" s="2"/>
      <c r="J590" s="2"/>
      <c r="K590" s="2"/>
      <c r="L590" s="2"/>
      <c r="M590" s="2"/>
      <c r="N590" s="2"/>
    </row>
    <row r="591" spans="1:14" x14ac:dyDescent="0.3">
      <c r="A591" s="25">
        <v>474007484</v>
      </c>
      <c r="B591" s="2" t="s">
        <v>2298</v>
      </c>
      <c r="C591" s="78">
        <v>35272</v>
      </c>
      <c r="D591" s="3">
        <f t="shared" ca="1" si="9"/>
        <v>24</v>
      </c>
      <c r="E591" s="3" t="s">
        <v>2314</v>
      </c>
      <c r="F591" s="3">
        <v>103701</v>
      </c>
      <c r="G591" s="79"/>
      <c r="H591" s="77"/>
      <c r="I591" s="2"/>
      <c r="J591" s="2"/>
      <c r="K591" s="2"/>
      <c r="L591" s="2"/>
      <c r="M591" s="2"/>
      <c r="N591" s="2"/>
    </row>
    <row r="592" spans="1:14" x14ac:dyDescent="0.3">
      <c r="A592" s="25">
        <v>868008171</v>
      </c>
      <c r="B592" s="2" t="s">
        <v>2298</v>
      </c>
      <c r="C592" s="78">
        <v>35508</v>
      </c>
      <c r="D592" s="3">
        <f t="shared" ca="1" si="9"/>
        <v>23</v>
      </c>
      <c r="E592" s="3" t="s">
        <v>2315</v>
      </c>
      <c r="F592" s="3">
        <v>97981</v>
      </c>
      <c r="G592" s="79"/>
      <c r="H592" s="77"/>
      <c r="I592" s="2"/>
      <c r="J592" s="2"/>
      <c r="K592" s="2"/>
      <c r="L592" s="2"/>
      <c r="M592" s="2"/>
      <c r="N592" s="2"/>
    </row>
    <row r="593" spans="1:14" x14ac:dyDescent="0.3">
      <c r="A593" s="25">
        <v>445003854</v>
      </c>
      <c r="B593" s="2" t="s">
        <v>2300</v>
      </c>
      <c r="C593" s="78">
        <v>36545</v>
      </c>
      <c r="D593" s="3">
        <f t="shared" ca="1" si="9"/>
        <v>21</v>
      </c>
      <c r="E593" s="3"/>
      <c r="F593" s="3">
        <v>99931</v>
      </c>
      <c r="G593" s="79"/>
      <c r="H593" s="77"/>
      <c r="I593" s="2"/>
      <c r="J593" s="2"/>
      <c r="K593" s="2"/>
      <c r="L593" s="2"/>
      <c r="M593" s="2"/>
      <c r="N593" s="2"/>
    </row>
    <row r="594" spans="1:14" x14ac:dyDescent="0.3">
      <c r="A594" s="25">
        <v>840003216</v>
      </c>
      <c r="B594" s="2" t="s">
        <v>2283</v>
      </c>
      <c r="C594" s="78">
        <v>40699</v>
      </c>
      <c r="D594" s="3">
        <f t="shared" ca="1" si="9"/>
        <v>9</v>
      </c>
      <c r="E594" s="3" t="s">
        <v>2312</v>
      </c>
      <c r="F594" s="3">
        <v>48971</v>
      </c>
      <c r="G594" s="79"/>
      <c r="H594" s="77"/>
      <c r="I594" s="2"/>
      <c r="J594" s="2"/>
      <c r="K594" s="2"/>
      <c r="L594" s="2"/>
      <c r="M594" s="2"/>
      <c r="N594" s="2"/>
    </row>
    <row r="595" spans="1:14" x14ac:dyDescent="0.3">
      <c r="A595" s="25">
        <v>403004590</v>
      </c>
      <c r="B595" s="2" t="s">
        <v>2288</v>
      </c>
      <c r="C595" s="78">
        <v>35308</v>
      </c>
      <c r="D595" s="3">
        <f t="shared" ca="1" si="9"/>
        <v>24</v>
      </c>
      <c r="E595" s="3"/>
      <c r="F595" s="3">
        <v>83798</v>
      </c>
      <c r="G595" s="79"/>
      <c r="H595" s="77"/>
      <c r="I595" s="2"/>
      <c r="J595" s="2"/>
      <c r="K595" s="2"/>
      <c r="L595" s="2"/>
      <c r="M595" s="2"/>
      <c r="N595" s="2"/>
    </row>
    <row r="596" spans="1:14" x14ac:dyDescent="0.3">
      <c r="A596" s="25">
        <v>489003842</v>
      </c>
      <c r="B596" s="2" t="s">
        <v>2298</v>
      </c>
      <c r="C596" s="78">
        <v>38325</v>
      </c>
      <c r="D596" s="3">
        <f t="shared" ca="1" si="9"/>
        <v>16</v>
      </c>
      <c r="E596" s="3" t="s">
        <v>2311</v>
      </c>
      <c r="F596" s="3">
        <v>37707</v>
      </c>
      <c r="G596" s="79"/>
      <c r="H596" s="77"/>
      <c r="I596" s="2"/>
      <c r="J596" s="2"/>
      <c r="K596" s="2"/>
      <c r="L596" s="2"/>
      <c r="M596" s="2"/>
      <c r="N596" s="2"/>
    </row>
    <row r="597" spans="1:14" x14ac:dyDescent="0.3">
      <c r="A597" s="25">
        <v>878002154</v>
      </c>
      <c r="B597" s="2" t="s">
        <v>623</v>
      </c>
      <c r="C597" s="78">
        <v>35520</v>
      </c>
      <c r="D597" s="3">
        <f t="shared" ca="1" si="9"/>
        <v>23</v>
      </c>
      <c r="E597" s="3" t="s">
        <v>2311</v>
      </c>
      <c r="F597" s="3">
        <v>33651</v>
      </c>
      <c r="G597" s="79"/>
      <c r="H597" s="77"/>
      <c r="I597" s="2"/>
      <c r="J597" s="2"/>
      <c r="K597" s="2"/>
      <c r="L597" s="2"/>
      <c r="M597" s="2"/>
      <c r="N597" s="2"/>
    </row>
    <row r="598" spans="1:14" x14ac:dyDescent="0.3">
      <c r="A598" s="25">
        <v>484002635</v>
      </c>
      <c r="B598" s="2" t="s">
        <v>2300</v>
      </c>
      <c r="C598" s="78">
        <v>34797</v>
      </c>
      <c r="D598" s="3">
        <f t="shared" ca="1" si="9"/>
        <v>25</v>
      </c>
      <c r="E598" s="3"/>
      <c r="F598" s="3">
        <v>29926</v>
      </c>
      <c r="G598" s="79"/>
      <c r="H598" s="77"/>
      <c r="I598" s="2"/>
      <c r="J598" s="2"/>
      <c r="K598" s="2"/>
      <c r="L598" s="2"/>
      <c r="M598" s="2"/>
      <c r="N598" s="2"/>
    </row>
    <row r="599" spans="1:14" x14ac:dyDescent="0.3">
      <c r="A599" s="25">
        <v>635000617</v>
      </c>
      <c r="B599" s="2" t="s">
        <v>697</v>
      </c>
      <c r="C599" s="78">
        <v>38473</v>
      </c>
      <c r="D599" s="3">
        <f t="shared" ca="1" si="9"/>
        <v>15</v>
      </c>
      <c r="E599" s="3" t="s">
        <v>2311</v>
      </c>
      <c r="F599" s="3">
        <v>61919</v>
      </c>
      <c r="G599" s="79"/>
      <c r="H599" s="77"/>
      <c r="I599" s="2"/>
      <c r="J599" s="2"/>
      <c r="K599" s="2"/>
      <c r="L599" s="2"/>
      <c r="M599" s="2"/>
      <c r="N599" s="2"/>
    </row>
    <row r="600" spans="1:14" x14ac:dyDescent="0.3">
      <c r="A600" s="25">
        <v>682001418</v>
      </c>
      <c r="B600" s="2" t="s">
        <v>2287</v>
      </c>
      <c r="C600" s="78">
        <v>35343</v>
      </c>
      <c r="D600" s="3">
        <f t="shared" ca="1" si="9"/>
        <v>24</v>
      </c>
      <c r="E600" s="3" t="s">
        <v>2314</v>
      </c>
      <c r="F600" s="3">
        <v>60086</v>
      </c>
      <c r="G600" s="79"/>
      <c r="H600" s="77"/>
      <c r="I600" s="2"/>
      <c r="J600" s="2"/>
      <c r="K600" s="2"/>
      <c r="L600" s="2"/>
      <c r="M600" s="2"/>
      <c r="N600" s="2"/>
    </row>
    <row r="601" spans="1:14" x14ac:dyDescent="0.3">
      <c r="A601" s="25">
        <v>470009383</v>
      </c>
      <c r="B601" s="2" t="s">
        <v>234</v>
      </c>
      <c r="C601" s="78">
        <v>37639</v>
      </c>
      <c r="D601" s="3">
        <f t="shared" ca="1" si="9"/>
        <v>18</v>
      </c>
      <c r="E601" s="3" t="s">
        <v>2314</v>
      </c>
      <c r="F601" s="3">
        <v>97656</v>
      </c>
      <c r="G601" s="79"/>
      <c r="H601" s="77"/>
      <c r="I601" s="2"/>
      <c r="J601" s="2"/>
      <c r="K601" s="2"/>
      <c r="L601" s="2"/>
      <c r="M601" s="2"/>
      <c r="N601" s="2"/>
    </row>
    <row r="602" spans="1:14" x14ac:dyDescent="0.3">
      <c r="A602" s="25">
        <v>929004686</v>
      </c>
      <c r="B602" s="2" t="s">
        <v>697</v>
      </c>
      <c r="C602" s="78">
        <v>42166</v>
      </c>
      <c r="D602" s="3">
        <f t="shared" ca="1" si="9"/>
        <v>5</v>
      </c>
      <c r="E602" s="3" t="s">
        <v>2311</v>
      </c>
      <c r="F602" s="3">
        <v>91949</v>
      </c>
      <c r="G602" s="79"/>
      <c r="H602" s="77"/>
      <c r="I602" s="2"/>
      <c r="J602" s="2"/>
      <c r="K602" s="2"/>
      <c r="L602" s="2"/>
      <c r="M602" s="2"/>
      <c r="N602" s="2"/>
    </row>
    <row r="603" spans="1:14" x14ac:dyDescent="0.3">
      <c r="A603" s="25">
        <v>561007107</v>
      </c>
      <c r="B603" s="2" t="s">
        <v>234</v>
      </c>
      <c r="C603" s="78">
        <v>36654</v>
      </c>
      <c r="D603" s="3">
        <f t="shared" ca="1" si="9"/>
        <v>20</v>
      </c>
      <c r="E603" s="3" t="s">
        <v>2311</v>
      </c>
      <c r="F603" s="3">
        <v>94994</v>
      </c>
      <c r="G603" s="79"/>
      <c r="H603" s="77"/>
      <c r="I603" s="2"/>
      <c r="J603" s="2"/>
      <c r="K603" s="2"/>
      <c r="L603" s="2"/>
      <c r="M603" s="2"/>
      <c r="N603" s="2"/>
    </row>
    <row r="604" spans="1:14" x14ac:dyDescent="0.3">
      <c r="A604" s="25">
        <v>718000584</v>
      </c>
      <c r="B604" s="2" t="s">
        <v>623</v>
      </c>
      <c r="C604" s="78">
        <v>37826</v>
      </c>
      <c r="D604" s="3">
        <f t="shared" ca="1" si="9"/>
        <v>17</v>
      </c>
      <c r="E604" s="3" t="s">
        <v>2314</v>
      </c>
      <c r="F604" s="3">
        <v>45474</v>
      </c>
      <c r="G604" s="79"/>
      <c r="H604" s="77"/>
      <c r="I604" s="2"/>
      <c r="J604" s="2"/>
      <c r="K604" s="2"/>
      <c r="L604" s="2"/>
      <c r="M604" s="2"/>
      <c r="N604" s="2"/>
    </row>
    <row r="605" spans="1:14" x14ac:dyDescent="0.3">
      <c r="A605" s="25">
        <v>873000939</v>
      </c>
      <c r="B605" s="2" t="s">
        <v>2288</v>
      </c>
      <c r="C605" s="78">
        <v>41715</v>
      </c>
      <c r="D605" s="3">
        <f t="shared" ca="1" si="9"/>
        <v>6</v>
      </c>
      <c r="E605" s="3" t="s">
        <v>2314</v>
      </c>
      <c r="F605" s="3">
        <v>53937</v>
      </c>
      <c r="G605" s="79"/>
      <c r="H605" s="77"/>
      <c r="I605" s="2"/>
      <c r="J605" s="2"/>
      <c r="K605" s="2"/>
      <c r="L605" s="2"/>
      <c r="M605" s="2"/>
      <c r="N605" s="2"/>
    </row>
    <row r="606" spans="1:14" x14ac:dyDescent="0.3">
      <c r="A606" s="25">
        <v>488001244</v>
      </c>
      <c r="B606" s="2" t="s">
        <v>234</v>
      </c>
      <c r="C606" s="78">
        <v>39250</v>
      </c>
      <c r="D606" s="3">
        <f t="shared" ca="1" si="9"/>
        <v>13</v>
      </c>
      <c r="E606" s="3" t="s">
        <v>2314</v>
      </c>
      <c r="F606" s="3">
        <v>31798</v>
      </c>
      <c r="G606" s="79"/>
      <c r="H606" s="77"/>
      <c r="I606" s="2"/>
      <c r="J606" s="2"/>
      <c r="K606" s="2"/>
      <c r="L606" s="2"/>
      <c r="M606" s="2"/>
      <c r="N606" s="2"/>
    </row>
    <row r="607" spans="1:14" x14ac:dyDescent="0.3">
      <c r="A607" s="25">
        <v>212006062</v>
      </c>
      <c r="B607" s="2" t="s">
        <v>2293</v>
      </c>
      <c r="C607" s="78">
        <v>37712</v>
      </c>
      <c r="D607" s="3">
        <f t="shared" ca="1" si="9"/>
        <v>17</v>
      </c>
      <c r="E607" s="3" t="s">
        <v>2311</v>
      </c>
      <c r="F607" s="3">
        <v>107120</v>
      </c>
      <c r="G607" s="79"/>
      <c r="H607" s="77"/>
      <c r="I607" s="2"/>
      <c r="J607" s="2"/>
      <c r="K607" s="2"/>
      <c r="L607" s="2"/>
      <c r="M607" s="2"/>
      <c r="N607" s="2"/>
    </row>
    <row r="608" spans="1:14" x14ac:dyDescent="0.3">
      <c r="A608" s="25">
        <v>750001894</v>
      </c>
      <c r="B608" s="2" t="s">
        <v>623</v>
      </c>
      <c r="C608" s="78">
        <v>41980</v>
      </c>
      <c r="D608" s="3">
        <f t="shared" ca="1" si="9"/>
        <v>6</v>
      </c>
      <c r="E608" s="3"/>
      <c r="F608" s="3">
        <v>28054</v>
      </c>
      <c r="G608" s="79"/>
      <c r="H608" s="77"/>
      <c r="I608" s="2"/>
      <c r="J608" s="2"/>
      <c r="K608" s="2"/>
      <c r="L608" s="2"/>
      <c r="M608" s="2"/>
      <c r="N608" s="2"/>
    </row>
    <row r="609" spans="1:14" x14ac:dyDescent="0.3">
      <c r="A609" s="25">
        <v>368005341</v>
      </c>
      <c r="B609" s="2" t="s">
        <v>623</v>
      </c>
      <c r="C609" s="78">
        <v>38712</v>
      </c>
      <c r="D609" s="3">
        <f t="shared" ca="1" si="9"/>
        <v>15</v>
      </c>
      <c r="E609" s="3"/>
      <c r="F609" s="3">
        <v>60814</v>
      </c>
      <c r="G609" s="79"/>
      <c r="H609" s="77"/>
      <c r="I609" s="2"/>
      <c r="J609" s="2"/>
      <c r="K609" s="2"/>
      <c r="L609" s="2"/>
      <c r="M609" s="2"/>
      <c r="N609" s="2"/>
    </row>
    <row r="610" spans="1:14" x14ac:dyDescent="0.3">
      <c r="A610" s="25">
        <v>383006821</v>
      </c>
      <c r="B610" s="2" t="s">
        <v>798</v>
      </c>
      <c r="C610" s="78">
        <v>42014</v>
      </c>
      <c r="D610" s="3">
        <f t="shared" ca="1" si="9"/>
        <v>6</v>
      </c>
      <c r="E610" s="3" t="s">
        <v>2314</v>
      </c>
      <c r="F610" s="3">
        <v>60684</v>
      </c>
      <c r="G610" s="79"/>
      <c r="H610" s="77"/>
      <c r="I610" s="2"/>
      <c r="J610" s="2"/>
      <c r="K610" s="2"/>
      <c r="L610" s="2"/>
      <c r="M610" s="2"/>
      <c r="N610" s="2"/>
    </row>
    <row r="611" spans="1:14" x14ac:dyDescent="0.3">
      <c r="A611" s="25">
        <v>870001943</v>
      </c>
      <c r="B611" s="2" t="s">
        <v>2293</v>
      </c>
      <c r="C611" s="78">
        <v>36391</v>
      </c>
      <c r="D611" s="3">
        <f t="shared" ca="1" si="9"/>
        <v>21</v>
      </c>
      <c r="E611" s="3"/>
      <c r="F611" s="3">
        <v>58552</v>
      </c>
      <c r="G611" s="79"/>
      <c r="H611" s="77"/>
      <c r="I611" s="2"/>
      <c r="J611" s="2"/>
      <c r="K611" s="2"/>
      <c r="L611" s="2"/>
      <c r="M611" s="2"/>
      <c r="N611" s="2"/>
    </row>
    <row r="612" spans="1:14" x14ac:dyDescent="0.3">
      <c r="A612" s="25">
        <v>852000023</v>
      </c>
      <c r="B612" s="2" t="s">
        <v>517</v>
      </c>
      <c r="C612" s="78">
        <v>34742</v>
      </c>
      <c r="D612" s="3">
        <f t="shared" ca="1" si="9"/>
        <v>26</v>
      </c>
      <c r="E612" s="3" t="s">
        <v>2312</v>
      </c>
      <c r="F612" s="3">
        <v>32260</v>
      </c>
      <c r="G612" s="79"/>
      <c r="H612" s="77"/>
      <c r="I612" s="2"/>
      <c r="J612" s="2"/>
      <c r="K612" s="2"/>
      <c r="L612" s="2"/>
      <c r="M612" s="2"/>
      <c r="N612" s="2"/>
    </row>
    <row r="613" spans="1:14" x14ac:dyDescent="0.3">
      <c r="A613" s="25">
        <v>643002576</v>
      </c>
      <c r="B613" s="2" t="s">
        <v>2294</v>
      </c>
      <c r="C613" s="78">
        <v>34935</v>
      </c>
      <c r="D613" s="3">
        <f t="shared" ca="1" si="9"/>
        <v>25</v>
      </c>
      <c r="E613" s="3"/>
      <c r="F613" s="3">
        <v>47897</v>
      </c>
      <c r="G613" s="79"/>
      <c r="H613" s="77"/>
      <c r="I613" s="2"/>
      <c r="J613" s="2"/>
      <c r="K613" s="2"/>
      <c r="L613" s="2"/>
      <c r="M613" s="2"/>
      <c r="N613" s="2"/>
    </row>
    <row r="614" spans="1:14" x14ac:dyDescent="0.3">
      <c r="A614" s="25">
        <v>724003735</v>
      </c>
      <c r="B614" s="2" t="s">
        <v>2298</v>
      </c>
      <c r="C614" s="78">
        <v>35250</v>
      </c>
      <c r="D614" s="3">
        <f t="shared" ca="1" si="9"/>
        <v>24</v>
      </c>
      <c r="E614" s="3" t="s">
        <v>2311</v>
      </c>
      <c r="F614" s="3">
        <v>56147</v>
      </c>
      <c r="G614" s="79"/>
      <c r="H614" s="77"/>
      <c r="I614" s="2"/>
      <c r="J614" s="2"/>
      <c r="K614" s="2"/>
      <c r="L614" s="2"/>
      <c r="M614" s="2"/>
      <c r="N614" s="2"/>
    </row>
    <row r="615" spans="1:14" x14ac:dyDescent="0.3">
      <c r="A615" s="25">
        <v>794004501</v>
      </c>
      <c r="B615" s="2" t="s">
        <v>697</v>
      </c>
      <c r="C615" s="78">
        <v>41865</v>
      </c>
      <c r="D615" s="3">
        <f t="shared" ca="1" si="9"/>
        <v>6</v>
      </c>
      <c r="E615" s="3"/>
      <c r="F615" s="3">
        <v>104948</v>
      </c>
      <c r="G615" s="79"/>
      <c r="H615" s="77"/>
      <c r="I615" s="2"/>
      <c r="J615" s="2"/>
      <c r="K615" s="2"/>
      <c r="L615" s="2"/>
      <c r="M615" s="2"/>
      <c r="N615" s="2"/>
    </row>
    <row r="616" spans="1:14" x14ac:dyDescent="0.3">
      <c r="A616" s="25">
        <v>369000573</v>
      </c>
      <c r="B616" s="2" t="s">
        <v>2300</v>
      </c>
      <c r="C616" s="78">
        <v>37847</v>
      </c>
      <c r="D616" s="3">
        <f t="shared" ca="1" si="9"/>
        <v>17</v>
      </c>
      <c r="E616" s="3" t="s">
        <v>2311</v>
      </c>
      <c r="F616" s="3">
        <v>29218</v>
      </c>
      <c r="G616" s="79"/>
      <c r="H616" s="77"/>
      <c r="I616" s="2"/>
      <c r="J616" s="2"/>
      <c r="K616" s="2"/>
      <c r="L616" s="2"/>
      <c r="M616" s="2"/>
      <c r="N616" s="2"/>
    </row>
    <row r="617" spans="1:14" x14ac:dyDescent="0.3">
      <c r="A617" s="25">
        <v>575008597</v>
      </c>
      <c r="B617" s="2" t="s">
        <v>2293</v>
      </c>
      <c r="C617" s="78">
        <v>39271</v>
      </c>
      <c r="D617" s="3">
        <f t="shared" ca="1" si="9"/>
        <v>13</v>
      </c>
      <c r="E617" s="3"/>
      <c r="F617" s="3">
        <v>41561</v>
      </c>
      <c r="G617" s="79"/>
      <c r="H617" s="77"/>
      <c r="I617" s="2"/>
      <c r="J617" s="2"/>
      <c r="K617" s="2"/>
      <c r="L617" s="2"/>
      <c r="M617" s="2"/>
      <c r="N617" s="2"/>
    </row>
    <row r="618" spans="1:14" x14ac:dyDescent="0.3">
      <c r="A618" s="25">
        <v>972006665</v>
      </c>
      <c r="B618" s="2" t="s">
        <v>2298</v>
      </c>
      <c r="C618" s="78">
        <v>39857</v>
      </c>
      <c r="D618" s="3">
        <f t="shared" ca="1" si="9"/>
        <v>12</v>
      </c>
      <c r="E618" s="3" t="s">
        <v>2311</v>
      </c>
      <c r="F618" s="3">
        <v>112060</v>
      </c>
      <c r="G618" s="79"/>
      <c r="H618" s="77"/>
      <c r="I618" s="2"/>
      <c r="J618" s="2"/>
      <c r="K618" s="2"/>
      <c r="L618" s="2"/>
      <c r="M618" s="2"/>
      <c r="N618" s="2"/>
    </row>
    <row r="619" spans="1:14" x14ac:dyDescent="0.3">
      <c r="A619" s="25">
        <v>910004196</v>
      </c>
      <c r="B619" s="2" t="s">
        <v>234</v>
      </c>
      <c r="C619" s="78">
        <v>35449</v>
      </c>
      <c r="D619" s="3">
        <f t="shared" ca="1" si="9"/>
        <v>24</v>
      </c>
      <c r="E619" s="3"/>
      <c r="F619" s="3">
        <v>64389</v>
      </c>
      <c r="G619" s="79"/>
      <c r="H619" s="77"/>
      <c r="I619" s="2"/>
      <c r="J619" s="2"/>
      <c r="K619" s="2"/>
      <c r="L619" s="2"/>
      <c r="M619" s="2"/>
      <c r="N619" s="2"/>
    </row>
    <row r="620" spans="1:14" x14ac:dyDescent="0.3">
      <c r="A620" s="25">
        <v>334004480</v>
      </c>
      <c r="B620" s="2" t="s">
        <v>2288</v>
      </c>
      <c r="C620" s="78">
        <v>38136</v>
      </c>
      <c r="D620" s="3">
        <f t="shared" ca="1" si="9"/>
        <v>16</v>
      </c>
      <c r="E620" s="3" t="s">
        <v>2311</v>
      </c>
      <c r="F620" s="3">
        <v>41730</v>
      </c>
      <c r="G620" s="79"/>
      <c r="H620" s="77"/>
      <c r="I620" s="2"/>
      <c r="J620" s="2"/>
      <c r="K620" s="2"/>
      <c r="L620" s="2"/>
      <c r="M620" s="2"/>
      <c r="N620" s="2"/>
    </row>
    <row r="621" spans="1:14" x14ac:dyDescent="0.3">
      <c r="A621" s="25">
        <v>503009830</v>
      </c>
      <c r="B621" s="2" t="s">
        <v>2293</v>
      </c>
      <c r="C621" s="78">
        <v>35035</v>
      </c>
      <c r="D621" s="3">
        <f t="shared" ca="1" si="9"/>
        <v>25</v>
      </c>
      <c r="E621" s="3" t="s">
        <v>2311</v>
      </c>
      <c r="F621" s="3">
        <v>41782</v>
      </c>
      <c r="G621" s="79"/>
      <c r="H621" s="77"/>
      <c r="I621" s="2"/>
      <c r="J621" s="2"/>
      <c r="K621" s="2"/>
      <c r="L621" s="2"/>
      <c r="M621" s="2"/>
      <c r="N621" s="2"/>
    </row>
    <row r="622" spans="1:14" x14ac:dyDescent="0.3">
      <c r="A622" s="25">
        <v>687003890</v>
      </c>
      <c r="B622" s="2" t="s">
        <v>623</v>
      </c>
      <c r="C622" s="78">
        <v>36664</v>
      </c>
      <c r="D622" s="3">
        <f t="shared" ca="1" si="9"/>
        <v>20</v>
      </c>
      <c r="E622" s="3"/>
      <c r="F622" s="3">
        <v>30800</v>
      </c>
      <c r="G622" s="79"/>
      <c r="H622" s="77"/>
      <c r="I622" s="2"/>
      <c r="J622" s="2"/>
      <c r="K622" s="2"/>
      <c r="L622" s="2"/>
      <c r="M622" s="2"/>
      <c r="N622" s="2"/>
    </row>
    <row r="623" spans="1:14" x14ac:dyDescent="0.3">
      <c r="A623" s="25">
        <v>456009622</v>
      </c>
      <c r="B623" s="2" t="s">
        <v>2300</v>
      </c>
      <c r="C623" s="78">
        <v>34728</v>
      </c>
      <c r="D623" s="3">
        <f t="shared" ca="1" si="9"/>
        <v>26</v>
      </c>
      <c r="E623" s="3" t="s">
        <v>2314</v>
      </c>
      <c r="F623" s="3">
        <v>62504</v>
      </c>
      <c r="G623" s="79"/>
      <c r="H623" s="77"/>
      <c r="I623" s="2"/>
      <c r="J623" s="2"/>
      <c r="K623" s="2"/>
      <c r="L623" s="2"/>
      <c r="M623" s="2"/>
      <c r="N623" s="2"/>
    </row>
    <row r="624" spans="1:14" x14ac:dyDescent="0.3">
      <c r="A624" s="25">
        <v>641002645</v>
      </c>
      <c r="B624" s="2" t="s">
        <v>697</v>
      </c>
      <c r="C624" s="78">
        <v>35765</v>
      </c>
      <c r="D624" s="3">
        <f t="shared" ca="1" si="9"/>
        <v>23</v>
      </c>
      <c r="E624" s="3"/>
      <c r="F624" s="3">
        <v>102167</v>
      </c>
      <c r="G624" s="79"/>
      <c r="H624" s="77"/>
      <c r="I624" s="2"/>
      <c r="J624" s="2"/>
      <c r="K624" s="2"/>
      <c r="L624" s="2"/>
      <c r="M624" s="2"/>
      <c r="N624" s="2"/>
    </row>
    <row r="625" spans="1:14" x14ac:dyDescent="0.3">
      <c r="A625" s="25">
        <v>291005078</v>
      </c>
      <c r="B625" s="2" t="s">
        <v>234</v>
      </c>
      <c r="C625" s="78">
        <v>35243</v>
      </c>
      <c r="D625" s="3">
        <f t="shared" ca="1" si="9"/>
        <v>24</v>
      </c>
      <c r="E625" s="3" t="s">
        <v>2317</v>
      </c>
      <c r="F625" s="3">
        <v>73970</v>
      </c>
      <c r="G625" s="79"/>
      <c r="H625" s="77"/>
      <c r="I625" s="2"/>
      <c r="J625" s="2"/>
      <c r="K625" s="2"/>
      <c r="L625" s="2"/>
      <c r="M625" s="2"/>
      <c r="N625" s="2"/>
    </row>
    <row r="626" spans="1:14" x14ac:dyDescent="0.3">
      <c r="A626" s="25">
        <v>160004934</v>
      </c>
      <c r="B626" s="2" t="s">
        <v>2300</v>
      </c>
      <c r="C626" s="78">
        <v>36423</v>
      </c>
      <c r="D626" s="3">
        <f t="shared" ca="1" si="9"/>
        <v>21</v>
      </c>
      <c r="E626" s="3" t="s">
        <v>2311</v>
      </c>
      <c r="F626" s="3">
        <v>41730</v>
      </c>
      <c r="G626" s="79"/>
      <c r="H626" s="77"/>
      <c r="I626" s="2"/>
      <c r="J626" s="2"/>
      <c r="K626" s="2"/>
      <c r="L626" s="2"/>
      <c r="M626" s="2"/>
      <c r="N626" s="2"/>
    </row>
    <row r="627" spans="1:14" x14ac:dyDescent="0.3">
      <c r="A627" s="25">
        <v>318008637</v>
      </c>
      <c r="B627" s="2" t="s">
        <v>234</v>
      </c>
      <c r="C627" s="78">
        <v>41168</v>
      </c>
      <c r="D627" s="3">
        <f t="shared" ca="1" si="9"/>
        <v>8</v>
      </c>
      <c r="E627" s="3"/>
      <c r="F627" s="3">
        <v>81614</v>
      </c>
      <c r="G627" s="79"/>
      <c r="H627" s="77"/>
      <c r="I627" s="2"/>
      <c r="J627" s="2"/>
      <c r="K627" s="2"/>
      <c r="L627" s="2"/>
      <c r="M627" s="2"/>
      <c r="N627" s="2"/>
    </row>
    <row r="628" spans="1:14" x14ac:dyDescent="0.3">
      <c r="A628" s="25">
        <v>405006173</v>
      </c>
      <c r="B628" s="2" t="s">
        <v>234</v>
      </c>
      <c r="C628" s="78">
        <v>40363</v>
      </c>
      <c r="D628" s="3">
        <f t="shared" ca="1" si="9"/>
        <v>10</v>
      </c>
      <c r="E628" s="3" t="s">
        <v>2315</v>
      </c>
      <c r="F628" s="3">
        <v>89323</v>
      </c>
      <c r="G628" s="79"/>
      <c r="H628" s="77"/>
      <c r="I628" s="2"/>
      <c r="J628" s="2"/>
      <c r="K628" s="2"/>
      <c r="L628" s="2"/>
      <c r="M628" s="2"/>
      <c r="N628" s="2"/>
    </row>
    <row r="629" spans="1:14" x14ac:dyDescent="0.3">
      <c r="A629" s="25">
        <v>570006015</v>
      </c>
      <c r="B629" s="2" t="s">
        <v>2300</v>
      </c>
      <c r="C629" s="78">
        <v>42051</v>
      </c>
      <c r="D629" s="3">
        <f t="shared" ca="1" si="9"/>
        <v>6</v>
      </c>
      <c r="E629" s="3" t="s">
        <v>2313</v>
      </c>
      <c r="F629" s="3">
        <v>64162</v>
      </c>
      <c r="G629" s="79"/>
      <c r="H629" s="77"/>
      <c r="I629" s="2"/>
      <c r="J629" s="2"/>
      <c r="K629" s="2"/>
      <c r="L629" s="2"/>
      <c r="M629" s="2"/>
      <c r="N629" s="2"/>
    </row>
    <row r="630" spans="1:14" x14ac:dyDescent="0.3">
      <c r="A630" s="25">
        <v>261000277</v>
      </c>
      <c r="B630" s="2" t="s">
        <v>2294</v>
      </c>
      <c r="C630" s="78">
        <v>37486</v>
      </c>
      <c r="D630" s="3">
        <f t="shared" ca="1" si="9"/>
        <v>18</v>
      </c>
      <c r="E630" s="3" t="s">
        <v>2315</v>
      </c>
      <c r="F630" s="3">
        <v>112879</v>
      </c>
      <c r="G630" s="79"/>
      <c r="H630" s="77"/>
      <c r="I630" s="2"/>
      <c r="J630" s="2"/>
      <c r="K630" s="2"/>
      <c r="L630" s="2"/>
      <c r="M630" s="2"/>
      <c r="N630" s="2"/>
    </row>
    <row r="631" spans="1:14" x14ac:dyDescent="0.3">
      <c r="A631" s="25">
        <v>143004593</v>
      </c>
      <c r="B631" s="2" t="s">
        <v>234</v>
      </c>
      <c r="C631" s="78">
        <v>39450</v>
      </c>
      <c r="D631" s="3">
        <f t="shared" ca="1" si="9"/>
        <v>13</v>
      </c>
      <c r="E631" s="3"/>
      <c r="F631" s="3">
        <v>98046</v>
      </c>
      <c r="G631" s="79"/>
      <c r="H631" s="77"/>
      <c r="I631" s="2"/>
      <c r="J631" s="2"/>
      <c r="K631" s="2"/>
      <c r="L631" s="2"/>
      <c r="M631" s="2"/>
      <c r="N631" s="2"/>
    </row>
    <row r="632" spans="1:14" x14ac:dyDescent="0.3">
      <c r="A632" s="25">
        <v>495002474</v>
      </c>
      <c r="B632" s="2" t="s">
        <v>798</v>
      </c>
      <c r="C632" s="78">
        <v>38187</v>
      </c>
      <c r="D632" s="3">
        <f t="shared" ca="1" si="9"/>
        <v>16</v>
      </c>
      <c r="E632" s="3" t="s">
        <v>2314</v>
      </c>
      <c r="F632" s="3">
        <v>40625</v>
      </c>
      <c r="G632" s="79"/>
      <c r="H632" s="77"/>
      <c r="I632" s="2"/>
      <c r="J632" s="2"/>
      <c r="K632" s="2"/>
      <c r="L632" s="2"/>
      <c r="M632" s="2"/>
      <c r="N632" s="2"/>
    </row>
    <row r="633" spans="1:14" x14ac:dyDescent="0.3">
      <c r="A633" s="25">
        <v>907001320</v>
      </c>
      <c r="B633" s="2" t="s">
        <v>2291</v>
      </c>
      <c r="C633" s="78">
        <v>37987</v>
      </c>
      <c r="D633" s="3">
        <f t="shared" ca="1" si="9"/>
        <v>17</v>
      </c>
      <c r="E633" s="3" t="s">
        <v>2315</v>
      </c>
      <c r="F633" s="3">
        <v>55777</v>
      </c>
      <c r="G633" s="79"/>
      <c r="H633" s="77"/>
      <c r="I633" s="2"/>
      <c r="J633" s="2"/>
      <c r="K633" s="2"/>
      <c r="L633" s="2"/>
      <c r="M633" s="2"/>
      <c r="N633" s="2"/>
    </row>
    <row r="634" spans="1:14" x14ac:dyDescent="0.3">
      <c r="A634" s="25">
        <v>384004025</v>
      </c>
      <c r="B634" s="2" t="s">
        <v>234</v>
      </c>
      <c r="C634" s="78">
        <v>38085</v>
      </c>
      <c r="D634" s="3">
        <f t="shared" ca="1" si="9"/>
        <v>16</v>
      </c>
      <c r="E634" s="3"/>
      <c r="F634" s="3">
        <v>30953</v>
      </c>
      <c r="G634" s="79"/>
      <c r="H634" s="77"/>
      <c r="I634" s="2"/>
      <c r="J634" s="2"/>
      <c r="K634" s="2"/>
      <c r="L634" s="2"/>
      <c r="M634" s="2"/>
      <c r="N634" s="2"/>
    </row>
    <row r="635" spans="1:14" x14ac:dyDescent="0.3">
      <c r="A635" s="25">
        <v>279001317</v>
      </c>
      <c r="B635" s="2" t="s">
        <v>2293</v>
      </c>
      <c r="C635" s="78">
        <v>37893</v>
      </c>
      <c r="D635" s="3">
        <f t="shared" ca="1" si="9"/>
        <v>17</v>
      </c>
      <c r="E635" s="3"/>
      <c r="F635" s="3">
        <v>50398</v>
      </c>
      <c r="G635" s="79"/>
      <c r="H635" s="77"/>
      <c r="I635" s="2"/>
      <c r="J635" s="2"/>
      <c r="K635" s="2"/>
      <c r="L635" s="2"/>
      <c r="M635" s="2"/>
      <c r="N635" s="2"/>
    </row>
    <row r="636" spans="1:14" x14ac:dyDescent="0.3">
      <c r="A636" s="25">
        <v>460002180</v>
      </c>
      <c r="B636" s="2" t="s">
        <v>2285</v>
      </c>
      <c r="C636" s="78">
        <v>41736</v>
      </c>
      <c r="D636" s="3">
        <f t="shared" ca="1" si="9"/>
        <v>6</v>
      </c>
      <c r="E636" s="3" t="s">
        <v>2313</v>
      </c>
      <c r="F636" s="3">
        <v>66534</v>
      </c>
      <c r="G636" s="79"/>
      <c r="H636" s="77"/>
      <c r="I636" s="2"/>
      <c r="J636" s="2"/>
      <c r="K636" s="2"/>
      <c r="L636" s="2"/>
      <c r="M636" s="2"/>
      <c r="N636" s="2"/>
    </row>
    <row r="637" spans="1:14" x14ac:dyDescent="0.3">
      <c r="A637" s="25">
        <v>292003795</v>
      </c>
      <c r="B637" s="2" t="s">
        <v>517</v>
      </c>
      <c r="C637" s="78">
        <v>34910</v>
      </c>
      <c r="D637" s="3">
        <f t="shared" ca="1" si="9"/>
        <v>25</v>
      </c>
      <c r="E637" s="3" t="s">
        <v>2314</v>
      </c>
      <c r="F637" s="3">
        <v>114335</v>
      </c>
      <c r="G637" s="79"/>
      <c r="H637" s="77"/>
      <c r="I637" s="2"/>
      <c r="J637" s="2"/>
      <c r="K637" s="2"/>
      <c r="L637" s="2"/>
      <c r="M637" s="2"/>
      <c r="N637" s="2"/>
    </row>
    <row r="638" spans="1:14" x14ac:dyDescent="0.3">
      <c r="A638" s="25">
        <v>202005919</v>
      </c>
      <c r="B638" s="2" t="s">
        <v>2283</v>
      </c>
      <c r="C638" s="78">
        <v>35706</v>
      </c>
      <c r="D638" s="3">
        <f t="shared" ca="1" si="9"/>
        <v>23</v>
      </c>
      <c r="E638" s="3"/>
      <c r="F638" s="3">
        <v>86554</v>
      </c>
      <c r="G638" s="79"/>
      <c r="H638" s="77"/>
      <c r="I638" s="2"/>
      <c r="J638" s="2"/>
      <c r="K638" s="2"/>
      <c r="L638" s="2"/>
      <c r="M638" s="2"/>
      <c r="N638" s="2"/>
    </row>
    <row r="639" spans="1:14" x14ac:dyDescent="0.3">
      <c r="A639" s="25">
        <v>676000562</v>
      </c>
      <c r="B639" s="2" t="s">
        <v>234</v>
      </c>
      <c r="C639" s="78">
        <v>37325</v>
      </c>
      <c r="D639" s="3">
        <f t="shared" ca="1" si="9"/>
        <v>19</v>
      </c>
      <c r="E639" s="3" t="s">
        <v>2314</v>
      </c>
      <c r="F639" s="3">
        <v>78130</v>
      </c>
      <c r="G639" s="79"/>
      <c r="H639" s="77"/>
      <c r="I639" s="2"/>
      <c r="J639" s="2"/>
      <c r="K639" s="2"/>
      <c r="L639" s="2"/>
      <c r="M639" s="2"/>
      <c r="N639" s="2"/>
    </row>
    <row r="640" spans="1:14" x14ac:dyDescent="0.3">
      <c r="A640" s="25">
        <v>358007400</v>
      </c>
      <c r="B640" s="2" t="s">
        <v>2300</v>
      </c>
      <c r="C640" s="78">
        <v>38010</v>
      </c>
      <c r="D640" s="3">
        <f t="shared" ca="1" si="9"/>
        <v>17</v>
      </c>
      <c r="E640" s="3"/>
      <c r="F640" s="3">
        <v>46868</v>
      </c>
      <c r="G640" s="79"/>
      <c r="H640" s="77"/>
      <c r="I640" s="2"/>
      <c r="J640" s="2"/>
      <c r="K640" s="2"/>
      <c r="L640" s="2"/>
      <c r="M640" s="2"/>
      <c r="N640" s="2"/>
    </row>
    <row r="641" spans="1:14" x14ac:dyDescent="0.3">
      <c r="A641" s="25">
        <v>249006723</v>
      </c>
      <c r="B641" s="2" t="s">
        <v>697</v>
      </c>
      <c r="C641" s="78">
        <v>37655</v>
      </c>
      <c r="D641" s="3">
        <f t="shared" ca="1" si="9"/>
        <v>18</v>
      </c>
      <c r="E641" s="3" t="s">
        <v>2313</v>
      </c>
      <c r="F641" s="3">
        <v>83811</v>
      </c>
      <c r="G641" s="79"/>
      <c r="H641" s="77"/>
      <c r="I641" s="2"/>
      <c r="J641" s="2"/>
      <c r="K641" s="2"/>
      <c r="L641" s="2"/>
      <c r="M641" s="2"/>
      <c r="N641" s="2"/>
    </row>
    <row r="642" spans="1:14" x14ac:dyDescent="0.3">
      <c r="A642" s="25">
        <v>247006371</v>
      </c>
      <c r="B642" s="2" t="s">
        <v>2294</v>
      </c>
      <c r="C642" s="78">
        <v>41981</v>
      </c>
      <c r="D642" s="3">
        <f t="shared" ref="D642:D676" ca="1" si="10">DATEDIF(C642,TODAY(),"Y")</f>
        <v>6</v>
      </c>
      <c r="E642" s="3" t="s">
        <v>2311</v>
      </c>
      <c r="F642" s="3">
        <v>26052</v>
      </c>
      <c r="G642" s="79"/>
      <c r="H642" s="77"/>
      <c r="I642" s="2"/>
      <c r="J642" s="2"/>
      <c r="K642" s="2"/>
      <c r="L642" s="2"/>
      <c r="M642" s="2"/>
      <c r="N642" s="2"/>
    </row>
    <row r="643" spans="1:14" x14ac:dyDescent="0.3">
      <c r="A643" s="25">
        <v>618005364</v>
      </c>
      <c r="B643" s="2" t="s">
        <v>2300</v>
      </c>
      <c r="C643" s="78">
        <v>41884</v>
      </c>
      <c r="D643" s="3">
        <f t="shared" ca="1" si="10"/>
        <v>6</v>
      </c>
      <c r="E643" s="3" t="s">
        <v>2311</v>
      </c>
      <c r="F643" s="3">
        <v>63310</v>
      </c>
      <c r="G643" s="79"/>
      <c r="H643" s="77"/>
      <c r="I643" s="2"/>
      <c r="J643" s="2"/>
      <c r="K643" s="2"/>
      <c r="L643" s="2"/>
      <c r="M643" s="2"/>
      <c r="N643" s="2"/>
    </row>
    <row r="644" spans="1:14" x14ac:dyDescent="0.3">
      <c r="A644" s="25">
        <v>721009660</v>
      </c>
      <c r="B644" s="2" t="s">
        <v>2288</v>
      </c>
      <c r="C644" s="78">
        <v>41904</v>
      </c>
      <c r="D644" s="3">
        <f t="shared" ca="1" si="10"/>
        <v>6</v>
      </c>
      <c r="E644" s="3" t="s">
        <v>2313</v>
      </c>
      <c r="F644" s="3">
        <v>50349</v>
      </c>
      <c r="G644" s="79"/>
      <c r="H644" s="77"/>
      <c r="I644" s="2"/>
      <c r="J644" s="2"/>
      <c r="K644" s="2"/>
      <c r="L644" s="2"/>
      <c r="M644" s="2"/>
      <c r="N644" s="2"/>
    </row>
    <row r="645" spans="1:14" x14ac:dyDescent="0.3">
      <c r="A645" s="25">
        <v>267008084</v>
      </c>
      <c r="B645" s="2" t="s">
        <v>2288</v>
      </c>
      <c r="C645" s="78">
        <v>37570</v>
      </c>
      <c r="D645" s="3">
        <f t="shared" ca="1" si="10"/>
        <v>18</v>
      </c>
      <c r="E645" s="3"/>
      <c r="F645" s="3">
        <v>114400</v>
      </c>
      <c r="G645" s="79"/>
      <c r="H645" s="77"/>
      <c r="I645" s="2"/>
      <c r="J645" s="2"/>
      <c r="K645" s="2"/>
      <c r="L645" s="2"/>
      <c r="M645" s="2"/>
      <c r="N645" s="2"/>
    </row>
    <row r="646" spans="1:14" x14ac:dyDescent="0.3">
      <c r="A646" s="25">
        <v>575000646</v>
      </c>
      <c r="B646" s="2" t="s">
        <v>234</v>
      </c>
      <c r="C646" s="78">
        <v>40978</v>
      </c>
      <c r="D646" s="3">
        <f t="shared" ca="1" si="10"/>
        <v>9</v>
      </c>
      <c r="E646" s="3" t="s">
        <v>2314</v>
      </c>
      <c r="F646" s="3">
        <v>60086</v>
      </c>
      <c r="G646" s="79"/>
      <c r="H646" s="77"/>
      <c r="I646" s="2"/>
      <c r="J646" s="2"/>
      <c r="K646" s="2"/>
      <c r="L646" s="2"/>
      <c r="M646" s="2"/>
      <c r="N646" s="2"/>
    </row>
    <row r="647" spans="1:14" x14ac:dyDescent="0.3">
      <c r="A647" s="25">
        <v>561008668</v>
      </c>
      <c r="B647" s="2" t="s">
        <v>234</v>
      </c>
      <c r="C647" s="78">
        <v>40439</v>
      </c>
      <c r="D647" s="3">
        <f t="shared" ca="1" si="10"/>
        <v>10</v>
      </c>
      <c r="E647" s="3" t="s">
        <v>2313</v>
      </c>
      <c r="F647" s="3">
        <v>99559</v>
      </c>
      <c r="G647" s="79"/>
      <c r="H647" s="77"/>
      <c r="I647" s="2"/>
      <c r="J647" s="2"/>
      <c r="K647" s="2"/>
      <c r="L647" s="2"/>
      <c r="M647" s="2"/>
      <c r="N647" s="2"/>
    </row>
    <row r="648" spans="1:14" x14ac:dyDescent="0.3">
      <c r="A648" s="25">
        <v>649004799</v>
      </c>
      <c r="B648" s="2" t="s">
        <v>2294</v>
      </c>
      <c r="C648" s="78">
        <v>41839</v>
      </c>
      <c r="D648" s="3">
        <f t="shared" ca="1" si="10"/>
        <v>6</v>
      </c>
      <c r="E648" s="3" t="s">
        <v>2311</v>
      </c>
      <c r="F648" s="3">
        <v>58838</v>
      </c>
      <c r="G648" s="79"/>
      <c r="H648" s="77"/>
      <c r="I648" s="2"/>
      <c r="J648" s="2"/>
      <c r="K648" s="2"/>
      <c r="L648" s="2"/>
      <c r="M648" s="2"/>
      <c r="N648" s="2"/>
    </row>
    <row r="649" spans="1:14" x14ac:dyDescent="0.3">
      <c r="A649" s="25">
        <v>243002914</v>
      </c>
      <c r="B649" s="2" t="s">
        <v>234</v>
      </c>
      <c r="C649" s="78">
        <v>36829</v>
      </c>
      <c r="D649" s="3">
        <f t="shared" ca="1" si="10"/>
        <v>20</v>
      </c>
      <c r="E649" s="3" t="s">
        <v>2314</v>
      </c>
      <c r="F649" s="3">
        <v>95485</v>
      </c>
      <c r="G649" s="79"/>
      <c r="H649" s="77"/>
      <c r="I649" s="2"/>
      <c r="J649" s="2"/>
      <c r="K649" s="2"/>
      <c r="L649" s="2"/>
      <c r="M649" s="2"/>
      <c r="N649" s="2"/>
    </row>
    <row r="650" spans="1:14" x14ac:dyDescent="0.3">
      <c r="A650" s="25">
        <v>129007083</v>
      </c>
      <c r="B650" s="2" t="s">
        <v>2288</v>
      </c>
      <c r="C650" s="78">
        <v>42226</v>
      </c>
      <c r="D650" s="3">
        <f t="shared" ca="1" si="10"/>
        <v>5</v>
      </c>
      <c r="E650" s="3" t="s">
        <v>2312</v>
      </c>
      <c r="F650" s="3">
        <v>89583</v>
      </c>
      <c r="G650" s="79"/>
      <c r="H650" s="77"/>
      <c r="I650" s="2"/>
      <c r="J650" s="2"/>
      <c r="K650" s="2"/>
      <c r="L650" s="2"/>
      <c r="M650" s="2"/>
      <c r="N650" s="2"/>
    </row>
    <row r="651" spans="1:14" x14ac:dyDescent="0.3">
      <c r="A651" s="25">
        <v>594000949</v>
      </c>
      <c r="B651" s="2" t="s">
        <v>234</v>
      </c>
      <c r="C651" s="78">
        <v>38052</v>
      </c>
      <c r="D651" s="3">
        <f t="shared" ca="1" si="10"/>
        <v>17</v>
      </c>
      <c r="E651" s="3" t="s">
        <v>2311</v>
      </c>
      <c r="F651" s="3">
        <v>22451</v>
      </c>
      <c r="G651" s="79"/>
      <c r="H651" s="77"/>
      <c r="I651" s="2"/>
      <c r="J651" s="2"/>
      <c r="K651" s="2"/>
      <c r="L651" s="2"/>
      <c r="M651" s="2"/>
      <c r="N651" s="2"/>
    </row>
    <row r="652" spans="1:14" x14ac:dyDescent="0.3">
      <c r="A652" s="25">
        <v>533006888</v>
      </c>
      <c r="B652" s="2" t="s">
        <v>2285</v>
      </c>
      <c r="C652" s="78">
        <v>37844</v>
      </c>
      <c r="D652" s="3">
        <f t="shared" ca="1" si="10"/>
        <v>17</v>
      </c>
      <c r="E652" s="3" t="s">
        <v>2315</v>
      </c>
      <c r="F652" s="3">
        <v>62205</v>
      </c>
      <c r="G652" s="79"/>
      <c r="H652" s="77"/>
      <c r="I652" s="2"/>
      <c r="J652" s="2"/>
      <c r="K652" s="2"/>
      <c r="L652" s="2"/>
      <c r="M652" s="2"/>
      <c r="N652" s="2"/>
    </row>
    <row r="653" spans="1:14" x14ac:dyDescent="0.3">
      <c r="A653" s="25">
        <v>174009111</v>
      </c>
      <c r="B653" s="2" t="s">
        <v>2300</v>
      </c>
      <c r="C653" s="78">
        <v>36916</v>
      </c>
      <c r="D653" s="3">
        <f t="shared" ca="1" si="10"/>
        <v>20</v>
      </c>
      <c r="E653" s="3" t="s">
        <v>2313</v>
      </c>
      <c r="F653" s="3">
        <v>94510</v>
      </c>
      <c r="G653" s="79"/>
      <c r="H653" s="77"/>
      <c r="I653" s="2"/>
      <c r="J653" s="2"/>
      <c r="K653" s="2"/>
      <c r="L653" s="2"/>
      <c r="M653" s="2"/>
      <c r="N653" s="2"/>
    </row>
    <row r="654" spans="1:14" x14ac:dyDescent="0.3">
      <c r="A654" s="25">
        <v>337000590</v>
      </c>
      <c r="B654" s="2" t="s">
        <v>234</v>
      </c>
      <c r="C654" s="78">
        <v>39674</v>
      </c>
      <c r="D654" s="3">
        <f t="shared" ca="1" si="10"/>
        <v>12</v>
      </c>
      <c r="E654" s="3"/>
      <c r="F654" s="3">
        <v>74633</v>
      </c>
      <c r="G654" s="79"/>
      <c r="H654" s="77"/>
      <c r="I654" s="2"/>
      <c r="J654" s="2"/>
      <c r="K654" s="2"/>
      <c r="L654" s="2"/>
      <c r="M654" s="2"/>
      <c r="N654" s="2"/>
    </row>
    <row r="655" spans="1:14" x14ac:dyDescent="0.3">
      <c r="A655" s="25">
        <v>771000153</v>
      </c>
      <c r="B655" s="2" t="s">
        <v>697</v>
      </c>
      <c r="C655" s="78">
        <v>40913</v>
      </c>
      <c r="D655" s="3">
        <f t="shared" ca="1" si="10"/>
        <v>9</v>
      </c>
      <c r="E655" s="3" t="s">
        <v>2314</v>
      </c>
      <c r="F655" s="3">
        <v>32474</v>
      </c>
      <c r="G655" s="79"/>
      <c r="H655" s="77"/>
      <c r="I655" s="2"/>
      <c r="J655" s="2"/>
      <c r="K655" s="2"/>
      <c r="L655" s="2"/>
      <c r="M655" s="2"/>
      <c r="N655" s="2"/>
    </row>
    <row r="656" spans="1:14" x14ac:dyDescent="0.3">
      <c r="A656" s="25">
        <v>918006287</v>
      </c>
      <c r="B656" s="2" t="s">
        <v>697</v>
      </c>
      <c r="C656" s="78">
        <v>34823</v>
      </c>
      <c r="D656" s="3">
        <f t="shared" ca="1" si="10"/>
        <v>25</v>
      </c>
      <c r="E656" s="3"/>
      <c r="F656" s="3">
        <v>82693</v>
      </c>
      <c r="G656" s="79"/>
      <c r="H656" s="77"/>
      <c r="I656" s="2"/>
      <c r="J656" s="2"/>
      <c r="K656" s="2"/>
      <c r="L656" s="2"/>
      <c r="M656" s="2"/>
      <c r="N656" s="2"/>
    </row>
    <row r="657" spans="1:14" x14ac:dyDescent="0.3">
      <c r="A657" s="25">
        <v>164004130</v>
      </c>
      <c r="B657" s="2" t="s">
        <v>2288</v>
      </c>
      <c r="C657" s="78">
        <v>37199</v>
      </c>
      <c r="D657" s="3">
        <f t="shared" ca="1" si="10"/>
        <v>19</v>
      </c>
      <c r="E657" s="3"/>
      <c r="F657" s="3">
        <v>109460</v>
      </c>
      <c r="G657" s="79"/>
      <c r="H657" s="77"/>
      <c r="I657" s="2"/>
      <c r="J657" s="2"/>
      <c r="K657" s="2"/>
      <c r="L657" s="2"/>
      <c r="M657" s="2"/>
      <c r="N657" s="2"/>
    </row>
    <row r="658" spans="1:14" x14ac:dyDescent="0.3">
      <c r="A658" s="25">
        <v>422009693</v>
      </c>
      <c r="B658" s="2" t="s">
        <v>2294</v>
      </c>
      <c r="C658" s="78">
        <v>38292</v>
      </c>
      <c r="D658" s="3">
        <f t="shared" ca="1" si="10"/>
        <v>16</v>
      </c>
      <c r="E658" s="3" t="s">
        <v>2311</v>
      </c>
      <c r="F658" s="3">
        <v>68237</v>
      </c>
      <c r="G658" s="79"/>
      <c r="H658" s="77"/>
      <c r="I658" s="2"/>
      <c r="J658" s="2"/>
      <c r="K658" s="2"/>
      <c r="L658" s="2"/>
      <c r="M658" s="2"/>
      <c r="N658" s="2"/>
    </row>
    <row r="659" spans="1:14" x14ac:dyDescent="0.3">
      <c r="A659" s="25">
        <v>525007320</v>
      </c>
      <c r="B659" s="2" t="s">
        <v>2293</v>
      </c>
      <c r="C659" s="78">
        <v>38044</v>
      </c>
      <c r="D659" s="3">
        <f t="shared" ca="1" si="10"/>
        <v>17</v>
      </c>
      <c r="E659" s="3" t="s">
        <v>2315</v>
      </c>
      <c r="F659" s="3">
        <v>51584</v>
      </c>
      <c r="G659" s="79"/>
      <c r="H659" s="77"/>
      <c r="I659" s="2"/>
      <c r="J659" s="2"/>
      <c r="K659" s="2"/>
      <c r="L659" s="2"/>
      <c r="M659" s="2"/>
      <c r="N659" s="2"/>
    </row>
    <row r="660" spans="1:14" x14ac:dyDescent="0.3">
      <c r="A660" s="25">
        <v>534004571</v>
      </c>
      <c r="B660" s="2" t="s">
        <v>2287</v>
      </c>
      <c r="C660" s="78">
        <v>41047</v>
      </c>
      <c r="D660" s="3">
        <f t="shared" ca="1" si="10"/>
        <v>8</v>
      </c>
      <c r="E660" s="3" t="s">
        <v>2312</v>
      </c>
      <c r="F660" s="3">
        <v>59924</v>
      </c>
      <c r="G660" s="79"/>
      <c r="H660" s="77"/>
      <c r="I660" s="2"/>
      <c r="J660" s="2"/>
      <c r="K660" s="2"/>
      <c r="L660" s="2"/>
      <c r="M660" s="2"/>
      <c r="N660" s="2"/>
    </row>
    <row r="661" spans="1:14" x14ac:dyDescent="0.3">
      <c r="A661" s="25">
        <v>502000266</v>
      </c>
      <c r="B661" s="2" t="s">
        <v>697</v>
      </c>
      <c r="C661" s="78">
        <v>40276</v>
      </c>
      <c r="D661" s="3">
        <f t="shared" ca="1" si="10"/>
        <v>10</v>
      </c>
      <c r="E661" s="3"/>
      <c r="F661" s="3">
        <v>48547</v>
      </c>
      <c r="G661" s="79"/>
      <c r="H661" s="77"/>
      <c r="I661" s="2"/>
      <c r="J661" s="2"/>
      <c r="K661" s="2"/>
      <c r="L661" s="2"/>
      <c r="M661" s="2"/>
      <c r="N661" s="2"/>
    </row>
    <row r="662" spans="1:14" x14ac:dyDescent="0.3">
      <c r="A662" s="25">
        <v>161009267</v>
      </c>
      <c r="B662" s="2" t="s">
        <v>2300</v>
      </c>
      <c r="C662" s="78">
        <v>40992</v>
      </c>
      <c r="D662" s="3">
        <f t="shared" ca="1" si="10"/>
        <v>8</v>
      </c>
      <c r="E662" s="3" t="s">
        <v>2313</v>
      </c>
      <c r="F662" s="3">
        <v>54626</v>
      </c>
      <c r="G662" s="79"/>
      <c r="H662" s="77"/>
      <c r="I662" s="2"/>
      <c r="J662" s="2"/>
      <c r="K662" s="2"/>
      <c r="L662" s="2"/>
      <c r="M662" s="2"/>
      <c r="N662" s="2"/>
    </row>
    <row r="663" spans="1:14" x14ac:dyDescent="0.3">
      <c r="A663" s="25">
        <v>693005055</v>
      </c>
      <c r="B663" s="2" t="s">
        <v>623</v>
      </c>
      <c r="C663" s="78">
        <v>35341</v>
      </c>
      <c r="D663" s="3">
        <f t="shared" ca="1" si="10"/>
        <v>24</v>
      </c>
      <c r="E663" s="3" t="s">
        <v>2314</v>
      </c>
      <c r="F663" s="3">
        <v>89011</v>
      </c>
      <c r="G663" s="79"/>
      <c r="H663" s="77"/>
      <c r="I663" s="2"/>
      <c r="J663" s="2"/>
      <c r="K663" s="2"/>
      <c r="L663" s="2"/>
      <c r="M663" s="2"/>
      <c r="N663" s="2"/>
    </row>
    <row r="664" spans="1:14" x14ac:dyDescent="0.3">
      <c r="A664" s="25">
        <v>656002514</v>
      </c>
      <c r="B664" s="2" t="s">
        <v>697</v>
      </c>
      <c r="C664" s="78">
        <v>35604</v>
      </c>
      <c r="D664" s="3">
        <f t="shared" ca="1" si="10"/>
        <v>23</v>
      </c>
      <c r="E664" s="3"/>
      <c r="F664" s="3">
        <v>91195</v>
      </c>
      <c r="G664" s="79"/>
      <c r="H664" s="77"/>
      <c r="I664" s="2"/>
      <c r="J664" s="2"/>
      <c r="K664" s="2"/>
      <c r="L664" s="2"/>
      <c r="M664" s="2"/>
      <c r="N664" s="2"/>
    </row>
    <row r="665" spans="1:14" x14ac:dyDescent="0.3">
      <c r="A665" s="25">
        <v>916004119</v>
      </c>
      <c r="B665" s="2" t="s">
        <v>697</v>
      </c>
      <c r="C665" s="78">
        <v>38729</v>
      </c>
      <c r="D665" s="3">
        <f t="shared" ca="1" si="10"/>
        <v>15</v>
      </c>
      <c r="E665" s="3"/>
      <c r="F665" s="3">
        <v>36751</v>
      </c>
      <c r="G665" s="79"/>
      <c r="H665" s="77"/>
      <c r="I665" s="2"/>
      <c r="J665" s="2"/>
      <c r="K665" s="2"/>
      <c r="L665" s="2"/>
      <c r="M665" s="2"/>
      <c r="N665" s="2"/>
    </row>
    <row r="666" spans="1:14" x14ac:dyDescent="0.3">
      <c r="A666" s="25">
        <v>788002967</v>
      </c>
      <c r="B666" s="2" t="s">
        <v>2296</v>
      </c>
      <c r="C666" s="78">
        <v>37011</v>
      </c>
      <c r="D666" s="3">
        <f t="shared" ca="1" si="10"/>
        <v>19</v>
      </c>
      <c r="E666" s="3"/>
      <c r="F666" s="3">
        <v>45906</v>
      </c>
      <c r="G666" s="79"/>
      <c r="H666" s="77"/>
      <c r="I666" s="2"/>
      <c r="J666" s="2"/>
      <c r="K666" s="2"/>
      <c r="L666" s="2"/>
      <c r="M666" s="2"/>
      <c r="N666" s="2"/>
    </row>
    <row r="667" spans="1:14" x14ac:dyDescent="0.3">
      <c r="A667" s="25">
        <v>853008713</v>
      </c>
      <c r="B667" s="2" t="s">
        <v>234</v>
      </c>
      <c r="C667" s="78">
        <v>37219</v>
      </c>
      <c r="D667" s="3">
        <f t="shared" ca="1" si="10"/>
        <v>19</v>
      </c>
      <c r="E667" s="3" t="s">
        <v>2314</v>
      </c>
      <c r="F667" s="3">
        <v>78364</v>
      </c>
      <c r="G667" s="79"/>
      <c r="H667" s="77"/>
      <c r="I667" s="2"/>
      <c r="J667" s="2"/>
      <c r="K667" s="2"/>
      <c r="L667" s="2"/>
      <c r="M667" s="2"/>
      <c r="N667" s="2"/>
    </row>
    <row r="668" spans="1:14" x14ac:dyDescent="0.3">
      <c r="A668" s="25">
        <v>247002007</v>
      </c>
      <c r="B668" s="2" t="s">
        <v>697</v>
      </c>
      <c r="C668" s="78">
        <v>37823</v>
      </c>
      <c r="D668" s="3">
        <f t="shared" ca="1" si="10"/>
        <v>17</v>
      </c>
      <c r="E668" s="3"/>
      <c r="F668" s="3">
        <v>75725</v>
      </c>
      <c r="G668" s="79"/>
      <c r="H668" s="77"/>
      <c r="I668" s="2"/>
      <c r="J668" s="2"/>
      <c r="K668" s="2"/>
      <c r="L668" s="2"/>
      <c r="M668" s="2"/>
      <c r="N668" s="2"/>
    </row>
    <row r="669" spans="1:14" x14ac:dyDescent="0.3">
      <c r="A669" s="25">
        <v>693005639</v>
      </c>
      <c r="B669" s="2" t="s">
        <v>623</v>
      </c>
      <c r="C669" s="78">
        <v>34852</v>
      </c>
      <c r="D669" s="3">
        <f t="shared" ca="1" si="10"/>
        <v>25</v>
      </c>
      <c r="E669" s="3" t="s">
        <v>2314</v>
      </c>
      <c r="F669" s="3">
        <v>70070</v>
      </c>
      <c r="G669" s="79"/>
      <c r="H669" s="77"/>
      <c r="I669" s="2"/>
      <c r="J669" s="2"/>
      <c r="K669" s="2"/>
      <c r="L669" s="2"/>
      <c r="M669" s="2"/>
      <c r="N669" s="2"/>
    </row>
    <row r="670" spans="1:14" x14ac:dyDescent="0.3">
      <c r="A670" s="25">
        <v>269003478</v>
      </c>
      <c r="B670" s="2" t="s">
        <v>623</v>
      </c>
      <c r="C670" s="78">
        <v>37345</v>
      </c>
      <c r="D670" s="3">
        <f t="shared" ca="1" si="10"/>
        <v>18</v>
      </c>
      <c r="E670" s="3" t="s">
        <v>2311</v>
      </c>
      <c r="F670" s="3">
        <v>41756</v>
      </c>
      <c r="G670" s="79"/>
      <c r="H670" s="77"/>
      <c r="I670" s="2"/>
      <c r="J670" s="2"/>
      <c r="K670" s="2"/>
      <c r="L670" s="2"/>
      <c r="M670" s="2"/>
      <c r="N670" s="2"/>
    </row>
    <row r="671" spans="1:14" x14ac:dyDescent="0.3">
      <c r="A671" s="25">
        <v>304008732</v>
      </c>
      <c r="B671" s="2" t="s">
        <v>2293</v>
      </c>
      <c r="C671" s="78">
        <v>35339</v>
      </c>
      <c r="D671" s="3">
        <f t="shared" ca="1" si="10"/>
        <v>24</v>
      </c>
      <c r="E671" s="3" t="s">
        <v>2314</v>
      </c>
      <c r="F671" s="3">
        <v>44343</v>
      </c>
      <c r="G671" s="79"/>
      <c r="H671" s="77"/>
      <c r="I671" s="2"/>
      <c r="J671" s="2"/>
      <c r="K671" s="2"/>
      <c r="L671" s="2"/>
      <c r="M671" s="2"/>
      <c r="N671" s="2"/>
    </row>
    <row r="672" spans="1:14" x14ac:dyDescent="0.3">
      <c r="A672" s="25">
        <v>867000310</v>
      </c>
      <c r="B672" s="2" t="s">
        <v>2300</v>
      </c>
      <c r="C672" s="78">
        <v>38023</v>
      </c>
      <c r="D672" s="3">
        <f t="shared" ca="1" si="10"/>
        <v>17</v>
      </c>
      <c r="E672" s="3" t="s">
        <v>2311</v>
      </c>
      <c r="F672" s="3">
        <v>85683</v>
      </c>
      <c r="G672" s="79"/>
      <c r="H672" s="77"/>
      <c r="I672" s="2"/>
      <c r="J672" s="2"/>
      <c r="K672" s="2"/>
      <c r="L672" s="2"/>
      <c r="M672" s="2"/>
      <c r="N672" s="2"/>
    </row>
    <row r="673" spans="1:14" x14ac:dyDescent="0.3">
      <c r="A673" s="25">
        <v>214004804</v>
      </c>
      <c r="B673" s="2" t="s">
        <v>386</v>
      </c>
      <c r="C673" s="78">
        <v>39566</v>
      </c>
      <c r="D673" s="3">
        <f t="shared" ca="1" si="10"/>
        <v>12</v>
      </c>
      <c r="E673" s="3" t="s">
        <v>2311</v>
      </c>
      <c r="F673" s="3">
        <v>70031</v>
      </c>
      <c r="G673" s="79"/>
      <c r="H673" s="77"/>
      <c r="I673" s="2"/>
      <c r="J673" s="2"/>
      <c r="K673" s="2"/>
      <c r="L673" s="2"/>
      <c r="M673" s="2"/>
      <c r="N673" s="2"/>
    </row>
    <row r="674" spans="1:14" x14ac:dyDescent="0.3">
      <c r="A674" s="25">
        <v>257009459</v>
      </c>
      <c r="B674" s="2" t="s">
        <v>234</v>
      </c>
      <c r="C674" s="78">
        <v>38267</v>
      </c>
      <c r="D674" s="3">
        <f t="shared" ca="1" si="10"/>
        <v>16</v>
      </c>
      <c r="E674" s="3"/>
      <c r="F674" s="3">
        <v>74880</v>
      </c>
      <c r="G674" s="79"/>
      <c r="H674" s="77"/>
      <c r="I674" s="2"/>
      <c r="J674" s="2"/>
      <c r="K674" s="2"/>
      <c r="L674" s="2"/>
      <c r="M674" s="2"/>
      <c r="N674" s="2"/>
    </row>
    <row r="675" spans="1:14" x14ac:dyDescent="0.3">
      <c r="A675" s="25">
        <v>159005552</v>
      </c>
      <c r="B675" s="2" t="s">
        <v>2294</v>
      </c>
      <c r="C675" s="78">
        <v>35395</v>
      </c>
      <c r="D675" s="3">
        <f t="shared" ca="1" si="10"/>
        <v>24</v>
      </c>
      <c r="E675" s="3" t="s">
        <v>2313</v>
      </c>
      <c r="F675" s="3">
        <v>96109</v>
      </c>
      <c r="G675" s="79"/>
      <c r="H675" s="77"/>
      <c r="I675" s="2"/>
      <c r="J675" s="2"/>
      <c r="K675" s="2"/>
      <c r="L675" s="2"/>
      <c r="M675" s="2"/>
      <c r="N675" s="2"/>
    </row>
    <row r="676" spans="1:14" x14ac:dyDescent="0.3">
      <c r="A676" s="25">
        <v>212008012</v>
      </c>
      <c r="B676" s="2" t="s">
        <v>697</v>
      </c>
      <c r="C676" s="78">
        <v>38597</v>
      </c>
      <c r="D676" s="3">
        <f t="shared" ca="1" si="10"/>
        <v>15</v>
      </c>
      <c r="E676" s="3" t="s">
        <v>2314</v>
      </c>
      <c r="F676" s="3">
        <v>81978</v>
      </c>
      <c r="G676" s="79"/>
      <c r="H676" s="77"/>
      <c r="I676" s="2"/>
      <c r="J676" s="2"/>
      <c r="K676" s="2"/>
      <c r="L676" s="2"/>
      <c r="M676" s="2"/>
      <c r="N676" s="2"/>
    </row>
    <row r="677" spans="1:14" x14ac:dyDescent="0.3">
      <c r="A677" s="25"/>
      <c r="B677" s="2"/>
      <c r="C677" s="78"/>
      <c r="D677" s="3"/>
      <c r="E677" s="3"/>
      <c r="F677" s="3"/>
      <c r="G677" s="79"/>
      <c r="H677" s="77"/>
      <c r="I677" s="2"/>
      <c r="J677" s="2"/>
      <c r="K677" s="2"/>
      <c r="L677" s="2"/>
      <c r="M677" s="2"/>
      <c r="N677" s="2"/>
    </row>
    <row r="678" spans="1:14" x14ac:dyDescent="0.3">
      <c r="A678" s="25"/>
      <c r="B678" s="2"/>
      <c r="C678" s="78"/>
      <c r="D678" s="3"/>
      <c r="E678" s="3"/>
      <c r="F678" s="3"/>
      <c r="G678" s="79"/>
      <c r="H678" s="77"/>
      <c r="I678" s="2"/>
      <c r="J678" s="2"/>
      <c r="K678" s="2"/>
      <c r="L678" s="2"/>
      <c r="M678" s="2"/>
      <c r="N678" s="2"/>
    </row>
    <row r="679" spans="1:14" x14ac:dyDescent="0.3">
      <c r="A679" s="25"/>
      <c r="B679" s="2"/>
      <c r="C679" s="78"/>
      <c r="D679" s="3"/>
      <c r="E679" s="3"/>
      <c r="F679" s="3"/>
      <c r="G679" s="79"/>
      <c r="H679" s="77"/>
      <c r="I679" s="2"/>
      <c r="J679" s="2"/>
      <c r="K679" s="2"/>
      <c r="L679" s="2"/>
      <c r="M679" s="2"/>
      <c r="N679" s="2"/>
    </row>
    <row r="680" spans="1:14" x14ac:dyDescent="0.3">
      <c r="A680" s="25"/>
      <c r="B680" s="2"/>
      <c r="C680" s="78"/>
      <c r="D680" s="3"/>
      <c r="E680" s="3"/>
      <c r="F680" s="3"/>
      <c r="G680" s="79"/>
      <c r="H680" s="77"/>
      <c r="I680" s="2"/>
      <c r="J680" s="2"/>
      <c r="K680" s="2"/>
      <c r="L680" s="2"/>
      <c r="M680" s="2"/>
      <c r="N680" s="2"/>
    </row>
    <row r="681" spans="1:14" x14ac:dyDescent="0.3">
      <c r="A681" s="25"/>
      <c r="B681" s="2"/>
      <c r="C681" s="78"/>
      <c r="D681" s="3"/>
      <c r="E681" s="3"/>
      <c r="F681" s="3"/>
      <c r="G681" s="79"/>
      <c r="H681" s="77"/>
      <c r="I681" s="2"/>
      <c r="J681" s="2"/>
      <c r="K681" s="2"/>
      <c r="L681" s="2"/>
      <c r="M681" s="2"/>
      <c r="N681" s="2"/>
    </row>
    <row r="682" spans="1:14" x14ac:dyDescent="0.3">
      <c r="A682" s="25"/>
      <c r="B682" s="2"/>
      <c r="C682" s="78"/>
      <c r="D682" s="3"/>
      <c r="E682" s="3"/>
      <c r="F682" s="3"/>
      <c r="G682" s="79"/>
      <c r="H682" s="77"/>
      <c r="I682" s="2"/>
      <c r="J682" s="2"/>
      <c r="K682" s="2"/>
      <c r="L682" s="2"/>
      <c r="M682" s="2"/>
      <c r="N682" s="2"/>
    </row>
    <row r="683" spans="1:14" x14ac:dyDescent="0.3">
      <c r="A683" s="25"/>
      <c r="B683" s="2"/>
      <c r="C683" s="78"/>
      <c r="D683" s="3"/>
      <c r="E683" s="3"/>
      <c r="F683" s="3"/>
      <c r="G683" s="79"/>
      <c r="H683" s="77"/>
      <c r="I683" s="2"/>
      <c r="J683" s="2"/>
      <c r="K683" s="2"/>
      <c r="L683" s="2"/>
      <c r="M683" s="2"/>
      <c r="N683" s="2"/>
    </row>
    <row r="684" spans="1:14" x14ac:dyDescent="0.3">
      <c r="A684" s="25"/>
      <c r="B684" s="2"/>
      <c r="C684" s="78"/>
      <c r="D684" s="3"/>
      <c r="E684" s="3"/>
      <c r="F684" s="3"/>
      <c r="G684" s="79"/>
      <c r="H684" s="77"/>
      <c r="I684" s="2"/>
      <c r="J684" s="2"/>
      <c r="K684" s="2"/>
      <c r="L684" s="2"/>
      <c r="M684" s="2"/>
      <c r="N684" s="2"/>
    </row>
    <row r="685" spans="1:14" x14ac:dyDescent="0.3">
      <c r="A685" s="25"/>
      <c r="B685" s="2"/>
      <c r="C685" s="78"/>
      <c r="D685" s="3"/>
      <c r="E685" s="3"/>
      <c r="F685" s="3"/>
      <c r="G685" s="79"/>
      <c r="H685" s="77"/>
      <c r="I685" s="2"/>
      <c r="J685" s="2"/>
      <c r="K685" s="2"/>
      <c r="L685" s="2"/>
      <c r="M685" s="2"/>
      <c r="N685" s="2"/>
    </row>
    <row r="686" spans="1:14" x14ac:dyDescent="0.3">
      <c r="A686" s="25"/>
      <c r="B686" s="2"/>
      <c r="C686" s="78"/>
      <c r="D686" s="3"/>
      <c r="E686" s="3"/>
      <c r="F686" s="3"/>
      <c r="G686" s="79"/>
      <c r="H686" s="77"/>
      <c r="I686" s="2"/>
      <c r="J686" s="2"/>
      <c r="K686" s="2"/>
      <c r="L686" s="2"/>
      <c r="M686" s="2"/>
      <c r="N686" s="2"/>
    </row>
    <row r="687" spans="1:14" x14ac:dyDescent="0.3">
      <c r="A687" s="25"/>
      <c r="B687" s="2"/>
      <c r="C687" s="78"/>
      <c r="D687" s="3"/>
      <c r="E687" s="3"/>
      <c r="F687" s="3"/>
      <c r="G687" s="79"/>
      <c r="H687" s="77"/>
      <c r="I687" s="2"/>
      <c r="J687" s="2"/>
      <c r="K687" s="2"/>
      <c r="L687" s="2"/>
      <c r="M687" s="2"/>
      <c r="N6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803-199C-4459-8AED-9DC636B1F15C}">
  <sheetPr>
    <tabColor rgb="FF00FF00"/>
    <pageSetUpPr autoPageBreaks="0"/>
  </sheetPr>
  <dimension ref="A1:P736"/>
  <sheetViews>
    <sheetView zoomScale="160" zoomScaleNormal="160" zoomScaleSheetLayoutView="100" zoomScalePageLayoutView="115" workbookViewId="0">
      <selection activeCell="F2" sqref="F2"/>
    </sheetView>
  </sheetViews>
  <sheetFormatPr defaultColWidth="19.77734375" defaultRowHeight="14.4" x14ac:dyDescent="0.3"/>
  <cols>
    <col min="1" max="1" width="4.77734375" customWidth="1"/>
    <col min="2" max="2" width="10.6640625" style="2" customWidth="1"/>
    <col min="3" max="3" width="6" customWidth="1"/>
    <col min="4" max="4" width="14.44140625" style="2" customWidth="1"/>
    <col min="5" max="5" width="16.44140625" style="2" customWidth="1"/>
    <col min="6" max="6" width="14.77734375" style="2" bestFit="1" customWidth="1"/>
    <col min="7" max="7" width="19.77734375" style="2"/>
    <col min="9" max="9" width="18.44140625" style="2" bestFit="1" customWidth="1"/>
    <col min="10" max="10" width="9.44140625" style="2" bestFit="1" customWidth="1"/>
    <col min="11" max="11" width="12.33203125" style="2" bestFit="1" customWidth="1"/>
    <col min="12" max="12" width="19.77734375" style="2"/>
    <col min="13" max="13" width="12.33203125" style="2" bestFit="1" customWidth="1"/>
    <col min="14" max="14" width="19.77734375" style="2"/>
    <col min="15" max="15" width="12.33203125" style="2" bestFit="1" customWidth="1"/>
    <col min="16" max="16" width="14.33203125" style="2" bestFit="1" customWidth="1"/>
    <col min="17" max="16384" width="19.77734375" style="2"/>
  </cols>
  <sheetData>
    <row r="1" spans="1:16" x14ac:dyDescent="0.3">
      <c r="A1" s="106">
        <v>99</v>
      </c>
      <c r="B1" s="106" t="s">
        <v>809</v>
      </c>
      <c r="D1" s="105" t="s">
        <v>8</v>
      </c>
      <c r="E1" s="105" t="s">
        <v>807</v>
      </c>
      <c r="F1" s="105" t="s">
        <v>808</v>
      </c>
      <c r="I1" s="86" t="s">
        <v>8</v>
      </c>
      <c r="J1" s="87" t="s">
        <v>2281</v>
      </c>
      <c r="K1" s="7" t="s">
        <v>895</v>
      </c>
      <c r="O1" s="85" t="s">
        <v>895</v>
      </c>
      <c r="P1" s="83" t="s">
        <v>2281</v>
      </c>
    </row>
    <row r="2" spans="1:16" x14ac:dyDescent="0.3">
      <c r="A2" s="106">
        <v>92</v>
      </c>
      <c r="B2" s="106" t="s">
        <v>812</v>
      </c>
      <c r="D2" s="28" t="s">
        <v>810</v>
      </c>
      <c r="E2" s="2" t="s">
        <v>811</v>
      </c>
      <c r="I2" s="2" t="s">
        <v>13</v>
      </c>
      <c r="J2" s="84">
        <v>78703</v>
      </c>
      <c r="K2" s="8">
        <v>447006117</v>
      </c>
      <c r="M2" s="8"/>
      <c r="N2" s="14"/>
      <c r="O2" s="8">
        <v>606004453</v>
      </c>
    </row>
    <row r="3" spans="1:16" x14ac:dyDescent="0.3">
      <c r="A3" s="106">
        <v>85</v>
      </c>
      <c r="B3" s="106" t="s">
        <v>815</v>
      </c>
      <c r="D3" s="28" t="s">
        <v>824</v>
      </c>
      <c r="E3" s="2" t="s">
        <v>812</v>
      </c>
      <c r="I3" s="2" t="s">
        <v>16</v>
      </c>
      <c r="J3" s="84">
        <v>126951</v>
      </c>
      <c r="K3" s="8">
        <v>937009910</v>
      </c>
      <c r="L3" s="14"/>
      <c r="N3" s="14"/>
      <c r="O3" s="8">
        <v>156001792</v>
      </c>
    </row>
    <row r="4" spans="1:16" x14ac:dyDescent="0.3">
      <c r="A4" s="106">
        <v>78</v>
      </c>
      <c r="B4" s="106" t="s">
        <v>814</v>
      </c>
      <c r="D4" s="28" t="s">
        <v>816</v>
      </c>
      <c r="E4" s="2" t="s">
        <v>814</v>
      </c>
      <c r="I4" s="2" t="s">
        <v>19</v>
      </c>
      <c r="J4" s="84">
        <v>67565</v>
      </c>
      <c r="K4" s="8">
        <v>725000913</v>
      </c>
      <c r="L4" s="14"/>
      <c r="M4" s="14"/>
      <c r="N4" s="14"/>
      <c r="O4" s="8">
        <v>857003556</v>
      </c>
    </row>
    <row r="5" spans="1:16" x14ac:dyDescent="0.3">
      <c r="A5" s="106">
        <v>71</v>
      </c>
      <c r="B5" s="106" t="s">
        <v>811</v>
      </c>
      <c r="D5" s="28" t="s">
        <v>817</v>
      </c>
      <c r="E5" s="2" t="s">
        <v>2334</v>
      </c>
      <c r="I5" s="2" t="s">
        <v>22</v>
      </c>
      <c r="J5" s="84">
        <v>106544</v>
      </c>
      <c r="K5" s="8">
        <v>744005200</v>
      </c>
      <c r="L5" s="14"/>
      <c r="M5" s="14"/>
      <c r="N5" s="14"/>
      <c r="O5" s="8">
        <v>490001782</v>
      </c>
    </row>
    <row r="6" spans="1:16" x14ac:dyDescent="0.3">
      <c r="A6" s="106">
        <v>65</v>
      </c>
      <c r="B6" s="106" t="s">
        <v>819</v>
      </c>
      <c r="D6" s="28" t="s">
        <v>818</v>
      </c>
      <c r="E6" s="2" t="s">
        <v>2335</v>
      </c>
      <c r="I6" s="2" t="s">
        <v>24</v>
      </c>
      <c r="J6" s="84">
        <v>89381</v>
      </c>
      <c r="K6" s="8">
        <v>460005559</v>
      </c>
      <c r="L6" s="14"/>
      <c r="M6" s="14"/>
      <c r="N6" s="14"/>
      <c r="O6" s="8">
        <v>145006388</v>
      </c>
    </row>
    <row r="7" spans="1:16" x14ac:dyDescent="0.3">
      <c r="A7" s="106">
        <v>50</v>
      </c>
      <c r="B7" s="106" t="s">
        <v>821</v>
      </c>
      <c r="D7" s="28" t="s">
        <v>825</v>
      </c>
      <c r="E7" s="2" t="s">
        <v>809</v>
      </c>
      <c r="I7" s="2" t="s">
        <v>27</v>
      </c>
      <c r="J7" s="84">
        <v>86909</v>
      </c>
      <c r="K7" s="9">
        <v>560005255</v>
      </c>
      <c r="L7" s="15"/>
      <c r="M7" s="15"/>
      <c r="N7" s="14"/>
      <c r="O7" s="9">
        <v>290006381</v>
      </c>
    </row>
    <row r="8" spans="1:16" x14ac:dyDescent="0.3">
      <c r="D8" s="2" t="s">
        <v>226</v>
      </c>
      <c r="E8" s="2" t="s">
        <v>815</v>
      </c>
      <c r="I8" s="2" t="s">
        <v>2320</v>
      </c>
      <c r="J8" s="84">
        <v>94597</v>
      </c>
      <c r="K8" s="8">
        <v>295006686</v>
      </c>
      <c r="L8" s="15"/>
      <c r="M8" s="15"/>
      <c r="N8" s="14"/>
      <c r="O8" s="8">
        <v>941007602</v>
      </c>
    </row>
    <row r="9" spans="1:16" x14ac:dyDescent="0.3">
      <c r="D9" s="28" t="s">
        <v>822</v>
      </c>
      <c r="E9" s="2" t="s">
        <v>812</v>
      </c>
      <c r="I9" s="2" t="s">
        <v>30</v>
      </c>
      <c r="J9" s="84">
        <v>65335</v>
      </c>
      <c r="K9" s="8">
        <v>259006820</v>
      </c>
      <c r="L9" s="15"/>
      <c r="M9" s="15"/>
      <c r="N9" s="14"/>
      <c r="O9" s="9">
        <v>560005255</v>
      </c>
    </row>
    <row r="10" spans="1:16" x14ac:dyDescent="0.3">
      <c r="D10" s="2" t="s">
        <v>232</v>
      </c>
      <c r="E10" s="2" t="s">
        <v>819</v>
      </c>
      <c r="I10" s="2" t="s">
        <v>32</v>
      </c>
      <c r="J10" s="84">
        <v>125775</v>
      </c>
      <c r="K10" s="8">
        <v>606004453</v>
      </c>
      <c r="L10" s="15"/>
      <c r="M10" s="15"/>
      <c r="N10" s="14"/>
      <c r="O10" s="8">
        <v>871009771</v>
      </c>
    </row>
    <row r="11" spans="1:16" x14ac:dyDescent="0.3">
      <c r="D11" s="2" t="s">
        <v>2333</v>
      </c>
      <c r="E11" s="2" t="s">
        <v>812</v>
      </c>
      <c r="I11" s="2" t="s">
        <v>34</v>
      </c>
      <c r="J11" s="84">
        <v>67398</v>
      </c>
      <c r="K11" s="8">
        <v>882001640</v>
      </c>
      <c r="L11" s="15"/>
      <c r="M11" s="15"/>
      <c r="N11" s="14"/>
      <c r="O11" s="8">
        <v>744005201</v>
      </c>
    </row>
    <row r="12" spans="1:16" x14ac:dyDescent="0.3">
      <c r="D12" s="28" t="s">
        <v>823</v>
      </c>
      <c r="E12" s="2" t="s">
        <v>812</v>
      </c>
      <c r="I12" s="2" t="s">
        <v>36</v>
      </c>
      <c r="J12" s="84">
        <v>123312</v>
      </c>
      <c r="K12" s="9">
        <v>899007108</v>
      </c>
      <c r="L12" s="15"/>
      <c r="M12" s="15"/>
      <c r="N12" s="14"/>
      <c r="O12" s="8">
        <v>117004232</v>
      </c>
    </row>
    <row r="13" spans="1:16" x14ac:dyDescent="0.3">
      <c r="D13" s="28" t="s">
        <v>813</v>
      </c>
      <c r="E13" s="2" t="s">
        <v>814</v>
      </c>
      <c r="I13" s="2" t="s">
        <v>38</v>
      </c>
      <c r="J13" s="84">
        <v>78656</v>
      </c>
      <c r="K13" s="8">
        <v>117004232</v>
      </c>
      <c r="L13" s="15"/>
      <c r="M13" s="15"/>
      <c r="N13" s="14"/>
      <c r="O13" s="9">
        <v>899007108</v>
      </c>
    </row>
    <row r="14" spans="1:16" x14ac:dyDescent="0.3">
      <c r="D14" s="2" t="s">
        <v>219</v>
      </c>
      <c r="E14" s="2" t="s">
        <v>821</v>
      </c>
      <c r="I14" s="2" t="s">
        <v>40</v>
      </c>
      <c r="J14" s="84">
        <v>87833</v>
      </c>
      <c r="K14" s="8">
        <v>399000824</v>
      </c>
      <c r="L14" s="15"/>
      <c r="M14" s="15"/>
      <c r="N14" s="14"/>
      <c r="O14" s="8">
        <v>447006117</v>
      </c>
    </row>
    <row r="15" spans="1:16" x14ac:dyDescent="0.3">
      <c r="D15" s="2" t="s">
        <v>216</v>
      </c>
      <c r="E15" s="2" t="s">
        <v>814</v>
      </c>
      <c r="I15" s="2" t="s">
        <v>42</v>
      </c>
      <c r="J15" s="84">
        <v>70542</v>
      </c>
      <c r="K15" s="8">
        <v>874007394</v>
      </c>
      <c r="N15" s="14"/>
      <c r="O15" s="8">
        <v>725000913</v>
      </c>
    </row>
    <row r="16" spans="1:16" x14ac:dyDescent="0.3">
      <c r="D16" s="28" t="s">
        <v>826</v>
      </c>
      <c r="E16" s="2" t="s">
        <v>819</v>
      </c>
      <c r="I16" s="2" t="s">
        <v>45</v>
      </c>
      <c r="J16" s="84">
        <v>104771</v>
      </c>
      <c r="K16" s="8">
        <v>209008868</v>
      </c>
      <c r="N16" s="14"/>
      <c r="O16" s="8">
        <v>937009910</v>
      </c>
    </row>
    <row r="17" spans="4:15" x14ac:dyDescent="0.3">
      <c r="D17" s="2" t="s">
        <v>222</v>
      </c>
      <c r="E17" s="2" t="s">
        <v>809</v>
      </c>
      <c r="I17" s="2" t="s">
        <v>47</v>
      </c>
      <c r="J17" s="84">
        <v>78864</v>
      </c>
      <c r="K17" s="9">
        <v>554008817</v>
      </c>
      <c r="N17" s="14"/>
      <c r="O17" s="8">
        <v>874007394</v>
      </c>
    </row>
    <row r="18" spans="4:15" x14ac:dyDescent="0.3">
      <c r="D18" s="28" t="s">
        <v>1039</v>
      </c>
      <c r="E18" s="2" t="s">
        <v>821</v>
      </c>
      <c r="I18" s="2" t="s">
        <v>2319</v>
      </c>
      <c r="J18" s="84">
        <v>99339</v>
      </c>
      <c r="K18" s="8">
        <v>857003556</v>
      </c>
      <c r="N18" s="14"/>
      <c r="O18" s="8">
        <v>770009459</v>
      </c>
    </row>
    <row r="19" spans="4:15" x14ac:dyDescent="0.3">
      <c r="D19" s="2" t="s">
        <v>231</v>
      </c>
      <c r="E19" s="2" t="s">
        <v>814</v>
      </c>
      <c r="I19" s="2" t="s">
        <v>51</v>
      </c>
      <c r="J19" s="84">
        <v>70161</v>
      </c>
      <c r="K19" s="9">
        <v>290006381</v>
      </c>
      <c r="N19" s="14"/>
      <c r="O19" s="9">
        <v>553008817</v>
      </c>
    </row>
    <row r="20" spans="4:15" x14ac:dyDescent="0.3">
      <c r="D20" s="2" t="s">
        <v>214</v>
      </c>
      <c r="E20" s="2" t="s">
        <v>812</v>
      </c>
      <c r="I20" s="2" t="s">
        <v>53</v>
      </c>
      <c r="J20" s="84">
        <v>117101</v>
      </c>
      <c r="K20" s="8">
        <v>770009459</v>
      </c>
      <c r="N20" s="14"/>
      <c r="O20" s="8">
        <v>298004217</v>
      </c>
    </row>
    <row r="21" spans="4:15" x14ac:dyDescent="0.3">
      <c r="D21" s="2" t="s">
        <v>210</v>
      </c>
      <c r="E21" s="2" t="s">
        <v>811</v>
      </c>
      <c r="I21" s="2" t="s">
        <v>55</v>
      </c>
      <c r="J21" s="84">
        <v>65738</v>
      </c>
      <c r="K21" s="8">
        <v>871009771</v>
      </c>
      <c r="N21" s="14"/>
      <c r="O21" s="8">
        <v>209008868</v>
      </c>
    </row>
    <row r="22" spans="4:15" x14ac:dyDescent="0.3">
      <c r="D22" s="2" t="s">
        <v>203</v>
      </c>
      <c r="E22" s="2" t="s">
        <v>814</v>
      </c>
      <c r="I22" s="2" t="s">
        <v>1038</v>
      </c>
      <c r="J22" s="84">
        <v>117388</v>
      </c>
      <c r="K22" s="8">
        <v>156001792</v>
      </c>
      <c r="N22" s="14"/>
      <c r="O22" s="8">
        <v>184002397</v>
      </c>
    </row>
    <row r="23" spans="4:15" x14ac:dyDescent="0.3">
      <c r="D23" s="2" t="s">
        <v>230</v>
      </c>
      <c r="E23" s="2" t="s">
        <v>815</v>
      </c>
      <c r="I23" s="2" t="s">
        <v>59</v>
      </c>
      <c r="J23" s="84">
        <v>65190</v>
      </c>
      <c r="K23" s="8">
        <v>221009436</v>
      </c>
      <c r="N23" s="14"/>
      <c r="O23" s="8">
        <v>259006820</v>
      </c>
    </row>
    <row r="24" spans="4:15" x14ac:dyDescent="0.3">
      <c r="D24" s="2" t="s">
        <v>1040</v>
      </c>
      <c r="E24" s="2" t="s">
        <v>811</v>
      </c>
      <c r="I24" s="2" t="s">
        <v>62</v>
      </c>
      <c r="J24" s="84">
        <v>125391</v>
      </c>
      <c r="K24" s="8">
        <v>145006388</v>
      </c>
      <c r="N24" s="14"/>
      <c r="O24" s="8">
        <v>400004726</v>
      </c>
    </row>
    <row r="25" spans="4:15" x14ac:dyDescent="0.3">
      <c r="D25" s="2" t="s">
        <v>208</v>
      </c>
      <c r="E25" s="2" t="s">
        <v>815</v>
      </c>
      <c r="I25" s="2" t="s">
        <v>64</v>
      </c>
      <c r="J25" s="84">
        <v>65855</v>
      </c>
      <c r="K25" s="8">
        <v>490001782</v>
      </c>
      <c r="N25" s="14"/>
      <c r="O25" s="9">
        <v>281006554</v>
      </c>
    </row>
    <row r="26" spans="4:15" x14ac:dyDescent="0.3">
      <c r="D26" s="2" t="s">
        <v>238</v>
      </c>
      <c r="E26" s="2" t="s">
        <v>814</v>
      </c>
      <c r="I26" s="2" t="s">
        <v>67</v>
      </c>
      <c r="J26" s="84">
        <v>85843</v>
      </c>
      <c r="K26" s="8">
        <v>589005031</v>
      </c>
      <c r="N26" s="14"/>
      <c r="O26" s="8">
        <v>882001640</v>
      </c>
    </row>
    <row r="27" spans="4:15" x14ac:dyDescent="0.3">
      <c r="D27" s="2" t="s">
        <v>221</v>
      </c>
      <c r="E27" s="2" t="s">
        <v>812</v>
      </c>
      <c r="I27" s="2" t="s">
        <v>69</v>
      </c>
      <c r="J27" s="84">
        <v>76434</v>
      </c>
      <c r="K27" s="8">
        <v>184002397</v>
      </c>
      <c r="N27" s="14"/>
      <c r="O27" s="8">
        <v>589005031</v>
      </c>
    </row>
    <row r="28" spans="4:15" x14ac:dyDescent="0.3">
      <c r="D28" s="28" t="s">
        <v>820</v>
      </c>
      <c r="E28" s="2" t="s">
        <v>814</v>
      </c>
      <c r="I28" s="2" t="s">
        <v>72</v>
      </c>
      <c r="J28" s="84">
        <v>62450</v>
      </c>
      <c r="K28" s="8">
        <v>400004726</v>
      </c>
      <c r="N28" s="14"/>
      <c r="O28" s="8">
        <v>399000824</v>
      </c>
    </row>
    <row r="29" spans="4:15" x14ac:dyDescent="0.3">
      <c r="D29" s="2" t="s">
        <v>218</v>
      </c>
      <c r="E29" s="2" t="s">
        <v>821</v>
      </c>
      <c r="I29" s="2" t="s">
        <v>74</v>
      </c>
      <c r="J29" s="84">
        <v>109797</v>
      </c>
      <c r="K29" s="8">
        <v>941007602</v>
      </c>
      <c r="N29" s="14"/>
      <c r="O29" s="8">
        <v>221009436</v>
      </c>
    </row>
    <row r="30" spans="4:15" x14ac:dyDescent="0.3">
      <c r="D30" s="2" t="s">
        <v>229</v>
      </c>
      <c r="E30" s="2" t="s">
        <v>811</v>
      </c>
      <c r="I30" s="2" t="s">
        <v>76</v>
      </c>
      <c r="J30" s="84">
        <v>116810</v>
      </c>
      <c r="K30" s="9">
        <v>281006554</v>
      </c>
      <c r="N30" s="14"/>
      <c r="O30" s="8">
        <v>460005559</v>
      </c>
    </row>
    <row r="31" spans="4:15" x14ac:dyDescent="0.3">
      <c r="D31" s="2" t="s">
        <v>204</v>
      </c>
      <c r="E31" s="2" t="s">
        <v>815</v>
      </c>
      <c r="I31" s="2" t="s">
        <v>78</v>
      </c>
      <c r="J31" s="84">
        <v>68327</v>
      </c>
      <c r="K31" s="8">
        <v>298004217</v>
      </c>
      <c r="N31" s="14"/>
      <c r="O31" s="8">
        <v>295006686</v>
      </c>
    </row>
    <row r="32" spans="4:15" x14ac:dyDescent="0.3">
      <c r="D32" s="2" t="s">
        <v>206</v>
      </c>
      <c r="E32" s="2" t="s">
        <v>809</v>
      </c>
    </row>
    <row r="33" spans="4:5" x14ac:dyDescent="0.3">
      <c r="D33" s="2" t="s">
        <v>207</v>
      </c>
      <c r="E33" s="2" t="s">
        <v>821</v>
      </c>
    </row>
    <row r="34" spans="4:5" x14ac:dyDescent="0.3">
      <c r="D34" s="2" t="s">
        <v>215</v>
      </c>
      <c r="E34" s="2" t="s">
        <v>814</v>
      </c>
    </row>
    <row r="35" spans="4:5" x14ac:dyDescent="0.3">
      <c r="D35" s="2" t="s">
        <v>223</v>
      </c>
      <c r="E35" s="2" t="s">
        <v>812</v>
      </c>
    </row>
    <row r="36" spans="4:5" x14ac:dyDescent="0.3">
      <c r="D36" s="2" t="s">
        <v>236</v>
      </c>
      <c r="E36" s="2" t="s">
        <v>819</v>
      </c>
    </row>
    <row r="37" spans="4:5" x14ac:dyDescent="0.3">
      <c r="D37" s="2" t="s">
        <v>228</v>
      </c>
      <c r="E37" s="2" t="s">
        <v>811</v>
      </c>
    </row>
    <row r="38" spans="4:5" x14ac:dyDescent="0.3">
      <c r="D38" s="2" t="s">
        <v>220</v>
      </c>
      <c r="E38" s="2" t="s">
        <v>814</v>
      </c>
    </row>
    <row r="39" spans="4:5" x14ac:dyDescent="0.3">
      <c r="D39" s="2" t="s">
        <v>209</v>
      </c>
      <c r="E39" s="2" t="s">
        <v>809</v>
      </c>
    </row>
    <row r="40" spans="4:5" x14ac:dyDescent="0.3">
      <c r="D40" s="2" t="s">
        <v>233</v>
      </c>
      <c r="E40" s="2" t="s">
        <v>821</v>
      </c>
    </row>
    <row r="41" spans="4:5" x14ac:dyDescent="0.3">
      <c r="D41" s="2" t="s">
        <v>227</v>
      </c>
      <c r="E41" s="2" t="s">
        <v>815</v>
      </c>
    </row>
    <row r="42" spans="4:5" x14ac:dyDescent="0.3">
      <c r="D42" s="2" t="s">
        <v>211</v>
      </c>
      <c r="E42" s="2" t="s">
        <v>819</v>
      </c>
    </row>
    <row r="43" spans="4:5" x14ac:dyDescent="0.3">
      <c r="D43" s="2" t="s">
        <v>239</v>
      </c>
      <c r="E43" s="2" t="s">
        <v>809</v>
      </c>
    </row>
    <row r="44" spans="4:5" x14ac:dyDescent="0.3">
      <c r="D44" s="2" t="s">
        <v>213</v>
      </c>
      <c r="E44" s="2" t="s">
        <v>815</v>
      </c>
    </row>
    <row r="45" spans="4:5" x14ac:dyDescent="0.3">
      <c r="D45" s="2" t="s">
        <v>224</v>
      </c>
      <c r="E45" s="2" t="s">
        <v>812</v>
      </c>
    </row>
    <row r="46" spans="4:5" x14ac:dyDescent="0.3">
      <c r="D46" s="2" t="s">
        <v>217</v>
      </c>
      <c r="E46" s="2" t="s">
        <v>811</v>
      </c>
    </row>
    <row r="47" spans="4:5" x14ac:dyDescent="0.3">
      <c r="D47" s="2" t="s">
        <v>212</v>
      </c>
      <c r="E47" s="2" t="s">
        <v>821</v>
      </c>
    </row>
    <row r="157" spans="1:2" x14ac:dyDescent="0.3">
      <c r="B157" s="61"/>
    </row>
    <row r="158" spans="1:2" x14ac:dyDescent="0.3">
      <c r="B158" s="61"/>
    </row>
    <row r="159" spans="1:2" x14ac:dyDescent="0.3">
      <c r="B159" s="61"/>
    </row>
    <row r="160" spans="1:2" x14ac:dyDescent="0.3">
      <c r="A160" s="61"/>
      <c r="B160" s="61"/>
    </row>
    <row r="161" s="61" customFormat="1" x14ac:dyDescent="0.3"/>
    <row r="162" s="61" customFormat="1" x14ac:dyDescent="0.3"/>
    <row r="163" s="61" customFormat="1" x14ac:dyDescent="0.3"/>
    <row r="164" s="61" customFormat="1" x14ac:dyDescent="0.3"/>
    <row r="165" s="61" customFormat="1" x14ac:dyDescent="0.3"/>
    <row r="166" s="61" customFormat="1" x14ac:dyDescent="0.3"/>
    <row r="167" s="61" customFormat="1" x14ac:dyDescent="0.3"/>
    <row r="168" s="61" customFormat="1" x14ac:dyDescent="0.3"/>
    <row r="169" s="61" customFormat="1" x14ac:dyDescent="0.3"/>
    <row r="170" s="61" customFormat="1" x14ac:dyDescent="0.3"/>
    <row r="171" s="61" customFormat="1" x14ac:dyDescent="0.3"/>
    <row r="172" s="61" customFormat="1" x14ac:dyDescent="0.3"/>
    <row r="173" s="61" customFormat="1" x14ac:dyDescent="0.3"/>
    <row r="174" s="61" customFormat="1" x14ac:dyDescent="0.3"/>
    <row r="175" s="61" customFormat="1" x14ac:dyDescent="0.3"/>
    <row r="176" s="61" customFormat="1" x14ac:dyDescent="0.3"/>
    <row r="177" s="61" customFormat="1" x14ac:dyDescent="0.3"/>
    <row r="178" s="61" customFormat="1" x14ac:dyDescent="0.3"/>
    <row r="179" s="61" customFormat="1" x14ac:dyDescent="0.3"/>
    <row r="180" s="61" customFormat="1" x14ac:dyDescent="0.3"/>
    <row r="181" s="61" customFormat="1" x14ac:dyDescent="0.3"/>
    <row r="182" s="61" customFormat="1" x14ac:dyDescent="0.3"/>
    <row r="183" s="61" customFormat="1" x14ac:dyDescent="0.3"/>
    <row r="184" s="61" customFormat="1" x14ac:dyDescent="0.3"/>
    <row r="185" s="61" customFormat="1" x14ac:dyDescent="0.3"/>
    <row r="186" s="61" customFormat="1" x14ac:dyDescent="0.3"/>
    <row r="187" s="61" customFormat="1" x14ac:dyDescent="0.3"/>
    <row r="188" s="61" customFormat="1" x14ac:dyDescent="0.3"/>
    <row r="189" s="61" customFormat="1" x14ac:dyDescent="0.3"/>
    <row r="190" s="61" customFormat="1" x14ac:dyDescent="0.3"/>
    <row r="191" s="61" customFormat="1" x14ac:dyDescent="0.3"/>
    <row r="192" s="61" customFormat="1" x14ac:dyDescent="0.3"/>
    <row r="193" s="61" customFormat="1" x14ac:dyDescent="0.3"/>
    <row r="194" s="61" customFormat="1" x14ac:dyDescent="0.3"/>
    <row r="195" s="61" customFormat="1" x14ac:dyDescent="0.3"/>
    <row r="196" s="61" customFormat="1" x14ac:dyDescent="0.3"/>
    <row r="197" s="61" customFormat="1" x14ac:dyDescent="0.3"/>
    <row r="198" s="61" customFormat="1" x14ac:dyDescent="0.3"/>
    <row r="199" s="61" customFormat="1" x14ac:dyDescent="0.3"/>
    <row r="200" s="61" customFormat="1" x14ac:dyDescent="0.3"/>
    <row r="201" s="61" customFormat="1" x14ac:dyDescent="0.3"/>
    <row r="202" s="61" customFormat="1" x14ac:dyDescent="0.3"/>
    <row r="203" s="61" customFormat="1" x14ac:dyDescent="0.3"/>
    <row r="204" s="61" customFormat="1" x14ac:dyDescent="0.3"/>
    <row r="205" s="61" customFormat="1" x14ac:dyDescent="0.3"/>
    <row r="206" s="61" customFormat="1" x14ac:dyDescent="0.3"/>
    <row r="207" s="61" customFormat="1" x14ac:dyDescent="0.3"/>
    <row r="208" s="61" customFormat="1" x14ac:dyDescent="0.3"/>
    <row r="209" s="61" customFormat="1" x14ac:dyDescent="0.3"/>
    <row r="210" s="61" customFormat="1" x14ac:dyDescent="0.3"/>
    <row r="211" s="61" customFormat="1" x14ac:dyDescent="0.3"/>
    <row r="212" s="61" customFormat="1" x14ac:dyDescent="0.3"/>
    <row r="213" s="61" customFormat="1" x14ac:dyDescent="0.3"/>
    <row r="214" s="61" customFormat="1" x14ac:dyDescent="0.3"/>
    <row r="215" s="61" customFormat="1" x14ac:dyDescent="0.3"/>
    <row r="216" s="61" customFormat="1" x14ac:dyDescent="0.3"/>
    <row r="217" s="61" customFormat="1" x14ac:dyDescent="0.3"/>
    <row r="218" s="61" customFormat="1" x14ac:dyDescent="0.3"/>
    <row r="219" s="61" customFormat="1" x14ac:dyDescent="0.3"/>
    <row r="220" s="61" customFormat="1" x14ac:dyDescent="0.3"/>
    <row r="221" s="61" customFormat="1" x14ac:dyDescent="0.3"/>
    <row r="222" s="61" customFormat="1" x14ac:dyDescent="0.3"/>
    <row r="223" s="61" customFormat="1" x14ac:dyDescent="0.3"/>
    <row r="224" s="61" customFormat="1" x14ac:dyDescent="0.3"/>
    <row r="225" s="61" customFormat="1" x14ac:dyDescent="0.3"/>
    <row r="226" s="61" customFormat="1" x14ac:dyDescent="0.3"/>
    <row r="227" s="61" customFormat="1" x14ac:dyDescent="0.3"/>
    <row r="228" s="61" customFormat="1" x14ac:dyDescent="0.3"/>
    <row r="229" s="61" customFormat="1" x14ac:dyDescent="0.3"/>
    <row r="230" s="61" customFormat="1" x14ac:dyDescent="0.3"/>
    <row r="231" s="61" customFormat="1" x14ac:dyDescent="0.3"/>
    <row r="232" s="61" customFormat="1" x14ac:dyDescent="0.3"/>
    <row r="233" s="61" customFormat="1" x14ac:dyDescent="0.3"/>
    <row r="234" s="61" customFormat="1" x14ac:dyDescent="0.3"/>
    <row r="235" s="61" customFormat="1" x14ac:dyDescent="0.3"/>
    <row r="236" s="61" customFormat="1" x14ac:dyDescent="0.3"/>
    <row r="237" s="61" customFormat="1" x14ac:dyDescent="0.3"/>
    <row r="238" s="61" customFormat="1" x14ac:dyDescent="0.3"/>
    <row r="239" s="61" customFormat="1" x14ac:dyDescent="0.3"/>
    <row r="240" s="61" customFormat="1" x14ac:dyDescent="0.3"/>
    <row r="241" s="61" customFormat="1" x14ac:dyDescent="0.3"/>
    <row r="242" s="61" customFormat="1" x14ac:dyDescent="0.3"/>
    <row r="243" s="61" customFormat="1" x14ac:dyDescent="0.3"/>
    <row r="244" s="61" customFormat="1" x14ac:dyDescent="0.3"/>
    <row r="245" s="61" customFormat="1" x14ac:dyDescent="0.3"/>
    <row r="246" s="61" customFormat="1" x14ac:dyDescent="0.3"/>
    <row r="247" s="61" customFormat="1" x14ac:dyDescent="0.3"/>
    <row r="248" s="61" customFormat="1" x14ac:dyDescent="0.3"/>
    <row r="249" s="61" customFormat="1" x14ac:dyDescent="0.3"/>
    <row r="250" s="61" customFormat="1" x14ac:dyDescent="0.3"/>
    <row r="251" s="61" customFormat="1" x14ac:dyDescent="0.3"/>
    <row r="252" s="61" customFormat="1" x14ac:dyDescent="0.3"/>
    <row r="253" s="61" customFormat="1" x14ac:dyDescent="0.3"/>
    <row r="254" s="61" customFormat="1" x14ac:dyDescent="0.3"/>
    <row r="255" s="61" customFormat="1" x14ac:dyDescent="0.3"/>
    <row r="256" s="61" customFormat="1" x14ac:dyDescent="0.3"/>
    <row r="257" spans="1:2" s="61" customFormat="1" x14ac:dyDescent="0.3"/>
    <row r="258" spans="1:2" s="61" customFormat="1" x14ac:dyDescent="0.3"/>
    <row r="259" spans="1:2" s="61" customFormat="1" x14ac:dyDescent="0.3"/>
    <row r="260" spans="1:2" s="61" customFormat="1" x14ac:dyDescent="0.3"/>
    <row r="261" spans="1:2" s="61" customFormat="1" x14ac:dyDescent="0.3"/>
    <row r="262" spans="1:2" s="61" customFormat="1" x14ac:dyDescent="0.3"/>
    <row r="263" spans="1:2" s="61" customFormat="1" x14ac:dyDescent="0.3"/>
    <row r="264" spans="1:2" s="61" customFormat="1" x14ac:dyDescent="0.3"/>
    <row r="265" spans="1:2" s="61" customFormat="1" x14ac:dyDescent="0.3"/>
    <row r="266" spans="1:2" s="61" customFormat="1" x14ac:dyDescent="0.3"/>
    <row r="267" spans="1:2" s="61" customFormat="1" x14ac:dyDescent="0.3"/>
    <row r="268" spans="1:2" s="61" customFormat="1" x14ac:dyDescent="0.3"/>
    <row r="269" spans="1:2" s="61" customFormat="1" x14ac:dyDescent="0.3">
      <c r="B269" s="2"/>
    </row>
    <row r="270" spans="1:2" s="61" customFormat="1" x14ac:dyDescent="0.3">
      <c r="B270" s="2"/>
    </row>
    <row r="271" spans="1:2" s="61" customFormat="1" x14ac:dyDescent="0.3">
      <c r="B271" s="2"/>
    </row>
    <row r="272" spans="1:2" s="61" customFormat="1" x14ac:dyDescent="0.3">
      <c r="A272"/>
      <c r="B272" s="2"/>
    </row>
    <row r="285" spans="1:2" x14ac:dyDescent="0.3">
      <c r="B285" s="61"/>
    </row>
    <row r="286" spans="1:2" x14ac:dyDescent="0.3">
      <c r="B286" s="61"/>
    </row>
    <row r="287" spans="1:2" x14ac:dyDescent="0.3">
      <c r="B287" s="61"/>
    </row>
    <row r="288" spans="1:2" x14ac:dyDescent="0.3">
      <c r="A288" s="61"/>
      <c r="B288" s="61"/>
    </row>
    <row r="289" s="61" customFormat="1" x14ac:dyDescent="0.3"/>
    <row r="290" s="61" customFormat="1" x14ac:dyDescent="0.3"/>
    <row r="291" s="61" customFormat="1" x14ac:dyDescent="0.3"/>
    <row r="292" s="61" customFormat="1" x14ac:dyDescent="0.3"/>
    <row r="293" s="61" customFormat="1" x14ac:dyDescent="0.3"/>
    <row r="294" s="61" customFormat="1" x14ac:dyDescent="0.3"/>
    <row r="295" s="61" customFormat="1" x14ac:dyDescent="0.3"/>
    <row r="296" s="61" customFormat="1" x14ac:dyDescent="0.3"/>
    <row r="297" s="61" customFormat="1" x14ac:dyDescent="0.3"/>
    <row r="298" s="61" customFormat="1" x14ac:dyDescent="0.3"/>
    <row r="299" s="61" customFormat="1" x14ac:dyDescent="0.3"/>
    <row r="300" s="61" customFormat="1" x14ac:dyDescent="0.3"/>
    <row r="301" s="61" customFormat="1" x14ac:dyDescent="0.3"/>
    <row r="302" s="61" customFormat="1" x14ac:dyDescent="0.3"/>
    <row r="303" s="61" customFormat="1" x14ac:dyDescent="0.3"/>
    <row r="304" s="61" customFormat="1" x14ac:dyDescent="0.3"/>
    <row r="305" s="61" customFormat="1" x14ac:dyDescent="0.3"/>
    <row r="306" s="61" customFormat="1" x14ac:dyDescent="0.3"/>
    <row r="307" s="61" customFormat="1" x14ac:dyDescent="0.3"/>
    <row r="308" s="61" customFormat="1" x14ac:dyDescent="0.3"/>
    <row r="309" s="61" customFormat="1" x14ac:dyDescent="0.3"/>
    <row r="310" s="61" customFormat="1" x14ac:dyDescent="0.3"/>
    <row r="311" s="61" customFormat="1" x14ac:dyDescent="0.3"/>
    <row r="312" s="61" customFormat="1" x14ac:dyDescent="0.3"/>
    <row r="313" s="61" customFormat="1" x14ac:dyDescent="0.3"/>
    <row r="314" s="61" customFormat="1" x14ac:dyDescent="0.3"/>
    <row r="315" s="61" customFormat="1" x14ac:dyDescent="0.3"/>
    <row r="316" s="61" customFormat="1" x14ac:dyDescent="0.3"/>
    <row r="317" s="61" customFormat="1" x14ac:dyDescent="0.3"/>
    <row r="318" s="61" customFormat="1" x14ac:dyDescent="0.3"/>
    <row r="319" s="61" customFormat="1" x14ac:dyDescent="0.3"/>
    <row r="320" s="61" customFormat="1" x14ac:dyDescent="0.3"/>
    <row r="321" s="61" customFormat="1" x14ac:dyDescent="0.3"/>
    <row r="322" s="61" customFormat="1" x14ac:dyDescent="0.3"/>
    <row r="323" s="61" customFormat="1" x14ac:dyDescent="0.3"/>
    <row r="324" s="61" customFormat="1" x14ac:dyDescent="0.3"/>
    <row r="325" s="61" customFormat="1" x14ac:dyDescent="0.3"/>
    <row r="326" s="61" customFormat="1" x14ac:dyDescent="0.3"/>
    <row r="327" s="61" customFormat="1" x14ac:dyDescent="0.3"/>
    <row r="328" s="61" customFormat="1" x14ac:dyDescent="0.3"/>
    <row r="329" s="61" customFormat="1" x14ac:dyDescent="0.3"/>
    <row r="330" s="61" customFormat="1" x14ac:dyDescent="0.3"/>
    <row r="331" s="61" customFormat="1" x14ac:dyDescent="0.3"/>
    <row r="332" s="61" customFormat="1" x14ac:dyDescent="0.3"/>
    <row r="333" s="61" customFormat="1" x14ac:dyDescent="0.3"/>
    <row r="334" s="61" customFormat="1" x14ac:dyDescent="0.3"/>
    <row r="335" s="61" customFormat="1" x14ac:dyDescent="0.3"/>
    <row r="336" s="61" customFormat="1" x14ac:dyDescent="0.3"/>
    <row r="337" s="61" customFormat="1" x14ac:dyDescent="0.3"/>
    <row r="338" s="61" customFormat="1" x14ac:dyDescent="0.3"/>
    <row r="339" s="61" customFormat="1" x14ac:dyDescent="0.3"/>
    <row r="340" s="61" customFormat="1" x14ac:dyDescent="0.3"/>
    <row r="341" s="61" customFormat="1" x14ac:dyDescent="0.3"/>
    <row r="342" s="61" customFormat="1" x14ac:dyDescent="0.3"/>
    <row r="343" s="61" customFormat="1" x14ac:dyDescent="0.3"/>
    <row r="344" s="61" customFormat="1" x14ac:dyDescent="0.3"/>
    <row r="345" s="61" customFormat="1" x14ac:dyDescent="0.3"/>
    <row r="346" s="61" customFormat="1" x14ac:dyDescent="0.3"/>
    <row r="347" s="61" customFormat="1" x14ac:dyDescent="0.3"/>
    <row r="348" s="61" customFormat="1" x14ac:dyDescent="0.3"/>
    <row r="349" s="61" customFormat="1" x14ac:dyDescent="0.3"/>
    <row r="350" s="61" customFormat="1" x14ac:dyDescent="0.3"/>
    <row r="351" s="61" customFormat="1" x14ac:dyDescent="0.3"/>
    <row r="352" s="61" customFormat="1" x14ac:dyDescent="0.3"/>
    <row r="353" s="61" customFormat="1" x14ac:dyDescent="0.3"/>
    <row r="354" s="61" customFormat="1" x14ac:dyDescent="0.3"/>
    <row r="355" s="61" customFormat="1" x14ac:dyDescent="0.3"/>
    <row r="356" s="61" customFormat="1" x14ac:dyDescent="0.3"/>
    <row r="357" s="61" customFormat="1" x14ac:dyDescent="0.3"/>
    <row r="358" s="61" customFormat="1" x14ac:dyDescent="0.3"/>
    <row r="359" s="61" customFormat="1" x14ac:dyDescent="0.3"/>
    <row r="360" s="61" customFormat="1" x14ac:dyDescent="0.3"/>
    <row r="361" s="61" customFormat="1" x14ac:dyDescent="0.3"/>
    <row r="362" s="61" customFormat="1" x14ac:dyDescent="0.3"/>
    <row r="363" s="61" customFormat="1" x14ac:dyDescent="0.3"/>
    <row r="364" s="61" customFormat="1" x14ac:dyDescent="0.3"/>
    <row r="365" s="61" customFormat="1" x14ac:dyDescent="0.3"/>
    <row r="366" s="61" customFormat="1" x14ac:dyDescent="0.3"/>
    <row r="367" s="61" customFormat="1" x14ac:dyDescent="0.3"/>
    <row r="368" s="61" customFormat="1" x14ac:dyDescent="0.3"/>
    <row r="369" spans="1:2" s="61" customFormat="1" x14ac:dyDescent="0.3"/>
    <row r="370" spans="1:2" s="61" customFormat="1" x14ac:dyDescent="0.3"/>
    <row r="371" spans="1:2" s="61" customFormat="1" x14ac:dyDescent="0.3"/>
    <row r="372" spans="1:2" s="61" customFormat="1" x14ac:dyDescent="0.3"/>
    <row r="373" spans="1:2" s="61" customFormat="1" x14ac:dyDescent="0.3"/>
    <row r="374" spans="1:2" s="61" customFormat="1" x14ac:dyDescent="0.3"/>
    <row r="375" spans="1:2" s="61" customFormat="1" x14ac:dyDescent="0.3"/>
    <row r="376" spans="1:2" s="61" customFormat="1" x14ac:dyDescent="0.3"/>
    <row r="377" spans="1:2" s="61" customFormat="1" x14ac:dyDescent="0.3"/>
    <row r="378" spans="1:2" s="61" customFormat="1" x14ac:dyDescent="0.3"/>
    <row r="379" spans="1:2" s="61" customFormat="1" x14ac:dyDescent="0.3"/>
    <row r="380" spans="1:2" s="61" customFormat="1" x14ac:dyDescent="0.3"/>
    <row r="381" spans="1:2" s="61" customFormat="1" x14ac:dyDescent="0.3">
      <c r="B381" s="2"/>
    </row>
    <row r="382" spans="1:2" s="61" customFormat="1" x14ac:dyDescent="0.3">
      <c r="B382" s="2"/>
    </row>
    <row r="383" spans="1:2" s="61" customFormat="1" x14ac:dyDescent="0.3">
      <c r="B383" s="2"/>
    </row>
    <row r="384" spans="1:2" s="61" customFormat="1" x14ac:dyDescent="0.3">
      <c r="A384"/>
      <c r="B384" s="2"/>
    </row>
    <row r="397" spans="1:2" x14ac:dyDescent="0.3">
      <c r="B397" s="61"/>
    </row>
    <row r="398" spans="1:2" x14ac:dyDescent="0.3">
      <c r="B398" s="61"/>
    </row>
    <row r="399" spans="1:2" x14ac:dyDescent="0.3">
      <c r="B399" s="61"/>
    </row>
    <row r="400" spans="1:2" x14ac:dyDescent="0.3">
      <c r="A400" s="61"/>
      <c r="B400" s="61"/>
    </row>
    <row r="401" s="61" customFormat="1" x14ac:dyDescent="0.3"/>
    <row r="402" s="61" customFormat="1" x14ac:dyDescent="0.3"/>
    <row r="403" s="61" customFormat="1" x14ac:dyDescent="0.3"/>
    <row r="404" s="61" customFormat="1" x14ac:dyDescent="0.3"/>
    <row r="405" s="61" customFormat="1" x14ac:dyDescent="0.3"/>
    <row r="406" s="61" customFormat="1" x14ac:dyDescent="0.3"/>
    <row r="407" s="61" customFormat="1" x14ac:dyDescent="0.3"/>
    <row r="408" s="61" customFormat="1" x14ac:dyDescent="0.3"/>
    <row r="409" s="61" customFormat="1" x14ac:dyDescent="0.3"/>
    <row r="410" s="61" customFormat="1" x14ac:dyDescent="0.3"/>
    <row r="411" s="61" customFormat="1" x14ac:dyDescent="0.3"/>
    <row r="412" s="61" customFormat="1" x14ac:dyDescent="0.3"/>
    <row r="413" s="61" customFormat="1" x14ac:dyDescent="0.3"/>
    <row r="414" s="61" customFormat="1" x14ac:dyDescent="0.3"/>
    <row r="415" s="61" customFormat="1" x14ac:dyDescent="0.3"/>
    <row r="416" s="61" customFormat="1" x14ac:dyDescent="0.3"/>
    <row r="417" s="61" customFormat="1" x14ac:dyDescent="0.3"/>
    <row r="418" s="61" customFormat="1" x14ac:dyDescent="0.3"/>
    <row r="419" s="61" customFormat="1" x14ac:dyDescent="0.3"/>
    <row r="420" s="61" customFormat="1" x14ac:dyDescent="0.3"/>
    <row r="421" s="61" customFormat="1" x14ac:dyDescent="0.3"/>
    <row r="422" s="61" customFormat="1" x14ac:dyDescent="0.3"/>
    <row r="423" s="61" customFormat="1" x14ac:dyDescent="0.3"/>
    <row r="424" s="61" customFormat="1" x14ac:dyDescent="0.3"/>
    <row r="425" s="61" customFormat="1" x14ac:dyDescent="0.3"/>
    <row r="426" s="61" customFormat="1" x14ac:dyDescent="0.3"/>
    <row r="427" s="61" customFormat="1" x14ac:dyDescent="0.3"/>
    <row r="428" s="61" customFormat="1" x14ac:dyDescent="0.3"/>
    <row r="429" s="61" customFormat="1" x14ac:dyDescent="0.3"/>
    <row r="430" s="61" customFormat="1" x14ac:dyDescent="0.3"/>
    <row r="431" s="61" customFormat="1" x14ac:dyDescent="0.3"/>
    <row r="432" s="61" customFormat="1" x14ac:dyDescent="0.3"/>
    <row r="433" s="61" customFormat="1" x14ac:dyDescent="0.3"/>
    <row r="434" s="61" customFormat="1" x14ac:dyDescent="0.3"/>
    <row r="435" s="61" customFormat="1" x14ac:dyDescent="0.3"/>
    <row r="436" s="61" customFormat="1" x14ac:dyDescent="0.3"/>
    <row r="437" s="61" customFormat="1" x14ac:dyDescent="0.3"/>
    <row r="438" s="61" customFormat="1" x14ac:dyDescent="0.3"/>
    <row r="439" s="61" customFormat="1" x14ac:dyDescent="0.3"/>
    <row r="440" s="61" customFormat="1" x14ac:dyDescent="0.3"/>
    <row r="441" s="61" customFormat="1" x14ac:dyDescent="0.3"/>
    <row r="442" s="61" customFormat="1" x14ac:dyDescent="0.3"/>
    <row r="443" s="61" customFormat="1" x14ac:dyDescent="0.3"/>
    <row r="444" s="61" customFormat="1" x14ac:dyDescent="0.3"/>
    <row r="445" s="61" customFormat="1" x14ac:dyDescent="0.3"/>
    <row r="446" s="61" customFormat="1" x14ac:dyDescent="0.3"/>
    <row r="447" s="61" customFormat="1" x14ac:dyDescent="0.3"/>
    <row r="448" s="61" customFormat="1" x14ac:dyDescent="0.3"/>
    <row r="449" s="61" customFormat="1" x14ac:dyDescent="0.3"/>
    <row r="450" s="61" customFormat="1" x14ac:dyDescent="0.3"/>
    <row r="451" s="61" customFormat="1" x14ac:dyDescent="0.3"/>
    <row r="452" s="61" customFormat="1" x14ac:dyDescent="0.3"/>
    <row r="453" s="61" customFormat="1" x14ac:dyDescent="0.3"/>
    <row r="454" s="61" customFormat="1" x14ac:dyDescent="0.3"/>
    <row r="455" s="61" customFormat="1" x14ac:dyDescent="0.3"/>
    <row r="456" s="61" customFormat="1" x14ac:dyDescent="0.3"/>
    <row r="457" s="61" customFormat="1" x14ac:dyDescent="0.3"/>
    <row r="458" s="61" customFormat="1" x14ac:dyDescent="0.3"/>
    <row r="459" s="61" customFormat="1" x14ac:dyDescent="0.3"/>
    <row r="460" s="61" customFormat="1" x14ac:dyDescent="0.3"/>
    <row r="461" s="61" customFormat="1" x14ac:dyDescent="0.3"/>
    <row r="462" s="61" customFormat="1" x14ac:dyDescent="0.3"/>
    <row r="463" s="61" customFormat="1" x14ac:dyDescent="0.3"/>
    <row r="464" s="61" customFormat="1" x14ac:dyDescent="0.3"/>
    <row r="465" spans="1:2" s="61" customFormat="1" x14ac:dyDescent="0.3"/>
    <row r="466" spans="1:2" s="61" customFormat="1" x14ac:dyDescent="0.3"/>
    <row r="467" spans="1:2" s="61" customFormat="1" x14ac:dyDescent="0.3"/>
    <row r="468" spans="1:2" s="61" customFormat="1" x14ac:dyDescent="0.3"/>
    <row r="469" spans="1:2" s="61" customFormat="1" x14ac:dyDescent="0.3"/>
    <row r="470" spans="1:2" s="61" customFormat="1" x14ac:dyDescent="0.3"/>
    <row r="471" spans="1:2" s="61" customFormat="1" x14ac:dyDescent="0.3"/>
    <row r="472" spans="1:2" s="61" customFormat="1" x14ac:dyDescent="0.3"/>
    <row r="473" spans="1:2" s="61" customFormat="1" x14ac:dyDescent="0.3"/>
    <row r="474" spans="1:2" s="61" customFormat="1" x14ac:dyDescent="0.3"/>
    <row r="475" spans="1:2" s="61" customFormat="1" x14ac:dyDescent="0.3"/>
    <row r="476" spans="1:2" s="61" customFormat="1" x14ac:dyDescent="0.3"/>
    <row r="477" spans="1:2" s="61" customFormat="1" x14ac:dyDescent="0.3">
      <c r="B477" s="2"/>
    </row>
    <row r="478" spans="1:2" s="61" customFormat="1" x14ac:dyDescent="0.3">
      <c r="B478" s="2"/>
    </row>
    <row r="479" spans="1:2" s="61" customFormat="1" x14ac:dyDescent="0.3">
      <c r="B479" s="2"/>
    </row>
    <row r="480" spans="1:2" s="61" customFormat="1" x14ac:dyDescent="0.3">
      <c r="A480"/>
      <c r="B480" s="2"/>
    </row>
    <row r="509" spans="1:2" x14ac:dyDescent="0.3">
      <c r="B509" s="61"/>
    </row>
    <row r="510" spans="1:2" x14ac:dyDescent="0.3">
      <c r="B510" s="61"/>
    </row>
    <row r="511" spans="1:2" x14ac:dyDescent="0.3">
      <c r="B511" s="61"/>
    </row>
    <row r="512" spans="1:2" x14ac:dyDescent="0.3">
      <c r="A512" s="61"/>
      <c r="B512" s="61"/>
    </row>
    <row r="513" s="61" customFormat="1" x14ac:dyDescent="0.3"/>
    <row r="514" s="61" customFormat="1" x14ac:dyDescent="0.3"/>
    <row r="515" s="61" customFormat="1" x14ac:dyDescent="0.3"/>
    <row r="516" s="61" customFormat="1" x14ac:dyDescent="0.3"/>
    <row r="517" s="61" customFormat="1" x14ac:dyDescent="0.3"/>
    <row r="518" s="61" customFormat="1" x14ac:dyDescent="0.3"/>
    <row r="519" s="61" customFormat="1" x14ac:dyDescent="0.3"/>
    <row r="520" s="61" customFormat="1" x14ac:dyDescent="0.3"/>
    <row r="521" s="61" customFormat="1" x14ac:dyDescent="0.3"/>
    <row r="522" s="61" customFormat="1" x14ac:dyDescent="0.3"/>
    <row r="523" s="61" customFormat="1" x14ac:dyDescent="0.3"/>
    <row r="524" s="61" customFormat="1" x14ac:dyDescent="0.3"/>
    <row r="525" s="61" customFormat="1" x14ac:dyDescent="0.3"/>
    <row r="526" s="61" customFormat="1" x14ac:dyDescent="0.3"/>
    <row r="527" s="61" customFormat="1" x14ac:dyDescent="0.3"/>
    <row r="528" s="61" customFormat="1" x14ac:dyDescent="0.3"/>
    <row r="529" spans="1:2" s="61" customFormat="1" x14ac:dyDescent="0.3"/>
    <row r="530" spans="1:2" s="61" customFormat="1" x14ac:dyDescent="0.3"/>
    <row r="531" spans="1:2" s="61" customFormat="1" x14ac:dyDescent="0.3"/>
    <row r="532" spans="1:2" s="61" customFormat="1" x14ac:dyDescent="0.3"/>
    <row r="533" spans="1:2" s="61" customFormat="1" x14ac:dyDescent="0.3"/>
    <row r="534" spans="1:2" s="61" customFormat="1" x14ac:dyDescent="0.3"/>
    <row r="535" spans="1:2" s="61" customFormat="1" x14ac:dyDescent="0.3"/>
    <row r="536" spans="1:2" s="61" customFormat="1" x14ac:dyDescent="0.3"/>
    <row r="537" spans="1:2" s="61" customFormat="1" x14ac:dyDescent="0.3"/>
    <row r="538" spans="1:2" s="61" customFormat="1" x14ac:dyDescent="0.3"/>
    <row r="539" spans="1:2" s="61" customFormat="1" x14ac:dyDescent="0.3"/>
    <row r="540" spans="1:2" s="61" customFormat="1" x14ac:dyDescent="0.3"/>
    <row r="541" spans="1:2" s="61" customFormat="1" x14ac:dyDescent="0.3">
      <c r="B541" s="2"/>
    </row>
    <row r="542" spans="1:2" s="61" customFormat="1" x14ac:dyDescent="0.3">
      <c r="B542" s="2"/>
    </row>
    <row r="543" spans="1:2" s="61" customFormat="1" x14ac:dyDescent="0.3">
      <c r="B543" s="2"/>
    </row>
    <row r="544" spans="1:2" s="61" customFormat="1" x14ac:dyDescent="0.3">
      <c r="A544"/>
      <c r="B544" s="2"/>
    </row>
    <row r="573" spans="1:2" x14ac:dyDescent="0.3">
      <c r="B573" s="61"/>
    </row>
    <row r="574" spans="1:2" x14ac:dyDescent="0.3">
      <c r="B574" s="61"/>
    </row>
    <row r="575" spans="1:2" x14ac:dyDescent="0.3">
      <c r="B575" s="61"/>
    </row>
    <row r="576" spans="1:2" x14ac:dyDescent="0.3">
      <c r="A576" s="61"/>
      <c r="B576" s="61"/>
    </row>
    <row r="577" s="61" customFormat="1" x14ac:dyDescent="0.3"/>
    <row r="578" s="61" customFormat="1" x14ac:dyDescent="0.3"/>
    <row r="579" s="61" customFormat="1" x14ac:dyDescent="0.3"/>
    <row r="580" s="61" customFormat="1" x14ac:dyDescent="0.3"/>
    <row r="581" s="61" customFormat="1" x14ac:dyDescent="0.3"/>
    <row r="582" s="61" customFormat="1" x14ac:dyDescent="0.3"/>
    <row r="583" s="61" customFormat="1" x14ac:dyDescent="0.3"/>
    <row r="584" s="61" customFormat="1" x14ac:dyDescent="0.3"/>
    <row r="585" s="61" customFormat="1" x14ac:dyDescent="0.3"/>
    <row r="586" s="61" customFormat="1" x14ac:dyDescent="0.3"/>
    <row r="587" s="61" customFormat="1" x14ac:dyDescent="0.3"/>
    <row r="588" s="61" customFormat="1" x14ac:dyDescent="0.3"/>
    <row r="589" s="61" customFormat="1" x14ac:dyDescent="0.3"/>
    <row r="590" s="61" customFormat="1" x14ac:dyDescent="0.3"/>
    <row r="591" s="61" customFormat="1" x14ac:dyDescent="0.3"/>
    <row r="592" s="61" customFormat="1" x14ac:dyDescent="0.3"/>
    <row r="593" s="61" customFormat="1" x14ac:dyDescent="0.3"/>
    <row r="594" s="61" customFormat="1" x14ac:dyDescent="0.3"/>
    <row r="595" s="61" customFormat="1" x14ac:dyDescent="0.3"/>
    <row r="596" s="61" customFormat="1" x14ac:dyDescent="0.3"/>
    <row r="597" s="61" customFormat="1" x14ac:dyDescent="0.3"/>
    <row r="598" s="61" customFormat="1" x14ac:dyDescent="0.3"/>
    <row r="599" s="61" customFormat="1" x14ac:dyDescent="0.3"/>
    <row r="600" s="61" customFormat="1" x14ac:dyDescent="0.3"/>
    <row r="601" s="61" customFormat="1" x14ac:dyDescent="0.3"/>
    <row r="602" s="61" customFormat="1" x14ac:dyDescent="0.3"/>
    <row r="603" s="61" customFormat="1" x14ac:dyDescent="0.3"/>
    <row r="604" s="61" customFormat="1" x14ac:dyDescent="0.3"/>
    <row r="605" s="61" customFormat="1" x14ac:dyDescent="0.3"/>
    <row r="606" s="61" customFormat="1" x14ac:dyDescent="0.3"/>
    <row r="607" s="61" customFormat="1" x14ac:dyDescent="0.3"/>
    <row r="608" s="61" customFormat="1" x14ac:dyDescent="0.3"/>
    <row r="609" s="61" customFormat="1" x14ac:dyDescent="0.3"/>
    <row r="610" s="61" customFormat="1" x14ac:dyDescent="0.3"/>
    <row r="611" s="61" customFormat="1" x14ac:dyDescent="0.3"/>
    <row r="612" s="61" customFormat="1" x14ac:dyDescent="0.3"/>
    <row r="613" s="61" customFormat="1" x14ac:dyDescent="0.3"/>
    <row r="614" s="61" customFormat="1" x14ac:dyDescent="0.3"/>
    <row r="615" s="61" customFormat="1" x14ac:dyDescent="0.3"/>
    <row r="616" s="61" customFormat="1" x14ac:dyDescent="0.3"/>
    <row r="617" s="61" customFormat="1" x14ac:dyDescent="0.3"/>
    <row r="618" s="61" customFormat="1" x14ac:dyDescent="0.3"/>
    <row r="619" s="61" customFormat="1" x14ac:dyDescent="0.3"/>
    <row r="620" s="61" customFormat="1" x14ac:dyDescent="0.3"/>
    <row r="621" s="61" customFormat="1" x14ac:dyDescent="0.3"/>
    <row r="622" s="61" customFormat="1" x14ac:dyDescent="0.3"/>
    <row r="623" s="61" customFormat="1" x14ac:dyDescent="0.3"/>
    <row r="624" s="61" customFormat="1" x14ac:dyDescent="0.3"/>
    <row r="625" s="61" customFormat="1" x14ac:dyDescent="0.3"/>
    <row r="626" s="61" customFormat="1" x14ac:dyDescent="0.3"/>
    <row r="627" s="61" customFormat="1" x14ac:dyDescent="0.3"/>
    <row r="628" s="61" customFormat="1" x14ac:dyDescent="0.3"/>
    <row r="629" s="61" customFormat="1" x14ac:dyDescent="0.3"/>
    <row r="630" s="61" customFormat="1" x14ac:dyDescent="0.3"/>
    <row r="631" s="61" customFormat="1" x14ac:dyDescent="0.3"/>
    <row r="632" s="61" customFormat="1" x14ac:dyDescent="0.3"/>
    <row r="633" s="61" customFormat="1" x14ac:dyDescent="0.3"/>
    <row r="634" s="61" customFormat="1" x14ac:dyDescent="0.3"/>
    <row r="635" s="61" customFormat="1" x14ac:dyDescent="0.3"/>
    <row r="636" s="61" customFormat="1" x14ac:dyDescent="0.3"/>
    <row r="637" s="61" customFormat="1" x14ac:dyDescent="0.3"/>
    <row r="638" s="61" customFormat="1" x14ac:dyDescent="0.3"/>
    <row r="639" s="61" customFormat="1" x14ac:dyDescent="0.3"/>
    <row r="640" s="61" customFormat="1" x14ac:dyDescent="0.3"/>
    <row r="641" s="61" customFormat="1" x14ac:dyDescent="0.3"/>
    <row r="642" s="61" customFormat="1" x14ac:dyDescent="0.3"/>
    <row r="643" s="61" customFormat="1" x14ac:dyDescent="0.3"/>
    <row r="644" s="61" customFormat="1" x14ac:dyDescent="0.3"/>
    <row r="645" s="61" customFormat="1" x14ac:dyDescent="0.3"/>
    <row r="646" s="61" customFormat="1" x14ac:dyDescent="0.3"/>
    <row r="647" s="61" customFormat="1" x14ac:dyDescent="0.3"/>
    <row r="648" s="61" customFormat="1" x14ac:dyDescent="0.3"/>
    <row r="649" s="61" customFormat="1" x14ac:dyDescent="0.3"/>
    <row r="650" s="61" customFormat="1" x14ac:dyDescent="0.3"/>
    <row r="651" s="61" customFormat="1" x14ac:dyDescent="0.3"/>
    <row r="652" s="61" customFormat="1" x14ac:dyDescent="0.3"/>
    <row r="653" s="61" customFormat="1" x14ac:dyDescent="0.3"/>
    <row r="654" s="61" customFormat="1" x14ac:dyDescent="0.3"/>
    <row r="655" s="61" customFormat="1" x14ac:dyDescent="0.3"/>
    <row r="656" s="61" customFormat="1" x14ac:dyDescent="0.3"/>
    <row r="657" s="61" customFormat="1" x14ac:dyDescent="0.3"/>
    <row r="658" s="61" customFormat="1" x14ac:dyDescent="0.3"/>
    <row r="659" s="61" customFormat="1" x14ac:dyDescent="0.3"/>
    <row r="660" s="61" customFormat="1" x14ac:dyDescent="0.3"/>
    <row r="661" s="61" customFormat="1" x14ac:dyDescent="0.3"/>
    <row r="662" s="61" customFormat="1" x14ac:dyDescent="0.3"/>
    <row r="663" s="61" customFormat="1" x14ac:dyDescent="0.3"/>
    <row r="664" s="61" customFormat="1" x14ac:dyDescent="0.3"/>
    <row r="665" s="61" customFormat="1" x14ac:dyDescent="0.3"/>
    <row r="666" s="61" customFormat="1" x14ac:dyDescent="0.3"/>
    <row r="667" s="61" customFormat="1" x14ac:dyDescent="0.3"/>
    <row r="668" s="61" customFormat="1" x14ac:dyDescent="0.3"/>
    <row r="669" s="61" customFormat="1" x14ac:dyDescent="0.3"/>
    <row r="670" s="61" customFormat="1" x14ac:dyDescent="0.3"/>
    <row r="671" s="61" customFormat="1" x14ac:dyDescent="0.3"/>
    <row r="672" s="61" customFormat="1" x14ac:dyDescent="0.3"/>
    <row r="673" s="61" customFormat="1" x14ac:dyDescent="0.3"/>
    <row r="674" s="61" customFormat="1" x14ac:dyDescent="0.3"/>
    <row r="675" s="61" customFormat="1" x14ac:dyDescent="0.3"/>
    <row r="676" s="61" customFormat="1" x14ac:dyDescent="0.3"/>
    <row r="677" s="61" customFormat="1" x14ac:dyDescent="0.3"/>
    <row r="678" s="61" customFormat="1" x14ac:dyDescent="0.3"/>
    <row r="679" s="61" customFormat="1" x14ac:dyDescent="0.3"/>
    <row r="680" s="61" customFormat="1" x14ac:dyDescent="0.3"/>
    <row r="681" s="61" customFormat="1" x14ac:dyDescent="0.3"/>
    <row r="682" s="61" customFormat="1" x14ac:dyDescent="0.3"/>
    <row r="683" s="61" customFormat="1" x14ac:dyDescent="0.3"/>
    <row r="684" s="61" customFormat="1" x14ac:dyDescent="0.3"/>
    <row r="685" s="61" customFormat="1" x14ac:dyDescent="0.3"/>
    <row r="686" s="61" customFormat="1" x14ac:dyDescent="0.3"/>
    <row r="687" s="61" customFormat="1" x14ac:dyDescent="0.3"/>
    <row r="688" s="61" customFormat="1" x14ac:dyDescent="0.3"/>
    <row r="689" s="61" customFormat="1" x14ac:dyDescent="0.3"/>
    <row r="690" s="61" customFormat="1" x14ac:dyDescent="0.3"/>
    <row r="691" s="61" customFormat="1" x14ac:dyDescent="0.3"/>
    <row r="692" s="61" customFormat="1" x14ac:dyDescent="0.3"/>
    <row r="693" s="61" customFormat="1" x14ac:dyDescent="0.3"/>
    <row r="694" s="61" customFormat="1" x14ac:dyDescent="0.3"/>
    <row r="695" s="61" customFormat="1" x14ac:dyDescent="0.3"/>
    <row r="696" s="61" customFormat="1" x14ac:dyDescent="0.3"/>
    <row r="697" s="61" customFormat="1" x14ac:dyDescent="0.3"/>
    <row r="698" s="61" customFormat="1" x14ac:dyDescent="0.3"/>
    <row r="699" s="61" customFormat="1" x14ac:dyDescent="0.3"/>
    <row r="700" s="61" customFormat="1" x14ac:dyDescent="0.3"/>
    <row r="701" s="61" customFormat="1" x14ac:dyDescent="0.3"/>
    <row r="702" s="61" customFormat="1" x14ac:dyDescent="0.3"/>
    <row r="703" s="61" customFormat="1" x14ac:dyDescent="0.3"/>
    <row r="704" s="61" customFormat="1" x14ac:dyDescent="0.3"/>
    <row r="705" s="61" customFormat="1" x14ac:dyDescent="0.3"/>
    <row r="706" s="61" customFormat="1" x14ac:dyDescent="0.3"/>
    <row r="707" s="61" customFormat="1" x14ac:dyDescent="0.3"/>
    <row r="708" s="61" customFormat="1" x14ac:dyDescent="0.3"/>
    <row r="709" s="61" customFormat="1" x14ac:dyDescent="0.3"/>
    <row r="710" s="61" customFormat="1" x14ac:dyDescent="0.3"/>
    <row r="711" s="61" customFormat="1" x14ac:dyDescent="0.3"/>
    <row r="712" s="61" customFormat="1" x14ac:dyDescent="0.3"/>
    <row r="713" s="61" customFormat="1" x14ac:dyDescent="0.3"/>
    <row r="714" s="61" customFormat="1" x14ac:dyDescent="0.3"/>
    <row r="715" s="61" customFormat="1" x14ac:dyDescent="0.3"/>
    <row r="716" s="61" customFormat="1" x14ac:dyDescent="0.3"/>
    <row r="717" s="61" customFormat="1" x14ac:dyDescent="0.3"/>
    <row r="718" s="61" customFormat="1" x14ac:dyDescent="0.3"/>
    <row r="719" s="61" customFormat="1" x14ac:dyDescent="0.3"/>
    <row r="720" s="61" customFormat="1" x14ac:dyDescent="0.3"/>
    <row r="721" spans="1:2" s="61" customFormat="1" x14ac:dyDescent="0.3"/>
    <row r="722" spans="1:2" s="61" customFormat="1" x14ac:dyDescent="0.3"/>
    <row r="723" spans="1:2" s="61" customFormat="1" x14ac:dyDescent="0.3"/>
    <row r="724" spans="1:2" s="61" customFormat="1" x14ac:dyDescent="0.3"/>
    <row r="725" spans="1:2" s="61" customFormat="1" x14ac:dyDescent="0.3"/>
    <row r="726" spans="1:2" s="61" customFormat="1" x14ac:dyDescent="0.3"/>
    <row r="727" spans="1:2" s="61" customFormat="1" x14ac:dyDescent="0.3"/>
    <row r="728" spans="1:2" s="61" customFormat="1" x14ac:dyDescent="0.3"/>
    <row r="729" spans="1:2" s="61" customFormat="1" x14ac:dyDescent="0.3"/>
    <row r="730" spans="1:2" s="61" customFormat="1" x14ac:dyDescent="0.3"/>
    <row r="731" spans="1:2" s="61" customFormat="1" x14ac:dyDescent="0.3"/>
    <row r="732" spans="1:2" s="61" customFormat="1" x14ac:dyDescent="0.3"/>
    <row r="733" spans="1:2" s="61" customFormat="1" x14ac:dyDescent="0.3">
      <c r="B733" s="2"/>
    </row>
    <row r="734" spans="1:2" s="61" customFormat="1" x14ac:dyDescent="0.3">
      <c r="B734" s="2"/>
    </row>
    <row r="735" spans="1:2" s="61" customFormat="1" x14ac:dyDescent="0.3">
      <c r="B735" s="2"/>
    </row>
    <row r="736" spans="1:2" s="61" customFormat="1" x14ac:dyDescent="0.3">
      <c r="A736"/>
      <c r="B736" s="2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8EC-6581-48EC-9C48-6623C1BA0A42}">
  <sheetPr>
    <tabColor rgb="FFFF99FF"/>
    <pageSetUpPr autoPageBreaks="0"/>
  </sheetPr>
  <dimension ref="A1:H742"/>
  <sheetViews>
    <sheetView zoomScale="160" zoomScaleNormal="160" zoomScaleSheetLayoutView="100" zoomScalePageLayoutView="115" workbookViewId="0">
      <selection activeCell="F8" sqref="F8"/>
    </sheetView>
  </sheetViews>
  <sheetFormatPr defaultColWidth="19.77734375" defaultRowHeight="14.4" x14ac:dyDescent="0.3"/>
  <cols>
    <col min="1" max="1" width="17" style="2" bestFit="1" customWidth="1"/>
    <col min="2" max="2" width="12" style="2" customWidth="1"/>
    <col min="3" max="3" width="8.109375" style="15" bestFit="1" customWidth="1"/>
    <col min="4" max="4" width="24" style="38" customWidth="1"/>
    <col min="5" max="5" width="4.33203125" customWidth="1"/>
    <col min="6" max="6" width="9.44140625" customWidth="1"/>
    <col min="7" max="7" width="5.77734375" style="2" customWidth="1"/>
    <col min="8" max="8" width="10.109375" customWidth="1"/>
    <col min="9" max="16384" width="19.77734375" style="2"/>
  </cols>
  <sheetData>
    <row r="1" spans="1:8" x14ac:dyDescent="0.3">
      <c r="A1" s="103" t="s">
        <v>0</v>
      </c>
      <c r="B1" s="104" t="s">
        <v>895</v>
      </c>
      <c r="C1" s="107" t="s">
        <v>5</v>
      </c>
      <c r="D1" s="138" t="s">
        <v>7</v>
      </c>
      <c r="G1" s="56">
        <v>0</v>
      </c>
      <c r="H1" s="55">
        <v>0</v>
      </c>
    </row>
    <row r="2" spans="1:8" x14ac:dyDescent="0.3">
      <c r="A2" s="2" t="s">
        <v>796</v>
      </c>
      <c r="B2" s="60">
        <v>479006982</v>
      </c>
      <c r="C2" s="108">
        <v>64387</v>
      </c>
      <c r="D2" s="136"/>
      <c r="G2" s="75">
        <v>0.01</v>
      </c>
      <c r="H2" s="57">
        <v>5000</v>
      </c>
    </row>
    <row r="3" spans="1:8" x14ac:dyDescent="0.3">
      <c r="A3" s="2" t="s">
        <v>433</v>
      </c>
      <c r="B3" s="60">
        <v>511009606</v>
      </c>
      <c r="C3" s="108">
        <v>95336</v>
      </c>
      <c r="D3" s="136"/>
      <c r="G3" s="75">
        <v>1.4999999999999999E-2</v>
      </c>
      <c r="H3" s="57">
        <v>25000</v>
      </c>
    </row>
    <row r="4" spans="1:8" x14ac:dyDescent="0.3">
      <c r="A4" s="2" t="s">
        <v>1045</v>
      </c>
      <c r="B4" s="60">
        <v>176006080</v>
      </c>
      <c r="C4" s="108">
        <v>71460</v>
      </c>
      <c r="D4" s="136"/>
      <c r="G4" s="75">
        <v>0.02</v>
      </c>
      <c r="H4" s="57">
        <v>35000</v>
      </c>
    </row>
    <row r="5" spans="1:8" x14ac:dyDescent="0.3">
      <c r="A5" s="2" t="s">
        <v>2330</v>
      </c>
      <c r="B5" s="60">
        <v>687007932</v>
      </c>
      <c r="C5" s="108">
        <v>45391</v>
      </c>
      <c r="D5" s="136"/>
      <c r="G5" s="75">
        <v>2.5000000000000001E-2</v>
      </c>
      <c r="H5" s="57">
        <v>45000</v>
      </c>
    </row>
    <row r="6" spans="1:8" x14ac:dyDescent="0.3">
      <c r="A6" s="2" t="s">
        <v>335</v>
      </c>
      <c r="B6" s="60">
        <v>125004528</v>
      </c>
      <c r="C6" s="108">
        <v>111090</v>
      </c>
      <c r="D6" s="136"/>
      <c r="G6" s="75">
        <v>0.03</v>
      </c>
      <c r="H6" s="57">
        <v>55000</v>
      </c>
    </row>
    <row r="7" spans="1:8" x14ac:dyDescent="0.3">
      <c r="A7" s="2" t="s">
        <v>366</v>
      </c>
      <c r="B7" s="60">
        <v>385002272</v>
      </c>
      <c r="C7" s="108">
        <v>48168</v>
      </c>
      <c r="D7" s="136"/>
      <c r="G7" s="75">
        <v>3.5000000000000003E-2</v>
      </c>
      <c r="H7" s="57">
        <v>65000</v>
      </c>
    </row>
    <row r="8" spans="1:8" x14ac:dyDescent="0.3">
      <c r="A8" s="2" t="s">
        <v>178</v>
      </c>
      <c r="B8" s="60">
        <v>573006266</v>
      </c>
      <c r="C8" s="108">
        <v>99842</v>
      </c>
      <c r="D8" s="136"/>
      <c r="G8" s="75">
        <v>0.04</v>
      </c>
      <c r="H8" s="57">
        <v>75000</v>
      </c>
    </row>
    <row r="9" spans="1:8" x14ac:dyDescent="0.3">
      <c r="A9" s="2" t="s">
        <v>573</v>
      </c>
      <c r="B9" s="60">
        <v>932840000</v>
      </c>
      <c r="C9" s="108">
        <v>108185</v>
      </c>
      <c r="D9" s="136"/>
      <c r="G9" s="75">
        <v>4.4999999999999998E-2</v>
      </c>
      <c r="H9" s="57">
        <v>85000</v>
      </c>
    </row>
    <row r="10" spans="1:8" x14ac:dyDescent="0.3">
      <c r="A10" s="2" t="s">
        <v>2331</v>
      </c>
      <c r="B10" s="60">
        <v>183004601</v>
      </c>
      <c r="C10" s="108">
        <v>65688</v>
      </c>
      <c r="D10" s="136"/>
      <c r="G10" s="75">
        <v>0.05</v>
      </c>
      <c r="H10" s="57">
        <v>95000</v>
      </c>
    </row>
    <row r="11" spans="1:8" x14ac:dyDescent="0.3">
      <c r="A11" s="2" t="s">
        <v>799</v>
      </c>
      <c r="B11" s="60">
        <v>692009819</v>
      </c>
      <c r="C11" s="108">
        <v>54080</v>
      </c>
      <c r="D11" s="136"/>
      <c r="G11" s="75">
        <v>5.5E-2</v>
      </c>
      <c r="H11" s="57">
        <v>105000</v>
      </c>
    </row>
    <row r="12" spans="1:8" x14ac:dyDescent="0.3">
      <c r="A12" s="2" t="s">
        <v>2332</v>
      </c>
      <c r="B12" s="60">
        <v>125003650</v>
      </c>
      <c r="C12" s="108">
        <v>83005</v>
      </c>
      <c r="D12" s="137"/>
      <c r="G12" s="75">
        <v>0.06</v>
      </c>
      <c r="H12" s="57">
        <v>115000</v>
      </c>
    </row>
    <row r="13" spans="1:8" x14ac:dyDescent="0.3">
      <c r="A13" s="2" t="s">
        <v>715</v>
      </c>
      <c r="B13" s="60">
        <v>501001971</v>
      </c>
      <c r="C13" s="108">
        <v>47052</v>
      </c>
      <c r="D13" s="137"/>
      <c r="G13" s="75">
        <v>6.5000000000000002E-2</v>
      </c>
      <c r="H13" s="57">
        <v>125000</v>
      </c>
    </row>
    <row r="14" spans="1:8" x14ac:dyDescent="0.3">
      <c r="A14" s="2" t="s">
        <v>226</v>
      </c>
      <c r="B14" s="60">
        <v>496720000</v>
      </c>
      <c r="C14" s="108">
        <v>56792</v>
      </c>
      <c r="D14" s="137"/>
      <c r="G14" s="75">
        <v>7.0000000000000007E-2</v>
      </c>
      <c r="H14" s="57">
        <v>135000</v>
      </c>
    </row>
    <row r="15" spans="1:8" x14ac:dyDescent="0.3">
      <c r="A15" s="2" t="s">
        <v>494</v>
      </c>
      <c r="B15" s="60">
        <v>546009694</v>
      </c>
      <c r="C15" s="108">
        <v>114430</v>
      </c>
      <c r="D15" s="137"/>
      <c r="G15" s="75">
        <v>7.4999999999999997E-2</v>
      </c>
      <c r="H15" s="57">
        <v>145000</v>
      </c>
    </row>
    <row r="16" spans="1:8" x14ac:dyDescent="0.3">
      <c r="A16" s="2" t="s">
        <v>437</v>
      </c>
      <c r="B16" s="60">
        <v>666883411</v>
      </c>
      <c r="C16" s="108">
        <v>48546</v>
      </c>
      <c r="D16" s="137"/>
      <c r="G16" s="75">
        <v>0.08</v>
      </c>
      <c r="H16" s="57">
        <v>155000</v>
      </c>
    </row>
    <row r="17" spans="1:4" x14ac:dyDescent="0.3">
      <c r="A17" s="2" t="s">
        <v>256</v>
      </c>
      <c r="B17" s="60">
        <v>167670000</v>
      </c>
      <c r="C17" s="108">
        <v>85604</v>
      </c>
      <c r="D17" s="137"/>
    </row>
    <row r="18" spans="1:4" x14ac:dyDescent="0.3">
      <c r="A18" s="2" t="s">
        <v>777</v>
      </c>
      <c r="B18" s="60">
        <v>666945320</v>
      </c>
      <c r="C18" s="108">
        <v>60068</v>
      </c>
      <c r="D18" s="137"/>
    </row>
    <row r="19" spans="1:4" x14ac:dyDescent="0.3">
      <c r="A19" s="2" t="s">
        <v>528</v>
      </c>
      <c r="B19" s="60">
        <v>316007805</v>
      </c>
      <c r="C19" s="108">
        <v>78867</v>
      </c>
      <c r="D19" s="137"/>
    </row>
    <row r="20" spans="1:4" x14ac:dyDescent="0.3">
      <c r="A20" s="2" t="s">
        <v>120</v>
      </c>
      <c r="B20" s="60">
        <v>666375527</v>
      </c>
      <c r="C20" s="108">
        <v>118113</v>
      </c>
      <c r="D20" s="137"/>
    </row>
    <row r="21" spans="1:4" x14ac:dyDescent="0.3">
      <c r="A21" s="2" t="s">
        <v>258</v>
      </c>
      <c r="B21" s="60">
        <v>718009132</v>
      </c>
      <c r="C21" s="108">
        <v>49935</v>
      </c>
      <c r="D21" s="137"/>
    </row>
    <row r="22" spans="1:4" x14ac:dyDescent="0.3">
      <c r="A22" s="2" t="s">
        <v>693</v>
      </c>
      <c r="B22" s="60">
        <v>171340000</v>
      </c>
      <c r="C22" s="108">
        <v>55997</v>
      </c>
      <c r="D22" s="137"/>
    </row>
    <row r="23" spans="1:4" x14ac:dyDescent="0.3">
      <c r="A23" s="2" t="s">
        <v>132</v>
      </c>
      <c r="B23" s="60">
        <v>824001427</v>
      </c>
      <c r="C23" s="108">
        <v>88499</v>
      </c>
      <c r="D23" s="137"/>
    </row>
    <row r="24" spans="1:4" x14ac:dyDescent="0.3">
      <c r="A24" s="2" t="s">
        <v>368</v>
      </c>
      <c r="B24" s="60">
        <v>969003167</v>
      </c>
      <c r="C24" s="108">
        <v>56533</v>
      </c>
      <c r="D24" s="137"/>
    </row>
    <row r="25" spans="1:4" x14ac:dyDescent="0.3">
      <c r="A25" s="2" t="s">
        <v>800</v>
      </c>
      <c r="B25" s="60">
        <v>543120000</v>
      </c>
      <c r="C25" s="108">
        <v>122888</v>
      </c>
      <c r="D25" s="137"/>
    </row>
    <row r="26" spans="1:4" x14ac:dyDescent="0.3">
      <c r="A26" s="2" t="s">
        <v>172</v>
      </c>
      <c r="B26" s="60">
        <v>703430000</v>
      </c>
      <c r="C26" s="108">
        <v>73650</v>
      </c>
      <c r="D26" s="137"/>
    </row>
    <row r="27" spans="1:4" x14ac:dyDescent="0.3">
      <c r="A27" s="2" t="s">
        <v>729</v>
      </c>
      <c r="B27" s="60">
        <v>699340000</v>
      </c>
      <c r="C27" s="108">
        <v>48436</v>
      </c>
      <c r="D27" s="137"/>
    </row>
    <row r="28" spans="1:4" x14ac:dyDescent="0.3">
      <c r="A28" s="2" t="s">
        <v>117</v>
      </c>
      <c r="B28" s="60">
        <v>116770000</v>
      </c>
      <c r="C28" s="108">
        <v>62470</v>
      </c>
      <c r="D28" s="137"/>
    </row>
    <row r="29" spans="1:4" x14ac:dyDescent="0.3">
      <c r="A29" s="2" t="s">
        <v>408</v>
      </c>
      <c r="B29" s="60">
        <v>666235538</v>
      </c>
      <c r="C29" s="108">
        <v>69800</v>
      </c>
      <c r="D29" s="137"/>
    </row>
    <row r="30" spans="1:4" x14ac:dyDescent="0.3">
      <c r="A30" s="2" t="s">
        <v>482</v>
      </c>
      <c r="B30" s="60">
        <v>476007863</v>
      </c>
      <c r="C30" s="108">
        <v>51697</v>
      </c>
      <c r="D30" s="137"/>
    </row>
    <row r="31" spans="1:4" x14ac:dyDescent="0.3">
      <c r="A31" s="2" t="s">
        <v>121</v>
      </c>
      <c r="B31" s="60">
        <v>772930000</v>
      </c>
      <c r="C31" s="108">
        <v>112624</v>
      </c>
      <c r="D31" s="137"/>
    </row>
    <row r="32" spans="1:4" x14ac:dyDescent="0.3">
      <c r="A32" s="2" t="s">
        <v>68</v>
      </c>
      <c r="B32" s="60">
        <v>889880000</v>
      </c>
      <c r="C32" s="108">
        <v>104719</v>
      </c>
      <c r="D32" s="137"/>
    </row>
    <row r="33" spans="1:4" x14ac:dyDescent="0.3">
      <c r="A33" s="2" t="s">
        <v>321</v>
      </c>
      <c r="B33" s="60">
        <v>777008376</v>
      </c>
      <c r="C33" s="108">
        <v>87125</v>
      </c>
      <c r="D33" s="137"/>
    </row>
    <row r="34" spans="1:4" x14ac:dyDescent="0.3">
      <c r="A34" s="2" t="s">
        <v>701</v>
      </c>
      <c r="B34" s="60">
        <v>504008248</v>
      </c>
      <c r="C34" s="108">
        <v>95461</v>
      </c>
      <c r="D34" s="137"/>
    </row>
    <row r="35" spans="1:4" x14ac:dyDescent="0.3">
      <c r="A35" s="2" t="s">
        <v>655</v>
      </c>
      <c r="B35" s="60">
        <v>837001186</v>
      </c>
      <c r="C35" s="108">
        <v>97105</v>
      </c>
      <c r="D35" s="137"/>
    </row>
    <row r="36" spans="1:4" x14ac:dyDescent="0.3">
      <c r="A36" s="2" t="s">
        <v>217</v>
      </c>
      <c r="B36" s="60">
        <v>426640000</v>
      </c>
      <c r="C36" s="108">
        <v>64193</v>
      </c>
      <c r="D36" s="137"/>
    </row>
    <row r="37" spans="1:4" x14ac:dyDescent="0.3">
      <c r="A37" s="2" t="s">
        <v>598</v>
      </c>
      <c r="B37" s="60">
        <v>396007116</v>
      </c>
      <c r="C37" s="108">
        <v>79158</v>
      </c>
      <c r="D37" s="137"/>
    </row>
    <row r="38" spans="1:4" x14ac:dyDescent="0.3">
      <c r="A38" s="2" t="s">
        <v>698</v>
      </c>
      <c r="B38" s="60">
        <v>440006611</v>
      </c>
      <c r="C38" s="108">
        <v>97801</v>
      </c>
      <c r="D38" s="137"/>
    </row>
    <row r="39" spans="1:4" x14ac:dyDescent="0.3">
      <c r="A39" s="2" t="s">
        <v>185</v>
      </c>
      <c r="B39" s="60">
        <v>820002964</v>
      </c>
      <c r="C39" s="108">
        <v>117958</v>
      </c>
      <c r="D39" s="137"/>
    </row>
    <row r="40" spans="1:4" x14ac:dyDescent="0.3">
      <c r="A40" s="2" t="s">
        <v>198</v>
      </c>
      <c r="B40" s="60">
        <v>378007904</v>
      </c>
      <c r="C40" s="108">
        <v>51487</v>
      </c>
      <c r="D40" s="137"/>
    </row>
    <row r="41" spans="1:4" x14ac:dyDescent="0.3">
      <c r="A41" s="2" t="s">
        <v>419</v>
      </c>
      <c r="B41" s="60">
        <v>949480000</v>
      </c>
      <c r="C41" s="108">
        <v>104783</v>
      </c>
      <c r="D41" s="137"/>
    </row>
    <row r="42" spans="1:4" x14ac:dyDescent="0.3">
      <c r="A42" s="2" t="s">
        <v>770</v>
      </c>
      <c r="B42" s="60">
        <v>673280000</v>
      </c>
      <c r="C42" s="108">
        <v>95259</v>
      </c>
      <c r="D42" s="137"/>
    </row>
    <row r="43" spans="1:4" x14ac:dyDescent="0.3">
      <c r="A43" s="2" t="s">
        <v>614</v>
      </c>
      <c r="B43" s="60">
        <v>132001469</v>
      </c>
      <c r="C43" s="108">
        <v>78034</v>
      </c>
      <c r="D43" s="137"/>
    </row>
    <row r="44" spans="1:4" x14ac:dyDescent="0.3">
      <c r="A44" s="2" t="s">
        <v>766</v>
      </c>
      <c r="B44" s="60">
        <v>389009544</v>
      </c>
      <c r="C44" s="108">
        <v>99340</v>
      </c>
      <c r="D44" s="137"/>
    </row>
    <row r="45" spans="1:4" x14ac:dyDescent="0.3">
      <c r="A45" s="2" t="s">
        <v>544</v>
      </c>
      <c r="B45" s="60">
        <v>614009657</v>
      </c>
      <c r="C45" s="108">
        <v>72894</v>
      </c>
      <c r="D45" s="137"/>
    </row>
    <row r="46" spans="1:4" x14ac:dyDescent="0.3">
      <c r="A46" s="2" t="s">
        <v>278</v>
      </c>
      <c r="B46" s="60">
        <v>666634704</v>
      </c>
      <c r="C46" s="108">
        <v>60684</v>
      </c>
      <c r="D46" s="137"/>
    </row>
    <row r="47" spans="1:4" x14ac:dyDescent="0.3">
      <c r="A47" s="2" t="s">
        <v>762</v>
      </c>
      <c r="B47" s="60">
        <v>870006602</v>
      </c>
      <c r="C47" s="108">
        <v>113344</v>
      </c>
      <c r="D47" s="137"/>
    </row>
    <row r="48" spans="1:4" x14ac:dyDescent="0.3">
      <c r="A48" s="2" t="s">
        <v>79</v>
      </c>
      <c r="B48" s="60">
        <v>715007454</v>
      </c>
      <c r="C48" s="108">
        <v>98833</v>
      </c>
      <c r="D48" s="137"/>
    </row>
    <row r="49" spans="1:4" x14ac:dyDescent="0.3">
      <c r="A49" s="2" t="s">
        <v>327</v>
      </c>
      <c r="B49" s="60">
        <v>603005664</v>
      </c>
      <c r="C49" s="108">
        <v>107924</v>
      </c>
      <c r="D49" s="137"/>
    </row>
    <row r="50" spans="1:4" x14ac:dyDescent="0.3">
      <c r="A50" s="2" t="s">
        <v>295</v>
      </c>
      <c r="B50" s="60">
        <v>356001438</v>
      </c>
      <c r="C50" s="108">
        <v>76361</v>
      </c>
      <c r="D50" s="137"/>
    </row>
    <row r="51" spans="1:4" x14ac:dyDescent="0.3">
      <c r="A51" s="2" t="s">
        <v>91</v>
      </c>
      <c r="B51" s="60">
        <v>505001918</v>
      </c>
      <c r="C51" s="108">
        <v>124141</v>
      </c>
      <c r="D51" s="137"/>
    </row>
    <row r="52" spans="1:4" x14ac:dyDescent="0.3">
      <c r="A52" s="2" t="s">
        <v>305</v>
      </c>
      <c r="B52" s="60">
        <v>163007043</v>
      </c>
      <c r="C52" s="108">
        <v>42102</v>
      </c>
      <c r="D52" s="137"/>
    </row>
    <row r="53" spans="1:4" x14ac:dyDescent="0.3">
      <c r="A53" s="2" t="s">
        <v>633</v>
      </c>
      <c r="B53" s="60">
        <v>959004384</v>
      </c>
      <c r="C53" s="108">
        <v>59380</v>
      </c>
      <c r="D53" s="137"/>
    </row>
    <row r="54" spans="1:4" x14ac:dyDescent="0.3">
      <c r="A54" s="2" t="s">
        <v>153</v>
      </c>
      <c r="B54" s="60">
        <v>518004060</v>
      </c>
      <c r="C54" s="108">
        <v>97652</v>
      </c>
      <c r="D54" s="137"/>
    </row>
    <row r="55" spans="1:4" x14ac:dyDescent="0.3">
      <c r="A55" s="2" t="s">
        <v>491</v>
      </c>
      <c r="B55" s="60">
        <v>666003704</v>
      </c>
      <c r="C55" s="108">
        <v>61736</v>
      </c>
      <c r="D55" s="137"/>
    </row>
    <row r="56" spans="1:4" x14ac:dyDescent="0.3">
      <c r="A56" s="2" t="s">
        <v>39</v>
      </c>
      <c r="B56" s="60">
        <v>382009483</v>
      </c>
      <c r="C56" s="108">
        <v>107968</v>
      </c>
      <c r="D56" s="137"/>
    </row>
    <row r="57" spans="1:4" x14ac:dyDescent="0.3">
      <c r="A57" s="2" t="s">
        <v>568</v>
      </c>
      <c r="B57" s="60">
        <v>136003102</v>
      </c>
      <c r="C57" s="108">
        <v>79152</v>
      </c>
      <c r="D57" s="137"/>
    </row>
    <row r="58" spans="1:4" x14ac:dyDescent="0.3">
      <c r="A58" s="2" t="s">
        <v>349</v>
      </c>
      <c r="B58" s="60">
        <v>666317914</v>
      </c>
      <c r="C58" s="108">
        <v>55295</v>
      </c>
      <c r="D58" s="137"/>
    </row>
    <row r="59" spans="1:4" x14ac:dyDescent="0.3">
      <c r="A59" s="2" t="s">
        <v>236</v>
      </c>
      <c r="B59" s="60">
        <v>823600000</v>
      </c>
      <c r="C59" s="108">
        <v>92402</v>
      </c>
      <c r="D59" s="137"/>
    </row>
    <row r="60" spans="1:4" x14ac:dyDescent="0.3">
      <c r="A60" s="2" t="s">
        <v>193</v>
      </c>
      <c r="B60" s="60">
        <v>288009449</v>
      </c>
      <c r="C60" s="108">
        <v>50029</v>
      </c>
      <c r="D60" s="137"/>
    </row>
    <row r="61" spans="1:4" x14ac:dyDescent="0.3">
      <c r="A61" s="2" t="s">
        <v>336</v>
      </c>
      <c r="B61" s="60">
        <v>666994402</v>
      </c>
      <c r="C61" s="108">
        <v>54395</v>
      </c>
      <c r="D61" s="137"/>
    </row>
    <row r="62" spans="1:4" x14ac:dyDescent="0.3">
      <c r="A62" s="2" t="s">
        <v>639</v>
      </c>
      <c r="B62" s="60">
        <v>574009427</v>
      </c>
      <c r="C62" s="108">
        <v>51435</v>
      </c>
      <c r="D62" s="137"/>
    </row>
    <row r="63" spans="1:4" x14ac:dyDescent="0.3">
      <c r="A63" s="2" t="s">
        <v>84</v>
      </c>
      <c r="B63" s="60">
        <v>680004232</v>
      </c>
      <c r="C63" s="108">
        <v>83157</v>
      </c>
      <c r="D63" s="137"/>
    </row>
    <row r="64" spans="1:4" x14ac:dyDescent="0.3">
      <c r="A64" s="2" t="s">
        <v>73</v>
      </c>
      <c r="B64" s="60">
        <v>666802866</v>
      </c>
      <c r="C64" s="108">
        <v>71321</v>
      </c>
      <c r="D64" s="137"/>
    </row>
    <row r="65" spans="1:4" x14ac:dyDescent="0.3">
      <c r="A65" s="2" t="s">
        <v>359</v>
      </c>
      <c r="B65" s="60">
        <v>455120000</v>
      </c>
      <c r="C65" s="108">
        <v>68976</v>
      </c>
      <c r="D65" s="137"/>
    </row>
    <row r="66" spans="1:4" x14ac:dyDescent="0.3">
      <c r="A66" s="2" t="s">
        <v>778</v>
      </c>
      <c r="B66" s="60">
        <v>540002417</v>
      </c>
      <c r="C66" s="108">
        <v>107735</v>
      </c>
      <c r="D66" s="137"/>
    </row>
    <row r="67" spans="1:4" x14ac:dyDescent="0.3">
      <c r="A67" s="2" t="s">
        <v>175</v>
      </c>
      <c r="B67" s="60">
        <v>871590000</v>
      </c>
      <c r="C67" s="108">
        <v>120696</v>
      </c>
      <c r="D67" s="137"/>
    </row>
    <row r="68" spans="1:4" x14ac:dyDescent="0.3">
      <c r="A68" s="2" t="s">
        <v>105</v>
      </c>
      <c r="B68" s="60">
        <v>434660000</v>
      </c>
      <c r="C68" s="108">
        <v>104133</v>
      </c>
      <c r="D68" s="137"/>
    </row>
    <row r="69" spans="1:4" x14ac:dyDescent="0.3">
      <c r="A69" s="2" t="s">
        <v>771</v>
      </c>
      <c r="B69" s="60">
        <v>271003019</v>
      </c>
      <c r="C69" s="108">
        <v>122620</v>
      </c>
      <c r="D69" s="137"/>
    </row>
    <row r="70" spans="1:4" x14ac:dyDescent="0.3">
      <c r="A70" s="2" t="s">
        <v>285</v>
      </c>
      <c r="B70" s="60">
        <v>125730000</v>
      </c>
      <c r="C70" s="108">
        <v>120516</v>
      </c>
      <c r="D70" s="137"/>
    </row>
    <row r="71" spans="1:4" x14ac:dyDescent="0.3">
      <c r="A71" s="2" t="s">
        <v>315</v>
      </c>
      <c r="B71" s="60">
        <v>666988324</v>
      </c>
      <c r="C71" s="108">
        <v>88858</v>
      </c>
      <c r="D71" s="137"/>
    </row>
    <row r="72" spans="1:4" x14ac:dyDescent="0.3">
      <c r="A72" s="2" t="s">
        <v>29</v>
      </c>
      <c r="B72" s="60">
        <v>862007338</v>
      </c>
      <c r="C72" s="108">
        <v>113020</v>
      </c>
      <c r="D72" s="137"/>
    </row>
    <row r="73" spans="1:4" x14ac:dyDescent="0.3">
      <c r="A73" s="2" t="s">
        <v>109</v>
      </c>
      <c r="B73" s="60">
        <v>666802299</v>
      </c>
      <c r="C73" s="108">
        <v>115133</v>
      </c>
      <c r="D73" s="137"/>
    </row>
    <row r="74" spans="1:4" x14ac:dyDescent="0.3">
      <c r="A74" s="2" t="s">
        <v>689</v>
      </c>
      <c r="B74" s="60">
        <v>227950000</v>
      </c>
      <c r="C74" s="108">
        <v>52306</v>
      </c>
      <c r="D74" s="137"/>
    </row>
    <row r="75" spans="1:4" x14ac:dyDescent="0.3">
      <c r="A75" s="2" t="s">
        <v>33</v>
      </c>
      <c r="B75" s="60">
        <v>810006566</v>
      </c>
      <c r="C75" s="108">
        <v>98598</v>
      </c>
      <c r="D75" s="137"/>
    </row>
    <row r="76" spans="1:4" x14ac:dyDescent="0.3">
      <c r="A76" s="2" t="s">
        <v>286</v>
      </c>
      <c r="B76" s="60">
        <v>666756658</v>
      </c>
      <c r="C76" s="108">
        <v>82468</v>
      </c>
      <c r="D76" s="137"/>
    </row>
    <row r="77" spans="1:4" x14ac:dyDescent="0.3">
      <c r="A77" s="2" t="s">
        <v>675</v>
      </c>
      <c r="B77" s="60">
        <v>725960000</v>
      </c>
      <c r="C77" s="108">
        <v>81635</v>
      </c>
      <c r="D77" s="137"/>
    </row>
    <row r="78" spans="1:4" x14ac:dyDescent="0.3">
      <c r="A78" s="2" t="s">
        <v>660</v>
      </c>
      <c r="B78" s="60">
        <v>666978325</v>
      </c>
      <c r="C78" s="108">
        <v>110815</v>
      </c>
      <c r="D78" s="137"/>
    </row>
    <row r="79" spans="1:4" x14ac:dyDescent="0.3">
      <c r="A79" s="2" t="s">
        <v>298</v>
      </c>
      <c r="B79" s="60">
        <v>247008414</v>
      </c>
      <c r="C79" s="108">
        <v>62074</v>
      </c>
      <c r="D79" s="137"/>
    </row>
    <row r="80" spans="1:4" x14ac:dyDescent="0.3">
      <c r="A80" s="2" t="s">
        <v>578</v>
      </c>
      <c r="B80" s="60">
        <v>127009935</v>
      </c>
      <c r="C80" s="108">
        <v>117457</v>
      </c>
      <c r="D80" s="137"/>
    </row>
    <row r="81" spans="1:4" x14ac:dyDescent="0.3">
      <c r="A81" s="2" t="s">
        <v>572</v>
      </c>
      <c r="B81" s="60">
        <v>444006022</v>
      </c>
      <c r="C81" s="108">
        <v>99512</v>
      </c>
      <c r="D81" s="137"/>
    </row>
    <row r="82" spans="1:4" x14ac:dyDescent="0.3">
      <c r="A82" s="2" t="s">
        <v>652</v>
      </c>
      <c r="B82" s="60">
        <v>245610000</v>
      </c>
      <c r="C82" s="108">
        <v>51250</v>
      </c>
      <c r="D82" s="137"/>
    </row>
    <row r="83" spans="1:4" x14ac:dyDescent="0.3">
      <c r="A83" s="2" t="s">
        <v>384</v>
      </c>
      <c r="B83" s="60">
        <v>666583401</v>
      </c>
      <c r="C83" s="108">
        <v>126627</v>
      </c>
      <c r="D83" s="137"/>
    </row>
    <row r="84" spans="1:4" x14ac:dyDescent="0.3">
      <c r="A84" s="2" t="s">
        <v>337</v>
      </c>
      <c r="B84" s="60">
        <v>847670000</v>
      </c>
      <c r="C84" s="108">
        <v>102154</v>
      </c>
      <c r="D84" s="137"/>
    </row>
    <row r="85" spans="1:4" x14ac:dyDescent="0.3">
      <c r="A85" s="2" t="s">
        <v>677</v>
      </c>
      <c r="B85" s="60">
        <v>432800000</v>
      </c>
      <c r="C85" s="108">
        <v>97544</v>
      </c>
      <c r="D85" s="137"/>
    </row>
    <row r="86" spans="1:4" x14ac:dyDescent="0.3">
      <c r="A86" s="2" t="s">
        <v>355</v>
      </c>
      <c r="B86" s="60">
        <v>323002808</v>
      </c>
      <c r="C86" s="108">
        <v>125134</v>
      </c>
      <c r="D86" s="137"/>
    </row>
    <row r="87" spans="1:4" x14ac:dyDescent="0.3">
      <c r="A87" s="2" t="s">
        <v>591</v>
      </c>
      <c r="B87" s="60">
        <v>642310000</v>
      </c>
      <c r="C87" s="108">
        <v>124817</v>
      </c>
      <c r="D87" s="137"/>
    </row>
    <row r="88" spans="1:4" x14ac:dyDescent="0.3">
      <c r="A88" s="2" t="s">
        <v>202</v>
      </c>
      <c r="B88" s="60">
        <v>468950000</v>
      </c>
      <c r="C88" s="108">
        <v>113877</v>
      </c>
      <c r="D88" s="137"/>
    </row>
    <row r="89" spans="1:4" x14ac:dyDescent="0.3">
      <c r="A89" s="2" t="s">
        <v>324</v>
      </c>
      <c r="B89" s="60">
        <v>666812933</v>
      </c>
      <c r="C89" s="108">
        <v>53431</v>
      </c>
      <c r="D89" s="137"/>
    </row>
    <row r="90" spans="1:4" x14ac:dyDescent="0.3">
      <c r="A90" s="2" t="s">
        <v>383</v>
      </c>
      <c r="B90" s="60">
        <v>961009409</v>
      </c>
      <c r="C90" s="108">
        <v>103603</v>
      </c>
      <c r="D90" s="137"/>
    </row>
    <row r="91" spans="1:4" x14ac:dyDescent="0.3">
      <c r="A91" s="2" t="s">
        <v>552</v>
      </c>
      <c r="B91" s="60">
        <v>422004173</v>
      </c>
      <c r="C91" s="108">
        <v>110700</v>
      </c>
      <c r="D91" s="137"/>
    </row>
    <row r="92" spans="1:4" x14ac:dyDescent="0.3">
      <c r="A92" s="2" t="s">
        <v>393</v>
      </c>
      <c r="B92" s="60">
        <v>265900000</v>
      </c>
      <c r="C92" s="108">
        <v>123209</v>
      </c>
      <c r="D92" s="137"/>
    </row>
    <row r="93" spans="1:4" x14ac:dyDescent="0.3">
      <c r="A93" s="2" t="s">
        <v>781</v>
      </c>
      <c r="B93" s="60">
        <v>321007544</v>
      </c>
      <c r="C93" s="108">
        <v>121308</v>
      </c>
      <c r="D93" s="137"/>
    </row>
    <row r="94" spans="1:4" x14ac:dyDescent="0.3">
      <c r="A94" s="2" t="s">
        <v>500</v>
      </c>
      <c r="B94" s="60">
        <v>298480000</v>
      </c>
      <c r="C94" s="108">
        <v>79427</v>
      </c>
      <c r="D94" s="137"/>
    </row>
    <row r="95" spans="1:4" x14ac:dyDescent="0.3">
      <c r="A95" s="2" t="s">
        <v>142</v>
      </c>
      <c r="B95" s="60">
        <v>724008056</v>
      </c>
      <c r="C95" s="108">
        <v>112538</v>
      </c>
      <c r="D95" s="137"/>
    </row>
    <row r="96" spans="1:4" x14ac:dyDescent="0.3">
      <c r="A96" s="2" t="s">
        <v>716</v>
      </c>
      <c r="B96" s="60">
        <v>980003045</v>
      </c>
      <c r="C96" s="108">
        <v>69179</v>
      </c>
      <c r="D96" s="137"/>
    </row>
    <row r="97" spans="1:4" x14ac:dyDescent="0.3">
      <c r="A97" s="2" t="s">
        <v>506</v>
      </c>
      <c r="B97" s="60">
        <v>642006678</v>
      </c>
      <c r="C97" s="108">
        <v>122589</v>
      </c>
      <c r="D97" s="137"/>
    </row>
    <row r="98" spans="1:4" x14ac:dyDescent="0.3">
      <c r="A98" s="2" t="s">
        <v>390</v>
      </c>
      <c r="B98" s="60">
        <v>666546693</v>
      </c>
      <c r="C98" s="108">
        <v>44469</v>
      </c>
      <c r="D98" s="137"/>
    </row>
    <row r="99" spans="1:4" x14ac:dyDescent="0.3">
      <c r="A99" s="2" t="s">
        <v>365</v>
      </c>
      <c r="B99" s="60">
        <v>187005270</v>
      </c>
      <c r="C99" s="108">
        <v>57193</v>
      </c>
      <c r="D99" s="137"/>
    </row>
    <row r="100" spans="1:4" x14ac:dyDescent="0.3">
      <c r="A100" s="2" t="s">
        <v>470</v>
      </c>
      <c r="B100" s="60">
        <v>666326997</v>
      </c>
      <c r="C100" s="108">
        <v>98838</v>
      </c>
      <c r="D100" s="137"/>
    </row>
    <row r="101" spans="1:4" x14ac:dyDescent="0.3">
      <c r="A101" s="2" t="s">
        <v>584</v>
      </c>
      <c r="B101" s="60">
        <v>666997321</v>
      </c>
      <c r="C101" s="108">
        <v>81833</v>
      </c>
      <c r="D101" s="137"/>
    </row>
    <row r="102" spans="1:4" x14ac:dyDescent="0.3">
      <c r="A102" s="2" t="s">
        <v>454</v>
      </c>
      <c r="B102" s="60">
        <v>703008574</v>
      </c>
      <c r="C102" s="108">
        <v>110665</v>
      </c>
      <c r="D102" s="137"/>
    </row>
    <row r="103" spans="1:4" x14ac:dyDescent="0.3">
      <c r="A103" s="2" t="s">
        <v>344</v>
      </c>
      <c r="B103" s="60">
        <v>452640000</v>
      </c>
      <c r="C103" s="108">
        <v>54973</v>
      </c>
      <c r="D103" s="137"/>
    </row>
    <row r="104" spans="1:4" x14ac:dyDescent="0.3">
      <c r="A104" s="2" t="s">
        <v>218</v>
      </c>
      <c r="B104" s="60">
        <v>638001709</v>
      </c>
      <c r="C104" s="108">
        <v>111238</v>
      </c>
      <c r="D104" s="137"/>
    </row>
    <row r="105" spans="1:4" x14ac:dyDescent="0.3">
      <c r="A105" s="2" t="s">
        <v>326</v>
      </c>
      <c r="B105" s="60">
        <v>821007832</v>
      </c>
      <c r="C105" s="108">
        <v>62423</v>
      </c>
      <c r="D105" s="137"/>
    </row>
    <row r="106" spans="1:4" x14ac:dyDescent="0.3">
      <c r="A106" s="2" t="s">
        <v>301</v>
      </c>
      <c r="B106" s="60">
        <v>547220000</v>
      </c>
      <c r="C106" s="108">
        <v>121377</v>
      </c>
      <c r="D106" s="137"/>
    </row>
    <row r="107" spans="1:4" x14ac:dyDescent="0.3">
      <c r="A107" s="2" t="s">
        <v>577</v>
      </c>
      <c r="B107" s="60">
        <v>709410000</v>
      </c>
      <c r="C107" s="108">
        <v>46370</v>
      </c>
      <c r="D107" s="137"/>
    </row>
    <row r="108" spans="1:4" x14ac:dyDescent="0.3">
      <c r="A108" s="2" t="s">
        <v>462</v>
      </c>
      <c r="B108" s="60">
        <v>430005347</v>
      </c>
      <c r="C108" s="108">
        <v>99465</v>
      </c>
      <c r="D108" s="137"/>
    </row>
    <row r="109" spans="1:4" x14ac:dyDescent="0.3">
      <c r="A109" s="2" t="s">
        <v>329</v>
      </c>
      <c r="B109" s="60">
        <v>210007575</v>
      </c>
      <c r="C109" s="108">
        <v>85065</v>
      </c>
      <c r="D109" s="137"/>
    </row>
    <row r="110" spans="1:4" x14ac:dyDescent="0.3">
      <c r="A110" s="2" t="s">
        <v>458</v>
      </c>
      <c r="B110" s="60">
        <v>506006250</v>
      </c>
      <c r="C110" s="108">
        <v>74973</v>
      </c>
      <c r="D110" s="137"/>
    </row>
    <row r="111" spans="1:4" x14ac:dyDescent="0.3">
      <c r="A111" s="2" t="s">
        <v>486</v>
      </c>
      <c r="B111" s="60">
        <v>852760000</v>
      </c>
      <c r="C111" s="108">
        <v>48437</v>
      </c>
      <c r="D111" s="137"/>
    </row>
    <row r="112" spans="1:4" x14ac:dyDescent="0.3">
      <c r="A112" s="2" t="s">
        <v>538</v>
      </c>
      <c r="B112" s="60">
        <v>279005520</v>
      </c>
      <c r="C112" s="108">
        <v>60408</v>
      </c>
      <c r="D112" s="137"/>
    </row>
    <row r="113" spans="1:4" x14ac:dyDescent="0.3">
      <c r="A113" s="2" t="s">
        <v>422</v>
      </c>
      <c r="B113" s="60">
        <v>457460000</v>
      </c>
      <c r="C113" s="108">
        <v>88259</v>
      </c>
      <c r="D113" s="137"/>
    </row>
    <row r="114" spans="1:4" x14ac:dyDescent="0.3">
      <c r="A114" s="2" t="s">
        <v>292</v>
      </c>
      <c r="B114" s="60">
        <v>386810000</v>
      </c>
      <c r="C114" s="108">
        <v>114912</v>
      </c>
      <c r="D114" s="137"/>
    </row>
    <row r="115" spans="1:4" x14ac:dyDescent="0.3">
      <c r="A115" s="2" t="s">
        <v>155</v>
      </c>
      <c r="B115" s="60">
        <v>686420000</v>
      </c>
      <c r="C115" s="108">
        <v>84107</v>
      </c>
      <c r="D115" s="137"/>
    </row>
    <row r="116" spans="1:4" x14ac:dyDescent="0.3">
      <c r="A116" s="2" t="s">
        <v>293</v>
      </c>
      <c r="B116" s="60">
        <v>667001630</v>
      </c>
      <c r="C116" s="108">
        <v>51756</v>
      </c>
      <c r="D116" s="137"/>
    </row>
    <row r="117" spans="1:4" x14ac:dyDescent="0.3">
      <c r="A117" s="2" t="s">
        <v>358</v>
      </c>
      <c r="B117" s="60">
        <v>221008993</v>
      </c>
      <c r="C117" s="108">
        <v>42514</v>
      </c>
      <c r="D117" s="137"/>
    </row>
    <row r="118" spans="1:4" x14ac:dyDescent="0.3">
      <c r="A118" s="2" t="s">
        <v>323</v>
      </c>
      <c r="B118" s="60">
        <v>569004056</v>
      </c>
      <c r="C118" s="108">
        <v>104511</v>
      </c>
      <c r="D118" s="137"/>
    </row>
    <row r="119" spans="1:4" x14ac:dyDescent="0.3">
      <c r="A119" s="2" t="s">
        <v>636</v>
      </c>
      <c r="B119" s="60">
        <v>167002281</v>
      </c>
      <c r="C119" s="108">
        <v>111686</v>
      </c>
      <c r="D119" s="137"/>
    </row>
    <row r="120" spans="1:4" x14ac:dyDescent="0.3">
      <c r="A120" s="2" t="s">
        <v>313</v>
      </c>
      <c r="B120" s="60">
        <v>666385815</v>
      </c>
      <c r="C120" s="108">
        <v>42664</v>
      </c>
      <c r="D120" s="137"/>
    </row>
    <row r="121" spans="1:4" x14ac:dyDescent="0.3">
      <c r="A121" s="2" t="s">
        <v>377</v>
      </c>
      <c r="B121" s="60">
        <v>666384846</v>
      </c>
      <c r="C121" s="108">
        <v>45873</v>
      </c>
      <c r="D121" s="137"/>
    </row>
    <row r="122" spans="1:4" x14ac:dyDescent="0.3">
      <c r="A122" s="2" t="s">
        <v>77</v>
      </c>
      <c r="B122" s="60">
        <v>917140000</v>
      </c>
      <c r="C122" s="108">
        <v>96545</v>
      </c>
      <c r="D122" s="137"/>
    </row>
    <row r="123" spans="1:4" x14ac:dyDescent="0.3">
      <c r="A123" s="2" t="s">
        <v>795</v>
      </c>
      <c r="B123" s="60">
        <v>527001261</v>
      </c>
      <c r="C123" s="108">
        <v>119199</v>
      </c>
      <c r="D123" s="137"/>
    </row>
    <row r="124" spans="1:4" x14ac:dyDescent="0.3">
      <c r="A124" s="2" t="s">
        <v>183</v>
      </c>
      <c r="B124" s="60">
        <v>674240000</v>
      </c>
      <c r="C124" s="108">
        <v>46397</v>
      </c>
      <c r="D124" s="137"/>
    </row>
    <row r="125" spans="1:4" x14ac:dyDescent="0.3">
      <c r="A125" s="2" t="s">
        <v>86</v>
      </c>
      <c r="B125" s="60">
        <v>366970000</v>
      </c>
      <c r="C125" s="108">
        <v>84121</v>
      </c>
      <c r="D125" s="137"/>
    </row>
    <row r="126" spans="1:4" x14ac:dyDescent="0.3">
      <c r="A126" s="2" t="s">
        <v>139</v>
      </c>
      <c r="B126" s="60">
        <v>782200000</v>
      </c>
      <c r="C126" s="108">
        <v>53330</v>
      </c>
      <c r="D126" s="137"/>
    </row>
    <row r="127" spans="1:4" x14ac:dyDescent="0.3">
      <c r="A127" s="2" t="s">
        <v>733</v>
      </c>
      <c r="B127" s="60">
        <v>223110000</v>
      </c>
      <c r="C127" s="108">
        <v>55058</v>
      </c>
      <c r="D127" s="137"/>
    </row>
    <row r="128" spans="1:4" x14ac:dyDescent="0.3">
      <c r="A128" s="2" t="s">
        <v>511</v>
      </c>
      <c r="B128" s="60">
        <v>758004678</v>
      </c>
      <c r="C128" s="108">
        <v>74560</v>
      </c>
      <c r="D128" s="137"/>
    </row>
    <row r="129" spans="1:4" x14ac:dyDescent="0.3">
      <c r="A129" s="2" t="s">
        <v>318</v>
      </c>
      <c r="B129" s="60">
        <v>942003054</v>
      </c>
      <c r="C129" s="108">
        <v>69142</v>
      </c>
      <c r="D129" s="137"/>
    </row>
    <row r="130" spans="1:4" x14ac:dyDescent="0.3">
      <c r="A130" s="2" t="s">
        <v>782</v>
      </c>
      <c r="B130" s="60">
        <v>414620000</v>
      </c>
      <c r="C130" s="108">
        <v>94823</v>
      </c>
      <c r="D130" s="137"/>
    </row>
    <row r="131" spans="1:4" x14ac:dyDescent="0.3">
      <c r="A131" s="2" t="s">
        <v>502</v>
      </c>
      <c r="B131" s="60">
        <v>629007276</v>
      </c>
      <c r="C131" s="108">
        <v>72549</v>
      </c>
      <c r="D131" s="137"/>
    </row>
    <row r="132" spans="1:4" x14ac:dyDescent="0.3">
      <c r="A132" s="2" t="s">
        <v>779</v>
      </c>
      <c r="B132" s="60">
        <v>313420000</v>
      </c>
      <c r="C132" s="108">
        <v>58374</v>
      </c>
      <c r="D132" s="137"/>
    </row>
    <row r="133" spans="1:4" x14ac:dyDescent="0.3">
      <c r="A133" s="2" t="s">
        <v>585</v>
      </c>
      <c r="B133" s="60">
        <v>666957987</v>
      </c>
      <c r="C133" s="108">
        <v>95313</v>
      </c>
      <c r="D133" s="137"/>
    </row>
    <row r="134" spans="1:4" x14ac:dyDescent="0.3">
      <c r="A134" s="2" t="s">
        <v>137</v>
      </c>
      <c r="B134" s="60">
        <v>761009379</v>
      </c>
      <c r="C134" s="108">
        <v>123803</v>
      </c>
      <c r="D134" s="137"/>
    </row>
    <row r="135" spans="1:4" x14ac:dyDescent="0.3">
      <c r="A135" s="2" t="s">
        <v>794</v>
      </c>
      <c r="B135" s="60">
        <v>286310000</v>
      </c>
      <c r="C135" s="108">
        <v>66922</v>
      </c>
      <c r="D135" s="137"/>
    </row>
    <row r="136" spans="1:4" x14ac:dyDescent="0.3">
      <c r="A136" s="2" t="s">
        <v>289</v>
      </c>
      <c r="B136" s="60">
        <v>923009256</v>
      </c>
      <c r="C136" s="108">
        <v>62646</v>
      </c>
      <c r="D136" s="137"/>
    </row>
    <row r="137" spans="1:4" x14ac:dyDescent="0.3">
      <c r="A137" s="2" t="s">
        <v>242</v>
      </c>
      <c r="B137" s="60">
        <v>215006916</v>
      </c>
      <c r="C137" s="108">
        <v>80559</v>
      </c>
      <c r="D137" s="137"/>
    </row>
    <row r="138" spans="1:4" x14ac:dyDescent="0.3">
      <c r="A138" s="2" t="s">
        <v>28</v>
      </c>
      <c r="B138" s="60">
        <v>503005673</v>
      </c>
      <c r="C138" s="108">
        <v>107635</v>
      </c>
      <c r="D138" s="137"/>
    </row>
    <row r="139" spans="1:4" x14ac:dyDescent="0.3">
      <c r="A139" s="2" t="s">
        <v>170</v>
      </c>
      <c r="B139" s="60">
        <v>788001506</v>
      </c>
      <c r="C139" s="108">
        <v>72104</v>
      </c>
      <c r="D139" s="137"/>
    </row>
    <row r="140" spans="1:4" x14ac:dyDescent="0.3">
      <c r="A140" s="2" t="s">
        <v>803</v>
      </c>
      <c r="B140" s="60">
        <v>543880000</v>
      </c>
      <c r="C140" s="108">
        <v>120198</v>
      </c>
      <c r="D140" s="137"/>
    </row>
    <row r="141" spans="1:4" x14ac:dyDescent="0.3">
      <c r="A141" s="2" t="s">
        <v>523</v>
      </c>
      <c r="B141" s="60">
        <v>693820000</v>
      </c>
      <c r="C141" s="108">
        <v>74910</v>
      </c>
      <c r="D141" s="137"/>
    </row>
    <row r="142" spans="1:4" x14ac:dyDescent="0.3">
      <c r="A142" s="2" t="s">
        <v>282</v>
      </c>
      <c r="B142" s="60">
        <v>662880000</v>
      </c>
      <c r="C142" s="108">
        <v>95553</v>
      </c>
      <c r="D142" s="137"/>
    </row>
    <row r="143" spans="1:4" x14ac:dyDescent="0.3">
      <c r="A143" s="2" t="s">
        <v>417</v>
      </c>
      <c r="B143" s="60">
        <v>666259583</v>
      </c>
      <c r="C143" s="108">
        <v>86111</v>
      </c>
      <c r="D143" s="137"/>
    </row>
    <row r="144" spans="1:4" x14ac:dyDescent="0.3">
      <c r="A144" s="2" t="s">
        <v>308</v>
      </c>
      <c r="B144" s="60">
        <v>589003643</v>
      </c>
      <c r="C144" s="108">
        <v>44751</v>
      </c>
      <c r="D144" s="137"/>
    </row>
    <row r="145" spans="1:8" x14ac:dyDescent="0.3">
      <c r="A145" s="2" t="s">
        <v>316</v>
      </c>
      <c r="B145" s="60">
        <v>331810000</v>
      </c>
      <c r="C145" s="108">
        <v>92324</v>
      </c>
      <c r="D145" s="137"/>
    </row>
    <row r="146" spans="1:8" x14ac:dyDescent="0.3">
      <c r="A146" s="2" t="s">
        <v>259</v>
      </c>
      <c r="B146" s="60">
        <v>682900000</v>
      </c>
      <c r="C146" s="108">
        <v>59161</v>
      </c>
      <c r="D146" s="137"/>
    </row>
    <row r="147" spans="1:8" x14ac:dyDescent="0.3">
      <c r="A147" s="2" t="s">
        <v>613</v>
      </c>
      <c r="B147" s="60">
        <v>268009799</v>
      </c>
      <c r="C147" s="108">
        <v>94318</v>
      </c>
      <c r="D147" s="137"/>
    </row>
    <row r="148" spans="1:8" x14ac:dyDescent="0.3">
      <c r="A148" s="2" t="s">
        <v>522</v>
      </c>
      <c r="B148" s="60">
        <v>657290000</v>
      </c>
      <c r="C148" s="108">
        <v>117715</v>
      </c>
      <c r="D148" s="137"/>
    </row>
    <row r="149" spans="1:8" x14ac:dyDescent="0.3">
      <c r="A149" s="2" t="s">
        <v>493</v>
      </c>
      <c r="B149" s="60">
        <v>625004337</v>
      </c>
      <c r="C149" s="108">
        <v>54040</v>
      </c>
      <c r="D149" s="137"/>
    </row>
    <row r="150" spans="1:8" x14ac:dyDescent="0.3">
      <c r="A150" s="2" t="s">
        <v>612</v>
      </c>
      <c r="B150" s="60">
        <v>777280000</v>
      </c>
      <c r="C150" s="108">
        <v>108854</v>
      </c>
      <c r="D150" s="137"/>
    </row>
    <row r="151" spans="1:8" x14ac:dyDescent="0.3">
      <c r="A151" s="2" t="s">
        <v>328</v>
      </c>
      <c r="B151" s="60">
        <v>394009556</v>
      </c>
      <c r="C151" s="108">
        <v>50610</v>
      </c>
      <c r="D151" s="137"/>
    </row>
    <row r="152" spans="1:8" x14ac:dyDescent="0.3">
      <c r="A152" s="2" t="s">
        <v>396</v>
      </c>
      <c r="B152" s="60">
        <v>187300000</v>
      </c>
      <c r="C152" s="108">
        <v>86681</v>
      </c>
      <c r="D152" s="137"/>
    </row>
    <row r="153" spans="1:8" x14ac:dyDescent="0.3">
      <c r="A153" s="2" t="s">
        <v>96</v>
      </c>
      <c r="B153" s="60">
        <v>597009853</v>
      </c>
      <c r="C153" s="108">
        <v>65490</v>
      </c>
      <c r="D153" s="137"/>
      <c r="G153" s="61"/>
    </row>
    <row r="154" spans="1:8" x14ac:dyDescent="0.3">
      <c r="A154" s="2" t="s">
        <v>98</v>
      </c>
      <c r="B154" s="60">
        <v>350670000</v>
      </c>
      <c r="C154" s="108">
        <v>93149</v>
      </c>
      <c r="D154" s="137"/>
      <c r="G154" s="61"/>
    </row>
    <row r="155" spans="1:8" x14ac:dyDescent="0.3">
      <c r="A155" s="2" t="s">
        <v>331</v>
      </c>
      <c r="B155" s="60">
        <v>869008011</v>
      </c>
      <c r="C155" s="108">
        <v>100359</v>
      </c>
      <c r="D155" s="137"/>
      <c r="G155" s="61"/>
    </row>
    <row r="156" spans="1:8" x14ac:dyDescent="0.3">
      <c r="A156" s="2" t="s">
        <v>554</v>
      </c>
      <c r="B156" s="60">
        <v>857008262</v>
      </c>
      <c r="C156" s="108">
        <v>75430</v>
      </c>
      <c r="D156" s="137"/>
      <c r="G156" s="61"/>
    </row>
    <row r="157" spans="1:8" x14ac:dyDescent="0.3">
      <c r="A157" s="2" t="s">
        <v>723</v>
      </c>
      <c r="B157" s="60">
        <v>838004006</v>
      </c>
      <c r="C157" s="108">
        <v>45981</v>
      </c>
      <c r="D157" s="137"/>
      <c r="G157" s="61"/>
    </row>
    <row r="158" spans="1:8" x14ac:dyDescent="0.3">
      <c r="A158" s="2" t="s">
        <v>615</v>
      </c>
      <c r="B158" s="60">
        <v>208540000</v>
      </c>
      <c r="C158" s="108">
        <v>121631</v>
      </c>
      <c r="D158" s="137"/>
      <c r="G158" s="61"/>
      <c r="H158" s="61"/>
    </row>
    <row r="159" spans="1:8" x14ac:dyDescent="0.3">
      <c r="A159" s="2" t="s">
        <v>696</v>
      </c>
      <c r="B159" s="60">
        <v>501005369</v>
      </c>
      <c r="C159" s="108">
        <v>111834</v>
      </c>
      <c r="D159" s="137"/>
      <c r="G159" s="61"/>
      <c r="H159" s="61"/>
    </row>
    <row r="160" spans="1:8" x14ac:dyDescent="0.3">
      <c r="A160" s="2" t="s">
        <v>680</v>
      </c>
      <c r="B160" s="60">
        <v>734510000</v>
      </c>
      <c r="C160" s="108">
        <v>62673</v>
      </c>
      <c r="D160" s="137"/>
      <c r="G160" s="61"/>
      <c r="H160" s="61"/>
    </row>
    <row r="161" spans="1:4" s="61" customFormat="1" x14ac:dyDescent="0.3">
      <c r="A161" s="2" t="s">
        <v>668</v>
      </c>
      <c r="B161" s="60">
        <v>924001772</v>
      </c>
      <c r="C161" s="108">
        <v>65258</v>
      </c>
      <c r="D161" s="137"/>
    </row>
    <row r="162" spans="1:4" s="61" customFormat="1" x14ac:dyDescent="0.3">
      <c r="A162" s="2" t="s">
        <v>548</v>
      </c>
      <c r="B162" s="60">
        <v>506008361</v>
      </c>
      <c r="C162" s="108">
        <v>46876</v>
      </c>
      <c r="D162" s="137"/>
    </row>
    <row r="163" spans="1:4" s="61" customFormat="1" x14ac:dyDescent="0.3">
      <c r="A163" s="2" t="s">
        <v>513</v>
      </c>
      <c r="B163" s="60">
        <v>411950000</v>
      </c>
      <c r="C163" s="108">
        <v>125668</v>
      </c>
      <c r="D163" s="137"/>
    </row>
    <row r="164" spans="1:4" s="61" customFormat="1" x14ac:dyDescent="0.3">
      <c r="A164" s="2" t="s">
        <v>115</v>
      </c>
      <c r="B164" s="60">
        <v>666188336</v>
      </c>
      <c r="C164" s="108">
        <v>119300</v>
      </c>
      <c r="D164" s="137"/>
    </row>
    <row r="165" spans="1:4" s="61" customFormat="1" x14ac:dyDescent="0.3">
      <c r="A165" s="2" t="s">
        <v>407</v>
      </c>
      <c r="B165" s="60">
        <v>808004324</v>
      </c>
      <c r="C165" s="108">
        <v>83404</v>
      </c>
      <c r="D165" s="137"/>
    </row>
    <row r="166" spans="1:4" s="61" customFormat="1" x14ac:dyDescent="0.3">
      <c r="A166" s="2" t="s">
        <v>776</v>
      </c>
      <c r="B166" s="60">
        <v>638008002</v>
      </c>
      <c r="C166" s="108">
        <v>68996</v>
      </c>
      <c r="D166" s="137"/>
    </row>
    <row r="167" spans="1:4" s="61" customFormat="1" x14ac:dyDescent="0.3">
      <c r="A167" s="2" t="s">
        <v>375</v>
      </c>
      <c r="B167" s="60">
        <v>836007976</v>
      </c>
      <c r="C167" s="108">
        <v>69335</v>
      </c>
      <c r="D167" s="137"/>
    </row>
    <row r="168" spans="1:4" s="61" customFormat="1" x14ac:dyDescent="0.3">
      <c r="A168" s="2" t="s">
        <v>563</v>
      </c>
      <c r="B168" s="60">
        <v>923510000</v>
      </c>
      <c r="C168" s="108">
        <v>77681</v>
      </c>
      <c r="D168" s="137"/>
    </row>
    <row r="169" spans="1:4" s="61" customFormat="1" x14ac:dyDescent="0.3">
      <c r="A169" s="2" t="s">
        <v>374</v>
      </c>
      <c r="B169" s="60">
        <v>620001266</v>
      </c>
      <c r="C169" s="108">
        <v>95555</v>
      </c>
      <c r="D169" s="137"/>
    </row>
    <row r="170" spans="1:4" s="61" customFormat="1" x14ac:dyDescent="0.3">
      <c r="A170" s="2" t="s">
        <v>421</v>
      </c>
      <c r="B170" s="60">
        <v>547006478</v>
      </c>
      <c r="C170" s="108">
        <v>66016</v>
      </c>
      <c r="D170" s="137"/>
    </row>
    <row r="171" spans="1:4" s="61" customFormat="1" x14ac:dyDescent="0.3">
      <c r="A171" s="2" t="s">
        <v>551</v>
      </c>
      <c r="B171" s="60">
        <v>293320000</v>
      </c>
      <c r="C171" s="108">
        <v>101346</v>
      </c>
      <c r="D171" s="137"/>
    </row>
    <row r="172" spans="1:4" s="61" customFormat="1" x14ac:dyDescent="0.3">
      <c r="A172" s="2" t="s">
        <v>797</v>
      </c>
      <c r="B172" s="60">
        <v>894002076</v>
      </c>
      <c r="C172" s="108">
        <v>126954</v>
      </c>
      <c r="D172" s="137"/>
    </row>
    <row r="173" spans="1:4" s="61" customFormat="1" x14ac:dyDescent="0.3">
      <c r="A173" s="2" t="s">
        <v>203</v>
      </c>
      <c r="B173" s="60">
        <v>962007287</v>
      </c>
      <c r="C173" s="108">
        <v>75226</v>
      </c>
      <c r="D173" s="137"/>
    </row>
    <row r="174" spans="1:4" s="61" customFormat="1" x14ac:dyDescent="0.3">
      <c r="A174" s="2" t="s">
        <v>138</v>
      </c>
      <c r="B174" s="60">
        <v>406003143</v>
      </c>
      <c r="C174" s="108">
        <v>85917</v>
      </c>
      <c r="D174" s="137"/>
    </row>
    <row r="175" spans="1:4" s="61" customFormat="1" x14ac:dyDescent="0.3">
      <c r="A175" s="2" t="s">
        <v>461</v>
      </c>
      <c r="B175" s="60">
        <v>666577127</v>
      </c>
      <c r="C175" s="108">
        <v>72407</v>
      </c>
      <c r="D175" s="137"/>
    </row>
    <row r="176" spans="1:4" s="61" customFormat="1" x14ac:dyDescent="0.3">
      <c r="A176" s="2" t="s">
        <v>235</v>
      </c>
      <c r="B176" s="60">
        <v>656008416</v>
      </c>
      <c r="C176" s="108">
        <v>96721</v>
      </c>
      <c r="D176" s="137"/>
    </row>
    <row r="177" spans="1:4" s="61" customFormat="1" x14ac:dyDescent="0.3">
      <c r="A177" s="2" t="s">
        <v>543</v>
      </c>
      <c r="B177" s="60">
        <v>178003349</v>
      </c>
      <c r="C177" s="108">
        <v>54091</v>
      </c>
      <c r="D177" s="137"/>
    </row>
    <row r="178" spans="1:4" s="61" customFormat="1" x14ac:dyDescent="0.3">
      <c r="A178" s="2" t="s">
        <v>325</v>
      </c>
      <c r="B178" s="60">
        <v>257001531</v>
      </c>
      <c r="C178" s="108">
        <v>54633</v>
      </c>
      <c r="D178" s="137"/>
    </row>
    <row r="179" spans="1:4" s="61" customFormat="1" x14ac:dyDescent="0.3">
      <c r="A179" s="2" t="s">
        <v>638</v>
      </c>
      <c r="B179" s="60">
        <v>905990000</v>
      </c>
      <c r="C179" s="108">
        <v>55164</v>
      </c>
      <c r="D179" s="137"/>
    </row>
    <row r="180" spans="1:4" s="61" customFormat="1" x14ac:dyDescent="0.3">
      <c r="A180" s="2" t="s">
        <v>264</v>
      </c>
      <c r="B180" s="60">
        <v>603007115</v>
      </c>
      <c r="C180" s="108">
        <v>75799</v>
      </c>
      <c r="D180" s="137"/>
    </row>
    <row r="181" spans="1:4" s="61" customFormat="1" x14ac:dyDescent="0.3">
      <c r="A181" s="2" t="s">
        <v>130</v>
      </c>
      <c r="B181" s="60">
        <v>290003009</v>
      </c>
      <c r="C181" s="108">
        <v>52224</v>
      </c>
      <c r="D181" s="137"/>
    </row>
    <row r="182" spans="1:4" s="61" customFormat="1" x14ac:dyDescent="0.3">
      <c r="A182" s="2" t="s">
        <v>601</v>
      </c>
      <c r="B182" s="60">
        <v>891001673</v>
      </c>
      <c r="C182" s="108">
        <v>111762</v>
      </c>
      <c r="D182" s="137"/>
    </row>
    <row r="183" spans="1:4" s="61" customFormat="1" x14ac:dyDescent="0.3">
      <c r="A183" s="2" t="s">
        <v>420</v>
      </c>
      <c r="B183" s="60">
        <v>611850000</v>
      </c>
      <c r="C183" s="108">
        <v>57724</v>
      </c>
      <c r="D183" s="137"/>
    </row>
    <row r="184" spans="1:4" s="61" customFormat="1" x14ac:dyDescent="0.3">
      <c r="A184" s="2" t="s">
        <v>445</v>
      </c>
      <c r="B184" s="60">
        <v>431004480</v>
      </c>
      <c r="C184" s="108">
        <v>87790</v>
      </c>
      <c r="D184" s="137"/>
    </row>
    <row r="185" spans="1:4" s="61" customFormat="1" x14ac:dyDescent="0.3">
      <c r="A185" s="2" t="s">
        <v>123</v>
      </c>
      <c r="B185" s="60">
        <v>611260000</v>
      </c>
      <c r="C185" s="108">
        <v>51385</v>
      </c>
      <c r="D185" s="137"/>
    </row>
    <row r="186" spans="1:4" s="61" customFormat="1" x14ac:dyDescent="0.3">
      <c r="A186" s="2" t="s">
        <v>373</v>
      </c>
      <c r="B186" s="60">
        <v>666001913</v>
      </c>
      <c r="C186" s="108">
        <v>123099</v>
      </c>
      <c r="D186" s="137"/>
    </row>
    <row r="187" spans="1:4" s="61" customFormat="1" x14ac:dyDescent="0.3">
      <c r="A187" s="2" t="s">
        <v>341</v>
      </c>
      <c r="B187" s="60">
        <v>611910000</v>
      </c>
      <c r="C187" s="108">
        <v>113335</v>
      </c>
      <c r="D187" s="137"/>
    </row>
    <row r="188" spans="1:4" s="61" customFormat="1" x14ac:dyDescent="0.3">
      <c r="A188" s="2" t="s">
        <v>388</v>
      </c>
      <c r="B188" s="60">
        <v>155005129</v>
      </c>
      <c r="C188" s="108">
        <v>61640</v>
      </c>
      <c r="D188" s="137"/>
    </row>
    <row r="189" spans="1:4" s="61" customFormat="1" x14ac:dyDescent="0.3">
      <c r="A189" s="2" t="s">
        <v>302</v>
      </c>
      <c r="B189" s="60">
        <v>666185581</v>
      </c>
      <c r="C189" s="108">
        <v>117432</v>
      </c>
      <c r="D189" s="137"/>
    </row>
    <row r="190" spans="1:4" s="61" customFormat="1" x14ac:dyDescent="0.3">
      <c r="A190" s="2" t="s">
        <v>415</v>
      </c>
      <c r="B190" s="60">
        <v>966008542</v>
      </c>
      <c r="C190" s="108">
        <v>71455</v>
      </c>
      <c r="D190" s="137"/>
    </row>
    <row r="191" spans="1:4" s="61" customFormat="1" x14ac:dyDescent="0.3">
      <c r="A191" s="2" t="s">
        <v>435</v>
      </c>
      <c r="B191" s="60">
        <v>813510000</v>
      </c>
      <c r="C191" s="108">
        <v>103657</v>
      </c>
      <c r="D191" s="137"/>
    </row>
    <row r="192" spans="1:4" s="61" customFormat="1" x14ac:dyDescent="0.3">
      <c r="A192" s="2" t="s">
        <v>487</v>
      </c>
      <c r="B192" s="60">
        <v>975740000</v>
      </c>
      <c r="C192" s="108">
        <v>114318</v>
      </c>
      <c r="D192" s="137"/>
    </row>
    <row r="193" spans="1:4" s="61" customFormat="1" x14ac:dyDescent="0.3">
      <c r="A193" s="2" t="s">
        <v>399</v>
      </c>
      <c r="B193" s="60">
        <v>313003024</v>
      </c>
      <c r="C193" s="108">
        <v>116319</v>
      </c>
      <c r="D193" s="137"/>
    </row>
    <row r="194" spans="1:4" s="61" customFormat="1" x14ac:dyDescent="0.3">
      <c r="A194" s="2" t="s">
        <v>306</v>
      </c>
      <c r="B194" s="60">
        <v>217006578</v>
      </c>
      <c r="C194" s="108">
        <v>66624</v>
      </c>
      <c r="D194" s="137"/>
    </row>
    <row r="195" spans="1:4" s="61" customFormat="1" x14ac:dyDescent="0.3">
      <c r="A195" s="2" t="s">
        <v>518</v>
      </c>
      <c r="B195" s="60">
        <v>997007501</v>
      </c>
      <c r="C195" s="108">
        <v>124288</v>
      </c>
      <c r="D195" s="137"/>
    </row>
    <row r="196" spans="1:4" s="61" customFormat="1" x14ac:dyDescent="0.3">
      <c r="A196" s="2" t="s">
        <v>169</v>
      </c>
      <c r="B196" s="60">
        <v>209490000</v>
      </c>
      <c r="C196" s="108">
        <v>57534</v>
      </c>
      <c r="D196" s="137"/>
    </row>
    <row r="197" spans="1:4" s="61" customFormat="1" x14ac:dyDescent="0.3">
      <c r="A197" s="2" t="s">
        <v>126</v>
      </c>
      <c r="B197" s="60">
        <v>659006970</v>
      </c>
      <c r="C197" s="108">
        <v>47514</v>
      </c>
      <c r="D197" s="137"/>
    </row>
    <row r="198" spans="1:4" s="61" customFormat="1" x14ac:dyDescent="0.3">
      <c r="A198" s="2" t="s">
        <v>571</v>
      </c>
      <c r="B198" s="60">
        <v>666238210</v>
      </c>
      <c r="C198" s="108">
        <v>68213</v>
      </c>
      <c r="D198" s="137"/>
    </row>
    <row r="199" spans="1:4" s="61" customFormat="1" x14ac:dyDescent="0.3">
      <c r="A199" s="2" t="s">
        <v>199</v>
      </c>
      <c r="B199" s="60">
        <v>800470000</v>
      </c>
      <c r="C199" s="108">
        <v>44692</v>
      </c>
      <c r="D199" s="137"/>
    </row>
    <row r="200" spans="1:4" s="61" customFormat="1" x14ac:dyDescent="0.3">
      <c r="A200" s="2" t="s">
        <v>52</v>
      </c>
      <c r="B200" s="60">
        <v>285002080</v>
      </c>
      <c r="C200" s="108">
        <v>70990</v>
      </c>
      <c r="D200" s="137"/>
    </row>
    <row r="201" spans="1:4" s="61" customFormat="1" x14ac:dyDescent="0.3">
      <c r="A201" s="2" t="s">
        <v>589</v>
      </c>
      <c r="B201" s="60">
        <v>371009726</v>
      </c>
      <c r="C201" s="108">
        <v>52388</v>
      </c>
      <c r="D201" s="137"/>
    </row>
    <row r="202" spans="1:4" s="61" customFormat="1" x14ac:dyDescent="0.3">
      <c r="A202" s="2" t="s">
        <v>184</v>
      </c>
      <c r="B202" s="60">
        <v>845003086</v>
      </c>
      <c r="C202" s="108">
        <v>52674</v>
      </c>
      <c r="D202" s="137"/>
    </row>
    <row r="203" spans="1:4" s="61" customFormat="1" x14ac:dyDescent="0.3">
      <c r="A203" s="2" t="s">
        <v>372</v>
      </c>
      <c r="B203" s="60">
        <v>165008904</v>
      </c>
      <c r="C203" s="108">
        <v>43983</v>
      </c>
      <c r="D203" s="137"/>
    </row>
    <row r="204" spans="1:4" s="61" customFormat="1" x14ac:dyDescent="0.3">
      <c r="A204" s="2" t="s">
        <v>609</v>
      </c>
      <c r="B204" s="60">
        <v>453005962</v>
      </c>
      <c r="C204" s="108">
        <v>115076</v>
      </c>
      <c r="D204" s="137"/>
    </row>
    <row r="205" spans="1:4" s="61" customFormat="1" x14ac:dyDescent="0.3">
      <c r="A205" s="2" t="s">
        <v>582</v>
      </c>
      <c r="B205" s="60">
        <v>927006965</v>
      </c>
      <c r="C205" s="108">
        <v>101020</v>
      </c>
      <c r="D205" s="137"/>
    </row>
    <row r="206" spans="1:4" s="61" customFormat="1" x14ac:dyDescent="0.3">
      <c r="A206" s="2" t="s">
        <v>703</v>
      </c>
      <c r="B206" s="60">
        <v>579680000</v>
      </c>
      <c r="C206" s="108">
        <v>73248</v>
      </c>
      <c r="D206" s="137"/>
    </row>
    <row r="207" spans="1:4" s="61" customFormat="1" x14ac:dyDescent="0.3">
      <c r="A207" s="2" t="s">
        <v>48</v>
      </c>
      <c r="B207" s="60">
        <v>949730000</v>
      </c>
      <c r="C207" s="108">
        <v>69038</v>
      </c>
      <c r="D207" s="137"/>
    </row>
    <row r="208" spans="1:4" s="61" customFormat="1" x14ac:dyDescent="0.3">
      <c r="A208" s="2" t="s">
        <v>553</v>
      </c>
      <c r="B208" s="60">
        <v>590009253</v>
      </c>
      <c r="C208" s="108">
        <v>118902</v>
      </c>
      <c r="D208" s="137"/>
    </row>
    <row r="209" spans="1:4" s="61" customFormat="1" x14ac:dyDescent="0.3">
      <c r="A209" s="2" t="s">
        <v>670</v>
      </c>
      <c r="B209" s="60">
        <v>380002825</v>
      </c>
      <c r="C209" s="108">
        <v>77028</v>
      </c>
      <c r="D209" s="137"/>
    </row>
    <row r="210" spans="1:4" s="61" customFormat="1" x14ac:dyDescent="0.3">
      <c r="A210" s="2" t="s">
        <v>291</v>
      </c>
      <c r="B210" s="60">
        <v>831005923</v>
      </c>
      <c r="C210" s="108">
        <v>124999</v>
      </c>
      <c r="D210" s="137"/>
    </row>
    <row r="211" spans="1:4" s="61" customFormat="1" x14ac:dyDescent="0.3">
      <c r="A211" s="2" t="s">
        <v>702</v>
      </c>
      <c r="B211" s="60">
        <v>680004453</v>
      </c>
      <c r="C211" s="108">
        <v>45843</v>
      </c>
      <c r="D211" s="137"/>
    </row>
    <row r="212" spans="1:4" s="61" customFormat="1" x14ac:dyDescent="0.3">
      <c r="A212" s="2" t="s">
        <v>761</v>
      </c>
      <c r="B212" s="60">
        <v>372005232</v>
      </c>
      <c r="C212" s="108">
        <v>89144</v>
      </c>
      <c r="D212" s="137"/>
    </row>
    <row r="213" spans="1:4" s="61" customFormat="1" x14ac:dyDescent="0.3">
      <c r="A213" s="2" t="s">
        <v>367</v>
      </c>
      <c r="B213" s="60">
        <v>645590000</v>
      </c>
      <c r="C213" s="108">
        <v>118550</v>
      </c>
      <c r="D213" s="137"/>
    </row>
    <row r="214" spans="1:4" s="61" customFormat="1" x14ac:dyDescent="0.3">
      <c r="A214" s="2" t="s">
        <v>143</v>
      </c>
      <c r="B214" s="60">
        <v>311970000</v>
      </c>
      <c r="C214" s="108">
        <v>43819</v>
      </c>
      <c r="D214" s="137"/>
    </row>
    <row r="215" spans="1:4" s="61" customFormat="1" x14ac:dyDescent="0.3">
      <c r="A215" s="2" t="s">
        <v>230</v>
      </c>
      <c r="B215" s="60">
        <v>862730000</v>
      </c>
      <c r="C215" s="108">
        <v>88967</v>
      </c>
      <c r="D215" s="137"/>
    </row>
    <row r="216" spans="1:4" s="61" customFormat="1" x14ac:dyDescent="0.3">
      <c r="A216" s="2" t="s">
        <v>290</v>
      </c>
      <c r="B216" s="60">
        <v>408690000</v>
      </c>
      <c r="C216" s="108">
        <v>102244</v>
      </c>
      <c r="D216" s="137"/>
    </row>
    <row r="217" spans="1:4" s="61" customFormat="1" x14ac:dyDescent="0.3">
      <c r="A217" s="2" t="s">
        <v>676</v>
      </c>
      <c r="B217" s="60">
        <v>709990000</v>
      </c>
      <c r="C217" s="108">
        <v>116549</v>
      </c>
      <c r="D217" s="137"/>
    </row>
    <row r="218" spans="1:4" s="61" customFormat="1" x14ac:dyDescent="0.3">
      <c r="A218" s="2" t="s">
        <v>164</v>
      </c>
      <c r="B218" s="60">
        <v>796610000</v>
      </c>
      <c r="C218" s="108">
        <v>108255</v>
      </c>
      <c r="D218" s="137"/>
    </row>
    <row r="219" spans="1:4" s="61" customFormat="1" x14ac:dyDescent="0.3">
      <c r="A219" s="2" t="s">
        <v>659</v>
      </c>
      <c r="B219" s="60">
        <v>666271340</v>
      </c>
      <c r="C219" s="108">
        <v>60764</v>
      </c>
      <c r="D219" s="137"/>
    </row>
    <row r="220" spans="1:4" s="61" customFormat="1" x14ac:dyDescent="0.3">
      <c r="A220" s="2" t="s">
        <v>312</v>
      </c>
      <c r="B220" s="60">
        <v>666149965</v>
      </c>
      <c r="C220" s="108">
        <v>65500</v>
      </c>
      <c r="D220" s="137"/>
    </row>
    <row r="221" spans="1:4" s="61" customFormat="1" x14ac:dyDescent="0.3">
      <c r="A221" s="2" t="s">
        <v>179</v>
      </c>
      <c r="B221" s="60">
        <v>954960000</v>
      </c>
      <c r="C221" s="108">
        <v>51343</v>
      </c>
      <c r="D221" s="137"/>
    </row>
    <row r="222" spans="1:4" s="61" customFormat="1" x14ac:dyDescent="0.3">
      <c r="A222" s="2" t="s">
        <v>590</v>
      </c>
      <c r="B222" s="60">
        <v>587650000</v>
      </c>
      <c r="C222" s="108">
        <v>119001</v>
      </c>
      <c r="D222" s="137"/>
    </row>
    <row r="223" spans="1:4" s="61" customFormat="1" x14ac:dyDescent="0.3">
      <c r="A223" s="2" t="s">
        <v>606</v>
      </c>
      <c r="B223" s="60">
        <v>265005557</v>
      </c>
      <c r="C223" s="108">
        <v>97420</v>
      </c>
      <c r="D223" s="137"/>
    </row>
    <row r="224" spans="1:4" s="61" customFormat="1" x14ac:dyDescent="0.3">
      <c r="A224" s="2" t="s">
        <v>672</v>
      </c>
      <c r="B224" s="60">
        <v>666962626</v>
      </c>
      <c r="C224" s="108">
        <v>122400</v>
      </c>
      <c r="D224" s="137"/>
    </row>
    <row r="225" spans="1:4" s="61" customFormat="1" x14ac:dyDescent="0.3">
      <c r="A225" s="2" t="s">
        <v>100</v>
      </c>
      <c r="B225" s="60">
        <v>626007398</v>
      </c>
      <c r="C225" s="108">
        <v>54814</v>
      </c>
      <c r="D225" s="137"/>
    </row>
    <row r="226" spans="1:4" s="61" customFormat="1" x14ac:dyDescent="0.3">
      <c r="A226" s="2" t="s">
        <v>599</v>
      </c>
      <c r="B226" s="60">
        <v>666533441</v>
      </c>
      <c r="C226" s="108">
        <v>111638</v>
      </c>
      <c r="D226" s="137"/>
    </row>
    <row r="227" spans="1:4" s="61" customFormat="1" x14ac:dyDescent="0.3">
      <c r="A227" s="2" t="s">
        <v>507</v>
      </c>
      <c r="B227" s="60">
        <v>666974933</v>
      </c>
      <c r="C227" s="108">
        <v>81656</v>
      </c>
      <c r="D227" s="137"/>
    </row>
    <row r="228" spans="1:4" s="61" customFormat="1" x14ac:dyDescent="0.3">
      <c r="A228" s="2" t="s">
        <v>738</v>
      </c>
      <c r="B228" s="60">
        <v>120004902</v>
      </c>
      <c r="C228" s="108">
        <v>79612</v>
      </c>
      <c r="D228" s="137"/>
    </row>
    <row r="229" spans="1:4" s="61" customFormat="1" x14ac:dyDescent="0.3">
      <c r="A229" s="2" t="s">
        <v>686</v>
      </c>
      <c r="B229" s="60">
        <v>906850000</v>
      </c>
      <c r="C229" s="108">
        <v>92784</v>
      </c>
      <c r="D229" s="137"/>
    </row>
    <row r="230" spans="1:4" s="61" customFormat="1" x14ac:dyDescent="0.3">
      <c r="A230" s="2" t="s">
        <v>645</v>
      </c>
      <c r="B230" s="60">
        <v>666604470</v>
      </c>
      <c r="C230" s="108">
        <v>43558</v>
      </c>
      <c r="D230" s="137"/>
    </row>
    <row r="231" spans="1:4" s="61" customFormat="1" x14ac:dyDescent="0.3">
      <c r="A231" s="2" t="s">
        <v>508</v>
      </c>
      <c r="B231" s="60">
        <v>210800000</v>
      </c>
      <c r="C231" s="108">
        <v>93784</v>
      </c>
      <c r="D231" s="137"/>
    </row>
    <row r="232" spans="1:4" s="61" customFormat="1" x14ac:dyDescent="0.3">
      <c r="A232" s="2" t="s">
        <v>247</v>
      </c>
      <c r="B232" s="60">
        <v>941006234</v>
      </c>
      <c r="C232" s="108">
        <v>118087</v>
      </c>
      <c r="D232" s="137"/>
    </row>
    <row r="233" spans="1:4" s="61" customFormat="1" x14ac:dyDescent="0.3">
      <c r="A233" s="2" t="s">
        <v>570</v>
      </c>
      <c r="B233" s="60">
        <v>143009969</v>
      </c>
      <c r="C233" s="108">
        <v>101055</v>
      </c>
      <c r="D233" s="137"/>
    </row>
    <row r="234" spans="1:4" s="61" customFormat="1" x14ac:dyDescent="0.3">
      <c r="A234" s="2" t="s">
        <v>440</v>
      </c>
      <c r="B234" s="60">
        <v>815670000</v>
      </c>
      <c r="C234" s="108">
        <v>69414</v>
      </c>
      <c r="D234" s="137"/>
    </row>
    <row r="235" spans="1:4" s="61" customFormat="1" x14ac:dyDescent="0.3">
      <c r="A235" s="2" t="s">
        <v>397</v>
      </c>
      <c r="B235" s="60">
        <v>591110000</v>
      </c>
      <c r="C235" s="108">
        <v>81413</v>
      </c>
      <c r="D235" s="137"/>
    </row>
    <row r="236" spans="1:4" s="61" customFormat="1" x14ac:dyDescent="0.3">
      <c r="A236" s="2" t="s">
        <v>317</v>
      </c>
      <c r="B236" s="60">
        <v>666955144</v>
      </c>
      <c r="C236" s="108">
        <v>102792</v>
      </c>
      <c r="D236" s="137"/>
    </row>
    <row r="237" spans="1:4" s="61" customFormat="1" x14ac:dyDescent="0.3">
      <c r="A237" s="2" t="s">
        <v>540</v>
      </c>
      <c r="B237" s="60">
        <v>656970000</v>
      </c>
      <c r="C237" s="108">
        <v>104897</v>
      </c>
      <c r="D237" s="137"/>
    </row>
    <row r="238" spans="1:4" s="61" customFormat="1" x14ac:dyDescent="0.3">
      <c r="A238" s="2" t="s">
        <v>789</v>
      </c>
      <c r="B238" s="60">
        <v>666211664</v>
      </c>
      <c r="C238" s="108">
        <v>125922</v>
      </c>
      <c r="D238" s="137"/>
    </row>
    <row r="239" spans="1:4" s="61" customFormat="1" x14ac:dyDescent="0.3">
      <c r="A239" s="2" t="s">
        <v>43</v>
      </c>
      <c r="B239" s="60">
        <v>666879764</v>
      </c>
      <c r="C239" s="108">
        <v>46009</v>
      </c>
      <c r="D239" s="137"/>
    </row>
    <row r="240" spans="1:4" s="61" customFormat="1" x14ac:dyDescent="0.3">
      <c r="A240" s="2" t="s">
        <v>44</v>
      </c>
      <c r="B240" s="60">
        <v>631002847</v>
      </c>
      <c r="C240" s="108">
        <v>53399</v>
      </c>
      <c r="D240" s="137"/>
    </row>
    <row r="241" spans="1:4" s="61" customFormat="1" x14ac:dyDescent="0.3">
      <c r="A241" s="2" t="s">
        <v>527</v>
      </c>
      <c r="B241" s="60">
        <v>559002633</v>
      </c>
      <c r="C241" s="108">
        <v>73842</v>
      </c>
      <c r="D241" s="137"/>
    </row>
    <row r="242" spans="1:4" s="61" customFormat="1" x14ac:dyDescent="0.3">
      <c r="A242" s="2" t="s">
        <v>56</v>
      </c>
      <c r="B242" s="60">
        <v>842007484</v>
      </c>
      <c r="C242" s="108">
        <v>102687</v>
      </c>
      <c r="D242" s="137"/>
    </row>
    <row r="243" spans="1:4" s="61" customFormat="1" x14ac:dyDescent="0.3">
      <c r="A243" s="2" t="s">
        <v>237</v>
      </c>
      <c r="B243" s="60">
        <v>239130000</v>
      </c>
      <c r="C243" s="108">
        <v>110812</v>
      </c>
      <c r="D243" s="137"/>
    </row>
    <row r="244" spans="1:4" s="61" customFormat="1" x14ac:dyDescent="0.3">
      <c r="A244" s="2" t="s">
        <v>648</v>
      </c>
      <c r="B244" s="60">
        <v>940790000</v>
      </c>
      <c r="C244" s="108">
        <v>44395</v>
      </c>
      <c r="D244" s="137"/>
    </row>
    <row r="245" spans="1:4" s="61" customFormat="1" x14ac:dyDescent="0.3">
      <c r="A245" s="2" t="s">
        <v>773</v>
      </c>
      <c r="B245" s="60">
        <v>832750000</v>
      </c>
      <c r="C245" s="108">
        <v>88801</v>
      </c>
      <c r="D245" s="137"/>
    </row>
    <row r="246" spans="1:4" s="61" customFormat="1" x14ac:dyDescent="0.3">
      <c r="A246" s="2" t="s">
        <v>66</v>
      </c>
      <c r="B246" s="60">
        <v>752007800</v>
      </c>
      <c r="C246" s="108">
        <v>113141</v>
      </c>
      <c r="D246" s="137"/>
    </row>
    <row r="247" spans="1:4" s="61" customFormat="1" x14ac:dyDescent="0.3">
      <c r="A247" s="2" t="s">
        <v>567</v>
      </c>
      <c r="B247" s="60">
        <v>130005123</v>
      </c>
      <c r="C247" s="108">
        <v>66579</v>
      </c>
      <c r="D247" s="137"/>
    </row>
    <row r="248" spans="1:4" s="61" customFormat="1" x14ac:dyDescent="0.3">
      <c r="A248" s="2" t="s">
        <v>749</v>
      </c>
      <c r="B248" s="60">
        <v>656004520</v>
      </c>
      <c r="C248" s="108">
        <v>65753</v>
      </c>
      <c r="D248" s="137"/>
    </row>
    <row r="249" spans="1:4" s="61" customFormat="1" x14ac:dyDescent="0.3">
      <c r="A249" s="2" t="s">
        <v>395</v>
      </c>
      <c r="B249" s="60">
        <v>277280000</v>
      </c>
      <c r="C249" s="108">
        <v>105769</v>
      </c>
      <c r="D249" s="137"/>
    </row>
    <row r="250" spans="1:4" s="61" customFormat="1" x14ac:dyDescent="0.3">
      <c r="A250" s="2" t="s">
        <v>362</v>
      </c>
      <c r="B250" s="60">
        <v>352330000</v>
      </c>
      <c r="C250" s="108">
        <v>74177</v>
      </c>
      <c r="D250" s="137"/>
    </row>
    <row r="251" spans="1:4" s="61" customFormat="1" x14ac:dyDescent="0.3">
      <c r="A251" s="2" t="s">
        <v>93</v>
      </c>
      <c r="B251" s="60">
        <v>588950000</v>
      </c>
      <c r="C251" s="108">
        <v>51489</v>
      </c>
      <c r="D251" s="137"/>
    </row>
    <row r="252" spans="1:4" s="61" customFormat="1" x14ac:dyDescent="0.3">
      <c r="A252" s="2" t="s">
        <v>87</v>
      </c>
      <c r="B252" s="60">
        <v>222007740</v>
      </c>
      <c r="C252" s="108">
        <v>73059</v>
      </c>
      <c r="D252" s="137"/>
    </row>
    <row r="253" spans="1:4" s="61" customFormat="1" x14ac:dyDescent="0.3">
      <c r="A253" s="2" t="s">
        <v>750</v>
      </c>
      <c r="B253" s="60">
        <v>630005439</v>
      </c>
      <c r="C253" s="108">
        <v>92000</v>
      </c>
      <c r="D253" s="137"/>
    </row>
    <row r="254" spans="1:4" s="61" customFormat="1" x14ac:dyDescent="0.3">
      <c r="A254" s="2" t="s">
        <v>296</v>
      </c>
      <c r="B254" s="60">
        <v>476360000</v>
      </c>
      <c r="C254" s="108">
        <v>42913</v>
      </c>
      <c r="D254" s="137"/>
    </row>
    <row r="255" spans="1:4" s="61" customFormat="1" x14ac:dyDescent="0.3">
      <c r="A255" s="2" t="s">
        <v>455</v>
      </c>
      <c r="B255" s="60">
        <v>743800000</v>
      </c>
      <c r="C255" s="108">
        <v>87268</v>
      </c>
      <c r="D255" s="137"/>
    </row>
    <row r="256" spans="1:4" s="61" customFormat="1" x14ac:dyDescent="0.3">
      <c r="A256" s="2" t="s">
        <v>555</v>
      </c>
      <c r="B256" s="60">
        <v>757940000</v>
      </c>
      <c r="C256" s="108">
        <v>103697</v>
      </c>
      <c r="D256" s="137"/>
    </row>
    <row r="257" spans="1:8" s="61" customFormat="1" x14ac:dyDescent="0.3">
      <c r="A257" s="2" t="s">
        <v>442</v>
      </c>
      <c r="B257" s="60">
        <v>302790000</v>
      </c>
      <c r="C257" s="108">
        <v>110342</v>
      </c>
      <c r="D257" s="137"/>
    </row>
    <row r="258" spans="1:8" s="61" customFormat="1" x14ac:dyDescent="0.3">
      <c r="A258" s="2" t="s">
        <v>212</v>
      </c>
      <c r="B258" s="60">
        <v>538730000</v>
      </c>
      <c r="C258" s="108">
        <v>69384</v>
      </c>
      <c r="D258" s="137"/>
    </row>
    <row r="259" spans="1:8" s="61" customFormat="1" x14ac:dyDescent="0.3">
      <c r="A259" s="2" t="s">
        <v>635</v>
      </c>
      <c r="B259" s="60">
        <v>675005393</v>
      </c>
      <c r="C259" s="108">
        <v>73326</v>
      </c>
      <c r="D259" s="137"/>
    </row>
    <row r="260" spans="1:8" s="61" customFormat="1" x14ac:dyDescent="0.3">
      <c r="A260" s="2" t="s">
        <v>674</v>
      </c>
      <c r="B260" s="60">
        <v>183840000</v>
      </c>
      <c r="C260" s="108">
        <v>101365</v>
      </c>
      <c r="D260" s="137"/>
    </row>
    <row r="261" spans="1:8" s="61" customFormat="1" x14ac:dyDescent="0.3">
      <c r="A261" s="2" t="s">
        <v>2318</v>
      </c>
      <c r="B261" s="60">
        <v>408200000</v>
      </c>
      <c r="C261" s="108">
        <v>97071</v>
      </c>
      <c r="D261" s="137"/>
    </row>
    <row r="262" spans="1:8" s="61" customFormat="1" x14ac:dyDescent="0.3">
      <c r="A262" s="2" t="s">
        <v>85</v>
      </c>
      <c r="B262" s="60">
        <v>294004018</v>
      </c>
      <c r="C262" s="108">
        <v>71963</v>
      </c>
      <c r="D262" s="137"/>
    </row>
    <row r="263" spans="1:8" s="61" customFormat="1" x14ac:dyDescent="0.3">
      <c r="A263" s="2" t="s">
        <v>25</v>
      </c>
      <c r="B263" s="60">
        <v>666684808</v>
      </c>
      <c r="C263" s="108">
        <v>69212</v>
      </c>
      <c r="D263" s="137"/>
    </row>
    <row r="264" spans="1:8" s="61" customFormat="1" x14ac:dyDescent="0.3">
      <c r="A264" s="2" t="s">
        <v>90</v>
      </c>
      <c r="B264" s="60">
        <v>233009010</v>
      </c>
      <c r="C264" s="108">
        <v>104597</v>
      </c>
      <c r="D264" s="137"/>
    </row>
    <row r="265" spans="1:8" s="61" customFormat="1" x14ac:dyDescent="0.3">
      <c r="A265" s="2" t="s">
        <v>243</v>
      </c>
      <c r="B265" s="60">
        <v>559970000</v>
      </c>
      <c r="C265" s="108">
        <v>69372</v>
      </c>
      <c r="D265" s="137"/>
      <c r="G265" s="2"/>
    </row>
    <row r="266" spans="1:8" s="61" customFormat="1" x14ac:dyDescent="0.3">
      <c r="A266" s="2" t="s">
        <v>691</v>
      </c>
      <c r="B266" s="60">
        <v>666352621</v>
      </c>
      <c r="C266" s="108">
        <v>111454</v>
      </c>
      <c r="D266" s="137"/>
      <c r="G266" s="2"/>
    </row>
    <row r="267" spans="1:8" s="61" customFormat="1" x14ac:dyDescent="0.3">
      <c r="A267" s="2" t="s">
        <v>720</v>
      </c>
      <c r="B267" s="60">
        <v>396270000</v>
      </c>
      <c r="C267" s="108">
        <v>112486</v>
      </c>
      <c r="D267" s="137"/>
      <c r="G267" s="2"/>
    </row>
    <row r="268" spans="1:8" s="61" customFormat="1" x14ac:dyDescent="0.3">
      <c r="A268" s="2" t="s">
        <v>392</v>
      </c>
      <c r="B268" s="60">
        <v>705005148</v>
      </c>
      <c r="C268" s="108">
        <v>93239</v>
      </c>
      <c r="D268" s="137"/>
      <c r="G268" s="2"/>
    </row>
    <row r="269" spans="1:8" s="61" customFormat="1" x14ac:dyDescent="0.3">
      <c r="A269" s="2" t="s">
        <v>148</v>
      </c>
      <c r="B269" s="60">
        <v>424630000</v>
      </c>
      <c r="C269" s="108">
        <v>70153</v>
      </c>
      <c r="D269" s="137"/>
      <c r="G269" s="2"/>
    </row>
    <row r="270" spans="1:8" s="61" customFormat="1" x14ac:dyDescent="0.3">
      <c r="A270" s="2" t="s">
        <v>753</v>
      </c>
      <c r="B270" s="60">
        <v>740005990</v>
      </c>
      <c r="C270" s="108">
        <v>98485</v>
      </c>
      <c r="D270" s="137"/>
      <c r="G270" s="2"/>
      <c r="H270"/>
    </row>
    <row r="271" spans="1:8" s="61" customFormat="1" x14ac:dyDescent="0.3">
      <c r="A271" s="2" t="s">
        <v>743</v>
      </c>
      <c r="B271" s="60">
        <v>423006299</v>
      </c>
      <c r="C271" s="108">
        <v>125113</v>
      </c>
      <c r="D271" s="137"/>
      <c r="G271" s="2"/>
      <c r="H271"/>
    </row>
    <row r="272" spans="1:8" s="61" customFormat="1" x14ac:dyDescent="0.3">
      <c r="A272" s="2" t="s">
        <v>114</v>
      </c>
      <c r="B272" s="60">
        <v>669003183</v>
      </c>
      <c r="C272" s="108">
        <v>109199</v>
      </c>
      <c r="D272" s="137"/>
      <c r="G272" s="2"/>
      <c r="H272"/>
    </row>
    <row r="273" spans="1:8" x14ac:dyDescent="0.3">
      <c r="A273" s="2" t="s">
        <v>304</v>
      </c>
      <c r="B273" s="60">
        <v>977006615</v>
      </c>
      <c r="C273" s="108">
        <v>85202</v>
      </c>
      <c r="D273" s="137"/>
    </row>
    <row r="274" spans="1:8" x14ac:dyDescent="0.3">
      <c r="A274" s="2" t="s">
        <v>227</v>
      </c>
      <c r="B274" s="60">
        <v>354005024</v>
      </c>
      <c r="C274" s="108">
        <v>103041</v>
      </c>
      <c r="D274" s="137"/>
    </row>
    <row r="275" spans="1:8" x14ac:dyDescent="0.3">
      <c r="A275" s="2" t="s">
        <v>621</v>
      </c>
      <c r="B275" s="60">
        <v>151500000</v>
      </c>
      <c r="C275" s="108">
        <v>84524</v>
      </c>
      <c r="D275" s="137"/>
    </row>
    <row r="276" spans="1:8" x14ac:dyDescent="0.3">
      <c r="A276" s="2" t="s">
        <v>456</v>
      </c>
      <c r="B276" s="60">
        <v>266710000</v>
      </c>
      <c r="C276" s="108">
        <v>96303</v>
      </c>
      <c r="D276" s="137"/>
    </row>
    <row r="277" spans="1:8" x14ac:dyDescent="0.3">
      <c r="A277" s="2" t="s">
        <v>453</v>
      </c>
      <c r="B277" s="60">
        <v>311009483</v>
      </c>
      <c r="C277" s="108">
        <v>112476</v>
      </c>
      <c r="D277" s="137"/>
    </row>
    <row r="278" spans="1:8" x14ac:dyDescent="0.3">
      <c r="A278" s="2" t="s">
        <v>624</v>
      </c>
      <c r="B278" s="60">
        <v>270770000</v>
      </c>
      <c r="C278" s="108">
        <v>61979</v>
      </c>
      <c r="D278" s="137"/>
    </row>
    <row r="279" spans="1:8" x14ac:dyDescent="0.3">
      <c r="A279" s="2" t="s">
        <v>371</v>
      </c>
      <c r="B279" s="60">
        <v>378003625</v>
      </c>
      <c r="C279" s="108">
        <v>47350</v>
      </c>
      <c r="D279" s="137"/>
    </row>
    <row r="280" spans="1:8" x14ac:dyDescent="0.3">
      <c r="A280" s="2" t="s">
        <v>783</v>
      </c>
      <c r="B280" s="60">
        <v>184450000</v>
      </c>
      <c r="C280" s="108">
        <v>66256</v>
      </c>
      <c r="D280" s="137"/>
    </row>
    <row r="281" spans="1:8" x14ac:dyDescent="0.3">
      <c r="A281" s="2" t="s">
        <v>428</v>
      </c>
      <c r="B281" s="60">
        <v>657001686</v>
      </c>
      <c r="C281" s="108">
        <v>96418</v>
      </c>
      <c r="D281" s="137"/>
      <c r="G281" s="61"/>
    </row>
    <row r="282" spans="1:8" x14ac:dyDescent="0.3">
      <c r="A282" s="2" t="s">
        <v>760</v>
      </c>
      <c r="B282" s="60">
        <v>841710000</v>
      </c>
      <c r="C282" s="108">
        <v>61685</v>
      </c>
      <c r="D282" s="137"/>
      <c r="G282" s="61"/>
    </row>
    <row r="283" spans="1:8" x14ac:dyDescent="0.3">
      <c r="A283" s="2" t="s">
        <v>418</v>
      </c>
      <c r="B283" s="60">
        <v>325005784</v>
      </c>
      <c r="C283" s="108">
        <v>122165</v>
      </c>
      <c r="D283" s="137"/>
      <c r="G283" s="61"/>
    </row>
    <row r="284" spans="1:8" x14ac:dyDescent="0.3">
      <c r="A284" s="2" t="s">
        <v>102</v>
      </c>
      <c r="B284" s="60">
        <v>264001942</v>
      </c>
      <c r="C284" s="108">
        <v>112396</v>
      </c>
      <c r="D284" s="137"/>
      <c r="G284" s="61"/>
    </row>
    <row r="285" spans="1:8" x14ac:dyDescent="0.3">
      <c r="A285" s="2" t="s">
        <v>768</v>
      </c>
      <c r="B285" s="60">
        <v>666273059</v>
      </c>
      <c r="C285" s="108">
        <v>71758</v>
      </c>
      <c r="D285" s="137"/>
      <c r="G285" s="61"/>
    </row>
    <row r="286" spans="1:8" x14ac:dyDescent="0.3">
      <c r="A286" s="2" t="s">
        <v>134</v>
      </c>
      <c r="B286" s="60">
        <v>666344566</v>
      </c>
      <c r="C286" s="108">
        <v>108152</v>
      </c>
      <c r="D286" s="137"/>
      <c r="G286" s="61"/>
      <c r="H286" s="61"/>
    </row>
    <row r="287" spans="1:8" x14ac:dyDescent="0.3">
      <c r="A287" s="2" t="s">
        <v>163</v>
      </c>
      <c r="B287" s="60">
        <v>490800000</v>
      </c>
      <c r="C287" s="108">
        <v>74258</v>
      </c>
      <c r="D287" s="137"/>
      <c r="G287" s="61"/>
      <c r="H287" s="61"/>
    </row>
    <row r="288" spans="1:8" x14ac:dyDescent="0.3">
      <c r="A288" s="2" t="s">
        <v>519</v>
      </c>
      <c r="B288" s="60">
        <v>225005715</v>
      </c>
      <c r="C288" s="108">
        <v>126925</v>
      </c>
      <c r="D288" s="137"/>
      <c r="G288" s="61"/>
      <c r="H288" s="61"/>
    </row>
    <row r="289" spans="1:4" s="61" customFormat="1" x14ac:dyDescent="0.3">
      <c r="A289" s="2" t="s">
        <v>767</v>
      </c>
      <c r="B289" s="60">
        <v>238410000</v>
      </c>
      <c r="C289" s="108">
        <v>49683</v>
      </c>
      <c r="D289" s="137"/>
    </row>
    <row r="290" spans="1:4" s="61" customFormat="1" x14ac:dyDescent="0.3">
      <c r="A290" s="2" t="s">
        <v>447</v>
      </c>
      <c r="B290" s="60">
        <v>520700000</v>
      </c>
      <c r="C290" s="108">
        <v>85333</v>
      </c>
      <c r="D290" s="137"/>
    </row>
    <row r="291" spans="1:4" s="61" customFormat="1" x14ac:dyDescent="0.3">
      <c r="A291" s="2" t="s">
        <v>597</v>
      </c>
      <c r="B291" s="60">
        <v>394004238</v>
      </c>
      <c r="C291" s="108">
        <v>97694</v>
      </c>
      <c r="D291" s="137"/>
    </row>
    <row r="292" spans="1:4" s="61" customFormat="1" x14ac:dyDescent="0.3">
      <c r="A292" s="2" t="s">
        <v>31</v>
      </c>
      <c r="B292" s="60">
        <v>711006010</v>
      </c>
      <c r="C292" s="108">
        <v>82341</v>
      </c>
      <c r="D292" s="137"/>
    </row>
    <row r="293" spans="1:4" s="61" customFormat="1" x14ac:dyDescent="0.3">
      <c r="A293" s="2" t="s">
        <v>363</v>
      </c>
      <c r="B293" s="60">
        <v>724900000</v>
      </c>
      <c r="C293" s="108">
        <v>110056</v>
      </c>
      <c r="D293" s="137"/>
    </row>
    <row r="294" spans="1:4" s="61" customFormat="1" x14ac:dyDescent="0.3">
      <c r="A294" s="2" t="s">
        <v>688</v>
      </c>
      <c r="B294" s="60">
        <v>894005254</v>
      </c>
      <c r="C294" s="108">
        <v>109943</v>
      </c>
      <c r="D294" s="137"/>
    </row>
    <row r="295" spans="1:4" s="61" customFormat="1" x14ac:dyDescent="0.3">
      <c r="A295" s="2" t="s">
        <v>793</v>
      </c>
      <c r="B295" s="60">
        <v>798810000</v>
      </c>
      <c r="C295" s="108">
        <v>88072</v>
      </c>
      <c r="D295" s="137"/>
    </row>
    <row r="296" spans="1:4" s="61" customFormat="1" x14ac:dyDescent="0.3">
      <c r="A296" s="2" t="s">
        <v>444</v>
      </c>
      <c r="B296" s="60">
        <v>583003359</v>
      </c>
      <c r="C296" s="108">
        <v>52239</v>
      </c>
      <c r="D296" s="137"/>
    </row>
    <row r="297" spans="1:4" s="61" customFormat="1" x14ac:dyDescent="0.3">
      <c r="A297" s="2" t="s">
        <v>684</v>
      </c>
      <c r="B297" s="60">
        <v>515007466</v>
      </c>
      <c r="C297" s="108">
        <v>112322</v>
      </c>
      <c r="D297" s="137"/>
    </row>
    <row r="298" spans="1:4" s="61" customFormat="1" x14ac:dyDescent="0.3">
      <c r="A298" s="2" t="s">
        <v>144</v>
      </c>
      <c r="B298" s="60">
        <v>996003945</v>
      </c>
      <c r="C298" s="108">
        <v>85139</v>
      </c>
      <c r="D298" s="137"/>
    </row>
    <row r="299" spans="1:4" s="61" customFormat="1" x14ac:dyDescent="0.3">
      <c r="A299" s="2" t="s">
        <v>413</v>
      </c>
      <c r="B299" s="60">
        <v>666347937</v>
      </c>
      <c r="C299" s="108">
        <v>119751</v>
      </c>
      <c r="D299" s="137"/>
    </row>
    <row r="300" spans="1:4" s="61" customFormat="1" x14ac:dyDescent="0.3">
      <c r="A300" s="2" t="s">
        <v>533</v>
      </c>
      <c r="B300" s="60">
        <v>172007980</v>
      </c>
      <c r="C300" s="108">
        <v>123468</v>
      </c>
      <c r="D300" s="137"/>
    </row>
    <row r="301" spans="1:4" s="61" customFormat="1" x14ac:dyDescent="0.3">
      <c r="A301" s="2" t="s">
        <v>495</v>
      </c>
      <c r="B301" s="60">
        <v>666764373</v>
      </c>
      <c r="C301" s="108">
        <v>81269</v>
      </c>
      <c r="D301" s="137"/>
    </row>
    <row r="302" spans="1:4" s="61" customFormat="1" x14ac:dyDescent="0.3">
      <c r="A302" s="2" t="s">
        <v>370</v>
      </c>
      <c r="B302" s="60">
        <v>181001253</v>
      </c>
      <c r="C302" s="108">
        <v>42407</v>
      </c>
      <c r="D302" s="137"/>
    </row>
    <row r="303" spans="1:4" s="61" customFormat="1" x14ac:dyDescent="0.3">
      <c r="A303" s="2" t="s">
        <v>439</v>
      </c>
      <c r="B303" s="60">
        <v>736008636</v>
      </c>
      <c r="C303" s="108">
        <v>77192</v>
      </c>
      <c r="D303" s="137"/>
    </row>
    <row r="304" spans="1:4" s="61" customFormat="1" x14ac:dyDescent="0.3">
      <c r="A304" s="2" t="s">
        <v>492</v>
      </c>
      <c r="B304" s="60">
        <v>772009912</v>
      </c>
      <c r="C304" s="108">
        <v>72484</v>
      </c>
      <c r="D304" s="137"/>
    </row>
    <row r="305" spans="1:4" s="61" customFormat="1" x14ac:dyDescent="0.3">
      <c r="A305" s="2" t="s">
        <v>129</v>
      </c>
      <c r="B305" s="60">
        <v>666825186</v>
      </c>
      <c r="C305" s="108">
        <v>45315</v>
      </c>
      <c r="D305" s="137"/>
    </row>
    <row r="306" spans="1:4" s="61" customFormat="1" x14ac:dyDescent="0.3">
      <c r="A306" s="2" t="s">
        <v>604</v>
      </c>
      <c r="B306" s="60">
        <v>968003067</v>
      </c>
      <c r="C306" s="108">
        <v>46130</v>
      </c>
      <c r="D306" s="137"/>
    </row>
    <row r="307" spans="1:4" s="61" customFormat="1" x14ac:dyDescent="0.3">
      <c r="A307" s="2" t="s">
        <v>63</v>
      </c>
      <c r="B307" s="60">
        <v>430230000</v>
      </c>
      <c r="C307" s="108">
        <v>43469</v>
      </c>
      <c r="D307" s="137"/>
    </row>
    <row r="308" spans="1:4" s="61" customFormat="1" x14ac:dyDescent="0.3">
      <c r="A308" s="2" t="s">
        <v>187</v>
      </c>
      <c r="B308" s="60">
        <v>905006127</v>
      </c>
      <c r="C308" s="108">
        <v>55593</v>
      </c>
      <c r="D308" s="137"/>
    </row>
    <row r="309" spans="1:4" s="61" customFormat="1" x14ac:dyDescent="0.3">
      <c r="A309" s="2" t="s">
        <v>54</v>
      </c>
      <c r="B309" s="60">
        <v>666544197</v>
      </c>
      <c r="C309" s="108">
        <v>45315</v>
      </c>
      <c r="D309" s="137"/>
    </row>
    <row r="310" spans="1:4" s="61" customFormat="1" x14ac:dyDescent="0.3">
      <c r="A310" s="2" t="s">
        <v>140</v>
      </c>
      <c r="B310" s="60">
        <v>891006507</v>
      </c>
      <c r="C310" s="108">
        <v>73102</v>
      </c>
      <c r="D310" s="137"/>
    </row>
    <row r="311" spans="1:4" s="61" customFormat="1" x14ac:dyDescent="0.3">
      <c r="A311" s="2" t="s">
        <v>354</v>
      </c>
      <c r="B311" s="60">
        <v>666308884</v>
      </c>
      <c r="C311" s="108">
        <v>77016</v>
      </c>
      <c r="D311" s="137"/>
    </row>
    <row r="312" spans="1:4" s="61" customFormat="1" x14ac:dyDescent="0.3">
      <c r="A312" s="2" t="s">
        <v>764</v>
      </c>
      <c r="B312" s="60">
        <v>142002426</v>
      </c>
      <c r="C312" s="108">
        <v>85067</v>
      </c>
      <c r="D312" s="137"/>
    </row>
    <row r="313" spans="1:4" s="61" customFormat="1" x14ac:dyDescent="0.3">
      <c r="A313" s="2" t="s">
        <v>268</v>
      </c>
      <c r="B313" s="60">
        <v>135001851</v>
      </c>
      <c r="C313" s="108">
        <v>55683</v>
      </c>
      <c r="D313" s="137"/>
    </row>
    <row r="314" spans="1:4" s="61" customFormat="1" x14ac:dyDescent="0.3">
      <c r="A314" s="2" t="s">
        <v>376</v>
      </c>
      <c r="B314" s="60">
        <v>559440000</v>
      </c>
      <c r="C314" s="108">
        <v>45405</v>
      </c>
      <c r="D314" s="137"/>
    </row>
    <row r="315" spans="1:4" s="61" customFormat="1" x14ac:dyDescent="0.3">
      <c r="A315" s="2" t="s">
        <v>526</v>
      </c>
      <c r="B315" s="60">
        <v>328720000</v>
      </c>
      <c r="C315" s="108">
        <v>76064</v>
      </c>
      <c r="D315" s="137"/>
    </row>
    <row r="316" spans="1:4" s="61" customFormat="1" x14ac:dyDescent="0.3">
      <c r="A316" s="2" t="s">
        <v>663</v>
      </c>
      <c r="B316" s="60">
        <v>666619642</v>
      </c>
      <c r="C316" s="108">
        <v>65878</v>
      </c>
      <c r="D316" s="137"/>
    </row>
    <row r="317" spans="1:4" s="61" customFormat="1" x14ac:dyDescent="0.3">
      <c r="A317" s="2" t="s">
        <v>607</v>
      </c>
      <c r="B317" s="60">
        <v>318140000</v>
      </c>
      <c r="C317" s="108">
        <v>105708</v>
      </c>
      <c r="D317" s="137"/>
    </row>
    <row r="318" spans="1:4" s="61" customFormat="1" x14ac:dyDescent="0.3">
      <c r="A318" s="2" t="s">
        <v>416</v>
      </c>
      <c r="B318" s="60">
        <v>640750000</v>
      </c>
      <c r="C318" s="108">
        <v>74304</v>
      </c>
      <c r="D318" s="137"/>
    </row>
    <row r="319" spans="1:4" s="61" customFormat="1" x14ac:dyDescent="0.3">
      <c r="A319" s="2" t="s">
        <v>611</v>
      </c>
      <c r="B319" s="60">
        <v>504430000</v>
      </c>
      <c r="C319" s="108">
        <v>46313</v>
      </c>
      <c r="D319" s="137"/>
    </row>
    <row r="320" spans="1:4" s="61" customFormat="1" x14ac:dyDescent="0.3">
      <c r="A320" s="2" t="s">
        <v>434</v>
      </c>
      <c r="B320" s="60">
        <v>875007511</v>
      </c>
      <c r="C320" s="108">
        <v>57718</v>
      </c>
      <c r="D320" s="137"/>
    </row>
    <row r="321" spans="1:4" s="61" customFormat="1" x14ac:dyDescent="0.3">
      <c r="A321" s="2" t="s">
        <v>549</v>
      </c>
      <c r="B321" s="60">
        <v>725009844</v>
      </c>
      <c r="C321" s="108">
        <v>89002</v>
      </c>
      <c r="D321" s="137"/>
    </row>
    <row r="322" spans="1:4" s="61" customFormat="1" x14ac:dyDescent="0.3">
      <c r="A322" s="2" t="s">
        <v>713</v>
      </c>
      <c r="B322" s="60">
        <v>263006143</v>
      </c>
      <c r="C322" s="108">
        <v>47567</v>
      </c>
      <c r="D322" s="137"/>
    </row>
    <row r="323" spans="1:4" s="61" customFormat="1" x14ac:dyDescent="0.3">
      <c r="A323" s="2" t="s">
        <v>490</v>
      </c>
      <c r="B323" s="60">
        <v>329240000</v>
      </c>
      <c r="C323" s="108">
        <v>90081</v>
      </c>
      <c r="D323" s="137"/>
    </row>
    <row r="324" spans="1:4" s="61" customFormat="1" x14ac:dyDescent="0.3">
      <c r="A324" s="2" t="s">
        <v>496</v>
      </c>
      <c r="B324" s="60">
        <v>241006891</v>
      </c>
      <c r="C324" s="108">
        <v>88867</v>
      </c>
      <c r="D324" s="137"/>
    </row>
    <row r="325" spans="1:4" s="61" customFormat="1" x14ac:dyDescent="0.3">
      <c r="A325" s="2" t="s">
        <v>742</v>
      </c>
      <c r="B325" s="60">
        <v>773001878</v>
      </c>
      <c r="C325" s="108">
        <v>84580</v>
      </c>
      <c r="D325" s="137"/>
    </row>
    <row r="326" spans="1:4" s="61" customFormat="1" x14ac:dyDescent="0.3">
      <c r="A326" s="2" t="s">
        <v>174</v>
      </c>
      <c r="B326" s="60">
        <v>917640000</v>
      </c>
      <c r="C326" s="108">
        <v>76680</v>
      </c>
      <c r="D326" s="137"/>
    </row>
    <row r="327" spans="1:4" s="61" customFormat="1" x14ac:dyDescent="0.3">
      <c r="A327" s="2" t="s">
        <v>714</v>
      </c>
      <c r="B327" s="60">
        <v>999320000</v>
      </c>
      <c r="C327" s="108">
        <v>115607</v>
      </c>
      <c r="D327" s="137"/>
    </row>
    <row r="328" spans="1:4" s="61" customFormat="1" x14ac:dyDescent="0.3">
      <c r="A328" s="2" t="s">
        <v>277</v>
      </c>
      <c r="B328" s="60">
        <v>953200000</v>
      </c>
      <c r="C328" s="108">
        <v>124571</v>
      </c>
      <c r="D328" s="137"/>
    </row>
    <row r="329" spans="1:4" s="61" customFormat="1" x14ac:dyDescent="0.3">
      <c r="A329" s="2" t="s">
        <v>314</v>
      </c>
      <c r="B329" s="60">
        <v>130003777</v>
      </c>
      <c r="C329" s="108">
        <v>97758</v>
      </c>
      <c r="D329" s="137"/>
    </row>
    <row r="330" spans="1:4" s="61" customFormat="1" x14ac:dyDescent="0.3">
      <c r="A330" s="2" t="s">
        <v>303</v>
      </c>
      <c r="B330" s="60">
        <v>797200000</v>
      </c>
      <c r="C330" s="108">
        <v>104621</v>
      </c>
      <c r="D330" s="137"/>
    </row>
    <row r="331" spans="1:4" s="61" customFormat="1" x14ac:dyDescent="0.3">
      <c r="A331" s="2" t="s">
        <v>266</v>
      </c>
      <c r="B331" s="60">
        <v>666304889</v>
      </c>
      <c r="C331" s="108">
        <v>108582</v>
      </c>
      <c r="D331" s="137"/>
    </row>
    <row r="332" spans="1:4" s="61" customFormat="1" x14ac:dyDescent="0.3">
      <c r="A332" s="2" t="s">
        <v>152</v>
      </c>
      <c r="B332" s="60">
        <v>143009631</v>
      </c>
      <c r="C332" s="108">
        <v>46834</v>
      </c>
      <c r="D332" s="137"/>
    </row>
    <row r="333" spans="1:4" s="61" customFormat="1" x14ac:dyDescent="0.3">
      <c r="A333" s="2" t="s">
        <v>220</v>
      </c>
      <c r="B333" s="60">
        <v>756790000</v>
      </c>
      <c r="C333" s="108">
        <v>71086</v>
      </c>
      <c r="D333" s="137"/>
    </row>
    <row r="334" spans="1:4" s="61" customFormat="1" x14ac:dyDescent="0.3">
      <c r="A334" s="2" t="s">
        <v>787</v>
      </c>
      <c r="B334" s="60">
        <v>640005085</v>
      </c>
      <c r="C334" s="108">
        <v>124180</v>
      </c>
      <c r="D334" s="137"/>
    </row>
    <row r="335" spans="1:4" s="61" customFormat="1" x14ac:dyDescent="0.3">
      <c r="A335" s="2" t="s">
        <v>700</v>
      </c>
      <c r="B335" s="60">
        <v>840008657</v>
      </c>
      <c r="C335" s="108">
        <v>75536</v>
      </c>
      <c r="D335" s="137"/>
    </row>
    <row r="336" spans="1:4" s="61" customFormat="1" x14ac:dyDescent="0.3">
      <c r="A336" s="2" t="s">
        <v>537</v>
      </c>
      <c r="B336" s="60">
        <v>731140000</v>
      </c>
      <c r="C336" s="108">
        <v>80732</v>
      </c>
      <c r="D336" s="137"/>
    </row>
    <row r="337" spans="1:4" s="61" customFormat="1" x14ac:dyDescent="0.3">
      <c r="A337" s="2" t="s">
        <v>622</v>
      </c>
      <c r="B337" s="60">
        <v>468008483</v>
      </c>
      <c r="C337" s="108">
        <v>107090</v>
      </c>
      <c r="D337" s="137"/>
    </row>
    <row r="338" spans="1:4" s="61" customFormat="1" x14ac:dyDescent="0.3">
      <c r="A338" s="2" t="s">
        <v>253</v>
      </c>
      <c r="B338" s="60">
        <v>411005913</v>
      </c>
      <c r="C338" s="108">
        <v>116158</v>
      </c>
      <c r="D338" s="137"/>
    </row>
    <row r="339" spans="1:4" s="61" customFormat="1" x14ac:dyDescent="0.3">
      <c r="A339" s="2" t="s">
        <v>630</v>
      </c>
      <c r="B339" s="60">
        <v>567003065</v>
      </c>
      <c r="C339" s="108">
        <v>52504</v>
      </c>
      <c r="D339" s="137"/>
    </row>
    <row r="340" spans="1:4" s="61" customFormat="1" x14ac:dyDescent="0.3">
      <c r="A340" s="2" t="s">
        <v>136</v>
      </c>
      <c r="B340" s="60">
        <v>668007415</v>
      </c>
      <c r="C340" s="108">
        <v>57059</v>
      </c>
      <c r="D340" s="137"/>
    </row>
    <row r="341" spans="1:4" s="61" customFormat="1" x14ac:dyDescent="0.3">
      <c r="A341" s="2" t="s">
        <v>475</v>
      </c>
      <c r="B341" s="60">
        <v>290820000</v>
      </c>
      <c r="C341" s="108">
        <v>111847</v>
      </c>
      <c r="D341" s="137"/>
    </row>
    <row r="342" spans="1:4" s="61" customFormat="1" x14ac:dyDescent="0.3">
      <c r="A342" s="2" t="s">
        <v>147</v>
      </c>
      <c r="B342" s="60">
        <v>335009361</v>
      </c>
      <c r="C342" s="108">
        <v>71073</v>
      </c>
      <c r="D342" s="137"/>
    </row>
    <row r="343" spans="1:4" s="61" customFormat="1" x14ac:dyDescent="0.3">
      <c r="A343" s="2" t="s">
        <v>311</v>
      </c>
      <c r="B343" s="60">
        <v>115680000</v>
      </c>
      <c r="C343" s="108">
        <v>47765</v>
      </c>
      <c r="D343" s="137"/>
    </row>
    <row r="344" spans="1:4" s="61" customFormat="1" x14ac:dyDescent="0.3">
      <c r="A344" s="2" t="s">
        <v>464</v>
      </c>
      <c r="B344" s="60">
        <v>508009435</v>
      </c>
      <c r="C344" s="108">
        <v>88353</v>
      </c>
      <c r="D344" s="137"/>
    </row>
    <row r="345" spans="1:4" s="61" customFormat="1" x14ac:dyDescent="0.3">
      <c r="A345" s="2" t="s">
        <v>483</v>
      </c>
      <c r="B345" s="60">
        <v>637004142</v>
      </c>
      <c r="C345" s="108">
        <v>55969</v>
      </c>
      <c r="D345" s="137"/>
    </row>
    <row r="346" spans="1:4" s="61" customFormat="1" x14ac:dyDescent="0.3">
      <c r="A346" s="2" t="s">
        <v>667</v>
      </c>
      <c r="B346" s="60">
        <v>666598939</v>
      </c>
      <c r="C346" s="108">
        <v>43461</v>
      </c>
      <c r="D346" s="137"/>
    </row>
    <row r="347" spans="1:4" s="61" customFormat="1" x14ac:dyDescent="0.3">
      <c r="A347" s="2" t="s">
        <v>104</v>
      </c>
      <c r="B347" s="60">
        <v>612004095</v>
      </c>
      <c r="C347" s="108">
        <v>114408</v>
      </c>
      <c r="D347" s="137"/>
    </row>
    <row r="348" spans="1:4" s="61" customFormat="1" x14ac:dyDescent="0.3">
      <c r="A348" s="2" t="s">
        <v>177</v>
      </c>
      <c r="B348" s="60">
        <v>375003523</v>
      </c>
      <c r="C348" s="108">
        <v>50730</v>
      </c>
      <c r="D348" s="137"/>
    </row>
    <row r="349" spans="1:4" s="61" customFormat="1" x14ac:dyDescent="0.3">
      <c r="A349" s="2" t="s">
        <v>565</v>
      </c>
      <c r="B349" s="60">
        <v>229340000</v>
      </c>
      <c r="C349" s="108">
        <v>89725</v>
      </c>
      <c r="D349" s="137"/>
    </row>
    <row r="350" spans="1:4" s="61" customFormat="1" x14ac:dyDescent="0.3">
      <c r="A350" s="2" t="s">
        <v>159</v>
      </c>
      <c r="B350" s="60">
        <v>243001902</v>
      </c>
      <c r="C350" s="108">
        <v>65190</v>
      </c>
      <c r="D350" s="137"/>
    </row>
    <row r="351" spans="1:4" s="61" customFormat="1" x14ac:dyDescent="0.3">
      <c r="A351" s="2" t="s">
        <v>94</v>
      </c>
      <c r="B351" s="60">
        <v>218140000</v>
      </c>
      <c r="C351" s="108">
        <v>46075</v>
      </c>
      <c r="D351" s="137"/>
    </row>
    <row r="352" spans="1:4" s="61" customFormat="1" x14ac:dyDescent="0.3">
      <c r="A352" s="2" t="s">
        <v>379</v>
      </c>
      <c r="B352" s="60">
        <v>507003286</v>
      </c>
      <c r="C352" s="108">
        <v>49740</v>
      </c>
      <c r="D352" s="137"/>
    </row>
    <row r="353" spans="1:4" s="61" customFormat="1" x14ac:dyDescent="0.3">
      <c r="A353" s="2" t="s">
        <v>476</v>
      </c>
      <c r="B353" s="60">
        <v>289003678</v>
      </c>
      <c r="C353" s="108">
        <v>115916</v>
      </c>
      <c r="D353" s="137"/>
    </row>
    <row r="354" spans="1:4" s="61" customFormat="1" x14ac:dyDescent="0.3">
      <c r="A354" s="2" t="s">
        <v>182</v>
      </c>
      <c r="B354" s="60">
        <v>514300000</v>
      </c>
      <c r="C354" s="108">
        <v>51746</v>
      </c>
      <c r="D354" s="137"/>
    </row>
    <row r="355" spans="1:4" s="61" customFormat="1" x14ac:dyDescent="0.3">
      <c r="A355" s="2" t="s">
        <v>400</v>
      </c>
      <c r="B355" s="60">
        <v>725002910</v>
      </c>
      <c r="C355" s="108">
        <v>65423</v>
      </c>
      <c r="D355" s="137"/>
    </row>
    <row r="356" spans="1:4" s="61" customFormat="1" x14ac:dyDescent="0.3">
      <c r="A356" s="2" t="s">
        <v>158</v>
      </c>
      <c r="B356" s="60">
        <v>666646232</v>
      </c>
      <c r="C356" s="108">
        <v>60275</v>
      </c>
      <c r="D356" s="137"/>
    </row>
    <row r="357" spans="1:4" s="61" customFormat="1" x14ac:dyDescent="0.3">
      <c r="A357" s="2" t="s">
        <v>692</v>
      </c>
      <c r="B357" s="60">
        <v>214001227</v>
      </c>
      <c r="C357" s="108">
        <v>102322</v>
      </c>
      <c r="D357" s="137"/>
    </row>
    <row r="358" spans="1:4" s="61" customFormat="1" x14ac:dyDescent="0.3">
      <c r="A358" s="2" t="s">
        <v>669</v>
      </c>
      <c r="B358" s="60">
        <v>148003955</v>
      </c>
      <c r="C358" s="108">
        <v>78245</v>
      </c>
      <c r="D358" s="137"/>
    </row>
    <row r="359" spans="1:4" s="61" customFormat="1" x14ac:dyDescent="0.3">
      <c r="A359" s="2" t="s">
        <v>739</v>
      </c>
      <c r="B359" s="60">
        <v>568008365</v>
      </c>
      <c r="C359" s="108">
        <v>101128</v>
      </c>
      <c r="D359" s="137"/>
    </row>
    <row r="360" spans="1:4" s="61" customFormat="1" x14ac:dyDescent="0.3">
      <c r="A360" s="2" t="s">
        <v>391</v>
      </c>
      <c r="B360" s="60">
        <v>666682188</v>
      </c>
      <c r="C360" s="108">
        <v>115240</v>
      </c>
      <c r="D360" s="137"/>
    </row>
    <row r="361" spans="1:4" s="61" customFormat="1" x14ac:dyDescent="0.3">
      <c r="A361" s="2" t="s">
        <v>254</v>
      </c>
      <c r="B361" s="60">
        <v>296004327</v>
      </c>
      <c r="C361" s="108">
        <v>85348</v>
      </c>
      <c r="D361" s="137"/>
    </row>
    <row r="362" spans="1:4" s="61" customFormat="1" x14ac:dyDescent="0.3">
      <c r="A362" s="2" t="s">
        <v>772</v>
      </c>
      <c r="B362" s="60">
        <v>383640000</v>
      </c>
      <c r="C362" s="108">
        <v>84005</v>
      </c>
      <c r="D362" s="137"/>
    </row>
    <row r="363" spans="1:4" s="61" customFormat="1" x14ac:dyDescent="0.3">
      <c r="A363" s="2" t="s">
        <v>499</v>
      </c>
      <c r="B363" s="60">
        <v>559270000</v>
      </c>
      <c r="C363" s="108">
        <v>119928</v>
      </c>
      <c r="D363" s="137"/>
    </row>
    <row r="364" spans="1:4" s="61" customFormat="1" x14ac:dyDescent="0.3">
      <c r="A364" s="2" t="s">
        <v>222</v>
      </c>
      <c r="B364" s="60">
        <v>171310000</v>
      </c>
      <c r="C364" s="108">
        <v>79262</v>
      </c>
      <c r="D364" s="137"/>
    </row>
    <row r="365" spans="1:4" s="61" customFormat="1" x14ac:dyDescent="0.3">
      <c r="A365" s="2" t="s">
        <v>654</v>
      </c>
      <c r="B365" s="60">
        <v>821003656</v>
      </c>
      <c r="C365" s="108">
        <v>70171</v>
      </c>
      <c r="D365" s="137"/>
    </row>
    <row r="366" spans="1:4" s="61" customFormat="1" x14ac:dyDescent="0.3">
      <c r="A366" s="2" t="s">
        <v>310</v>
      </c>
      <c r="B366" s="60">
        <v>128290000</v>
      </c>
      <c r="C366" s="108">
        <v>90126</v>
      </c>
      <c r="D366" s="137"/>
    </row>
    <row r="367" spans="1:4" s="61" customFormat="1" x14ac:dyDescent="0.3">
      <c r="A367" s="2" t="s">
        <v>338</v>
      </c>
      <c r="B367" s="60">
        <v>606900000</v>
      </c>
      <c r="C367" s="108">
        <v>61049</v>
      </c>
      <c r="D367" s="137"/>
    </row>
    <row r="368" spans="1:4" s="61" customFormat="1" x14ac:dyDescent="0.3">
      <c r="A368" s="2" t="s">
        <v>61</v>
      </c>
      <c r="B368" s="60">
        <v>410005983</v>
      </c>
      <c r="C368" s="108">
        <v>90032</v>
      </c>
      <c r="D368" s="137"/>
    </row>
    <row r="369" spans="1:8" s="61" customFormat="1" x14ac:dyDescent="0.3">
      <c r="A369" s="2" t="s">
        <v>299</v>
      </c>
      <c r="B369" s="60">
        <v>666642974</v>
      </c>
      <c r="C369" s="108">
        <v>97294</v>
      </c>
      <c r="D369" s="137"/>
    </row>
    <row r="370" spans="1:8" s="61" customFormat="1" x14ac:dyDescent="0.3">
      <c r="A370" s="2" t="s">
        <v>452</v>
      </c>
      <c r="B370" s="60">
        <v>666142532</v>
      </c>
      <c r="C370" s="108">
        <v>54271</v>
      </c>
      <c r="D370" s="137"/>
    </row>
    <row r="371" spans="1:8" s="61" customFormat="1" x14ac:dyDescent="0.3">
      <c r="A371" s="2" t="s">
        <v>746</v>
      </c>
      <c r="B371" s="60">
        <v>577800000</v>
      </c>
      <c r="C371" s="108">
        <v>52272</v>
      </c>
      <c r="D371" s="137"/>
    </row>
    <row r="372" spans="1:8" s="61" customFormat="1" x14ac:dyDescent="0.3">
      <c r="A372" s="2" t="s">
        <v>200</v>
      </c>
      <c r="B372" s="60">
        <v>280660000</v>
      </c>
      <c r="C372" s="108">
        <v>114029</v>
      </c>
      <c r="D372" s="137"/>
    </row>
    <row r="373" spans="1:8" s="61" customFormat="1" x14ac:dyDescent="0.3">
      <c r="A373" s="2" t="s">
        <v>788</v>
      </c>
      <c r="B373" s="60">
        <v>662390000</v>
      </c>
      <c r="C373" s="108">
        <v>79440</v>
      </c>
      <c r="D373" s="137"/>
    </row>
    <row r="374" spans="1:8" s="61" customFormat="1" x14ac:dyDescent="0.3">
      <c r="A374" s="2" t="s">
        <v>340</v>
      </c>
      <c r="B374" s="60">
        <v>437600000</v>
      </c>
      <c r="C374" s="108">
        <v>86051</v>
      </c>
      <c r="D374" s="137"/>
    </row>
    <row r="375" spans="1:8" s="61" customFormat="1" x14ac:dyDescent="0.3">
      <c r="A375" s="2" t="s">
        <v>387</v>
      </c>
      <c r="B375" s="60">
        <v>666641807</v>
      </c>
      <c r="C375" s="108">
        <v>103260</v>
      </c>
      <c r="D375" s="137"/>
    </row>
    <row r="376" spans="1:8" s="61" customFormat="1" x14ac:dyDescent="0.3">
      <c r="A376" s="2" t="s">
        <v>339</v>
      </c>
      <c r="B376" s="60">
        <v>666564381</v>
      </c>
      <c r="C376" s="108">
        <v>72877</v>
      </c>
      <c r="D376" s="137"/>
    </row>
    <row r="377" spans="1:8" s="61" customFormat="1" x14ac:dyDescent="0.3">
      <c r="A377" s="2" t="s">
        <v>469</v>
      </c>
      <c r="B377" s="60">
        <v>864160000</v>
      </c>
      <c r="C377" s="108">
        <v>102929</v>
      </c>
      <c r="D377" s="137"/>
      <c r="G377" s="2"/>
    </row>
    <row r="378" spans="1:8" s="61" customFormat="1" x14ac:dyDescent="0.3">
      <c r="A378" s="2" t="s">
        <v>465</v>
      </c>
      <c r="B378" s="60">
        <v>262410000</v>
      </c>
      <c r="C378" s="108">
        <v>86059</v>
      </c>
      <c r="D378" s="137"/>
      <c r="G378" s="2"/>
    </row>
    <row r="379" spans="1:8" s="61" customFormat="1" x14ac:dyDescent="0.3">
      <c r="A379" s="2" t="s">
        <v>641</v>
      </c>
      <c r="B379" s="60">
        <v>812007731</v>
      </c>
      <c r="C379" s="108">
        <v>107099</v>
      </c>
      <c r="D379" s="137"/>
      <c r="G379" s="2"/>
    </row>
    <row r="380" spans="1:8" s="61" customFormat="1" x14ac:dyDescent="0.3">
      <c r="A380" s="2" t="s">
        <v>255</v>
      </c>
      <c r="B380" s="60">
        <v>793001452</v>
      </c>
      <c r="C380" s="108">
        <v>98150</v>
      </c>
      <c r="D380" s="137"/>
      <c r="G380" s="2"/>
    </row>
    <row r="381" spans="1:8" s="61" customFormat="1" x14ac:dyDescent="0.3">
      <c r="A381" s="2" t="s">
        <v>547</v>
      </c>
      <c r="B381" s="60">
        <v>175005093</v>
      </c>
      <c r="C381" s="108">
        <v>81594</v>
      </c>
      <c r="D381" s="137"/>
      <c r="G381" s="2"/>
    </row>
    <row r="382" spans="1:8" s="61" customFormat="1" x14ac:dyDescent="0.3">
      <c r="A382" s="2" t="s">
        <v>785</v>
      </c>
      <c r="B382" s="60">
        <v>691001960</v>
      </c>
      <c r="C382" s="108">
        <v>66573</v>
      </c>
      <c r="D382" s="137"/>
      <c r="G382" s="2"/>
      <c r="H382"/>
    </row>
    <row r="383" spans="1:8" s="61" customFormat="1" x14ac:dyDescent="0.3">
      <c r="A383" s="2" t="s">
        <v>427</v>
      </c>
      <c r="B383" s="60">
        <v>522003325</v>
      </c>
      <c r="C383" s="108">
        <v>94826</v>
      </c>
      <c r="D383" s="137"/>
      <c r="G383" s="2"/>
      <c r="H383"/>
    </row>
    <row r="384" spans="1:8" s="61" customFormat="1" x14ac:dyDescent="0.3">
      <c r="A384" s="2" t="s">
        <v>154</v>
      </c>
      <c r="B384" s="60">
        <v>122850000</v>
      </c>
      <c r="C384" s="108">
        <v>44377</v>
      </c>
      <c r="D384" s="137"/>
      <c r="G384" s="2"/>
      <c r="H384"/>
    </row>
    <row r="385" spans="1:8" x14ac:dyDescent="0.3">
      <c r="A385" s="2" t="s">
        <v>58</v>
      </c>
      <c r="B385" s="60">
        <v>974008703</v>
      </c>
      <c r="C385" s="108">
        <v>121213</v>
      </c>
      <c r="D385" s="137"/>
    </row>
    <row r="386" spans="1:8" x14ac:dyDescent="0.3">
      <c r="A386" s="2" t="s">
        <v>466</v>
      </c>
      <c r="B386" s="60">
        <v>346004408</v>
      </c>
      <c r="C386" s="108">
        <v>64793</v>
      </c>
      <c r="D386" s="137"/>
    </row>
    <row r="387" spans="1:8" x14ac:dyDescent="0.3">
      <c r="A387" s="2" t="s">
        <v>608</v>
      </c>
      <c r="B387" s="60">
        <v>666638855</v>
      </c>
      <c r="C387" s="108">
        <v>55792</v>
      </c>
      <c r="D387" s="137"/>
    </row>
    <row r="388" spans="1:8" x14ac:dyDescent="0.3">
      <c r="A388" s="2" t="s">
        <v>229</v>
      </c>
      <c r="B388" s="60">
        <v>780009259</v>
      </c>
      <c r="C388" s="108">
        <v>47250</v>
      </c>
      <c r="D388" s="137"/>
    </row>
    <row r="389" spans="1:8" x14ac:dyDescent="0.3">
      <c r="A389" s="2" t="s">
        <v>221</v>
      </c>
      <c r="B389" s="60">
        <v>179130000</v>
      </c>
      <c r="C389" s="108">
        <v>69039</v>
      </c>
      <c r="D389" s="137"/>
    </row>
    <row r="390" spans="1:8" x14ac:dyDescent="0.3">
      <c r="A390" s="2" t="s">
        <v>740</v>
      </c>
      <c r="B390" s="60">
        <v>185130000</v>
      </c>
      <c r="C390" s="108">
        <v>117261</v>
      </c>
      <c r="D390" s="137"/>
    </row>
    <row r="391" spans="1:8" x14ac:dyDescent="0.3">
      <c r="A391" s="2" t="s">
        <v>732</v>
      </c>
      <c r="B391" s="60">
        <v>666295167</v>
      </c>
      <c r="C391" s="108">
        <v>86169</v>
      </c>
      <c r="D391" s="137"/>
    </row>
    <row r="392" spans="1:8" x14ac:dyDescent="0.3">
      <c r="A392" s="2" t="s">
        <v>529</v>
      </c>
      <c r="B392" s="60">
        <v>513550000</v>
      </c>
      <c r="C392" s="108">
        <v>91587</v>
      </c>
      <c r="D392" s="137"/>
    </row>
    <row r="393" spans="1:8" x14ac:dyDescent="0.3">
      <c r="A393" s="2" t="s">
        <v>503</v>
      </c>
      <c r="B393" s="60">
        <v>850380000</v>
      </c>
      <c r="C393" s="108">
        <v>86617</v>
      </c>
      <c r="D393" s="137"/>
      <c r="G393" s="61"/>
    </row>
    <row r="394" spans="1:8" x14ac:dyDescent="0.3">
      <c r="A394" s="2" t="s">
        <v>284</v>
      </c>
      <c r="B394" s="60">
        <v>689009586</v>
      </c>
      <c r="C394" s="108">
        <v>95190</v>
      </c>
      <c r="D394" s="137"/>
      <c r="G394" s="61"/>
    </row>
    <row r="395" spans="1:8" x14ac:dyDescent="0.3">
      <c r="A395" s="2" t="s">
        <v>274</v>
      </c>
      <c r="B395" s="60">
        <v>384410000</v>
      </c>
      <c r="C395" s="108">
        <v>54894</v>
      </c>
      <c r="D395" s="137"/>
      <c r="G395" s="61"/>
    </row>
    <row r="396" spans="1:8" x14ac:dyDescent="0.3">
      <c r="A396" s="2" t="s">
        <v>665</v>
      </c>
      <c r="B396" s="60">
        <v>417008684</v>
      </c>
      <c r="C396" s="108">
        <v>54791</v>
      </c>
      <c r="D396" s="137"/>
      <c r="G396" s="61"/>
    </row>
    <row r="397" spans="1:8" x14ac:dyDescent="0.3">
      <c r="A397" s="2" t="s">
        <v>463</v>
      </c>
      <c r="B397" s="60">
        <v>666658214</v>
      </c>
      <c r="C397" s="108">
        <v>114721</v>
      </c>
      <c r="D397" s="137"/>
      <c r="G397" s="61"/>
    </row>
    <row r="398" spans="1:8" x14ac:dyDescent="0.3">
      <c r="A398" s="2" t="s">
        <v>448</v>
      </c>
      <c r="B398" s="60">
        <v>861810000</v>
      </c>
      <c r="C398" s="108">
        <v>122546</v>
      </c>
      <c r="D398" s="137"/>
      <c r="G398" s="61"/>
      <c r="H398" s="61"/>
    </row>
    <row r="399" spans="1:8" x14ac:dyDescent="0.3">
      <c r="A399" s="2" t="s">
        <v>712</v>
      </c>
      <c r="B399" s="60">
        <v>973830000</v>
      </c>
      <c r="C399" s="108">
        <v>89510</v>
      </c>
      <c r="D399" s="137"/>
      <c r="G399" s="61"/>
      <c r="H399" s="61"/>
    </row>
    <row r="400" spans="1:8" x14ac:dyDescent="0.3">
      <c r="A400" s="2" t="s">
        <v>747</v>
      </c>
      <c r="B400" s="60">
        <v>666723183</v>
      </c>
      <c r="C400" s="108">
        <v>107695</v>
      </c>
      <c r="D400" s="137"/>
      <c r="G400" s="61"/>
      <c r="H400" s="61"/>
    </row>
    <row r="401" spans="1:4" s="61" customFormat="1" x14ac:dyDescent="0.3">
      <c r="A401" s="2" t="s">
        <v>410</v>
      </c>
      <c r="B401" s="60">
        <v>777370000</v>
      </c>
      <c r="C401" s="108">
        <v>123051</v>
      </c>
      <c r="D401" s="137"/>
    </row>
    <row r="402" spans="1:4" s="61" customFormat="1" x14ac:dyDescent="0.3">
      <c r="A402" s="2" t="s">
        <v>276</v>
      </c>
      <c r="B402" s="60">
        <v>679650000</v>
      </c>
      <c r="C402" s="108">
        <v>108167</v>
      </c>
      <c r="D402" s="137"/>
    </row>
    <row r="403" spans="1:4" s="61" customFormat="1" x14ac:dyDescent="0.3">
      <c r="A403" s="2" t="s">
        <v>197</v>
      </c>
      <c r="B403" s="60">
        <v>903003250</v>
      </c>
      <c r="C403" s="108">
        <v>96780</v>
      </c>
      <c r="D403" s="137"/>
    </row>
    <row r="404" spans="1:4" s="61" customFormat="1" x14ac:dyDescent="0.3">
      <c r="A404" s="2" t="s">
        <v>269</v>
      </c>
      <c r="B404" s="60">
        <v>375650000</v>
      </c>
      <c r="C404" s="108">
        <v>63745</v>
      </c>
      <c r="D404" s="137"/>
    </row>
    <row r="405" spans="1:4" s="61" customFormat="1" x14ac:dyDescent="0.3">
      <c r="A405" s="2" t="s">
        <v>596</v>
      </c>
      <c r="B405" s="60">
        <v>335002545</v>
      </c>
      <c r="C405" s="108">
        <v>44273</v>
      </c>
      <c r="D405" s="137"/>
    </row>
    <row r="406" spans="1:4" s="61" customFormat="1" x14ac:dyDescent="0.3">
      <c r="A406" s="2" t="s">
        <v>564</v>
      </c>
      <c r="B406" s="60">
        <v>516003454</v>
      </c>
      <c r="C406" s="108">
        <v>87321</v>
      </c>
      <c r="D406" s="137"/>
    </row>
    <row r="407" spans="1:4" s="61" customFormat="1" x14ac:dyDescent="0.3">
      <c r="A407" s="2" t="s">
        <v>647</v>
      </c>
      <c r="B407" s="60">
        <v>666152337</v>
      </c>
      <c r="C407" s="108">
        <v>72880</v>
      </c>
      <c r="D407" s="137"/>
    </row>
    <row r="408" spans="1:4" s="61" customFormat="1" x14ac:dyDescent="0.3">
      <c r="A408" s="2" t="s">
        <v>775</v>
      </c>
      <c r="B408" s="60">
        <v>261006511</v>
      </c>
      <c r="C408" s="108">
        <v>70695</v>
      </c>
      <c r="D408" s="137"/>
    </row>
    <row r="409" spans="1:4" s="61" customFormat="1" x14ac:dyDescent="0.3">
      <c r="A409" s="2" t="s">
        <v>352</v>
      </c>
      <c r="B409" s="60">
        <v>666812226</v>
      </c>
      <c r="C409" s="108">
        <v>105667</v>
      </c>
      <c r="D409" s="137"/>
    </row>
    <row r="410" spans="1:4" s="61" customFormat="1" x14ac:dyDescent="0.3">
      <c r="A410" s="2" t="s">
        <v>617</v>
      </c>
      <c r="B410" s="60">
        <v>659002772</v>
      </c>
      <c r="C410" s="108">
        <v>119223</v>
      </c>
      <c r="D410" s="137"/>
    </row>
    <row r="411" spans="1:4" s="61" customFormat="1" x14ac:dyDescent="0.3">
      <c r="A411" s="2" t="s">
        <v>346</v>
      </c>
      <c r="B411" s="60">
        <v>411003339</v>
      </c>
      <c r="C411" s="108">
        <v>49488</v>
      </c>
      <c r="D411" s="137"/>
    </row>
    <row r="412" spans="1:4" s="61" customFormat="1" x14ac:dyDescent="0.3">
      <c r="A412" s="2" t="s">
        <v>194</v>
      </c>
      <c r="B412" s="60">
        <v>652001232</v>
      </c>
      <c r="C412" s="108">
        <v>63297</v>
      </c>
      <c r="D412" s="137"/>
    </row>
    <row r="413" spans="1:4" s="61" customFormat="1" x14ac:dyDescent="0.3">
      <c r="A413" s="2" t="s">
        <v>270</v>
      </c>
      <c r="B413" s="60">
        <v>666262646</v>
      </c>
      <c r="C413" s="108">
        <v>77739</v>
      </c>
      <c r="D413" s="137"/>
    </row>
    <row r="414" spans="1:4" s="61" customFormat="1" x14ac:dyDescent="0.3">
      <c r="A414" s="2" t="s">
        <v>273</v>
      </c>
      <c r="B414" s="60">
        <v>600007694</v>
      </c>
      <c r="C414" s="108">
        <v>80066</v>
      </c>
      <c r="D414" s="137"/>
    </row>
    <row r="415" spans="1:4" s="61" customFormat="1" x14ac:dyDescent="0.3">
      <c r="A415" s="2" t="s">
        <v>257</v>
      </c>
      <c r="B415" s="60">
        <v>844007920</v>
      </c>
      <c r="C415" s="108">
        <v>44072</v>
      </c>
      <c r="D415" s="137"/>
    </row>
    <row r="416" spans="1:4" s="61" customFormat="1" x14ac:dyDescent="0.3">
      <c r="A416" s="2" t="s">
        <v>460</v>
      </c>
      <c r="B416" s="60">
        <v>691330000</v>
      </c>
      <c r="C416" s="108">
        <v>82363</v>
      </c>
      <c r="D416" s="137"/>
    </row>
    <row r="417" spans="1:4" s="61" customFormat="1" x14ac:dyDescent="0.3">
      <c r="A417" s="2" t="s">
        <v>118</v>
      </c>
      <c r="B417" s="60">
        <v>144890000</v>
      </c>
      <c r="C417" s="108">
        <v>53191</v>
      </c>
      <c r="D417" s="137"/>
    </row>
    <row r="418" spans="1:4" s="61" customFormat="1" x14ac:dyDescent="0.3">
      <c r="A418" s="2" t="s">
        <v>267</v>
      </c>
      <c r="B418" s="60">
        <v>687460000</v>
      </c>
      <c r="C418" s="108">
        <v>45498</v>
      </c>
      <c r="D418" s="137"/>
    </row>
    <row r="419" spans="1:4" s="61" customFormat="1" x14ac:dyDescent="0.3">
      <c r="A419" s="2" t="s">
        <v>724</v>
      </c>
      <c r="B419" s="60">
        <v>649002600</v>
      </c>
      <c r="C419" s="108">
        <v>52842</v>
      </c>
      <c r="D419" s="137"/>
    </row>
    <row r="420" spans="1:4" s="61" customFormat="1" x14ac:dyDescent="0.3">
      <c r="A420" s="2" t="s">
        <v>485</v>
      </c>
      <c r="B420" s="60">
        <v>437680000</v>
      </c>
      <c r="C420" s="108">
        <v>102285</v>
      </c>
      <c r="D420" s="137"/>
    </row>
    <row r="421" spans="1:4" s="61" customFormat="1" x14ac:dyDescent="0.3">
      <c r="A421" s="2" t="s">
        <v>657</v>
      </c>
      <c r="B421" s="60">
        <v>976970000</v>
      </c>
      <c r="C421" s="108">
        <v>85241</v>
      </c>
      <c r="D421" s="137"/>
    </row>
    <row r="422" spans="1:4" s="61" customFormat="1" x14ac:dyDescent="0.3">
      <c r="A422" s="2" t="s">
        <v>83</v>
      </c>
      <c r="B422" s="60">
        <v>793003084</v>
      </c>
      <c r="C422" s="108">
        <v>88169</v>
      </c>
      <c r="D422" s="137"/>
    </row>
    <row r="423" spans="1:4" s="61" customFormat="1" x14ac:dyDescent="0.3">
      <c r="A423" s="2" t="s">
        <v>756</v>
      </c>
      <c r="B423" s="60">
        <v>485450000</v>
      </c>
      <c r="C423" s="108">
        <v>78997</v>
      </c>
      <c r="D423" s="137"/>
    </row>
    <row r="424" spans="1:4" s="61" customFormat="1" x14ac:dyDescent="0.3">
      <c r="A424" s="2" t="s">
        <v>717</v>
      </c>
      <c r="B424" s="60">
        <v>877006753</v>
      </c>
      <c r="C424" s="108">
        <v>88143</v>
      </c>
      <c r="D424" s="137"/>
    </row>
    <row r="425" spans="1:4" s="61" customFormat="1" x14ac:dyDescent="0.3">
      <c r="A425" s="2" t="s">
        <v>149</v>
      </c>
      <c r="B425" s="60">
        <v>949001639</v>
      </c>
      <c r="C425" s="108">
        <v>53099</v>
      </c>
      <c r="D425" s="137"/>
    </row>
    <row r="426" spans="1:4" s="61" customFormat="1" x14ac:dyDescent="0.3">
      <c r="A426" s="2" t="s">
        <v>595</v>
      </c>
      <c r="B426" s="60">
        <v>871007139</v>
      </c>
      <c r="C426" s="108">
        <v>42273</v>
      </c>
      <c r="D426" s="137"/>
    </row>
    <row r="427" spans="1:4" s="61" customFormat="1" x14ac:dyDescent="0.3">
      <c r="A427" s="2" t="s">
        <v>620</v>
      </c>
      <c r="B427" s="60">
        <v>231300000</v>
      </c>
      <c r="C427" s="108">
        <v>79867</v>
      </c>
      <c r="D427" s="137"/>
    </row>
    <row r="428" spans="1:4" s="61" customFormat="1" x14ac:dyDescent="0.3">
      <c r="A428" s="2" t="s">
        <v>484</v>
      </c>
      <c r="B428" s="60">
        <v>233003447</v>
      </c>
      <c r="C428" s="108">
        <v>66292</v>
      </c>
      <c r="D428" s="137"/>
    </row>
    <row r="429" spans="1:4" s="61" customFormat="1" x14ac:dyDescent="0.3">
      <c r="A429" s="2" t="s">
        <v>488</v>
      </c>
      <c r="B429" s="60">
        <v>869004965</v>
      </c>
      <c r="C429" s="108">
        <v>100125</v>
      </c>
      <c r="D429" s="137"/>
    </row>
    <row r="430" spans="1:4" s="61" customFormat="1" x14ac:dyDescent="0.3">
      <c r="A430" s="2" t="s">
        <v>705</v>
      </c>
      <c r="B430" s="60">
        <v>593920000</v>
      </c>
      <c r="C430" s="108">
        <v>62335</v>
      </c>
      <c r="D430" s="137"/>
    </row>
    <row r="431" spans="1:4" s="61" customFormat="1" x14ac:dyDescent="0.3">
      <c r="A431" s="2" t="s">
        <v>666</v>
      </c>
      <c r="B431" s="60">
        <v>666254879</v>
      </c>
      <c r="C431" s="108">
        <v>78162</v>
      </c>
      <c r="D431" s="137"/>
    </row>
    <row r="432" spans="1:4" s="61" customFormat="1" x14ac:dyDescent="0.3">
      <c r="A432" s="2" t="s">
        <v>560</v>
      </c>
      <c r="B432" s="60">
        <v>892001124</v>
      </c>
      <c r="C432" s="108">
        <v>83936</v>
      </c>
      <c r="D432" s="137"/>
    </row>
    <row r="433" spans="1:4" s="61" customFormat="1" x14ac:dyDescent="0.3">
      <c r="A433" s="2" t="s">
        <v>206</v>
      </c>
      <c r="B433" s="60">
        <v>321003418</v>
      </c>
      <c r="C433" s="108">
        <v>49871</v>
      </c>
      <c r="D433" s="137"/>
    </row>
    <row r="434" spans="1:4" s="61" customFormat="1" x14ac:dyDescent="0.3">
      <c r="A434" s="2" t="s">
        <v>261</v>
      </c>
      <c r="B434" s="60">
        <v>600004962</v>
      </c>
      <c r="C434" s="108">
        <v>110203</v>
      </c>
      <c r="D434" s="137"/>
    </row>
    <row r="435" spans="1:4" s="61" customFormat="1" x14ac:dyDescent="0.3">
      <c r="A435" s="2" t="s">
        <v>50</v>
      </c>
      <c r="B435" s="60">
        <v>416002380</v>
      </c>
      <c r="C435" s="108">
        <v>46163</v>
      </c>
      <c r="D435" s="137"/>
    </row>
    <row r="436" spans="1:4" s="61" customFormat="1" x14ac:dyDescent="0.3">
      <c r="A436" s="2" t="s">
        <v>173</v>
      </c>
      <c r="B436" s="60">
        <v>772570000</v>
      </c>
      <c r="C436" s="108">
        <v>67318</v>
      </c>
      <c r="D436" s="137"/>
    </row>
    <row r="437" spans="1:4" s="61" customFormat="1" x14ac:dyDescent="0.3">
      <c r="A437" s="2" t="s">
        <v>593</v>
      </c>
      <c r="B437" s="60">
        <v>666275897</v>
      </c>
      <c r="C437" s="108">
        <v>50760</v>
      </c>
      <c r="D437" s="137"/>
    </row>
    <row r="438" spans="1:4" s="61" customFormat="1" x14ac:dyDescent="0.3">
      <c r="A438" s="2" t="s">
        <v>708</v>
      </c>
      <c r="B438" s="60">
        <v>615004218</v>
      </c>
      <c r="C438" s="108">
        <v>102208</v>
      </c>
      <c r="D438" s="137"/>
    </row>
    <row r="439" spans="1:4" s="61" customFormat="1" x14ac:dyDescent="0.3">
      <c r="A439" s="2" t="s">
        <v>780</v>
      </c>
      <c r="B439" s="60">
        <v>821940000</v>
      </c>
      <c r="C439" s="108">
        <v>46272</v>
      </c>
      <c r="D439" s="137"/>
    </row>
    <row r="440" spans="1:4" s="61" customFormat="1" x14ac:dyDescent="0.3">
      <c r="A440" s="2" t="s">
        <v>75</v>
      </c>
      <c r="B440" s="60">
        <v>934003805</v>
      </c>
      <c r="C440" s="108">
        <v>124798</v>
      </c>
      <c r="D440" s="137"/>
    </row>
    <row r="441" spans="1:4" s="61" customFormat="1" x14ac:dyDescent="0.3">
      <c r="A441" s="2" t="s">
        <v>280</v>
      </c>
      <c r="B441" s="60">
        <v>613820000</v>
      </c>
      <c r="C441" s="108">
        <v>101665</v>
      </c>
      <c r="D441" s="137"/>
    </row>
    <row r="442" spans="1:4" s="61" customFormat="1" x14ac:dyDescent="0.3">
      <c r="A442" s="2" t="s">
        <v>658</v>
      </c>
      <c r="B442" s="60">
        <v>959860000</v>
      </c>
      <c r="C442" s="108">
        <v>102721</v>
      </c>
      <c r="D442" s="137"/>
    </row>
    <row r="443" spans="1:4" s="61" customFormat="1" x14ac:dyDescent="0.3">
      <c r="A443" s="2" t="s">
        <v>736</v>
      </c>
      <c r="B443" s="60">
        <v>406360000</v>
      </c>
      <c r="C443" s="108">
        <v>68347</v>
      </c>
      <c r="D443" s="137"/>
    </row>
    <row r="444" spans="1:4" s="61" customFormat="1" x14ac:dyDescent="0.3">
      <c r="A444" s="2" t="s">
        <v>443</v>
      </c>
      <c r="B444" s="60">
        <v>990007201</v>
      </c>
      <c r="C444" s="108">
        <v>74920</v>
      </c>
      <c r="D444" s="137"/>
    </row>
    <row r="445" spans="1:4" s="61" customFormat="1" x14ac:dyDescent="0.3">
      <c r="A445" s="2" t="s">
        <v>791</v>
      </c>
      <c r="B445" s="60">
        <v>642007241</v>
      </c>
      <c r="C445" s="108">
        <v>104593</v>
      </c>
      <c r="D445" s="137"/>
    </row>
    <row r="446" spans="1:4" s="61" customFormat="1" x14ac:dyDescent="0.3">
      <c r="A446" s="2" t="s">
        <v>546</v>
      </c>
      <c r="B446" s="60">
        <v>796002295</v>
      </c>
      <c r="C446" s="108">
        <v>79289</v>
      </c>
      <c r="D446" s="137"/>
    </row>
    <row r="447" spans="1:4" s="61" customFormat="1" x14ac:dyDescent="0.3">
      <c r="A447" s="2" t="s">
        <v>294</v>
      </c>
      <c r="B447" s="60">
        <v>720450000</v>
      </c>
      <c r="C447" s="108">
        <v>85667</v>
      </c>
      <c r="D447" s="137"/>
    </row>
    <row r="448" spans="1:4" s="61" customFormat="1" x14ac:dyDescent="0.3">
      <c r="A448" s="2" t="s">
        <v>725</v>
      </c>
      <c r="B448" s="60">
        <v>160003384</v>
      </c>
      <c r="C448" s="108">
        <v>125788</v>
      </c>
      <c r="D448" s="137"/>
    </row>
    <row r="449" spans="1:4" s="61" customFormat="1" x14ac:dyDescent="0.3">
      <c r="A449" s="2" t="s">
        <v>581</v>
      </c>
      <c r="B449" s="60">
        <v>889870000</v>
      </c>
      <c r="C449" s="108">
        <v>68715</v>
      </c>
      <c r="D449" s="137"/>
    </row>
    <row r="450" spans="1:4" s="61" customFormat="1" x14ac:dyDescent="0.3">
      <c r="A450" s="2" t="s">
        <v>248</v>
      </c>
      <c r="B450" s="60">
        <v>666172102</v>
      </c>
      <c r="C450" s="108">
        <v>46256</v>
      </c>
      <c r="D450" s="137"/>
    </row>
    <row r="451" spans="1:4" s="61" customFormat="1" x14ac:dyDescent="0.3">
      <c r="A451" s="2" t="s">
        <v>498</v>
      </c>
      <c r="B451" s="60">
        <v>533007417</v>
      </c>
      <c r="C451" s="108">
        <v>121549</v>
      </c>
      <c r="D451" s="137"/>
    </row>
    <row r="452" spans="1:4" s="61" customFormat="1" x14ac:dyDescent="0.3">
      <c r="A452" s="2" t="s">
        <v>107</v>
      </c>
      <c r="B452" s="60">
        <v>317700000</v>
      </c>
      <c r="C452" s="108">
        <v>49254</v>
      </c>
      <c r="D452" s="137"/>
    </row>
    <row r="453" spans="1:4" s="61" customFormat="1" x14ac:dyDescent="0.3">
      <c r="A453" s="2" t="s">
        <v>133</v>
      </c>
      <c r="B453" s="60">
        <v>666357118</v>
      </c>
      <c r="C453" s="108">
        <v>104499</v>
      </c>
      <c r="D453" s="137"/>
    </row>
    <row r="454" spans="1:4" s="61" customFormat="1" x14ac:dyDescent="0.3">
      <c r="A454" s="2" t="s">
        <v>536</v>
      </c>
      <c r="B454" s="60">
        <v>722004880</v>
      </c>
      <c r="C454" s="108">
        <v>59814</v>
      </c>
      <c r="D454" s="137"/>
    </row>
    <row r="455" spans="1:4" s="61" customFormat="1" x14ac:dyDescent="0.3">
      <c r="A455" s="2" t="s">
        <v>801</v>
      </c>
      <c r="B455" s="60">
        <v>666457685</v>
      </c>
      <c r="C455" s="108">
        <v>110404</v>
      </c>
      <c r="D455" s="137"/>
    </row>
    <row r="456" spans="1:4" s="61" customFormat="1" x14ac:dyDescent="0.3">
      <c r="A456" s="2" t="s">
        <v>319</v>
      </c>
      <c r="B456" s="60">
        <v>240007432</v>
      </c>
      <c r="C456" s="108">
        <v>95292</v>
      </c>
      <c r="D456" s="137"/>
    </row>
    <row r="457" spans="1:4" s="61" customFormat="1" x14ac:dyDescent="0.3">
      <c r="A457" s="2" t="s">
        <v>710</v>
      </c>
      <c r="B457" s="60">
        <v>877002518</v>
      </c>
      <c r="C457" s="108">
        <v>59082</v>
      </c>
      <c r="D457" s="137"/>
    </row>
    <row r="458" spans="1:4" s="61" customFormat="1" x14ac:dyDescent="0.3">
      <c r="A458" s="2" t="s">
        <v>251</v>
      </c>
      <c r="B458" s="60">
        <v>283670000</v>
      </c>
      <c r="C458" s="108">
        <v>119381</v>
      </c>
      <c r="D458" s="137"/>
    </row>
    <row r="459" spans="1:4" s="61" customFormat="1" x14ac:dyDescent="0.3">
      <c r="A459" s="2" t="s">
        <v>726</v>
      </c>
      <c r="B459" s="60">
        <v>157001631</v>
      </c>
      <c r="C459" s="108">
        <v>125339</v>
      </c>
      <c r="D459" s="137"/>
    </row>
    <row r="460" spans="1:4" s="61" customFormat="1" x14ac:dyDescent="0.3">
      <c r="A460" s="2" t="s">
        <v>721</v>
      </c>
      <c r="B460" s="60">
        <v>383920000</v>
      </c>
      <c r="C460" s="108">
        <v>43940</v>
      </c>
      <c r="D460" s="137"/>
    </row>
    <row r="461" spans="1:4" s="61" customFormat="1" x14ac:dyDescent="0.3">
      <c r="A461" s="2" t="s">
        <v>728</v>
      </c>
      <c r="B461" s="60">
        <v>833002443</v>
      </c>
      <c r="C461" s="108">
        <v>59750</v>
      </c>
      <c r="D461" s="137"/>
    </row>
    <row r="462" spans="1:4" s="61" customFormat="1" x14ac:dyDescent="0.3">
      <c r="A462" s="2" t="s">
        <v>351</v>
      </c>
      <c r="B462" s="60">
        <v>483007128</v>
      </c>
      <c r="C462" s="108">
        <v>46006</v>
      </c>
      <c r="D462" s="137"/>
    </row>
    <row r="463" spans="1:4" s="61" customFormat="1" x14ac:dyDescent="0.3">
      <c r="A463" s="2" t="s">
        <v>249</v>
      </c>
      <c r="B463" s="60">
        <v>641007808</v>
      </c>
      <c r="C463" s="108">
        <v>43152</v>
      </c>
      <c r="D463" s="137"/>
    </row>
    <row r="464" spans="1:4" s="61" customFormat="1" x14ac:dyDescent="0.3">
      <c r="A464" s="2" t="s">
        <v>103</v>
      </c>
      <c r="B464" s="60">
        <v>206005353</v>
      </c>
      <c r="C464" s="108">
        <v>118240</v>
      </c>
      <c r="D464" s="137"/>
    </row>
    <row r="465" spans="1:8" s="61" customFormat="1" x14ac:dyDescent="0.3">
      <c r="A465" s="2" t="s">
        <v>505</v>
      </c>
      <c r="B465" s="60">
        <v>872570000</v>
      </c>
      <c r="C465" s="108">
        <v>56971</v>
      </c>
      <c r="D465" s="137"/>
    </row>
    <row r="466" spans="1:8" s="61" customFormat="1" x14ac:dyDescent="0.3">
      <c r="A466" s="2" t="s">
        <v>467</v>
      </c>
      <c r="B466" s="60">
        <v>836003986</v>
      </c>
      <c r="C466" s="108">
        <v>42001</v>
      </c>
      <c r="D466" s="137"/>
    </row>
    <row r="467" spans="1:8" s="61" customFormat="1" x14ac:dyDescent="0.3">
      <c r="A467" s="2" t="s">
        <v>706</v>
      </c>
      <c r="B467" s="60">
        <v>666925947</v>
      </c>
      <c r="C467" s="108">
        <v>77015</v>
      </c>
      <c r="D467" s="137"/>
    </row>
    <row r="468" spans="1:8" s="61" customFormat="1" x14ac:dyDescent="0.3">
      <c r="A468" s="2" t="s">
        <v>265</v>
      </c>
      <c r="B468" s="60">
        <v>974006120</v>
      </c>
      <c r="C468" s="108">
        <v>99925</v>
      </c>
      <c r="D468" s="137"/>
    </row>
    <row r="469" spans="1:8" s="61" customFormat="1" x14ac:dyDescent="0.3">
      <c r="A469" s="2" t="s">
        <v>541</v>
      </c>
      <c r="B469" s="60">
        <v>514170000</v>
      </c>
      <c r="C469" s="108">
        <v>45464</v>
      </c>
      <c r="D469" s="137"/>
    </row>
    <row r="470" spans="1:8" s="61" customFormat="1" x14ac:dyDescent="0.3">
      <c r="A470" s="2" t="s">
        <v>176</v>
      </c>
      <c r="B470" s="60">
        <v>968003341</v>
      </c>
      <c r="C470" s="108">
        <v>114645</v>
      </c>
      <c r="D470" s="137"/>
    </row>
    <row r="471" spans="1:8" s="61" customFormat="1" x14ac:dyDescent="0.3">
      <c r="A471" s="2" t="s">
        <v>681</v>
      </c>
      <c r="B471" s="60">
        <v>981002342</v>
      </c>
      <c r="C471" s="108">
        <v>76284</v>
      </c>
      <c r="D471" s="137"/>
    </row>
    <row r="472" spans="1:8" s="61" customFormat="1" x14ac:dyDescent="0.3">
      <c r="A472" s="2" t="s">
        <v>704</v>
      </c>
      <c r="B472" s="60">
        <v>704810000</v>
      </c>
      <c r="C472" s="108">
        <v>76163</v>
      </c>
      <c r="D472" s="137"/>
    </row>
    <row r="473" spans="1:8" s="61" customFormat="1" x14ac:dyDescent="0.3">
      <c r="A473" s="2" t="s">
        <v>709</v>
      </c>
      <c r="B473" s="60">
        <v>994310000</v>
      </c>
      <c r="C473" s="108">
        <v>66474</v>
      </c>
      <c r="D473" s="137"/>
      <c r="G473" s="2"/>
    </row>
    <row r="474" spans="1:8" s="61" customFormat="1" x14ac:dyDescent="0.3">
      <c r="A474" s="2" t="s">
        <v>471</v>
      </c>
      <c r="B474" s="60">
        <v>666809638</v>
      </c>
      <c r="C474" s="108">
        <v>83272</v>
      </c>
      <c r="D474" s="137"/>
      <c r="G474" s="2"/>
    </row>
    <row r="475" spans="1:8" s="61" customFormat="1" x14ac:dyDescent="0.3">
      <c r="A475" s="2" t="s">
        <v>559</v>
      </c>
      <c r="B475" s="60">
        <v>645003465</v>
      </c>
      <c r="C475" s="108">
        <v>72942</v>
      </c>
      <c r="D475" s="137"/>
      <c r="G475" s="2"/>
    </row>
    <row r="476" spans="1:8" s="61" customFormat="1" x14ac:dyDescent="0.3">
      <c r="A476" s="2" t="s">
        <v>10</v>
      </c>
      <c r="B476" s="60">
        <v>222110000</v>
      </c>
      <c r="C476" s="108">
        <v>63981</v>
      </c>
      <c r="D476" s="137"/>
      <c r="G476" s="2"/>
    </row>
    <row r="477" spans="1:8" s="61" customFormat="1" x14ac:dyDescent="0.3">
      <c r="A477" s="2" t="s">
        <v>151</v>
      </c>
      <c r="B477" s="60">
        <v>666163077</v>
      </c>
      <c r="C477" s="108">
        <v>52560</v>
      </c>
      <c r="D477" s="137"/>
      <c r="G477" s="2"/>
    </row>
    <row r="478" spans="1:8" s="61" customFormat="1" x14ac:dyDescent="0.3">
      <c r="A478" s="2" t="s">
        <v>101</v>
      </c>
      <c r="B478" s="60">
        <v>180350000</v>
      </c>
      <c r="C478" s="108">
        <v>96191</v>
      </c>
      <c r="D478" s="137"/>
      <c r="G478" s="2"/>
      <c r="H478"/>
    </row>
    <row r="479" spans="1:8" s="61" customFormat="1" x14ac:dyDescent="0.3">
      <c r="A479" s="2" t="s">
        <v>600</v>
      </c>
      <c r="B479" s="60">
        <v>718003887</v>
      </c>
      <c r="C479" s="108">
        <v>57070</v>
      </c>
      <c r="D479" s="137"/>
      <c r="G479" s="2"/>
      <c r="H479"/>
    </row>
    <row r="480" spans="1:8" s="61" customFormat="1" x14ac:dyDescent="0.3">
      <c r="A480" s="2" t="s">
        <v>167</v>
      </c>
      <c r="B480" s="60">
        <v>666909451</v>
      </c>
      <c r="C480" s="108">
        <v>42552</v>
      </c>
      <c r="D480" s="137"/>
      <c r="G480" s="2"/>
      <c r="H480"/>
    </row>
    <row r="481" spans="1:4" x14ac:dyDescent="0.3">
      <c r="A481" s="2" t="s">
        <v>525</v>
      </c>
      <c r="B481" s="60">
        <v>612830000</v>
      </c>
      <c r="C481" s="108">
        <v>83926</v>
      </c>
      <c r="D481" s="137"/>
    </row>
    <row r="482" spans="1:4" x14ac:dyDescent="0.3">
      <c r="A482" s="2" t="s">
        <v>381</v>
      </c>
      <c r="B482" s="60">
        <v>974001136</v>
      </c>
      <c r="C482" s="108">
        <v>59808</v>
      </c>
      <c r="D482" s="137"/>
    </row>
    <row r="483" spans="1:4" x14ac:dyDescent="0.3">
      <c r="A483" s="2" t="s">
        <v>741</v>
      </c>
      <c r="B483" s="60">
        <v>461410000</v>
      </c>
      <c r="C483" s="108">
        <v>69745</v>
      </c>
      <c r="D483" s="137"/>
    </row>
    <row r="484" spans="1:4" x14ac:dyDescent="0.3">
      <c r="A484" s="2" t="s">
        <v>411</v>
      </c>
      <c r="B484" s="60">
        <v>300650000</v>
      </c>
      <c r="C484" s="108">
        <v>123234</v>
      </c>
      <c r="D484" s="137"/>
    </row>
    <row r="485" spans="1:4" x14ac:dyDescent="0.3">
      <c r="A485" s="2" t="s">
        <v>575</v>
      </c>
      <c r="B485" s="60">
        <v>609003680</v>
      </c>
      <c r="C485" s="108">
        <v>108629</v>
      </c>
      <c r="D485" s="137"/>
    </row>
    <row r="486" spans="1:4" x14ac:dyDescent="0.3">
      <c r="A486" s="2" t="s">
        <v>449</v>
      </c>
      <c r="B486" s="60">
        <v>666237023</v>
      </c>
      <c r="C486" s="108">
        <v>66852</v>
      </c>
      <c r="D486" s="137"/>
    </row>
    <row r="487" spans="1:4" x14ac:dyDescent="0.3">
      <c r="A487" s="2" t="s">
        <v>532</v>
      </c>
      <c r="B487" s="60">
        <v>799670000</v>
      </c>
      <c r="C487" s="108">
        <v>61718</v>
      </c>
      <c r="D487" s="137"/>
    </row>
    <row r="488" spans="1:4" x14ac:dyDescent="0.3">
      <c r="A488" s="2" t="s">
        <v>664</v>
      </c>
      <c r="B488" s="60">
        <v>189005902</v>
      </c>
      <c r="C488" s="108">
        <v>79913</v>
      </c>
      <c r="D488" s="137"/>
    </row>
    <row r="489" spans="1:4" x14ac:dyDescent="0.3">
      <c r="A489" s="2" t="s">
        <v>752</v>
      </c>
      <c r="B489" s="60">
        <v>155001296</v>
      </c>
      <c r="C489" s="108">
        <v>109251</v>
      </c>
      <c r="D489" s="137"/>
    </row>
    <row r="490" spans="1:4" x14ac:dyDescent="0.3">
      <c r="A490" s="2" t="s">
        <v>223</v>
      </c>
      <c r="B490" s="60">
        <v>426002165</v>
      </c>
      <c r="C490" s="108">
        <v>55686</v>
      </c>
      <c r="D490" s="137"/>
    </row>
    <row r="491" spans="1:4" x14ac:dyDescent="0.3">
      <c r="A491" s="2" t="s">
        <v>734</v>
      </c>
      <c r="B491" s="60">
        <v>871002339</v>
      </c>
      <c r="C491" s="108">
        <v>59922</v>
      </c>
      <c r="D491" s="137"/>
    </row>
    <row r="492" spans="1:4" x14ac:dyDescent="0.3">
      <c r="A492" s="2" t="s">
        <v>122</v>
      </c>
      <c r="B492" s="60">
        <v>340650000</v>
      </c>
      <c r="C492" s="108">
        <v>105125</v>
      </c>
      <c r="D492" s="137"/>
    </row>
    <row r="493" spans="1:4" x14ac:dyDescent="0.3">
      <c r="A493" s="2" t="s">
        <v>480</v>
      </c>
      <c r="B493" s="60">
        <v>239160000</v>
      </c>
      <c r="C493" s="108">
        <v>74004</v>
      </c>
      <c r="D493" s="137"/>
    </row>
    <row r="494" spans="1:4" x14ac:dyDescent="0.3">
      <c r="A494" s="2" t="s">
        <v>208</v>
      </c>
      <c r="B494" s="60">
        <v>739007533</v>
      </c>
      <c r="C494" s="108">
        <v>90371</v>
      </c>
      <c r="D494" s="137"/>
    </row>
    <row r="495" spans="1:4" x14ac:dyDescent="0.3">
      <c r="A495" s="2" t="s">
        <v>41</v>
      </c>
      <c r="B495" s="60">
        <v>160260000</v>
      </c>
      <c r="C495" s="108">
        <v>102146</v>
      </c>
      <c r="D495" s="137"/>
    </row>
    <row r="496" spans="1:4" x14ac:dyDescent="0.3">
      <c r="A496" s="2" t="s">
        <v>283</v>
      </c>
      <c r="B496" s="60">
        <v>666441198</v>
      </c>
      <c r="C496" s="108">
        <v>60725</v>
      </c>
      <c r="D496" s="137"/>
    </row>
    <row r="497" spans="1:8" x14ac:dyDescent="0.3">
      <c r="A497" s="2" t="s">
        <v>214</v>
      </c>
      <c r="B497" s="60">
        <v>676003978</v>
      </c>
      <c r="C497" s="108">
        <v>55705</v>
      </c>
      <c r="D497" s="137"/>
    </row>
    <row r="498" spans="1:8" x14ac:dyDescent="0.3">
      <c r="A498" s="2" t="s">
        <v>213</v>
      </c>
      <c r="B498" s="60">
        <v>666864722</v>
      </c>
      <c r="C498" s="108">
        <v>123331</v>
      </c>
      <c r="D498" s="137"/>
    </row>
    <row r="499" spans="1:8" x14ac:dyDescent="0.3">
      <c r="A499" s="2" t="s">
        <v>802</v>
      </c>
      <c r="B499" s="60">
        <v>753009035</v>
      </c>
      <c r="C499" s="108">
        <v>90253</v>
      </c>
      <c r="D499" s="137"/>
    </row>
    <row r="500" spans="1:8" x14ac:dyDescent="0.3">
      <c r="A500" s="2" t="s">
        <v>233</v>
      </c>
      <c r="B500" s="60">
        <v>924003222</v>
      </c>
      <c r="C500" s="108">
        <v>42649</v>
      </c>
      <c r="D500" s="137"/>
    </row>
    <row r="501" spans="1:8" x14ac:dyDescent="0.3">
      <c r="A501" s="2" t="s">
        <v>343</v>
      </c>
      <c r="B501" s="60">
        <v>581004859</v>
      </c>
      <c r="C501" s="108">
        <v>56149</v>
      </c>
      <c r="D501" s="137"/>
    </row>
    <row r="502" spans="1:8" x14ac:dyDescent="0.3">
      <c r="A502" s="2" t="s">
        <v>450</v>
      </c>
      <c r="B502" s="60">
        <v>370550000</v>
      </c>
      <c r="C502" s="108">
        <v>73768</v>
      </c>
      <c r="D502" s="137"/>
    </row>
    <row r="503" spans="1:8" x14ac:dyDescent="0.3">
      <c r="A503" s="2" t="s">
        <v>272</v>
      </c>
      <c r="B503" s="60">
        <v>666674995</v>
      </c>
      <c r="C503" s="108">
        <v>43656</v>
      </c>
      <c r="D503" s="137"/>
    </row>
    <row r="504" spans="1:8" x14ac:dyDescent="0.3">
      <c r="A504" s="2" t="s">
        <v>504</v>
      </c>
      <c r="B504" s="60">
        <v>670007186</v>
      </c>
      <c r="C504" s="108">
        <v>69672</v>
      </c>
      <c r="D504" s="137"/>
    </row>
    <row r="505" spans="1:8" x14ac:dyDescent="0.3">
      <c r="A505" s="2" t="s">
        <v>189</v>
      </c>
      <c r="B505" s="60">
        <v>327006779</v>
      </c>
      <c r="C505" s="108">
        <v>91950</v>
      </c>
      <c r="D505" s="137"/>
      <c r="G505" s="61"/>
    </row>
    <row r="506" spans="1:8" x14ac:dyDescent="0.3">
      <c r="A506" s="2" t="s">
        <v>205</v>
      </c>
      <c r="B506" s="60">
        <v>666869857</v>
      </c>
      <c r="C506" s="108">
        <v>86093</v>
      </c>
      <c r="D506" s="137"/>
      <c r="G506" s="61"/>
    </row>
    <row r="507" spans="1:8" x14ac:dyDescent="0.3">
      <c r="A507" s="2" t="s">
        <v>618</v>
      </c>
      <c r="B507" s="60">
        <v>896002369</v>
      </c>
      <c r="C507" s="108">
        <v>86756</v>
      </c>
      <c r="D507" s="137"/>
      <c r="G507" s="61"/>
    </row>
    <row r="508" spans="1:8" x14ac:dyDescent="0.3">
      <c r="A508" s="2" t="s">
        <v>95</v>
      </c>
      <c r="B508" s="60">
        <v>418350000</v>
      </c>
      <c r="C508" s="108">
        <v>102833</v>
      </c>
      <c r="D508" s="137"/>
      <c r="G508" s="61"/>
    </row>
    <row r="509" spans="1:8" x14ac:dyDescent="0.3">
      <c r="A509" s="2" t="s">
        <v>65</v>
      </c>
      <c r="B509" s="60">
        <v>124001985</v>
      </c>
      <c r="C509" s="108">
        <v>68870</v>
      </c>
      <c r="D509" s="137"/>
      <c r="G509" s="61"/>
    </row>
    <row r="510" spans="1:8" x14ac:dyDescent="0.3">
      <c r="A510" s="2" t="s">
        <v>135</v>
      </c>
      <c r="B510" s="60">
        <v>980390000</v>
      </c>
      <c r="C510" s="108">
        <v>126555</v>
      </c>
      <c r="D510" s="137"/>
      <c r="G510" s="61"/>
      <c r="H510" s="61"/>
    </row>
    <row r="511" spans="1:8" x14ac:dyDescent="0.3">
      <c r="A511" s="2" t="s">
        <v>699</v>
      </c>
      <c r="B511" s="60">
        <v>524004916</v>
      </c>
      <c r="C511" s="108">
        <v>57318</v>
      </c>
      <c r="D511" s="137"/>
      <c r="G511" s="61"/>
      <c r="H511" s="61"/>
    </row>
    <row r="512" spans="1:8" x14ac:dyDescent="0.3">
      <c r="A512" s="2" t="s">
        <v>695</v>
      </c>
      <c r="B512" s="60">
        <v>243008840</v>
      </c>
      <c r="C512" s="108">
        <v>51208</v>
      </c>
      <c r="D512" s="137"/>
      <c r="G512" s="61"/>
      <c r="H512" s="61"/>
    </row>
    <row r="513" spans="1:4" s="61" customFormat="1" x14ac:dyDescent="0.3">
      <c r="A513" s="2" t="s">
        <v>745</v>
      </c>
      <c r="B513" s="60">
        <v>666485754</v>
      </c>
      <c r="C513" s="108">
        <v>66946</v>
      </c>
      <c r="D513" s="137"/>
    </row>
    <row r="514" spans="1:4" s="61" customFormat="1" x14ac:dyDescent="0.3">
      <c r="A514" s="2" t="s">
        <v>592</v>
      </c>
      <c r="B514" s="60">
        <v>908930000</v>
      </c>
      <c r="C514" s="108">
        <v>60907</v>
      </c>
      <c r="D514" s="137"/>
    </row>
    <row r="515" spans="1:4" s="61" customFormat="1" x14ac:dyDescent="0.3">
      <c r="A515" s="2" t="s">
        <v>711</v>
      </c>
      <c r="B515" s="60">
        <v>380790000</v>
      </c>
      <c r="C515" s="108">
        <v>63884</v>
      </c>
      <c r="D515" s="137"/>
    </row>
    <row r="516" spans="1:4" s="61" customFormat="1" x14ac:dyDescent="0.3">
      <c r="A516" s="2" t="s">
        <v>333</v>
      </c>
      <c r="B516" s="60">
        <v>196840000</v>
      </c>
      <c r="C516" s="108">
        <v>51441</v>
      </c>
      <c r="D516" s="137"/>
    </row>
    <row r="517" spans="1:4" s="61" customFormat="1" x14ac:dyDescent="0.3">
      <c r="A517" s="2" t="s">
        <v>165</v>
      </c>
      <c r="B517" s="60">
        <v>472650000</v>
      </c>
      <c r="C517" s="108">
        <v>121550</v>
      </c>
      <c r="D517" s="137"/>
    </row>
    <row r="518" spans="1:4" s="61" customFormat="1" x14ac:dyDescent="0.3">
      <c r="A518" s="2" t="s">
        <v>402</v>
      </c>
      <c r="B518" s="60">
        <v>461006272</v>
      </c>
      <c r="C518" s="108">
        <v>56645</v>
      </c>
      <c r="D518" s="137"/>
    </row>
    <row r="519" spans="1:4" s="61" customFormat="1" x14ac:dyDescent="0.3">
      <c r="A519" s="2" t="s">
        <v>288</v>
      </c>
      <c r="B519" s="60">
        <v>368390000</v>
      </c>
      <c r="C519" s="108">
        <v>75425</v>
      </c>
      <c r="D519" s="137"/>
    </row>
    <row r="520" spans="1:4" s="61" customFormat="1" x14ac:dyDescent="0.3">
      <c r="A520" s="2" t="s">
        <v>642</v>
      </c>
      <c r="B520" s="60">
        <v>315001263</v>
      </c>
      <c r="C520" s="108">
        <v>69464</v>
      </c>
      <c r="D520" s="137"/>
    </row>
    <row r="521" spans="1:4" s="61" customFormat="1" x14ac:dyDescent="0.3">
      <c r="A521" s="2" t="s">
        <v>361</v>
      </c>
      <c r="B521" s="60">
        <v>625002612</v>
      </c>
      <c r="C521" s="108">
        <v>71207</v>
      </c>
      <c r="D521" s="137"/>
    </row>
    <row r="522" spans="1:4" s="61" customFormat="1" x14ac:dyDescent="0.3">
      <c r="A522" s="2" t="s">
        <v>481</v>
      </c>
      <c r="B522" s="60">
        <v>488007538</v>
      </c>
      <c r="C522" s="108">
        <v>115347</v>
      </c>
      <c r="D522" s="137"/>
    </row>
    <row r="523" spans="1:4" s="61" customFormat="1" x14ac:dyDescent="0.3">
      <c r="A523" s="2" t="s">
        <v>755</v>
      </c>
      <c r="B523" s="60">
        <v>177008193</v>
      </c>
      <c r="C523" s="108">
        <v>87932</v>
      </c>
      <c r="D523" s="137"/>
    </row>
    <row r="524" spans="1:4" s="61" customFormat="1" x14ac:dyDescent="0.3">
      <c r="A524" s="2" t="s">
        <v>625</v>
      </c>
      <c r="B524" s="60">
        <v>740770000</v>
      </c>
      <c r="C524" s="108">
        <v>110448</v>
      </c>
      <c r="D524" s="137"/>
    </row>
    <row r="525" spans="1:4" s="61" customFormat="1" x14ac:dyDescent="0.3">
      <c r="A525" s="2" t="s">
        <v>758</v>
      </c>
      <c r="B525" s="60">
        <v>242240000</v>
      </c>
      <c r="C525" s="108">
        <v>43394</v>
      </c>
      <c r="D525" s="137"/>
    </row>
    <row r="526" spans="1:4" s="61" customFormat="1" x14ac:dyDescent="0.3">
      <c r="A526" s="2" t="s">
        <v>656</v>
      </c>
      <c r="B526" s="60">
        <v>779005158</v>
      </c>
      <c r="C526" s="108">
        <v>79550</v>
      </c>
      <c r="D526" s="137"/>
    </row>
    <row r="527" spans="1:4" s="61" customFormat="1" x14ac:dyDescent="0.3">
      <c r="A527" s="2" t="s">
        <v>539</v>
      </c>
      <c r="B527" s="60">
        <v>760003261</v>
      </c>
      <c r="C527" s="108">
        <v>120404</v>
      </c>
      <c r="D527" s="137"/>
    </row>
    <row r="528" spans="1:4" s="61" customFormat="1" x14ac:dyDescent="0.3">
      <c r="A528" s="2" t="s">
        <v>146</v>
      </c>
      <c r="B528" s="60">
        <v>451340000</v>
      </c>
      <c r="C528" s="108">
        <v>103259</v>
      </c>
      <c r="D528" s="137"/>
    </row>
    <row r="529" spans="1:8" s="61" customFormat="1" x14ac:dyDescent="0.3">
      <c r="A529" s="2" t="s">
        <v>334</v>
      </c>
      <c r="B529" s="60">
        <v>679002552</v>
      </c>
      <c r="C529" s="108">
        <v>43570</v>
      </c>
      <c r="D529" s="137"/>
    </row>
    <row r="530" spans="1:8" s="61" customFormat="1" x14ac:dyDescent="0.3">
      <c r="A530" s="2" t="s">
        <v>477</v>
      </c>
      <c r="B530" s="60">
        <v>666471484</v>
      </c>
      <c r="C530" s="108">
        <v>96237</v>
      </c>
      <c r="D530" s="137"/>
    </row>
    <row r="531" spans="1:8" s="61" customFormat="1" x14ac:dyDescent="0.3">
      <c r="A531" s="2" t="s">
        <v>429</v>
      </c>
      <c r="B531" s="60">
        <v>984007068</v>
      </c>
      <c r="C531" s="108">
        <v>42446</v>
      </c>
      <c r="D531" s="137"/>
    </row>
    <row r="532" spans="1:8" s="61" customFormat="1" x14ac:dyDescent="0.3">
      <c r="A532" s="2" t="s">
        <v>627</v>
      </c>
      <c r="B532" s="60">
        <v>342006006</v>
      </c>
      <c r="C532" s="108">
        <v>98770</v>
      </c>
      <c r="D532" s="137"/>
    </row>
    <row r="533" spans="1:8" s="61" customFormat="1" x14ac:dyDescent="0.3">
      <c r="A533" s="2" t="s">
        <v>436</v>
      </c>
      <c r="B533" s="60">
        <v>537005453</v>
      </c>
      <c r="C533" s="108">
        <v>80141</v>
      </c>
      <c r="D533" s="137"/>
    </row>
    <row r="534" spans="1:8" s="61" customFormat="1" x14ac:dyDescent="0.3">
      <c r="A534" s="2" t="s">
        <v>168</v>
      </c>
      <c r="B534" s="60">
        <v>666879481</v>
      </c>
      <c r="C534" s="108">
        <v>103026</v>
      </c>
      <c r="D534" s="137"/>
    </row>
    <row r="535" spans="1:8" s="61" customFormat="1" x14ac:dyDescent="0.3">
      <c r="A535" s="2" t="s">
        <v>128</v>
      </c>
      <c r="B535" s="60">
        <v>186006045</v>
      </c>
      <c r="C535" s="108">
        <v>125512</v>
      </c>
      <c r="D535" s="137"/>
    </row>
    <row r="536" spans="1:8" s="61" customFormat="1" x14ac:dyDescent="0.3">
      <c r="A536" s="2" t="s">
        <v>347</v>
      </c>
      <c r="B536" s="60">
        <v>812008737</v>
      </c>
      <c r="C536" s="108">
        <v>43343</v>
      </c>
      <c r="D536" s="137"/>
    </row>
    <row r="537" spans="1:8" s="61" customFormat="1" x14ac:dyDescent="0.3">
      <c r="A537" s="2" t="s">
        <v>683</v>
      </c>
      <c r="B537" s="60">
        <v>314001332</v>
      </c>
      <c r="C537" s="108">
        <v>83558</v>
      </c>
      <c r="D537" s="137"/>
      <c r="G537" s="2"/>
    </row>
    <row r="538" spans="1:8" s="61" customFormat="1" x14ac:dyDescent="0.3">
      <c r="A538" s="2" t="s">
        <v>300</v>
      </c>
      <c r="B538" s="60">
        <v>666329827</v>
      </c>
      <c r="C538" s="108">
        <v>91384</v>
      </c>
      <c r="D538" s="137"/>
      <c r="G538" s="2"/>
    </row>
    <row r="539" spans="1:8" s="61" customFormat="1" x14ac:dyDescent="0.3">
      <c r="A539" s="2" t="s">
        <v>640</v>
      </c>
      <c r="B539" s="60">
        <v>229007566</v>
      </c>
      <c r="C539" s="108">
        <v>97490</v>
      </c>
      <c r="D539" s="137"/>
      <c r="G539" s="2"/>
    </row>
    <row r="540" spans="1:8" s="61" customFormat="1" x14ac:dyDescent="0.3">
      <c r="A540" s="2" t="s">
        <v>364</v>
      </c>
      <c r="B540" s="60">
        <v>766120000</v>
      </c>
      <c r="C540" s="108">
        <v>123134</v>
      </c>
      <c r="D540" s="137"/>
      <c r="G540" s="2"/>
    </row>
    <row r="541" spans="1:8" s="61" customFormat="1" x14ac:dyDescent="0.3">
      <c r="A541" s="2" t="s">
        <v>805</v>
      </c>
      <c r="B541" s="60">
        <v>501003738</v>
      </c>
      <c r="C541" s="108">
        <v>73507</v>
      </c>
      <c r="D541" s="137"/>
      <c r="G541" s="2"/>
    </row>
    <row r="542" spans="1:8" s="61" customFormat="1" x14ac:dyDescent="0.3">
      <c r="A542" s="2" t="s">
        <v>113</v>
      </c>
      <c r="B542" s="60">
        <v>456400000</v>
      </c>
      <c r="C542" s="108">
        <v>67727</v>
      </c>
      <c r="D542" s="137"/>
      <c r="G542" s="2"/>
      <c r="H542"/>
    </row>
    <row r="543" spans="1:8" s="61" customFormat="1" x14ac:dyDescent="0.3">
      <c r="A543" s="2" t="s">
        <v>423</v>
      </c>
      <c r="B543" s="60">
        <v>631001225</v>
      </c>
      <c r="C543" s="108">
        <v>96619</v>
      </c>
      <c r="D543" s="137"/>
      <c r="G543" s="2"/>
      <c r="H543"/>
    </row>
    <row r="544" spans="1:8" s="61" customFormat="1" x14ac:dyDescent="0.3">
      <c r="A544" s="2" t="s">
        <v>398</v>
      </c>
      <c r="B544" s="60">
        <v>160350000</v>
      </c>
      <c r="C544" s="108">
        <v>78610</v>
      </c>
      <c r="D544" s="137"/>
      <c r="G544" s="2"/>
      <c r="H544"/>
    </row>
    <row r="545" spans="1:4" x14ac:dyDescent="0.3">
      <c r="A545" s="2" t="s">
        <v>510</v>
      </c>
      <c r="B545" s="60">
        <v>746580000</v>
      </c>
      <c r="C545" s="108">
        <v>119082</v>
      </c>
      <c r="D545" s="137"/>
    </row>
    <row r="546" spans="1:4" x14ac:dyDescent="0.3">
      <c r="A546" s="2" t="s">
        <v>678</v>
      </c>
      <c r="B546" s="60">
        <v>357670000</v>
      </c>
      <c r="C546" s="108">
        <v>103256</v>
      </c>
      <c r="D546" s="137"/>
    </row>
    <row r="547" spans="1:4" x14ac:dyDescent="0.3">
      <c r="A547" s="2" t="s">
        <v>542</v>
      </c>
      <c r="B547" s="60">
        <v>666328696</v>
      </c>
      <c r="C547" s="108">
        <v>93778</v>
      </c>
      <c r="D547" s="137"/>
    </row>
    <row r="548" spans="1:4" x14ac:dyDescent="0.3">
      <c r="A548" s="2" t="s">
        <v>524</v>
      </c>
      <c r="B548" s="60">
        <v>149110000</v>
      </c>
      <c r="C548" s="108">
        <v>57703</v>
      </c>
      <c r="D548" s="137"/>
    </row>
    <row r="549" spans="1:4" x14ac:dyDescent="0.3">
      <c r="A549" s="2" t="s">
        <v>92</v>
      </c>
      <c r="B549" s="60">
        <v>123007131</v>
      </c>
      <c r="C549" s="108">
        <v>119465</v>
      </c>
      <c r="D549" s="137"/>
    </row>
    <row r="550" spans="1:4" x14ac:dyDescent="0.3">
      <c r="A550" s="2" t="s">
        <v>356</v>
      </c>
      <c r="B550" s="60">
        <v>798004162</v>
      </c>
      <c r="C550" s="108">
        <v>65953</v>
      </c>
      <c r="D550" s="137"/>
    </row>
    <row r="551" spans="1:4" x14ac:dyDescent="0.3">
      <c r="A551" s="2" t="s">
        <v>131</v>
      </c>
      <c r="B551" s="60">
        <v>666704033</v>
      </c>
      <c r="C551" s="108">
        <v>110399</v>
      </c>
      <c r="D551" s="137"/>
    </row>
    <row r="552" spans="1:4" x14ac:dyDescent="0.3">
      <c r="A552" s="2" t="s">
        <v>82</v>
      </c>
      <c r="B552" s="60">
        <v>377005117</v>
      </c>
      <c r="C552" s="108">
        <v>106453</v>
      </c>
      <c r="D552" s="137"/>
    </row>
    <row r="553" spans="1:4" x14ac:dyDescent="0.3">
      <c r="A553" s="2" t="s">
        <v>748</v>
      </c>
      <c r="B553" s="60">
        <v>448009514</v>
      </c>
      <c r="C553" s="108">
        <v>60730</v>
      </c>
      <c r="D553" s="137"/>
    </row>
    <row r="554" spans="1:4" x14ac:dyDescent="0.3">
      <c r="A554" s="2" t="s">
        <v>241</v>
      </c>
      <c r="B554" s="60">
        <v>569008334</v>
      </c>
      <c r="C554" s="108">
        <v>104733</v>
      </c>
      <c r="D554" s="137"/>
    </row>
    <row r="555" spans="1:4" x14ac:dyDescent="0.3">
      <c r="A555" s="2" t="s">
        <v>651</v>
      </c>
      <c r="B555" s="60">
        <v>666167020</v>
      </c>
      <c r="C555" s="108">
        <v>71466</v>
      </c>
      <c r="D555" s="137"/>
    </row>
    <row r="556" spans="1:4" x14ac:dyDescent="0.3">
      <c r="A556" s="2" t="s">
        <v>89</v>
      </c>
      <c r="B556" s="60">
        <v>176360000</v>
      </c>
      <c r="C556" s="108">
        <v>75259</v>
      </c>
      <c r="D556" s="137"/>
    </row>
    <row r="557" spans="1:4" x14ac:dyDescent="0.3">
      <c r="A557" s="2" t="s">
        <v>157</v>
      </c>
      <c r="B557" s="60">
        <v>140006784</v>
      </c>
      <c r="C557" s="108">
        <v>96101</v>
      </c>
      <c r="D557" s="137"/>
    </row>
    <row r="558" spans="1:4" x14ac:dyDescent="0.3">
      <c r="A558" s="2" t="s">
        <v>501</v>
      </c>
      <c r="B558" s="60">
        <v>999850000</v>
      </c>
      <c r="C558" s="108">
        <v>117406</v>
      </c>
      <c r="D558" s="137"/>
    </row>
    <row r="559" spans="1:4" x14ac:dyDescent="0.3">
      <c r="A559" s="2" t="s">
        <v>690</v>
      </c>
      <c r="B559" s="60">
        <v>887860000</v>
      </c>
      <c r="C559" s="108">
        <v>67772</v>
      </c>
      <c r="D559" s="137"/>
    </row>
    <row r="560" spans="1:4" x14ac:dyDescent="0.3">
      <c r="A560" s="2" t="s">
        <v>271</v>
      </c>
      <c r="B560" s="60">
        <v>505002396</v>
      </c>
      <c r="C560" s="108">
        <v>55397</v>
      </c>
      <c r="D560" s="137"/>
    </row>
    <row r="561" spans="1:8" x14ac:dyDescent="0.3">
      <c r="A561" s="2" t="s">
        <v>124</v>
      </c>
      <c r="B561" s="60">
        <v>748900000</v>
      </c>
      <c r="C561" s="108">
        <v>82217</v>
      </c>
      <c r="D561" s="137"/>
    </row>
    <row r="562" spans="1:8" x14ac:dyDescent="0.3">
      <c r="A562" s="2" t="s">
        <v>166</v>
      </c>
      <c r="B562" s="60">
        <v>562005747</v>
      </c>
      <c r="C562" s="108">
        <v>105911</v>
      </c>
      <c r="D562" s="137"/>
    </row>
    <row r="563" spans="1:8" x14ac:dyDescent="0.3">
      <c r="A563" s="2" t="s">
        <v>650</v>
      </c>
      <c r="B563" s="60">
        <v>987005670</v>
      </c>
      <c r="C563" s="108">
        <v>110697</v>
      </c>
      <c r="D563" s="137"/>
    </row>
    <row r="564" spans="1:8" x14ac:dyDescent="0.3">
      <c r="A564" s="2" t="s">
        <v>382</v>
      </c>
      <c r="B564" s="60">
        <v>789700000</v>
      </c>
      <c r="C564" s="108">
        <v>74514</v>
      </c>
      <c r="D564" s="137"/>
    </row>
    <row r="565" spans="1:8" x14ac:dyDescent="0.3">
      <c r="A565" s="2" t="s">
        <v>70</v>
      </c>
      <c r="B565" s="60">
        <v>442009272</v>
      </c>
      <c r="C565" s="108">
        <v>61443</v>
      </c>
      <c r="D565" s="137"/>
    </row>
    <row r="566" spans="1:8" x14ac:dyDescent="0.3">
      <c r="A566" s="2" t="s">
        <v>20</v>
      </c>
      <c r="B566" s="60">
        <v>820140000</v>
      </c>
      <c r="C566" s="108">
        <v>115421</v>
      </c>
      <c r="D566" s="137"/>
    </row>
    <row r="567" spans="1:8" x14ac:dyDescent="0.3">
      <c r="A567" s="2" t="s">
        <v>244</v>
      </c>
      <c r="B567" s="60">
        <v>815710000</v>
      </c>
      <c r="C567" s="108">
        <v>84899</v>
      </c>
      <c r="D567" s="137"/>
    </row>
    <row r="568" spans="1:8" x14ac:dyDescent="0.3">
      <c r="A568" s="2" t="s">
        <v>196</v>
      </c>
      <c r="B568" s="60">
        <v>894250000</v>
      </c>
      <c r="C568" s="108">
        <v>100478</v>
      </c>
      <c r="D568" s="137"/>
    </row>
    <row r="569" spans="1:8" x14ac:dyDescent="0.3">
      <c r="A569" s="2" t="s">
        <v>405</v>
      </c>
      <c r="B569" s="60">
        <v>774280000</v>
      </c>
      <c r="C569" s="108">
        <v>75401</v>
      </c>
      <c r="D569" s="137"/>
      <c r="G569" s="61"/>
    </row>
    <row r="570" spans="1:8" x14ac:dyDescent="0.3">
      <c r="A570" s="2" t="s">
        <v>438</v>
      </c>
      <c r="B570" s="60">
        <v>973007944</v>
      </c>
      <c r="C570" s="108">
        <v>60489</v>
      </c>
      <c r="D570" s="137"/>
      <c r="G570" s="61"/>
    </row>
    <row r="571" spans="1:8" x14ac:dyDescent="0.3">
      <c r="A571" s="2" t="s">
        <v>60</v>
      </c>
      <c r="B571" s="60">
        <v>260005521</v>
      </c>
      <c r="C571" s="108">
        <v>74666</v>
      </c>
      <c r="D571" s="137"/>
      <c r="G571" s="61"/>
    </row>
    <row r="572" spans="1:8" x14ac:dyDescent="0.3">
      <c r="A572" s="2" t="s">
        <v>188</v>
      </c>
      <c r="B572" s="60">
        <v>241003836</v>
      </c>
      <c r="C572" s="108">
        <v>46993</v>
      </c>
      <c r="D572" s="137"/>
      <c r="G572" s="61"/>
    </row>
    <row r="573" spans="1:8" x14ac:dyDescent="0.3">
      <c r="A573" s="2" t="s">
        <v>707</v>
      </c>
      <c r="B573" s="60">
        <v>222820000</v>
      </c>
      <c r="C573" s="108">
        <v>120355</v>
      </c>
      <c r="D573" s="137"/>
      <c r="G573" s="61"/>
    </row>
    <row r="574" spans="1:8" x14ac:dyDescent="0.3">
      <c r="A574" s="2" t="s">
        <v>209</v>
      </c>
      <c r="B574" s="60">
        <v>666378370</v>
      </c>
      <c r="C574" s="108">
        <v>59013</v>
      </c>
      <c r="D574" s="137"/>
      <c r="G574" s="61"/>
      <c r="H574" s="61"/>
    </row>
    <row r="575" spans="1:8" x14ac:dyDescent="0.3">
      <c r="A575" s="2" t="s">
        <v>497</v>
      </c>
      <c r="B575" s="60">
        <v>231001151</v>
      </c>
      <c r="C575" s="108">
        <v>122122</v>
      </c>
      <c r="D575" s="137"/>
      <c r="G575" s="61"/>
      <c r="H575" s="61"/>
    </row>
    <row r="576" spans="1:8" x14ac:dyDescent="0.3">
      <c r="A576" s="2" t="s">
        <v>587</v>
      </c>
      <c r="B576" s="60">
        <v>989130000</v>
      </c>
      <c r="C576" s="108">
        <v>108616</v>
      </c>
      <c r="D576" s="137"/>
      <c r="G576" s="61"/>
      <c r="H576" s="61"/>
    </row>
    <row r="577" spans="1:4" s="61" customFormat="1" x14ac:dyDescent="0.3">
      <c r="A577" s="2" t="s">
        <v>350</v>
      </c>
      <c r="B577" s="60">
        <v>904620000</v>
      </c>
      <c r="C577" s="108">
        <v>104197</v>
      </c>
      <c r="D577" s="137"/>
    </row>
    <row r="578" spans="1:4" s="61" customFormat="1" x14ac:dyDescent="0.3">
      <c r="A578" s="2" t="s">
        <v>345</v>
      </c>
      <c r="B578" s="60">
        <v>728006349</v>
      </c>
      <c r="C578" s="108">
        <v>119949</v>
      </c>
      <c r="D578" s="137"/>
    </row>
    <row r="579" spans="1:4" s="61" customFormat="1" x14ac:dyDescent="0.3">
      <c r="A579" s="2" t="s">
        <v>80</v>
      </c>
      <c r="B579" s="60">
        <v>681002081</v>
      </c>
      <c r="C579" s="108">
        <v>124698</v>
      </c>
      <c r="D579" s="137"/>
    </row>
    <row r="580" spans="1:4" s="61" customFormat="1" x14ac:dyDescent="0.3">
      <c r="A580" s="2" t="s">
        <v>191</v>
      </c>
      <c r="B580" s="60">
        <v>910004723</v>
      </c>
      <c r="C580" s="108">
        <v>103347</v>
      </c>
      <c r="D580" s="137"/>
    </row>
    <row r="581" spans="1:4" s="61" customFormat="1" x14ac:dyDescent="0.3">
      <c r="A581" s="2" t="s">
        <v>389</v>
      </c>
      <c r="B581" s="60">
        <v>610830000</v>
      </c>
      <c r="C581" s="108">
        <v>111408</v>
      </c>
      <c r="D581" s="137"/>
    </row>
    <row r="582" spans="1:4" s="61" customFormat="1" x14ac:dyDescent="0.3">
      <c r="A582" s="2" t="s">
        <v>23</v>
      </c>
      <c r="B582" s="60">
        <v>796001676</v>
      </c>
      <c r="C582" s="108">
        <v>115547</v>
      </c>
      <c r="D582" s="137"/>
    </row>
    <row r="583" spans="1:4" s="61" customFormat="1" x14ac:dyDescent="0.3">
      <c r="A583" s="2" t="s">
        <v>404</v>
      </c>
      <c r="B583" s="60">
        <v>274003803</v>
      </c>
      <c r="C583" s="108">
        <v>125069</v>
      </c>
      <c r="D583" s="137"/>
    </row>
    <row r="584" spans="1:4" s="61" customFormat="1" x14ac:dyDescent="0.3">
      <c r="A584" s="2" t="s">
        <v>804</v>
      </c>
      <c r="B584" s="60">
        <v>666419911</v>
      </c>
      <c r="C584" s="108">
        <v>49138</v>
      </c>
      <c r="D584" s="137"/>
    </row>
    <row r="585" spans="1:4" s="61" customFormat="1" x14ac:dyDescent="0.3">
      <c r="A585" s="2" t="s">
        <v>616</v>
      </c>
      <c r="B585" s="60">
        <v>283820000</v>
      </c>
      <c r="C585" s="108">
        <v>53834</v>
      </c>
      <c r="D585" s="137"/>
    </row>
    <row r="586" spans="1:4" s="61" customFormat="1" x14ac:dyDescent="0.3">
      <c r="A586" s="2" t="s">
        <v>759</v>
      </c>
      <c r="B586" s="60">
        <v>406430000</v>
      </c>
      <c r="C586" s="108">
        <v>107900</v>
      </c>
      <c r="D586" s="137"/>
    </row>
    <row r="587" spans="1:4" s="61" customFormat="1" x14ac:dyDescent="0.3">
      <c r="A587" s="2" t="s">
        <v>473</v>
      </c>
      <c r="B587" s="60">
        <v>666824323</v>
      </c>
      <c r="C587" s="108">
        <v>62768</v>
      </c>
      <c r="D587" s="137"/>
    </row>
    <row r="588" spans="1:4" s="61" customFormat="1" x14ac:dyDescent="0.3">
      <c r="A588" s="2" t="s">
        <v>412</v>
      </c>
      <c r="B588" s="60">
        <v>508008182</v>
      </c>
      <c r="C588" s="108">
        <v>61223</v>
      </c>
      <c r="D588" s="137"/>
    </row>
    <row r="589" spans="1:4" s="61" customFormat="1" x14ac:dyDescent="0.3">
      <c r="A589" s="2" t="s">
        <v>192</v>
      </c>
      <c r="B589" s="60">
        <v>136006681</v>
      </c>
      <c r="C589" s="108">
        <v>118046</v>
      </c>
      <c r="D589" s="137"/>
    </row>
    <row r="590" spans="1:4" s="61" customFormat="1" x14ac:dyDescent="0.3">
      <c r="A590" s="2" t="s">
        <v>111</v>
      </c>
      <c r="B590" s="60">
        <v>942002181</v>
      </c>
      <c r="C590" s="108">
        <v>62211</v>
      </c>
      <c r="D590" s="137"/>
    </row>
    <row r="591" spans="1:4" s="61" customFormat="1" x14ac:dyDescent="0.3">
      <c r="A591" s="2" t="s">
        <v>653</v>
      </c>
      <c r="B591" s="60">
        <v>887007988</v>
      </c>
      <c r="C591" s="108">
        <v>76713</v>
      </c>
      <c r="D591" s="137"/>
    </row>
    <row r="592" spans="1:4" s="61" customFormat="1" x14ac:dyDescent="0.3">
      <c r="A592" s="2" t="s">
        <v>628</v>
      </c>
      <c r="B592" s="60">
        <v>776007225</v>
      </c>
      <c r="C592" s="108">
        <v>100248</v>
      </c>
      <c r="D592" s="137"/>
    </row>
    <row r="593" spans="1:4" s="61" customFormat="1" x14ac:dyDescent="0.3">
      <c r="A593" s="2" t="s">
        <v>610</v>
      </c>
      <c r="B593" s="60">
        <v>865007844</v>
      </c>
      <c r="C593" s="108">
        <v>83609</v>
      </c>
      <c r="D593" s="137"/>
    </row>
    <row r="594" spans="1:4" s="61" customFormat="1" x14ac:dyDescent="0.3">
      <c r="A594" s="2" t="s">
        <v>195</v>
      </c>
      <c r="B594" s="60">
        <v>593005646</v>
      </c>
      <c r="C594" s="108">
        <v>93380</v>
      </c>
      <c r="D594" s="137"/>
    </row>
    <row r="595" spans="1:4" s="61" customFormat="1" x14ac:dyDescent="0.3">
      <c r="A595" s="2" t="s">
        <v>786</v>
      </c>
      <c r="B595" s="60">
        <v>493008818</v>
      </c>
      <c r="C595" s="108">
        <v>100635</v>
      </c>
      <c r="D595" s="137"/>
    </row>
    <row r="596" spans="1:4" s="61" customFormat="1" x14ac:dyDescent="0.3">
      <c r="A596" s="2" t="s">
        <v>88</v>
      </c>
      <c r="B596" s="60">
        <v>576005776</v>
      </c>
      <c r="C596" s="108">
        <v>115255</v>
      </c>
      <c r="D596" s="137"/>
    </row>
    <row r="597" spans="1:4" s="61" customFormat="1" x14ac:dyDescent="0.3">
      <c r="A597" s="2" t="s">
        <v>515</v>
      </c>
      <c r="B597" s="60">
        <v>445003049</v>
      </c>
      <c r="C597" s="108">
        <v>51784</v>
      </c>
      <c r="D597" s="137"/>
    </row>
    <row r="598" spans="1:4" s="61" customFormat="1" x14ac:dyDescent="0.3">
      <c r="A598" s="2" t="s">
        <v>530</v>
      </c>
      <c r="B598" s="60">
        <v>242009808</v>
      </c>
      <c r="C598" s="108">
        <v>124722</v>
      </c>
      <c r="D598" s="137"/>
    </row>
    <row r="599" spans="1:4" s="61" customFormat="1" x14ac:dyDescent="0.3">
      <c r="A599" s="2" t="s">
        <v>535</v>
      </c>
      <c r="B599" s="60">
        <v>338009875</v>
      </c>
      <c r="C599" s="108">
        <v>46368</v>
      </c>
      <c r="D599" s="137"/>
    </row>
    <row r="600" spans="1:4" s="61" customFormat="1" x14ac:dyDescent="0.3">
      <c r="A600" s="2" t="s">
        <v>125</v>
      </c>
      <c r="B600" s="60">
        <v>725670000</v>
      </c>
      <c r="C600" s="108">
        <v>95620</v>
      </c>
      <c r="D600" s="137"/>
    </row>
    <row r="601" spans="1:4" s="61" customFormat="1" x14ac:dyDescent="0.3">
      <c r="A601" s="2" t="s">
        <v>97</v>
      </c>
      <c r="B601" s="60">
        <v>443960000</v>
      </c>
      <c r="C601" s="108">
        <v>109822</v>
      </c>
      <c r="D601" s="137"/>
    </row>
    <row r="602" spans="1:4" s="61" customFormat="1" x14ac:dyDescent="0.3">
      <c r="A602" s="2" t="s">
        <v>279</v>
      </c>
      <c r="B602" s="60">
        <v>391460000</v>
      </c>
      <c r="C602" s="108">
        <v>89796</v>
      </c>
      <c r="D602" s="137"/>
    </row>
    <row r="603" spans="1:4" s="61" customFormat="1" x14ac:dyDescent="0.3">
      <c r="A603" s="2" t="s">
        <v>332</v>
      </c>
      <c r="B603" s="60">
        <v>320940000</v>
      </c>
      <c r="C603" s="108">
        <v>108890</v>
      </c>
      <c r="D603" s="137"/>
    </row>
    <row r="604" spans="1:4" s="61" customFormat="1" x14ac:dyDescent="0.3">
      <c r="A604" s="2" t="s">
        <v>735</v>
      </c>
      <c r="B604" s="60">
        <v>153008559</v>
      </c>
      <c r="C604" s="108">
        <v>80964</v>
      </c>
      <c r="D604" s="137"/>
    </row>
    <row r="605" spans="1:4" s="61" customFormat="1" x14ac:dyDescent="0.3">
      <c r="A605" s="2" t="s">
        <v>774</v>
      </c>
      <c r="B605" s="60">
        <v>398009975</v>
      </c>
      <c r="C605" s="108">
        <v>74122</v>
      </c>
      <c r="D605" s="137"/>
    </row>
    <row r="606" spans="1:4" s="61" customFormat="1" x14ac:dyDescent="0.3">
      <c r="A606" s="2" t="s">
        <v>297</v>
      </c>
      <c r="B606" s="60">
        <v>666602198</v>
      </c>
      <c r="C606" s="108">
        <v>99718</v>
      </c>
      <c r="D606" s="137"/>
    </row>
    <row r="607" spans="1:4" s="61" customFormat="1" x14ac:dyDescent="0.3">
      <c r="A607" s="2" t="s">
        <v>662</v>
      </c>
      <c r="B607" s="60">
        <v>696006349</v>
      </c>
      <c r="C607" s="108">
        <v>54619</v>
      </c>
      <c r="D607" s="137"/>
    </row>
    <row r="608" spans="1:4" s="61" customFormat="1" x14ac:dyDescent="0.3">
      <c r="A608" s="2" t="s">
        <v>161</v>
      </c>
      <c r="B608" s="60">
        <v>866007568</v>
      </c>
      <c r="C608" s="108">
        <v>121677</v>
      </c>
      <c r="D608" s="137"/>
    </row>
    <row r="609" spans="1:4" s="61" customFormat="1" x14ac:dyDescent="0.3">
      <c r="A609" s="2" t="s">
        <v>275</v>
      </c>
      <c r="B609" s="60">
        <v>524670000</v>
      </c>
      <c r="C609" s="108">
        <v>80600</v>
      </c>
      <c r="D609" s="137"/>
    </row>
    <row r="610" spans="1:4" s="61" customFormat="1" x14ac:dyDescent="0.3">
      <c r="A610" s="2" t="s">
        <v>378</v>
      </c>
      <c r="B610" s="60">
        <v>554003879</v>
      </c>
      <c r="C610" s="108">
        <v>117677</v>
      </c>
      <c r="D610" s="137"/>
    </row>
    <row r="611" spans="1:4" s="61" customFormat="1" x14ac:dyDescent="0.3">
      <c r="A611" s="2" t="s">
        <v>790</v>
      </c>
      <c r="B611" s="60">
        <v>666514885</v>
      </c>
      <c r="C611" s="108">
        <v>86894</v>
      </c>
      <c r="D611" s="137"/>
    </row>
    <row r="612" spans="1:4" s="61" customFormat="1" x14ac:dyDescent="0.3">
      <c r="A612" s="2" t="s">
        <v>110</v>
      </c>
      <c r="B612" s="60">
        <v>707001618</v>
      </c>
      <c r="C612" s="108">
        <v>101108</v>
      </c>
      <c r="D612" s="137"/>
    </row>
    <row r="613" spans="1:4" s="61" customFormat="1" x14ac:dyDescent="0.3">
      <c r="A613" s="2" t="s">
        <v>357</v>
      </c>
      <c r="B613" s="60">
        <v>674002618</v>
      </c>
      <c r="C613" s="108">
        <v>84936</v>
      </c>
      <c r="D613" s="137"/>
    </row>
    <row r="614" spans="1:4" s="61" customFormat="1" x14ac:dyDescent="0.3">
      <c r="A614" s="2" t="s">
        <v>479</v>
      </c>
      <c r="B614" s="60">
        <v>877007207</v>
      </c>
      <c r="C614" s="108">
        <v>70301</v>
      </c>
      <c r="D614" s="137"/>
    </row>
    <row r="615" spans="1:4" s="61" customFormat="1" x14ac:dyDescent="0.3">
      <c r="A615" s="2" t="s">
        <v>216</v>
      </c>
      <c r="B615" s="60">
        <v>702006287</v>
      </c>
      <c r="C615" s="108">
        <v>63123</v>
      </c>
      <c r="D615" s="137"/>
    </row>
    <row r="616" spans="1:4" s="61" customFormat="1" x14ac:dyDescent="0.3">
      <c r="A616" s="2" t="s">
        <v>545</v>
      </c>
      <c r="B616" s="60">
        <v>390009046</v>
      </c>
      <c r="C616" s="108">
        <v>104893</v>
      </c>
      <c r="D616" s="137"/>
    </row>
    <row r="617" spans="1:4" s="61" customFormat="1" x14ac:dyDescent="0.3">
      <c r="A617" s="2" t="s">
        <v>403</v>
      </c>
      <c r="B617" s="60">
        <v>205002382</v>
      </c>
      <c r="C617" s="108">
        <v>112790</v>
      </c>
      <c r="D617" s="137"/>
    </row>
    <row r="618" spans="1:4" s="61" customFormat="1" x14ac:dyDescent="0.3">
      <c r="A618" s="2" t="s">
        <v>239</v>
      </c>
      <c r="B618" s="60">
        <v>555910000</v>
      </c>
      <c r="C618" s="108">
        <v>81584</v>
      </c>
      <c r="D618" s="137"/>
    </row>
    <row r="619" spans="1:4" s="61" customFormat="1" x14ac:dyDescent="0.3">
      <c r="A619" s="2" t="s">
        <v>127</v>
      </c>
      <c r="B619" s="60">
        <v>744600000</v>
      </c>
      <c r="C619" s="108">
        <v>105647</v>
      </c>
      <c r="D619" s="137"/>
    </row>
    <row r="620" spans="1:4" s="61" customFormat="1" x14ac:dyDescent="0.3">
      <c r="A620" s="2" t="s">
        <v>605</v>
      </c>
      <c r="B620" s="60">
        <v>269001274</v>
      </c>
      <c r="C620" s="108">
        <v>43474</v>
      </c>
      <c r="D620" s="137"/>
    </row>
    <row r="621" spans="1:4" s="61" customFormat="1" x14ac:dyDescent="0.3">
      <c r="A621" s="2" t="s">
        <v>576</v>
      </c>
      <c r="B621" s="60">
        <v>914390000</v>
      </c>
      <c r="C621" s="108">
        <v>48249</v>
      </c>
      <c r="D621" s="137"/>
    </row>
    <row r="622" spans="1:4" s="61" customFormat="1" x14ac:dyDescent="0.3">
      <c r="A622" s="2" t="s">
        <v>751</v>
      </c>
      <c r="B622" s="60">
        <v>899700000</v>
      </c>
      <c r="C622" s="108">
        <v>120325</v>
      </c>
      <c r="D622" s="137"/>
    </row>
    <row r="623" spans="1:4" s="61" customFormat="1" x14ac:dyDescent="0.3">
      <c r="A623" s="2" t="s">
        <v>190</v>
      </c>
      <c r="B623" s="60">
        <v>247008883</v>
      </c>
      <c r="C623" s="108">
        <v>96410</v>
      </c>
      <c r="D623" s="137"/>
    </row>
    <row r="624" spans="1:4" s="61" customFormat="1" x14ac:dyDescent="0.3">
      <c r="A624" s="2" t="s">
        <v>409</v>
      </c>
      <c r="B624" s="60">
        <v>382220000</v>
      </c>
      <c r="C624" s="108">
        <v>84002</v>
      </c>
      <c r="D624" s="137"/>
    </row>
    <row r="625" spans="1:4" s="61" customFormat="1" x14ac:dyDescent="0.3">
      <c r="A625" s="2" t="s">
        <v>474</v>
      </c>
      <c r="B625" s="60">
        <v>183005282</v>
      </c>
      <c r="C625" s="108">
        <v>52114</v>
      </c>
      <c r="D625" s="137"/>
    </row>
    <row r="626" spans="1:4" s="61" customFormat="1" x14ac:dyDescent="0.3">
      <c r="A626" s="2" t="s">
        <v>644</v>
      </c>
      <c r="B626" s="60">
        <v>702350000</v>
      </c>
      <c r="C626" s="108">
        <v>111472</v>
      </c>
      <c r="D626" s="137"/>
    </row>
    <row r="627" spans="1:4" s="61" customFormat="1" x14ac:dyDescent="0.3">
      <c r="A627" s="2" t="s">
        <v>649</v>
      </c>
      <c r="B627" s="60">
        <v>373800000</v>
      </c>
      <c r="C627" s="108">
        <v>46803</v>
      </c>
      <c r="D627" s="137"/>
    </row>
    <row r="628" spans="1:4" s="61" customFormat="1" x14ac:dyDescent="0.3">
      <c r="A628" s="2" t="s">
        <v>431</v>
      </c>
      <c r="B628" s="60">
        <v>952970000</v>
      </c>
      <c r="C628" s="108">
        <v>58792</v>
      </c>
      <c r="D628" s="137"/>
    </row>
    <row r="629" spans="1:4" s="61" customFormat="1" x14ac:dyDescent="0.3">
      <c r="A629" s="2" t="s">
        <v>512</v>
      </c>
      <c r="B629" s="60">
        <v>379650000</v>
      </c>
      <c r="C629" s="108">
        <v>112299</v>
      </c>
      <c r="D629" s="137"/>
    </row>
    <row r="630" spans="1:4" s="61" customFormat="1" x14ac:dyDescent="0.3">
      <c r="A630" s="2" t="s">
        <v>342</v>
      </c>
      <c r="B630" s="60">
        <v>784002004</v>
      </c>
      <c r="C630" s="108">
        <v>55767</v>
      </c>
      <c r="D630" s="137"/>
    </row>
    <row r="631" spans="1:4" s="61" customFormat="1" x14ac:dyDescent="0.3">
      <c r="A631" s="2" t="s">
        <v>661</v>
      </c>
      <c r="B631" s="60">
        <v>992680000</v>
      </c>
      <c r="C631" s="108">
        <v>100072</v>
      </c>
      <c r="D631" s="137"/>
    </row>
    <row r="632" spans="1:4" s="61" customFormat="1" x14ac:dyDescent="0.3">
      <c r="A632" s="2" t="s">
        <v>181</v>
      </c>
      <c r="B632" s="60">
        <v>666891799</v>
      </c>
      <c r="C632" s="108">
        <v>104771</v>
      </c>
      <c r="D632" s="137"/>
    </row>
    <row r="633" spans="1:4" s="61" customFormat="1" x14ac:dyDescent="0.3">
      <c r="A633" s="2" t="s">
        <v>309</v>
      </c>
      <c r="B633" s="60">
        <v>587620000</v>
      </c>
      <c r="C633" s="108">
        <v>42470</v>
      </c>
      <c r="D633" s="137"/>
    </row>
    <row r="634" spans="1:4" s="61" customFormat="1" x14ac:dyDescent="0.3">
      <c r="A634" s="2" t="s">
        <v>219</v>
      </c>
      <c r="B634" s="60">
        <v>801004917</v>
      </c>
      <c r="C634" s="108">
        <v>62446</v>
      </c>
      <c r="D634" s="137"/>
    </row>
    <row r="635" spans="1:4" s="61" customFormat="1" x14ac:dyDescent="0.3">
      <c r="A635" s="2" t="s">
        <v>108</v>
      </c>
      <c r="B635" s="60">
        <v>576003778</v>
      </c>
      <c r="C635" s="108">
        <v>126756</v>
      </c>
      <c r="D635" s="137"/>
    </row>
    <row r="636" spans="1:4" s="61" customFormat="1" x14ac:dyDescent="0.3">
      <c r="A636" s="2" t="s">
        <v>37</v>
      </c>
      <c r="B636" s="60">
        <v>666667301</v>
      </c>
      <c r="C636" s="108">
        <v>61076</v>
      </c>
      <c r="D636" s="137"/>
    </row>
    <row r="637" spans="1:4" s="61" customFormat="1" x14ac:dyDescent="0.3">
      <c r="A637" s="2" t="s">
        <v>643</v>
      </c>
      <c r="B637" s="60">
        <v>487005627</v>
      </c>
      <c r="C637" s="108">
        <v>84796</v>
      </c>
      <c r="D637" s="137"/>
    </row>
    <row r="638" spans="1:4" s="61" customFormat="1" x14ac:dyDescent="0.3">
      <c r="A638" s="2" t="s">
        <v>425</v>
      </c>
      <c r="B638" s="60">
        <v>997004186</v>
      </c>
      <c r="C638" s="108">
        <v>55409</v>
      </c>
      <c r="D638" s="137"/>
    </row>
    <row r="639" spans="1:4" s="61" customFormat="1" x14ac:dyDescent="0.3">
      <c r="A639" s="2" t="s">
        <v>569</v>
      </c>
      <c r="B639" s="60">
        <v>708006968</v>
      </c>
      <c r="C639" s="108">
        <v>50979</v>
      </c>
      <c r="D639" s="137"/>
    </row>
    <row r="640" spans="1:4" s="61" customFormat="1" x14ac:dyDescent="0.3">
      <c r="A640" s="2" t="s">
        <v>580</v>
      </c>
      <c r="B640" s="60">
        <v>922009929</v>
      </c>
      <c r="C640" s="108">
        <v>92231</v>
      </c>
      <c r="D640" s="137"/>
    </row>
    <row r="641" spans="1:4" s="61" customFormat="1" x14ac:dyDescent="0.3">
      <c r="A641" s="2" t="s">
        <v>727</v>
      </c>
      <c r="B641" s="60">
        <v>117004851</v>
      </c>
      <c r="C641" s="108">
        <v>46564</v>
      </c>
      <c r="D641" s="137"/>
    </row>
    <row r="642" spans="1:4" s="61" customFormat="1" x14ac:dyDescent="0.3">
      <c r="A642" s="2" t="s">
        <v>246</v>
      </c>
      <c r="B642" s="60">
        <v>723350000</v>
      </c>
      <c r="C642" s="108">
        <v>57624</v>
      </c>
      <c r="D642" s="137"/>
    </row>
    <row r="643" spans="1:4" s="61" customFormat="1" x14ac:dyDescent="0.3">
      <c r="A643" s="2" t="s">
        <v>35</v>
      </c>
      <c r="B643" s="60">
        <v>986350000</v>
      </c>
      <c r="C643" s="108">
        <v>46350</v>
      </c>
      <c r="D643" s="137"/>
    </row>
    <row r="644" spans="1:4" s="61" customFormat="1" x14ac:dyDescent="0.3">
      <c r="A644" s="2" t="s">
        <v>232</v>
      </c>
      <c r="B644" s="60">
        <v>642580000</v>
      </c>
      <c r="C644" s="108">
        <v>79741</v>
      </c>
      <c r="D644" s="137"/>
    </row>
    <row r="645" spans="1:4" s="61" customFormat="1" x14ac:dyDescent="0.3">
      <c r="A645" s="2" t="s">
        <v>556</v>
      </c>
      <c r="B645" s="60">
        <v>408790000</v>
      </c>
      <c r="C645" s="108">
        <v>66777</v>
      </c>
      <c r="D645" s="137"/>
    </row>
    <row r="646" spans="1:4" s="61" customFormat="1" x14ac:dyDescent="0.3">
      <c r="A646" s="2" t="s">
        <v>245</v>
      </c>
      <c r="B646" s="60">
        <v>160003553</v>
      </c>
      <c r="C646" s="108">
        <v>71445</v>
      </c>
      <c r="D646" s="137"/>
    </row>
    <row r="647" spans="1:4" s="61" customFormat="1" x14ac:dyDescent="0.3">
      <c r="A647" s="2" t="s">
        <v>632</v>
      </c>
      <c r="B647" s="60">
        <v>666236256</v>
      </c>
      <c r="C647" s="108">
        <v>100874</v>
      </c>
      <c r="D647" s="137"/>
    </row>
    <row r="648" spans="1:4" s="61" customFormat="1" x14ac:dyDescent="0.3">
      <c r="A648" s="2" t="s">
        <v>145</v>
      </c>
      <c r="B648" s="60">
        <v>533006846</v>
      </c>
      <c r="C648" s="108">
        <v>82680</v>
      </c>
      <c r="D648" s="137"/>
    </row>
    <row r="649" spans="1:4" s="61" customFormat="1" x14ac:dyDescent="0.3">
      <c r="A649" s="2" t="s">
        <v>263</v>
      </c>
      <c r="B649" s="60">
        <v>809940000</v>
      </c>
      <c r="C649" s="108">
        <v>91698</v>
      </c>
      <c r="D649" s="137"/>
    </row>
    <row r="650" spans="1:4" s="61" customFormat="1" x14ac:dyDescent="0.3">
      <c r="A650" s="2" t="s">
        <v>106</v>
      </c>
      <c r="B650" s="60">
        <v>795001498</v>
      </c>
      <c r="C650" s="108">
        <v>99457</v>
      </c>
      <c r="D650" s="137"/>
    </row>
    <row r="651" spans="1:4" s="61" customFormat="1" x14ac:dyDescent="0.3">
      <c r="A651" s="2" t="s">
        <v>287</v>
      </c>
      <c r="B651" s="60">
        <v>492007002</v>
      </c>
      <c r="C651" s="108">
        <v>47066</v>
      </c>
      <c r="D651" s="137"/>
    </row>
    <row r="652" spans="1:4" s="61" customFormat="1" x14ac:dyDescent="0.3">
      <c r="A652" s="2" t="s">
        <v>731</v>
      </c>
      <c r="B652" s="60">
        <v>666735986</v>
      </c>
      <c r="C652" s="108">
        <v>111002</v>
      </c>
      <c r="D652" s="137"/>
    </row>
    <row r="653" spans="1:4" s="61" customFormat="1" x14ac:dyDescent="0.3">
      <c r="A653" s="2" t="s">
        <v>468</v>
      </c>
      <c r="B653" s="60">
        <v>327007487</v>
      </c>
      <c r="C653" s="108">
        <v>43487</v>
      </c>
      <c r="D653" s="137"/>
    </row>
    <row r="654" spans="1:4" s="61" customFormat="1" x14ac:dyDescent="0.3">
      <c r="A654" s="2" t="s">
        <v>579</v>
      </c>
      <c r="B654" s="60">
        <v>666853155</v>
      </c>
      <c r="C654" s="108">
        <v>117663</v>
      </c>
      <c r="D654" s="137"/>
    </row>
    <row r="655" spans="1:4" s="61" customFormat="1" x14ac:dyDescent="0.3">
      <c r="A655" s="2" t="s">
        <v>719</v>
      </c>
      <c r="B655" s="60">
        <v>932760000</v>
      </c>
      <c r="C655" s="108">
        <v>106727</v>
      </c>
      <c r="D655" s="137"/>
    </row>
    <row r="656" spans="1:4" s="61" customFormat="1" x14ac:dyDescent="0.3">
      <c r="A656" s="2" t="s">
        <v>765</v>
      </c>
      <c r="B656" s="60">
        <v>548006413</v>
      </c>
      <c r="C656" s="108">
        <v>107127</v>
      </c>
      <c r="D656" s="137"/>
    </row>
    <row r="657" spans="1:4" s="61" customFormat="1" x14ac:dyDescent="0.3">
      <c r="A657" s="2" t="s">
        <v>574</v>
      </c>
      <c r="B657" s="60">
        <v>205890000</v>
      </c>
      <c r="C657" s="108">
        <v>124966</v>
      </c>
      <c r="D657" s="137"/>
    </row>
    <row r="658" spans="1:4" s="61" customFormat="1" x14ac:dyDescent="0.3">
      <c r="A658" s="2" t="s">
        <v>307</v>
      </c>
      <c r="B658" s="60">
        <v>379003232</v>
      </c>
      <c r="C658" s="108">
        <v>64887</v>
      </c>
      <c r="D658" s="137"/>
    </row>
    <row r="659" spans="1:4" s="61" customFormat="1" x14ac:dyDescent="0.3">
      <c r="A659" s="2" t="s">
        <v>459</v>
      </c>
      <c r="B659" s="60">
        <v>668230000</v>
      </c>
      <c r="C659" s="108">
        <v>76226</v>
      </c>
      <c r="D659" s="137"/>
    </row>
    <row r="660" spans="1:4" s="61" customFormat="1" x14ac:dyDescent="0.3">
      <c r="A660" s="2" t="s">
        <v>629</v>
      </c>
      <c r="B660" s="60">
        <v>666386517</v>
      </c>
      <c r="C660" s="108">
        <v>68370</v>
      </c>
      <c r="D660" s="137"/>
    </row>
    <row r="661" spans="1:4" s="61" customFormat="1" x14ac:dyDescent="0.3">
      <c r="A661" s="2" t="s">
        <v>240</v>
      </c>
      <c r="B661" s="60">
        <v>375001308</v>
      </c>
      <c r="C661" s="108">
        <v>74768</v>
      </c>
      <c r="D661" s="137"/>
    </row>
    <row r="662" spans="1:4" s="61" customFormat="1" x14ac:dyDescent="0.3">
      <c r="A662" s="2" t="s">
        <v>679</v>
      </c>
      <c r="B662" s="60">
        <v>707680000</v>
      </c>
      <c r="C662" s="108">
        <v>57101</v>
      </c>
      <c r="D662" s="137"/>
    </row>
    <row r="663" spans="1:4" s="61" customFormat="1" x14ac:dyDescent="0.3">
      <c r="A663" s="2" t="s">
        <v>769</v>
      </c>
      <c r="B663" s="60">
        <v>194420000</v>
      </c>
      <c r="C663" s="108">
        <v>94817</v>
      </c>
      <c r="D663" s="137"/>
    </row>
    <row r="664" spans="1:4" s="61" customFormat="1" x14ac:dyDescent="0.3">
      <c r="A664" s="2" t="s">
        <v>489</v>
      </c>
      <c r="B664" s="60">
        <v>666477797</v>
      </c>
      <c r="C664" s="108">
        <v>52926</v>
      </c>
      <c r="D664" s="137"/>
    </row>
    <row r="665" spans="1:4" s="61" customFormat="1" x14ac:dyDescent="0.3">
      <c r="A665" s="2" t="s">
        <v>631</v>
      </c>
      <c r="B665" s="60">
        <v>666146419</v>
      </c>
      <c r="C665" s="108">
        <v>47140</v>
      </c>
      <c r="D665" s="137"/>
    </row>
    <row r="666" spans="1:4" s="61" customFormat="1" x14ac:dyDescent="0.3">
      <c r="A666" s="2" t="s">
        <v>516</v>
      </c>
      <c r="B666" s="60">
        <v>624008324</v>
      </c>
      <c r="C666" s="108">
        <v>88343</v>
      </c>
      <c r="D666" s="137"/>
    </row>
    <row r="667" spans="1:4" s="61" customFormat="1" x14ac:dyDescent="0.3">
      <c r="A667" s="2" t="s">
        <v>737</v>
      </c>
      <c r="B667" s="60">
        <v>560740000</v>
      </c>
      <c r="C667" s="108">
        <v>90273</v>
      </c>
      <c r="D667" s="137"/>
    </row>
    <row r="668" spans="1:4" s="61" customFormat="1" x14ac:dyDescent="0.3">
      <c r="A668" s="2" t="s">
        <v>694</v>
      </c>
      <c r="B668" s="60">
        <v>666195135</v>
      </c>
      <c r="C668" s="108">
        <v>97922</v>
      </c>
      <c r="D668" s="137"/>
    </row>
    <row r="669" spans="1:4" s="61" customFormat="1" x14ac:dyDescent="0.3">
      <c r="A669" s="2" t="s">
        <v>626</v>
      </c>
      <c r="B669" s="60">
        <v>379003424</v>
      </c>
      <c r="C669" s="108">
        <v>101758</v>
      </c>
      <c r="D669" s="137"/>
    </row>
    <row r="670" spans="1:4" s="61" customFormat="1" x14ac:dyDescent="0.3">
      <c r="A670" s="2" t="s">
        <v>414</v>
      </c>
      <c r="B670" s="60">
        <v>666675231</v>
      </c>
      <c r="C670" s="108">
        <v>80640</v>
      </c>
      <c r="D670" s="137"/>
    </row>
    <row r="671" spans="1:4" s="61" customFormat="1" x14ac:dyDescent="0.3">
      <c r="A671" s="2" t="s">
        <v>252</v>
      </c>
      <c r="B671" s="60">
        <v>216190000</v>
      </c>
      <c r="C671" s="108">
        <v>77764</v>
      </c>
      <c r="D671" s="137"/>
    </row>
    <row r="672" spans="1:4" s="61" customFormat="1" x14ac:dyDescent="0.3">
      <c r="A672" s="2" t="s">
        <v>514</v>
      </c>
      <c r="B672" s="60">
        <v>453004297</v>
      </c>
      <c r="C672" s="108">
        <v>118895</v>
      </c>
      <c r="D672" s="137"/>
    </row>
    <row r="673" spans="1:4" s="61" customFormat="1" x14ac:dyDescent="0.3">
      <c r="A673" s="2" t="s">
        <v>673</v>
      </c>
      <c r="B673" s="60">
        <v>286006251</v>
      </c>
      <c r="C673" s="108">
        <v>64141</v>
      </c>
      <c r="D673" s="137"/>
    </row>
    <row r="674" spans="1:4" s="61" customFormat="1" x14ac:dyDescent="0.3">
      <c r="A674" s="2" t="s">
        <v>250</v>
      </c>
      <c r="B674" s="60">
        <v>490490000</v>
      </c>
      <c r="C674" s="108">
        <v>79572</v>
      </c>
      <c r="D674" s="137"/>
    </row>
    <row r="675" spans="1:4" s="61" customFormat="1" x14ac:dyDescent="0.3">
      <c r="A675" s="2" t="s">
        <v>509</v>
      </c>
      <c r="B675" s="60">
        <v>344007179</v>
      </c>
      <c r="C675" s="108">
        <v>57743</v>
      </c>
      <c r="D675" s="137"/>
    </row>
    <row r="676" spans="1:4" s="61" customFormat="1" x14ac:dyDescent="0.3">
      <c r="A676" s="2" t="s">
        <v>385</v>
      </c>
      <c r="B676" s="60">
        <v>666364177</v>
      </c>
      <c r="C676" s="108">
        <v>110756</v>
      </c>
      <c r="D676" s="137"/>
    </row>
    <row r="677" spans="1:4" s="61" customFormat="1" x14ac:dyDescent="0.3">
      <c r="A677" s="2" t="s">
        <v>550</v>
      </c>
      <c r="B677" s="60">
        <v>116009565</v>
      </c>
      <c r="C677" s="108">
        <v>60097</v>
      </c>
      <c r="D677" s="137"/>
    </row>
    <row r="678" spans="1:4" s="61" customFormat="1" x14ac:dyDescent="0.3">
      <c r="A678" s="2" t="s">
        <v>671</v>
      </c>
      <c r="B678" s="60">
        <v>513003303</v>
      </c>
      <c r="C678" s="108">
        <v>66268</v>
      </c>
      <c r="D678" s="137"/>
    </row>
    <row r="679" spans="1:4" s="61" customFormat="1" x14ac:dyDescent="0.3">
      <c r="A679" s="2" t="s">
        <v>754</v>
      </c>
      <c r="B679" s="60">
        <v>971001832</v>
      </c>
      <c r="C679" s="108">
        <v>121824</v>
      </c>
      <c r="D679" s="137"/>
    </row>
    <row r="680" spans="1:4" s="61" customFormat="1" x14ac:dyDescent="0.3">
      <c r="A680" s="2" t="s">
        <v>561</v>
      </c>
      <c r="B680" s="60">
        <v>638009614</v>
      </c>
      <c r="C680" s="108">
        <v>74513</v>
      </c>
      <c r="D680" s="137"/>
    </row>
    <row r="681" spans="1:4" s="61" customFormat="1" x14ac:dyDescent="0.3">
      <c r="A681" s="2" t="s">
        <v>531</v>
      </c>
      <c r="B681" s="60">
        <v>535790000</v>
      </c>
      <c r="C681" s="108">
        <v>78409</v>
      </c>
      <c r="D681" s="137"/>
    </row>
    <row r="682" spans="1:4" s="61" customFormat="1" x14ac:dyDescent="0.3">
      <c r="A682" s="2" t="s">
        <v>171</v>
      </c>
      <c r="B682" s="60">
        <v>988007403</v>
      </c>
      <c r="C682" s="108">
        <v>64206</v>
      </c>
      <c r="D682" s="137"/>
    </row>
    <row r="683" spans="1:4" s="61" customFormat="1" x14ac:dyDescent="0.3">
      <c r="A683" s="2" t="s">
        <v>353</v>
      </c>
      <c r="B683" s="60">
        <v>972009906</v>
      </c>
      <c r="C683" s="108">
        <v>50007</v>
      </c>
      <c r="D683" s="137"/>
    </row>
    <row r="684" spans="1:4" s="61" customFormat="1" x14ac:dyDescent="0.3">
      <c r="A684" s="2" t="s">
        <v>566</v>
      </c>
      <c r="B684" s="60">
        <v>838005630</v>
      </c>
      <c r="C684" s="108">
        <v>66140</v>
      </c>
      <c r="D684" s="137"/>
    </row>
    <row r="685" spans="1:4" s="61" customFormat="1" x14ac:dyDescent="0.3">
      <c r="A685" s="2" t="s">
        <v>718</v>
      </c>
      <c r="B685" s="60">
        <v>666674737</v>
      </c>
      <c r="C685" s="108">
        <v>53353</v>
      </c>
      <c r="D685" s="137"/>
    </row>
    <row r="686" spans="1:4" s="61" customFormat="1" x14ac:dyDescent="0.3">
      <c r="A686" s="2" t="s">
        <v>451</v>
      </c>
      <c r="B686" s="60">
        <v>552440000</v>
      </c>
      <c r="C686" s="108">
        <v>121665</v>
      </c>
      <c r="D686" s="137"/>
    </row>
    <row r="687" spans="1:4" s="61" customFormat="1" x14ac:dyDescent="0.3">
      <c r="A687" s="2" t="s">
        <v>210</v>
      </c>
      <c r="B687" s="60">
        <v>779630000</v>
      </c>
      <c r="C687" s="108">
        <v>76509</v>
      </c>
      <c r="D687" s="137"/>
    </row>
    <row r="688" spans="1:4" s="61" customFormat="1" x14ac:dyDescent="0.3">
      <c r="A688" s="2" t="s">
        <v>112</v>
      </c>
      <c r="B688" s="60">
        <v>475006839</v>
      </c>
      <c r="C688" s="108">
        <v>70796</v>
      </c>
      <c r="D688" s="137"/>
    </row>
    <row r="689" spans="1:4" s="61" customFormat="1" x14ac:dyDescent="0.3">
      <c r="A689" s="2" t="s">
        <v>348</v>
      </c>
      <c r="B689" s="60">
        <v>431006408</v>
      </c>
      <c r="C689" s="108">
        <v>58134</v>
      </c>
      <c r="D689" s="137"/>
    </row>
    <row r="690" spans="1:4" s="61" customFormat="1" x14ac:dyDescent="0.3">
      <c r="A690" s="2" t="s">
        <v>685</v>
      </c>
      <c r="B690" s="60">
        <v>217002804</v>
      </c>
      <c r="C690" s="108">
        <v>96603</v>
      </c>
      <c r="D690" s="137"/>
    </row>
    <row r="691" spans="1:4" s="61" customFormat="1" x14ac:dyDescent="0.3">
      <c r="A691" s="2" t="s">
        <v>322</v>
      </c>
      <c r="B691" s="60">
        <v>666783091</v>
      </c>
      <c r="C691" s="108">
        <v>95877</v>
      </c>
      <c r="D691" s="137"/>
    </row>
    <row r="692" spans="1:4" s="61" customFormat="1" x14ac:dyDescent="0.3">
      <c r="A692" s="2" t="s">
        <v>430</v>
      </c>
      <c r="B692" s="60">
        <v>452008083</v>
      </c>
      <c r="C692" s="108">
        <v>90681</v>
      </c>
      <c r="D692" s="137"/>
    </row>
    <row r="693" spans="1:4" s="61" customFormat="1" x14ac:dyDescent="0.3">
      <c r="A693" s="2" t="s">
        <v>224</v>
      </c>
      <c r="B693" s="60">
        <v>666317784</v>
      </c>
      <c r="C693" s="108">
        <v>48576</v>
      </c>
      <c r="D693" s="137"/>
    </row>
    <row r="694" spans="1:4" s="61" customFormat="1" x14ac:dyDescent="0.3">
      <c r="A694" s="2" t="s">
        <v>231</v>
      </c>
      <c r="B694" s="60">
        <v>510009106</v>
      </c>
      <c r="C694" s="108">
        <v>56812</v>
      </c>
      <c r="D694" s="137"/>
    </row>
    <row r="695" spans="1:4" s="61" customFormat="1" x14ac:dyDescent="0.3">
      <c r="A695" s="2" t="s">
        <v>520</v>
      </c>
      <c r="B695" s="60">
        <v>381002143</v>
      </c>
      <c r="C695" s="108">
        <v>82275</v>
      </c>
      <c r="D695" s="137"/>
    </row>
    <row r="696" spans="1:4" s="61" customFormat="1" x14ac:dyDescent="0.3">
      <c r="A696" s="2" t="s">
        <v>71</v>
      </c>
      <c r="B696" s="60">
        <v>666434384</v>
      </c>
      <c r="C696" s="108">
        <v>115351</v>
      </c>
      <c r="D696" s="137"/>
    </row>
    <row r="697" spans="1:4" s="61" customFormat="1" x14ac:dyDescent="0.3">
      <c r="A697" s="2" t="s">
        <v>441</v>
      </c>
      <c r="B697" s="60">
        <v>943005206</v>
      </c>
      <c r="C697" s="108">
        <v>122418</v>
      </c>
      <c r="D697" s="137"/>
    </row>
    <row r="698" spans="1:4" s="61" customFormat="1" x14ac:dyDescent="0.3">
      <c r="A698" s="2" t="s">
        <v>588</v>
      </c>
      <c r="B698" s="60">
        <v>763750000</v>
      </c>
      <c r="C698" s="108">
        <v>83517</v>
      </c>
      <c r="D698" s="137"/>
    </row>
    <row r="699" spans="1:4" s="61" customFormat="1" x14ac:dyDescent="0.3">
      <c r="A699" s="2" t="s">
        <v>744</v>
      </c>
      <c r="B699" s="60">
        <v>874390000</v>
      </c>
      <c r="C699" s="108">
        <v>70130</v>
      </c>
      <c r="D699" s="137"/>
    </row>
    <row r="700" spans="1:4" s="61" customFormat="1" x14ac:dyDescent="0.3">
      <c r="A700" s="2" t="s">
        <v>602</v>
      </c>
      <c r="B700" s="60">
        <v>630002592</v>
      </c>
      <c r="C700" s="108">
        <v>74933</v>
      </c>
      <c r="D700" s="137"/>
    </row>
    <row r="701" spans="1:4" s="61" customFormat="1" x14ac:dyDescent="0.3">
      <c r="A701" s="2" t="s">
        <v>406</v>
      </c>
      <c r="B701" s="60">
        <v>115410000</v>
      </c>
      <c r="C701" s="108">
        <v>95570</v>
      </c>
      <c r="D701" s="137"/>
    </row>
    <row r="702" spans="1:4" s="61" customFormat="1" x14ac:dyDescent="0.3">
      <c r="A702" s="2" t="s">
        <v>457</v>
      </c>
      <c r="B702" s="60">
        <v>695350000</v>
      </c>
      <c r="C702" s="108">
        <v>75506</v>
      </c>
      <c r="D702" s="137"/>
    </row>
    <row r="703" spans="1:4" s="61" customFormat="1" x14ac:dyDescent="0.3">
      <c r="A703" s="2" t="s">
        <v>424</v>
      </c>
      <c r="B703" s="60">
        <v>175006249</v>
      </c>
      <c r="C703" s="108">
        <v>47851</v>
      </c>
      <c r="D703" s="137"/>
    </row>
    <row r="704" spans="1:4" s="61" customFormat="1" x14ac:dyDescent="0.3">
      <c r="A704" s="2" t="s">
        <v>401</v>
      </c>
      <c r="B704" s="60">
        <v>159005308</v>
      </c>
      <c r="C704" s="108">
        <v>54011</v>
      </c>
      <c r="D704" s="137"/>
    </row>
    <row r="705" spans="1:4" s="61" customFormat="1" x14ac:dyDescent="0.3">
      <c r="A705" s="2" t="s">
        <v>619</v>
      </c>
      <c r="B705" s="60">
        <v>788001544</v>
      </c>
      <c r="C705" s="108">
        <v>74412</v>
      </c>
      <c r="D705" s="137"/>
    </row>
    <row r="706" spans="1:4" s="61" customFormat="1" x14ac:dyDescent="0.3">
      <c r="A706" s="2" t="s">
        <v>281</v>
      </c>
      <c r="B706" s="60">
        <v>889520000</v>
      </c>
      <c r="C706" s="108">
        <v>103608</v>
      </c>
      <c r="D706" s="137"/>
    </row>
    <row r="707" spans="1:4" s="61" customFormat="1" x14ac:dyDescent="0.3">
      <c r="A707" s="2" t="s">
        <v>784</v>
      </c>
      <c r="B707" s="60">
        <v>666339975</v>
      </c>
      <c r="C707" s="108">
        <v>124666</v>
      </c>
      <c r="D707" s="137"/>
    </row>
    <row r="708" spans="1:4" s="61" customFormat="1" x14ac:dyDescent="0.3">
      <c r="A708" s="2" t="s">
        <v>215</v>
      </c>
      <c r="B708" s="60">
        <v>509002080</v>
      </c>
      <c r="C708" s="108">
        <v>72893</v>
      </c>
      <c r="D708" s="137"/>
    </row>
    <row r="709" spans="1:4" s="61" customFormat="1" x14ac:dyDescent="0.3">
      <c r="A709" s="2" t="s">
        <v>119</v>
      </c>
      <c r="B709" s="60">
        <v>368001384</v>
      </c>
      <c r="C709" s="108">
        <v>45299</v>
      </c>
      <c r="D709" s="137"/>
    </row>
    <row r="710" spans="1:4" s="61" customFormat="1" x14ac:dyDescent="0.3">
      <c r="A710" s="2" t="s">
        <v>46</v>
      </c>
      <c r="B710" s="60">
        <v>436009240</v>
      </c>
      <c r="C710" s="108">
        <v>45419</v>
      </c>
      <c r="D710" s="137"/>
    </row>
    <row r="711" spans="1:4" s="61" customFormat="1" x14ac:dyDescent="0.3">
      <c r="A711" s="2" t="s">
        <v>207</v>
      </c>
      <c r="B711" s="60">
        <v>838003468</v>
      </c>
      <c r="C711" s="108">
        <v>80928</v>
      </c>
      <c r="D711" s="137"/>
    </row>
    <row r="712" spans="1:4" s="61" customFormat="1" x14ac:dyDescent="0.3">
      <c r="A712" s="2" t="s">
        <v>116</v>
      </c>
      <c r="B712" s="60">
        <v>424006871</v>
      </c>
      <c r="C712" s="108">
        <v>124619</v>
      </c>
      <c r="D712" s="137"/>
    </row>
    <row r="713" spans="1:4" s="61" customFormat="1" x14ac:dyDescent="0.3">
      <c r="A713" s="2" t="s">
        <v>369</v>
      </c>
      <c r="B713" s="60">
        <v>145004338</v>
      </c>
      <c r="C713" s="108">
        <v>113370</v>
      </c>
      <c r="D713" s="137"/>
    </row>
    <row r="714" spans="1:4" s="61" customFormat="1" x14ac:dyDescent="0.3">
      <c r="A714" s="2" t="s">
        <v>634</v>
      </c>
      <c r="B714" s="60">
        <v>702320000</v>
      </c>
      <c r="C714" s="108">
        <v>59840</v>
      </c>
      <c r="D714" s="137"/>
    </row>
    <row r="715" spans="1:4" s="61" customFormat="1" x14ac:dyDescent="0.3">
      <c r="A715" s="2" t="s">
        <v>14</v>
      </c>
      <c r="B715" s="60">
        <v>186009837</v>
      </c>
      <c r="C715" s="108">
        <v>60915</v>
      </c>
      <c r="D715" s="137"/>
    </row>
    <row r="716" spans="1:4" s="61" customFormat="1" x14ac:dyDescent="0.3">
      <c r="A716" s="2" t="s">
        <v>562</v>
      </c>
      <c r="B716" s="60">
        <v>194004183</v>
      </c>
      <c r="C716" s="108">
        <v>52562</v>
      </c>
      <c r="D716" s="137"/>
    </row>
    <row r="717" spans="1:4" s="61" customFormat="1" x14ac:dyDescent="0.3">
      <c r="A717" s="2" t="s">
        <v>156</v>
      </c>
      <c r="B717" s="60">
        <v>540005208</v>
      </c>
      <c r="C717" s="108">
        <v>64749</v>
      </c>
      <c r="D717" s="137"/>
    </row>
    <row r="718" spans="1:4" s="61" customFormat="1" x14ac:dyDescent="0.3">
      <c r="A718" s="2" t="s">
        <v>586</v>
      </c>
      <c r="B718" s="60">
        <v>800110000</v>
      </c>
      <c r="C718" s="108">
        <v>100295</v>
      </c>
      <c r="D718" s="137"/>
    </row>
    <row r="719" spans="1:4" s="61" customFormat="1" x14ac:dyDescent="0.3">
      <c r="A719" s="2" t="s">
        <v>204</v>
      </c>
      <c r="B719" s="60">
        <v>633003115</v>
      </c>
      <c r="C719" s="108">
        <v>62791</v>
      </c>
      <c r="D719" s="137"/>
    </row>
    <row r="720" spans="1:4" s="61" customFormat="1" x14ac:dyDescent="0.3">
      <c r="A720" s="2" t="s">
        <v>646</v>
      </c>
      <c r="B720" s="60">
        <v>538001779</v>
      </c>
      <c r="C720" s="108">
        <v>122616</v>
      </c>
      <c r="D720" s="137"/>
    </row>
    <row r="721" spans="1:8" s="61" customFormat="1" x14ac:dyDescent="0.3">
      <c r="A721" s="2" t="s">
        <v>360</v>
      </c>
      <c r="B721" s="60">
        <v>534002609</v>
      </c>
      <c r="C721" s="108">
        <v>100625</v>
      </c>
      <c r="D721" s="137"/>
    </row>
    <row r="722" spans="1:8" s="61" customFormat="1" x14ac:dyDescent="0.3">
      <c r="A722" s="2" t="s">
        <v>682</v>
      </c>
      <c r="B722" s="60">
        <v>848002864</v>
      </c>
      <c r="C722" s="108">
        <v>59899</v>
      </c>
      <c r="D722" s="137"/>
    </row>
    <row r="723" spans="1:8" s="61" customFormat="1" x14ac:dyDescent="0.3">
      <c r="A723" s="2" t="s">
        <v>478</v>
      </c>
      <c r="B723" s="60">
        <v>786008335</v>
      </c>
      <c r="C723" s="108">
        <v>71913</v>
      </c>
      <c r="D723" s="137"/>
    </row>
    <row r="724" spans="1:8" s="61" customFormat="1" x14ac:dyDescent="0.3">
      <c r="A724" s="2" t="s">
        <v>603</v>
      </c>
      <c r="B724" s="60">
        <v>666762271</v>
      </c>
      <c r="C724" s="108">
        <v>80700</v>
      </c>
      <c r="D724" s="137"/>
    </row>
    <row r="725" spans="1:8" s="61" customFormat="1" x14ac:dyDescent="0.3">
      <c r="A725" s="2" t="s">
        <v>594</v>
      </c>
      <c r="B725" s="60">
        <v>903002606</v>
      </c>
      <c r="C725" s="108">
        <v>84598</v>
      </c>
      <c r="D725" s="137"/>
    </row>
    <row r="726" spans="1:8" s="61" customFormat="1" x14ac:dyDescent="0.3">
      <c r="A726" s="2" t="s">
        <v>330</v>
      </c>
      <c r="B726" s="60">
        <v>417003180</v>
      </c>
      <c r="C726" s="108">
        <v>58262</v>
      </c>
      <c r="D726" s="137"/>
    </row>
    <row r="727" spans="1:8" s="61" customFormat="1" x14ac:dyDescent="0.3">
      <c r="A727" s="2" t="s">
        <v>730</v>
      </c>
      <c r="B727" s="60">
        <v>549590000</v>
      </c>
      <c r="C727" s="108">
        <v>90823</v>
      </c>
      <c r="D727" s="137"/>
    </row>
    <row r="728" spans="1:8" s="61" customFormat="1" x14ac:dyDescent="0.3">
      <c r="A728" s="2" t="s">
        <v>262</v>
      </c>
      <c r="B728" s="60">
        <v>132550000</v>
      </c>
      <c r="C728" s="108">
        <v>74224</v>
      </c>
      <c r="D728" s="137"/>
    </row>
    <row r="729" spans="1:8" s="61" customFormat="1" x14ac:dyDescent="0.3">
      <c r="A729" s="2" t="s">
        <v>426</v>
      </c>
      <c r="B729" s="60">
        <v>307007709</v>
      </c>
      <c r="C729" s="108">
        <v>116169</v>
      </c>
      <c r="D729" s="137"/>
      <c r="G729" s="2"/>
    </row>
    <row r="730" spans="1:8" s="61" customFormat="1" x14ac:dyDescent="0.3">
      <c r="A730" s="2" t="s">
        <v>521</v>
      </c>
      <c r="B730" s="60">
        <v>666742829</v>
      </c>
      <c r="C730" s="108">
        <v>52543</v>
      </c>
      <c r="D730" s="137"/>
      <c r="G730" s="2"/>
    </row>
    <row r="731" spans="1:8" s="61" customFormat="1" x14ac:dyDescent="0.3">
      <c r="A731" s="2" t="s">
        <v>763</v>
      </c>
      <c r="B731" s="60">
        <v>666307222</v>
      </c>
      <c r="C731" s="108">
        <v>81059</v>
      </c>
      <c r="D731" s="137"/>
      <c r="G731" s="2"/>
    </row>
    <row r="732" spans="1:8" s="61" customFormat="1" x14ac:dyDescent="0.3">
      <c r="A732" s="2" t="s">
        <v>99</v>
      </c>
      <c r="B732" s="60">
        <v>534830000</v>
      </c>
      <c r="C732" s="108">
        <v>79729</v>
      </c>
      <c r="D732" s="137"/>
      <c r="G732" s="2"/>
    </row>
    <row r="733" spans="1:8" s="61" customFormat="1" x14ac:dyDescent="0.3">
      <c r="A733" s="2" t="s">
        <v>211</v>
      </c>
      <c r="B733" s="60">
        <v>666582191</v>
      </c>
      <c r="C733" s="108">
        <v>116386</v>
      </c>
      <c r="D733" s="137"/>
      <c r="G733" s="2"/>
    </row>
    <row r="734" spans="1:8" s="61" customFormat="1" x14ac:dyDescent="0.3">
      <c r="A734" s="2" t="s">
        <v>432</v>
      </c>
      <c r="B734" s="60">
        <v>906007549</v>
      </c>
      <c r="C734" s="108">
        <v>88669</v>
      </c>
      <c r="D734" s="137"/>
      <c r="G734" s="2"/>
      <c r="H734"/>
    </row>
    <row r="735" spans="1:8" s="61" customFormat="1" x14ac:dyDescent="0.3">
      <c r="A735" s="2" t="s">
        <v>637</v>
      </c>
      <c r="B735" s="60">
        <v>348800000</v>
      </c>
      <c r="C735" s="108">
        <v>118791</v>
      </c>
      <c r="D735" s="137"/>
      <c r="G735" s="2"/>
      <c r="H735"/>
    </row>
    <row r="736" spans="1:8" s="61" customFormat="1" x14ac:dyDescent="0.3">
      <c r="A736" s="2" t="s">
        <v>228</v>
      </c>
      <c r="B736" s="60">
        <v>612002058</v>
      </c>
      <c r="C736" s="108">
        <v>114941</v>
      </c>
      <c r="D736" s="137"/>
      <c r="G736" s="2"/>
      <c r="H736"/>
    </row>
    <row r="737" spans="1:4" x14ac:dyDescent="0.3">
      <c r="A737" s="2" t="s">
        <v>722</v>
      </c>
      <c r="B737" s="60">
        <v>372001860</v>
      </c>
      <c r="C737" s="108">
        <v>92962</v>
      </c>
      <c r="D737" s="137"/>
    </row>
    <row r="738" spans="1:4" x14ac:dyDescent="0.3">
      <c r="A738" s="2" t="s">
        <v>238</v>
      </c>
      <c r="B738" s="60">
        <v>264001498</v>
      </c>
      <c r="C738" s="108">
        <v>89875</v>
      </c>
      <c r="D738" s="137"/>
    </row>
    <row r="739" spans="1:4" x14ac:dyDescent="0.3">
      <c r="A739" s="2" t="s">
        <v>201</v>
      </c>
      <c r="B739" s="60">
        <v>939001690</v>
      </c>
      <c r="C739" s="108">
        <v>101481</v>
      </c>
      <c r="D739" s="137"/>
    </row>
    <row r="740" spans="1:4" x14ac:dyDescent="0.3">
      <c r="A740" s="2" t="s">
        <v>557</v>
      </c>
      <c r="B740" s="60">
        <v>666195060</v>
      </c>
      <c r="C740" s="108">
        <v>72944</v>
      </c>
      <c r="D740" s="137"/>
    </row>
    <row r="741" spans="1:4" x14ac:dyDescent="0.3">
      <c r="A741" s="2" t="s">
        <v>162</v>
      </c>
      <c r="B741" s="60">
        <v>608006244</v>
      </c>
      <c r="C741" s="108">
        <v>54749</v>
      </c>
      <c r="D741" s="137"/>
    </row>
    <row r="742" spans="1:4" x14ac:dyDescent="0.3">
      <c r="A742" s="2" t="s">
        <v>558</v>
      </c>
      <c r="B742" s="60">
        <v>614002974</v>
      </c>
      <c r="C742" s="108">
        <v>48460</v>
      </c>
      <c r="D742" s="137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3E77-B819-423A-BCA8-0F6F23DC7225}">
  <sheetPr>
    <tabColor theme="5" tint="0.39997558519241921"/>
    <pageSetUpPr autoPageBreaks="0"/>
  </sheetPr>
  <dimension ref="A1:AI763"/>
  <sheetViews>
    <sheetView tabSelected="1" zoomScale="190" zoomScaleNormal="190" zoomScaleSheetLayoutView="100" zoomScalePageLayoutView="115" workbookViewId="0">
      <selection activeCell="A7" sqref="A7"/>
    </sheetView>
  </sheetViews>
  <sheetFormatPr defaultColWidth="19.77734375" defaultRowHeight="14.4" x14ac:dyDescent="0.3"/>
  <cols>
    <col min="1" max="1" width="28.109375" style="2" customWidth="1"/>
    <col min="2" max="2" width="3.33203125" style="15" customWidth="1"/>
    <col min="3" max="3" width="18.44140625" style="2" bestFit="1" customWidth="1"/>
    <col min="4" max="4" width="11.33203125" style="2" bestFit="1" customWidth="1"/>
    <col min="5" max="5" width="8.109375" style="14" bestFit="1" customWidth="1"/>
    <col min="6" max="6" width="3.44140625" style="84" customWidth="1"/>
    <col min="7" max="7" width="36" style="2" customWidth="1"/>
    <col min="8" max="9" width="1.6640625" style="2" customWidth="1"/>
    <col min="10" max="10" width="18" style="70" customWidth="1"/>
    <col min="11" max="11" width="24.109375" style="70" customWidth="1"/>
    <col min="12" max="12" width="12.109375" style="70" bestFit="1" customWidth="1"/>
    <col min="13" max="13" width="9" style="73" customWidth="1"/>
    <col min="14" max="14" width="6.109375" style="70" customWidth="1"/>
    <col min="15" max="15" width="6.109375" customWidth="1"/>
    <col min="16" max="16" width="28.109375" bestFit="1" customWidth="1"/>
    <col min="17" max="17" width="2.44140625" customWidth="1"/>
    <col min="18" max="18" width="19.44140625" style="2" customWidth="1"/>
    <col min="19" max="23" width="5.44140625" style="2" bestFit="1" customWidth="1"/>
    <col min="24" max="25" width="9.6640625" style="2" customWidth="1"/>
    <col min="26" max="26" width="9.6640625" customWidth="1"/>
    <col min="27" max="30" width="9.6640625" style="2" customWidth="1"/>
    <col min="31" max="34" width="19.77734375" style="2"/>
    <col min="35" max="35" width="17.77734375" style="2" customWidth="1"/>
    <col min="36" max="16384" width="19.77734375" style="2"/>
  </cols>
  <sheetData>
    <row r="1" spans="1:35" x14ac:dyDescent="0.3">
      <c r="A1" s="86" t="s">
        <v>3396</v>
      </c>
      <c r="C1" s="86" t="s">
        <v>8</v>
      </c>
      <c r="D1" s="7" t="s">
        <v>893</v>
      </c>
      <c r="E1" s="159" t="s">
        <v>2336</v>
      </c>
      <c r="G1" s="154" t="s">
        <v>3381</v>
      </c>
      <c r="H1" s="61"/>
      <c r="I1" s="61"/>
      <c r="J1" s="153" t="s">
        <v>0</v>
      </c>
      <c r="K1" s="154" t="s">
        <v>1</v>
      </c>
      <c r="L1" s="155" t="s">
        <v>3</v>
      </c>
      <c r="M1" s="160" t="s">
        <v>2340</v>
      </c>
      <c r="P1" s="156" t="s">
        <v>3378</v>
      </c>
      <c r="Q1" s="102"/>
      <c r="R1" s="157" t="s">
        <v>3383</v>
      </c>
      <c r="S1" s="157">
        <v>2015</v>
      </c>
      <c r="T1" s="157">
        <v>2016</v>
      </c>
      <c r="U1" s="157">
        <v>2017</v>
      </c>
      <c r="V1" s="157">
        <v>2018</v>
      </c>
      <c r="W1" s="157">
        <v>2019</v>
      </c>
    </row>
    <row r="2" spans="1:35" x14ac:dyDescent="0.3">
      <c r="A2" s="2" t="s">
        <v>3387</v>
      </c>
      <c r="B2" s="14"/>
      <c r="C2" s="2" t="s">
        <v>76</v>
      </c>
      <c r="D2" s="109">
        <v>43832</v>
      </c>
      <c r="E2" s="14">
        <v>2845</v>
      </c>
      <c r="G2" s="2" t="s">
        <v>3377</v>
      </c>
      <c r="J2" s="144" t="s">
        <v>311</v>
      </c>
      <c r="K2" s="144" t="s">
        <v>2291</v>
      </c>
      <c r="L2" s="145">
        <v>35681</v>
      </c>
      <c r="M2" s="161" t="s">
        <v>2361</v>
      </c>
      <c r="N2" s="144"/>
      <c r="P2" t="s">
        <v>657</v>
      </c>
      <c r="R2" s="70" t="s">
        <v>573</v>
      </c>
      <c r="S2" s="70">
        <v>21</v>
      </c>
      <c r="T2" s="2">
        <v>39</v>
      </c>
      <c r="U2" s="2">
        <v>42</v>
      </c>
      <c r="V2" s="2">
        <v>47</v>
      </c>
      <c r="W2" s="2">
        <v>56</v>
      </c>
      <c r="X2" s="70"/>
      <c r="Y2" s="70"/>
      <c r="AA2" s="70"/>
      <c r="AB2" s="70"/>
      <c r="AI2" s="70" t="s">
        <v>187</v>
      </c>
    </row>
    <row r="3" spans="1:35" x14ac:dyDescent="0.3">
      <c r="A3" s="78"/>
      <c r="B3" s="14"/>
      <c r="C3" s="2" t="s">
        <v>16</v>
      </c>
      <c r="D3" s="109">
        <v>43833</v>
      </c>
      <c r="E3" s="14">
        <v>2779</v>
      </c>
      <c r="G3" s="61"/>
      <c r="J3" s="70" t="s">
        <v>112</v>
      </c>
      <c r="K3" s="70" t="s">
        <v>3382</v>
      </c>
      <c r="L3" s="71">
        <v>35684</v>
      </c>
      <c r="M3" s="73" t="s">
        <v>3388</v>
      </c>
      <c r="R3" s="70" t="s">
        <v>565</v>
      </c>
      <c r="S3" s="70">
        <v>16</v>
      </c>
      <c r="T3" s="2">
        <v>36</v>
      </c>
      <c r="U3" s="2">
        <v>43</v>
      </c>
      <c r="V3" s="2">
        <v>47</v>
      </c>
      <c r="W3" s="2">
        <v>56</v>
      </c>
      <c r="X3" s="70"/>
      <c r="Y3" s="70"/>
      <c r="AA3" s="70"/>
      <c r="AB3" s="70"/>
      <c r="AI3" s="70" t="s">
        <v>624</v>
      </c>
    </row>
    <row r="4" spans="1:35" x14ac:dyDescent="0.3">
      <c r="A4" s="152"/>
      <c r="B4" s="14"/>
      <c r="C4" s="2" t="s">
        <v>78</v>
      </c>
      <c r="D4" s="109">
        <v>43833</v>
      </c>
      <c r="E4" s="14">
        <v>2560</v>
      </c>
      <c r="G4" s="70"/>
      <c r="H4" s="70"/>
      <c r="I4" s="70"/>
      <c r="J4" s="70" t="s">
        <v>695</v>
      </c>
      <c r="K4" s="70" t="s">
        <v>697</v>
      </c>
      <c r="L4" s="71">
        <v>35691</v>
      </c>
      <c r="M4" s="73" t="s">
        <v>3392</v>
      </c>
      <c r="R4" s="70" t="s">
        <v>357</v>
      </c>
      <c r="S4" s="70">
        <v>10</v>
      </c>
      <c r="T4" s="70">
        <v>33</v>
      </c>
      <c r="U4" s="70">
        <v>40</v>
      </c>
      <c r="V4" s="70">
        <v>47</v>
      </c>
      <c r="W4" s="70">
        <v>53</v>
      </c>
      <c r="X4" s="70"/>
      <c r="Y4" s="70"/>
      <c r="AA4" s="70"/>
      <c r="AB4" s="70"/>
      <c r="AF4" s="71"/>
      <c r="AI4" s="70" t="s">
        <v>657</v>
      </c>
    </row>
    <row r="5" spans="1:35" x14ac:dyDescent="0.3">
      <c r="A5" s="70"/>
      <c r="B5" s="14"/>
      <c r="C5" s="2" t="s">
        <v>27</v>
      </c>
      <c r="D5" s="109">
        <v>43834</v>
      </c>
      <c r="E5" s="14">
        <v>2070</v>
      </c>
      <c r="I5" s="61"/>
      <c r="J5" s="70" t="s">
        <v>582</v>
      </c>
      <c r="K5" s="70" t="s">
        <v>2294</v>
      </c>
      <c r="L5" s="71">
        <v>35721</v>
      </c>
      <c r="M5" s="73" t="s">
        <v>3389</v>
      </c>
      <c r="R5" s="70" t="s">
        <v>676</v>
      </c>
      <c r="S5" s="70">
        <v>28</v>
      </c>
      <c r="T5" s="2">
        <v>37</v>
      </c>
      <c r="U5" s="2">
        <v>42</v>
      </c>
      <c r="V5" s="2">
        <v>44</v>
      </c>
      <c r="W5" s="2">
        <v>53</v>
      </c>
      <c r="X5" s="70"/>
      <c r="Y5" s="70"/>
      <c r="AA5" s="70"/>
      <c r="AB5" s="70"/>
      <c r="AF5" s="71"/>
      <c r="AI5" s="70" t="s">
        <v>161</v>
      </c>
    </row>
    <row r="6" spans="1:35" x14ac:dyDescent="0.3">
      <c r="A6" s="70"/>
      <c r="B6" s="14"/>
      <c r="C6" s="2" t="s">
        <v>2337</v>
      </c>
      <c r="D6" s="109">
        <v>43834</v>
      </c>
      <c r="E6" s="14">
        <v>3755</v>
      </c>
      <c r="G6" s="61"/>
      <c r="H6" s="61"/>
      <c r="J6" s="144" t="s">
        <v>629</v>
      </c>
      <c r="K6" s="144" t="s">
        <v>2288</v>
      </c>
      <c r="L6" s="145">
        <v>35726</v>
      </c>
      <c r="M6" s="161" t="s">
        <v>3394</v>
      </c>
      <c r="P6" s="147"/>
      <c r="Q6" s="146"/>
      <c r="R6" s="70" t="s">
        <v>657</v>
      </c>
      <c r="S6" s="70">
        <v>21</v>
      </c>
      <c r="T6" s="2">
        <v>36</v>
      </c>
      <c r="U6" s="2">
        <v>44</v>
      </c>
      <c r="V6" s="2">
        <v>48</v>
      </c>
      <c r="W6" s="2">
        <v>52</v>
      </c>
      <c r="X6" s="70"/>
      <c r="Y6" s="70"/>
      <c r="AA6" s="70"/>
      <c r="AB6" s="70"/>
      <c r="AF6" s="71"/>
      <c r="AI6" s="70" t="s">
        <v>701</v>
      </c>
    </row>
    <row r="7" spans="1:35" x14ac:dyDescent="0.3">
      <c r="A7" s="70"/>
      <c r="B7" s="14"/>
      <c r="C7" s="2" t="s">
        <v>22</v>
      </c>
      <c r="D7" s="109">
        <v>43835</v>
      </c>
      <c r="E7" s="14">
        <v>4627</v>
      </c>
      <c r="J7" s="70" t="s">
        <v>326</v>
      </c>
      <c r="K7" s="70" t="s">
        <v>2300</v>
      </c>
      <c r="L7" s="71">
        <v>35732</v>
      </c>
      <c r="M7" s="73" t="s">
        <v>3393</v>
      </c>
      <c r="P7" s="148"/>
      <c r="Q7" s="147"/>
      <c r="R7" s="70" t="s">
        <v>669</v>
      </c>
      <c r="S7" s="70">
        <v>14</v>
      </c>
      <c r="T7" s="70">
        <v>36</v>
      </c>
      <c r="U7" s="70">
        <v>39</v>
      </c>
      <c r="V7" s="70">
        <v>48</v>
      </c>
      <c r="W7" s="70">
        <v>51</v>
      </c>
      <c r="X7" s="70"/>
      <c r="Y7" s="70"/>
      <c r="AA7" s="70"/>
      <c r="AB7" s="70"/>
      <c r="AF7" s="71"/>
      <c r="AI7" s="70" t="s">
        <v>326</v>
      </c>
    </row>
    <row r="8" spans="1:35" x14ac:dyDescent="0.3">
      <c r="A8" s="70"/>
      <c r="B8" s="14"/>
      <c r="C8" s="2" t="s">
        <v>3384</v>
      </c>
      <c r="D8" s="109">
        <v>43835</v>
      </c>
      <c r="E8" s="14">
        <v>1715</v>
      </c>
      <c r="J8" s="70" t="s">
        <v>264</v>
      </c>
      <c r="K8" s="70" t="s">
        <v>2291</v>
      </c>
      <c r="L8" s="71">
        <v>35743</v>
      </c>
      <c r="M8" s="73" t="s">
        <v>3391</v>
      </c>
      <c r="Q8" s="148"/>
      <c r="R8" s="70" t="s">
        <v>14</v>
      </c>
      <c r="S8" s="70">
        <v>12</v>
      </c>
      <c r="T8" s="2">
        <v>28</v>
      </c>
      <c r="U8" s="2">
        <v>33</v>
      </c>
      <c r="V8" s="2">
        <v>42</v>
      </c>
      <c r="W8" s="2">
        <v>51</v>
      </c>
      <c r="X8" s="70"/>
      <c r="Y8" s="70"/>
      <c r="AA8" s="70"/>
      <c r="AB8" s="70"/>
      <c r="AI8" s="70" t="s">
        <v>357</v>
      </c>
    </row>
    <row r="9" spans="1:35" x14ac:dyDescent="0.3">
      <c r="A9" s="70"/>
      <c r="B9" s="14"/>
      <c r="C9" s="2" t="s">
        <v>22</v>
      </c>
      <c r="D9" s="109">
        <v>43836</v>
      </c>
      <c r="E9" s="14">
        <v>1842</v>
      </c>
      <c r="G9" s="61"/>
      <c r="H9" s="61"/>
      <c r="I9" s="61"/>
      <c r="J9" s="70" t="s">
        <v>3398</v>
      </c>
      <c r="K9" s="70" t="s">
        <v>3382</v>
      </c>
      <c r="L9" s="71">
        <v>35744</v>
      </c>
      <c r="M9" s="73" t="s">
        <v>2596</v>
      </c>
      <c r="P9" s="2"/>
      <c r="Q9" s="2"/>
      <c r="R9" s="70" t="s">
        <v>199</v>
      </c>
      <c r="S9" s="70">
        <v>29</v>
      </c>
      <c r="T9" s="70">
        <v>26</v>
      </c>
      <c r="U9" s="70">
        <v>36</v>
      </c>
      <c r="V9" s="70">
        <v>42</v>
      </c>
      <c r="W9" s="70">
        <v>51</v>
      </c>
      <c r="X9" s="70"/>
      <c r="Y9" s="70"/>
      <c r="AA9" s="70"/>
      <c r="AB9" s="70"/>
      <c r="AI9" s="70" t="s">
        <v>647</v>
      </c>
    </row>
    <row r="10" spans="1:35" x14ac:dyDescent="0.3">
      <c r="A10" s="70"/>
      <c r="B10" s="14"/>
      <c r="C10" s="2" t="s">
        <v>47</v>
      </c>
      <c r="D10" s="109">
        <v>43836</v>
      </c>
      <c r="E10" s="14">
        <v>1962</v>
      </c>
      <c r="J10" s="70" t="s">
        <v>3397</v>
      </c>
      <c r="K10" s="70" t="s">
        <v>2294</v>
      </c>
      <c r="L10" s="71">
        <v>35745</v>
      </c>
      <c r="M10" s="73" t="s">
        <v>2359</v>
      </c>
      <c r="P10" s="2"/>
      <c r="Q10" s="2"/>
      <c r="R10" s="70" t="s">
        <v>677</v>
      </c>
      <c r="S10" s="70">
        <v>19</v>
      </c>
      <c r="T10" s="2">
        <v>33</v>
      </c>
      <c r="U10" s="2">
        <v>40</v>
      </c>
      <c r="V10" s="2">
        <v>46</v>
      </c>
      <c r="W10" s="2">
        <v>50</v>
      </c>
      <c r="X10" s="70"/>
      <c r="Y10" s="70"/>
      <c r="AA10" s="70"/>
      <c r="AB10" s="70"/>
      <c r="AI10" s="70" t="s">
        <v>570</v>
      </c>
    </row>
    <row r="11" spans="1:35" x14ac:dyDescent="0.3">
      <c r="A11" s="70"/>
      <c r="B11" s="14"/>
      <c r="C11" s="2" t="s">
        <v>3384</v>
      </c>
      <c r="D11" s="109">
        <v>43837</v>
      </c>
      <c r="E11" s="14">
        <v>1546</v>
      </c>
      <c r="G11" s="61"/>
      <c r="H11" s="61"/>
      <c r="I11" s="61"/>
      <c r="J11" s="70" t="s">
        <v>592</v>
      </c>
      <c r="K11" s="70" t="s">
        <v>623</v>
      </c>
      <c r="L11" s="71">
        <v>35754</v>
      </c>
      <c r="M11" s="73" t="s">
        <v>2355</v>
      </c>
      <c r="P11" s="2"/>
      <c r="Q11" s="2"/>
      <c r="R11" s="70" t="s">
        <v>193</v>
      </c>
      <c r="S11" s="70">
        <v>26</v>
      </c>
      <c r="T11" s="2">
        <v>27</v>
      </c>
      <c r="U11" s="2">
        <v>33</v>
      </c>
      <c r="V11" s="2">
        <v>43</v>
      </c>
      <c r="W11" s="2">
        <v>50</v>
      </c>
      <c r="X11" s="70"/>
      <c r="Y11" s="70"/>
      <c r="AA11" s="70"/>
      <c r="AB11" s="70"/>
      <c r="AI11" s="70" t="s">
        <v>68</v>
      </c>
    </row>
    <row r="12" spans="1:35" x14ac:dyDescent="0.3">
      <c r="A12" s="70"/>
      <c r="B12" s="14"/>
      <c r="C12" s="2" t="s">
        <v>51</v>
      </c>
      <c r="D12" s="109">
        <v>43838</v>
      </c>
      <c r="E12" s="14">
        <v>2907</v>
      </c>
      <c r="J12" s="70" t="s">
        <v>554</v>
      </c>
      <c r="K12" s="70" t="s">
        <v>623</v>
      </c>
      <c r="L12" s="71">
        <v>35767</v>
      </c>
      <c r="M12" s="73" t="s">
        <v>3389</v>
      </c>
      <c r="P12" s="2"/>
      <c r="Q12" s="2"/>
      <c r="R12" s="70" t="s">
        <v>678</v>
      </c>
      <c r="S12" s="70">
        <v>13</v>
      </c>
      <c r="T12" s="2">
        <v>35</v>
      </c>
      <c r="U12" s="2">
        <v>40</v>
      </c>
      <c r="V12" s="2">
        <v>39</v>
      </c>
      <c r="W12" s="2">
        <v>48</v>
      </c>
      <c r="X12" s="70"/>
      <c r="Y12" s="70"/>
      <c r="AA12" s="70"/>
      <c r="AB12" s="70"/>
      <c r="AI12" s="70" t="s">
        <v>677</v>
      </c>
    </row>
    <row r="13" spans="1:35" x14ac:dyDescent="0.3">
      <c r="A13" s="70"/>
      <c r="B13" s="14"/>
      <c r="C13" s="2" t="s">
        <v>16</v>
      </c>
      <c r="D13" s="109">
        <v>43839</v>
      </c>
      <c r="E13" s="14">
        <v>2384</v>
      </c>
      <c r="G13" s="61"/>
      <c r="H13" s="61"/>
      <c r="I13" s="61"/>
      <c r="J13" s="70" t="s">
        <v>547</v>
      </c>
      <c r="K13" s="70" t="s">
        <v>697</v>
      </c>
      <c r="L13" s="71">
        <v>35777</v>
      </c>
      <c r="M13" s="73" t="s">
        <v>3385</v>
      </c>
      <c r="P13" s="2"/>
      <c r="Q13" s="2"/>
      <c r="R13" s="70" t="s">
        <v>438</v>
      </c>
      <c r="S13" s="70">
        <v>28</v>
      </c>
      <c r="T13" s="2">
        <v>35</v>
      </c>
      <c r="U13" s="2">
        <v>39</v>
      </c>
      <c r="V13" s="2">
        <v>45</v>
      </c>
      <c r="W13" s="2">
        <v>47</v>
      </c>
      <c r="X13" s="70"/>
      <c r="Y13" s="70"/>
      <c r="AA13" s="70"/>
      <c r="AB13" s="70"/>
      <c r="AI13" s="70" t="s">
        <v>419</v>
      </c>
    </row>
    <row r="14" spans="1:35" x14ac:dyDescent="0.3">
      <c r="A14" s="70"/>
      <c r="B14" s="14"/>
      <c r="C14" s="2" t="s">
        <v>3384</v>
      </c>
      <c r="D14" s="109">
        <v>43840</v>
      </c>
      <c r="E14" s="14">
        <v>2833</v>
      </c>
      <c r="G14" s="61"/>
      <c r="H14" s="61"/>
      <c r="I14" s="61"/>
      <c r="J14" s="70" t="s">
        <v>743</v>
      </c>
      <c r="K14" s="70" t="s">
        <v>3382</v>
      </c>
      <c r="L14" s="71">
        <v>35778</v>
      </c>
      <c r="M14" s="73" t="s">
        <v>3386</v>
      </c>
      <c r="P14" s="2"/>
      <c r="Q14" s="2"/>
      <c r="R14" s="70" t="s">
        <v>490</v>
      </c>
      <c r="S14" s="70">
        <v>29</v>
      </c>
      <c r="T14" s="2">
        <v>22</v>
      </c>
      <c r="U14" s="2">
        <v>29</v>
      </c>
      <c r="V14" s="2">
        <v>39</v>
      </c>
      <c r="W14" s="2">
        <v>47</v>
      </c>
      <c r="X14" s="70"/>
      <c r="Y14" s="70"/>
      <c r="AA14" s="70"/>
      <c r="AB14" s="70"/>
      <c r="AI14" s="70" t="s">
        <v>569</v>
      </c>
    </row>
    <row r="15" spans="1:35" x14ac:dyDescent="0.3">
      <c r="A15" s="70"/>
      <c r="B15" s="14"/>
      <c r="C15" s="2" t="s">
        <v>2337</v>
      </c>
      <c r="D15" s="109">
        <v>43840</v>
      </c>
      <c r="E15" s="14">
        <v>4450</v>
      </c>
      <c r="G15" s="61"/>
      <c r="H15" s="61"/>
      <c r="I15" s="61"/>
      <c r="J15" s="70" t="s">
        <v>182</v>
      </c>
      <c r="K15" s="70" t="s">
        <v>623</v>
      </c>
      <c r="L15" s="71">
        <v>35780</v>
      </c>
      <c r="M15" s="73" t="s">
        <v>2362</v>
      </c>
      <c r="P15" s="2"/>
      <c r="Q15" s="2"/>
      <c r="R15" s="70" t="s">
        <v>227</v>
      </c>
      <c r="S15" s="70">
        <v>21</v>
      </c>
      <c r="T15" s="2">
        <v>20</v>
      </c>
      <c r="U15" s="2">
        <v>29</v>
      </c>
      <c r="V15" s="2">
        <v>38</v>
      </c>
      <c r="W15" s="2">
        <v>47</v>
      </c>
      <c r="X15" s="70"/>
      <c r="Y15" s="70"/>
      <c r="AA15" s="70"/>
      <c r="AB15" s="70"/>
      <c r="AI15" s="70" t="s">
        <v>438</v>
      </c>
    </row>
    <row r="16" spans="1:35" x14ac:dyDescent="0.3">
      <c r="A16" s="70"/>
      <c r="B16" s="14"/>
      <c r="C16" s="2" t="s">
        <v>30</v>
      </c>
      <c r="D16" s="109">
        <v>43840</v>
      </c>
      <c r="E16" s="14">
        <v>1697</v>
      </c>
      <c r="G16" s="61"/>
      <c r="H16" s="61"/>
      <c r="I16" s="61"/>
      <c r="J16" s="70" t="s">
        <v>146</v>
      </c>
      <c r="K16" s="70" t="s">
        <v>3382</v>
      </c>
      <c r="L16" s="71">
        <v>35784</v>
      </c>
      <c r="M16" s="73" t="s">
        <v>2663</v>
      </c>
      <c r="P16" s="2"/>
      <c r="Q16" s="2"/>
      <c r="R16" s="70" t="s">
        <v>171</v>
      </c>
      <c r="S16" s="70">
        <v>22</v>
      </c>
      <c r="T16" s="2">
        <v>27</v>
      </c>
      <c r="U16" s="2">
        <v>35</v>
      </c>
      <c r="V16" s="2">
        <v>37</v>
      </c>
      <c r="W16" s="2">
        <v>47</v>
      </c>
      <c r="X16" s="70"/>
      <c r="Y16" s="70"/>
      <c r="AA16" s="70"/>
      <c r="AB16" s="70"/>
      <c r="AI16" s="70" t="s">
        <v>389</v>
      </c>
    </row>
    <row r="17" spans="1:35" x14ac:dyDescent="0.3">
      <c r="A17" s="70"/>
      <c r="B17" s="14"/>
      <c r="C17" s="2" t="s">
        <v>67</v>
      </c>
      <c r="D17" s="109">
        <v>43841</v>
      </c>
      <c r="E17" s="14">
        <v>3957</v>
      </c>
      <c r="G17" s="61"/>
      <c r="H17" s="61"/>
      <c r="I17" s="61"/>
      <c r="J17" s="70" t="s">
        <v>389</v>
      </c>
      <c r="K17" s="70" t="s">
        <v>11</v>
      </c>
      <c r="L17" s="71">
        <v>35788</v>
      </c>
      <c r="M17" s="73" t="s">
        <v>3366</v>
      </c>
      <c r="P17" s="2"/>
      <c r="Q17" s="2"/>
      <c r="R17" s="70" t="s">
        <v>277</v>
      </c>
      <c r="S17" s="70">
        <v>20</v>
      </c>
      <c r="T17" s="2">
        <v>32</v>
      </c>
      <c r="U17" s="2">
        <v>33</v>
      </c>
      <c r="V17" s="2">
        <v>40</v>
      </c>
      <c r="W17" s="2">
        <v>46</v>
      </c>
      <c r="AI17" s="70" t="s">
        <v>136</v>
      </c>
    </row>
    <row r="18" spans="1:35" x14ac:dyDescent="0.3">
      <c r="A18" s="70"/>
      <c r="B18" s="14"/>
      <c r="C18" s="2" t="s">
        <v>36</v>
      </c>
      <c r="D18" s="109">
        <v>43841</v>
      </c>
      <c r="E18" s="14">
        <v>3107</v>
      </c>
      <c r="G18" s="61"/>
      <c r="H18" s="61"/>
      <c r="I18" s="61"/>
      <c r="J18" s="70" t="s">
        <v>473</v>
      </c>
      <c r="K18" s="70" t="s">
        <v>2294</v>
      </c>
      <c r="L18" s="71">
        <v>35803</v>
      </c>
      <c r="M18" s="73" t="s">
        <v>3395</v>
      </c>
      <c r="P18" s="2"/>
      <c r="Q18" s="2"/>
      <c r="R18" s="70" t="s">
        <v>376</v>
      </c>
      <c r="S18" s="70">
        <v>10</v>
      </c>
      <c r="T18" s="70">
        <v>33</v>
      </c>
      <c r="U18" s="70">
        <v>37</v>
      </c>
      <c r="V18" s="70">
        <v>39</v>
      </c>
      <c r="W18" s="70">
        <v>44</v>
      </c>
      <c r="AI18" s="70" t="s">
        <v>546</v>
      </c>
    </row>
    <row r="19" spans="1:35" x14ac:dyDescent="0.3">
      <c r="A19" s="70"/>
      <c r="B19" s="14"/>
      <c r="C19" s="2" t="s">
        <v>3384</v>
      </c>
      <c r="D19" s="109">
        <v>43841</v>
      </c>
      <c r="E19" s="14">
        <v>4485</v>
      </c>
      <c r="G19" s="61"/>
      <c r="H19" s="61"/>
      <c r="I19" s="61"/>
      <c r="J19" s="70" t="s">
        <v>570</v>
      </c>
      <c r="K19" s="70" t="s">
        <v>2294</v>
      </c>
      <c r="L19" s="71">
        <v>35817</v>
      </c>
      <c r="M19" s="73" t="s">
        <v>2370</v>
      </c>
      <c r="R19" s="70" t="s">
        <v>428</v>
      </c>
      <c r="S19" s="70">
        <v>10</v>
      </c>
      <c r="T19" s="2">
        <v>34</v>
      </c>
      <c r="U19" s="2">
        <v>32</v>
      </c>
      <c r="V19" s="2">
        <v>39</v>
      </c>
      <c r="W19" s="2">
        <v>44</v>
      </c>
      <c r="AI19" s="70" t="s">
        <v>249</v>
      </c>
    </row>
    <row r="20" spans="1:35" x14ac:dyDescent="0.3">
      <c r="A20" s="70"/>
      <c r="B20" s="14"/>
      <c r="C20" s="2" t="s">
        <v>76</v>
      </c>
      <c r="D20" s="109">
        <v>43842</v>
      </c>
      <c r="E20" s="14">
        <v>2196</v>
      </c>
      <c r="G20" s="61"/>
      <c r="H20" s="61"/>
      <c r="I20" s="61"/>
      <c r="J20" s="70" t="s">
        <v>443</v>
      </c>
      <c r="K20" s="70" t="s">
        <v>3382</v>
      </c>
      <c r="L20" s="71">
        <v>35818</v>
      </c>
      <c r="M20" s="73" t="s">
        <v>2765</v>
      </c>
      <c r="P20" s="70"/>
      <c r="Q20" s="70"/>
      <c r="R20" s="70" t="s">
        <v>683</v>
      </c>
      <c r="S20" s="70">
        <v>12</v>
      </c>
      <c r="T20" s="70">
        <v>35</v>
      </c>
      <c r="U20" s="70">
        <v>36</v>
      </c>
      <c r="V20" s="70">
        <v>45</v>
      </c>
      <c r="W20" s="70">
        <v>44</v>
      </c>
      <c r="AI20" s="70" t="s">
        <v>740</v>
      </c>
    </row>
    <row r="21" spans="1:35" x14ac:dyDescent="0.3">
      <c r="A21" s="70"/>
      <c r="B21" s="14"/>
      <c r="C21" s="2" t="s">
        <v>38</v>
      </c>
      <c r="D21" s="109">
        <v>43843</v>
      </c>
      <c r="E21" s="14">
        <v>3399</v>
      </c>
      <c r="J21" s="70" t="s">
        <v>634</v>
      </c>
      <c r="K21" s="70" t="s">
        <v>2288</v>
      </c>
      <c r="L21" s="71">
        <v>35846</v>
      </c>
      <c r="M21" s="73" t="s">
        <v>2348</v>
      </c>
      <c r="P21" s="70"/>
      <c r="Q21" s="70"/>
      <c r="R21" s="70" t="s">
        <v>393</v>
      </c>
      <c r="S21" s="70">
        <v>30</v>
      </c>
      <c r="T21" s="2">
        <v>28</v>
      </c>
      <c r="U21" s="2">
        <v>34</v>
      </c>
      <c r="V21" s="2">
        <v>44</v>
      </c>
      <c r="W21" s="2">
        <v>44</v>
      </c>
      <c r="AI21" s="70" t="s">
        <v>202</v>
      </c>
    </row>
    <row r="22" spans="1:35" x14ac:dyDescent="0.3">
      <c r="A22" s="70"/>
      <c r="B22" s="14"/>
      <c r="C22" s="2" t="s">
        <v>76</v>
      </c>
      <c r="D22" s="109">
        <v>43845</v>
      </c>
      <c r="E22" s="14">
        <v>3352</v>
      </c>
      <c r="G22" s="61"/>
      <c r="H22" s="61"/>
      <c r="I22" s="61"/>
      <c r="J22" s="70" t="s">
        <v>346</v>
      </c>
      <c r="K22" s="70" t="s">
        <v>3382</v>
      </c>
      <c r="L22" s="71">
        <v>35847</v>
      </c>
      <c r="M22" s="73" t="s">
        <v>3357</v>
      </c>
      <c r="P22" s="70"/>
      <c r="Q22" s="70"/>
      <c r="R22" s="70" t="s">
        <v>161</v>
      </c>
      <c r="S22" s="70">
        <v>27</v>
      </c>
      <c r="T22" s="2">
        <v>23</v>
      </c>
      <c r="U22" s="2">
        <v>28</v>
      </c>
      <c r="V22" s="2">
        <v>36</v>
      </c>
      <c r="W22" s="2">
        <v>42</v>
      </c>
      <c r="AI22" s="70" t="s">
        <v>365</v>
      </c>
    </row>
    <row r="23" spans="1:35" x14ac:dyDescent="0.3">
      <c r="A23" s="70"/>
      <c r="B23" s="14"/>
      <c r="C23" s="2" t="s">
        <v>2319</v>
      </c>
      <c r="D23" s="109">
        <v>43845</v>
      </c>
      <c r="E23" s="14">
        <v>4778</v>
      </c>
      <c r="J23" s="70" t="s">
        <v>548</v>
      </c>
      <c r="K23" s="70" t="s">
        <v>2300</v>
      </c>
      <c r="L23" s="71">
        <v>35859</v>
      </c>
      <c r="M23" s="73" t="s">
        <v>2354</v>
      </c>
      <c r="P23" s="70"/>
      <c r="Q23" s="70"/>
      <c r="R23" s="70" t="s">
        <v>203</v>
      </c>
      <c r="S23" s="70">
        <v>28</v>
      </c>
      <c r="T23" s="2">
        <v>26</v>
      </c>
      <c r="U23" s="2">
        <v>35</v>
      </c>
      <c r="V23" s="2">
        <v>37</v>
      </c>
      <c r="W23" s="2">
        <v>42</v>
      </c>
      <c r="AI23" s="70" t="s">
        <v>364</v>
      </c>
    </row>
    <row r="24" spans="1:35" x14ac:dyDescent="0.3">
      <c r="A24" s="70"/>
      <c r="B24" s="14"/>
      <c r="C24" s="2" t="s">
        <v>55</v>
      </c>
      <c r="D24" s="109">
        <v>43845</v>
      </c>
      <c r="E24" s="14">
        <v>2352</v>
      </c>
      <c r="J24" s="70" t="s">
        <v>463</v>
      </c>
      <c r="K24" s="70" t="s">
        <v>225</v>
      </c>
      <c r="L24" s="71">
        <v>35883</v>
      </c>
      <c r="M24" s="73" t="s">
        <v>2445</v>
      </c>
      <c r="P24" s="70"/>
      <c r="Q24" s="70"/>
      <c r="R24" s="70" t="s">
        <v>197</v>
      </c>
      <c r="S24" s="70">
        <v>11</v>
      </c>
      <c r="T24" s="70">
        <v>35</v>
      </c>
      <c r="U24" s="70">
        <v>34</v>
      </c>
      <c r="V24" s="70">
        <v>39</v>
      </c>
      <c r="W24" s="70">
        <v>42</v>
      </c>
      <c r="AI24" s="70" t="s">
        <v>285</v>
      </c>
    </row>
    <row r="25" spans="1:35" x14ac:dyDescent="0.3">
      <c r="A25" s="70"/>
      <c r="B25" s="14"/>
      <c r="C25" s="2" t="s">
        <v>32</v>
      </c>
      <c r="D25" s="109">
        <v>43846</v>
      </c>
      <c r="E25" s="14">
        <v>3486</v>
      </c>
      <c r="G25" s="61"/>
      <c r="H25" s="61"/>
      <c r="I25" s="61"/>
      <c r="J25" s="70" t="s">
        <v>187</v>
      </c>
      <c r="K25" s="70" t="s">
        <v>792</v>
      </c>
      <c r="L25" s="71">
        <v>35885</v>
      </c>
      <c r="M25" s="73" t="s">
        <v>2341</v>
      </c>
      <c r="P25" s="70"/>
      <c r="Q25" s="70"/>
      <c r="R25" s="70" t="s">
        <v>295</v>
      </c>
      <c r="S25" s="70">
        <v>25</v>
      </c>
      <c r="T25" s="2">
        <v>29</v>
      </c>
      <c r="U25" s="2">
        <v>35</v>
      </c>
      <c r="V25" s="2">
        <v>35</v>
      </c>
      <c r="W25" s="2">
        <v>42</v>
      </c>
      <c r="AI25" s="70" t="s">
        <v>376</v>
      </c>
    </row>
    <row r="26" spans="1:35" x14ac:dyDescent="0.3">
      <c r="A26" s="70"/>
      <c r="B26" s="14"/>
      <c r="C26" s="2" t="s">
        <v>30</v>
      </c>
      <c r="D26" s="109">
        <v>43848</v>
      </c>
      <c r="E26" s="14">
        <v>3654</v>
      </c>
      <c r="G26" s="61"/>
      <c r="H26" s="61"/>
      <c r="I26" s="61"/>
      <c r="J26" s="70" t="s">
        <v>315</v>
      </c>
      <c r="K26" s="70" t="s">
        <v>697</v>
      </c>
      <c r="L26" s="71">
        <v>35889</v>
      </c>
      <c r="M26" s="73" t="s">
        <v>3390</v>
      </c>
      <c r="P26" s="70"/>
      <c r="Q26" s="70"/>
      <c r="R26" s="70" t="s">
        <v>354</v>
      </c>
      <c r="S26" s="70">
        <v>27</v>
      </c>
      <c r="T26" s="2">
        <v>29</v>
      </c>
      <c r="U26" s="2">
        <v>31</v>
      </c>
      <c r="V26" s="2">
        <v>34</v>
      </c>
      <c r="W26" s="2">
        <v>42</v>
      </c>
      <c r="AI26" s="70" t="s">
        <v>618</v>
      </c>
    </row>
    <row r="27" spans="1:35" x14ac:dyDescent="0.3">
      <c r="A27" s="70"/>
      <c r="B27" s="14"/>
      <c r="C27" s="2" t="s">
        <v>67</v>
      </c>
      <c r="D27" s="109">
        <v>43849</v>
      </c>
      <c r="E27" s="14">
        <v>2811</v>
      </c>
      <c r="G27" s="61"/>
      <c r="H27" s="61"/>
      <c r="I27" s="61"/>
      <c r="J27" s="70" t="s">
        <v>138</v>
      </c>
      <c r="K27" s="70" t="s">
        <v>697</v>
      </c>
      <c r="L27" s="71">
        <v>35899</v>
      </c>
      <c r="M27" s="73" t="s">
        <v>2374</v>
      </c>
      <c r="P27" s="70"/>
      <c r="Q27" s="70"/>
      <c r="R27" s="70" t="s">
        <v>351</v>
      </c>
      <c r="S27" s="70">
        <v>28</v>
      </c>
      <c r="T27" s="2">
        <v>24</v>
      </c>
      <c r="U27" s="2">
        <v>33</v>
      </c>
      <c r="V27" s="2">
        <v>42</v>
      </c>
      <c r="W27" s="2">
        <v>42</v>
      </c>
      <c r="AI27" s="70" t="s">
        <v>352</v>
      </c>
    </row>
    <row r="28" spans="1:35" x14ac:dyDescent="0.3">
      <c r="A28" s="70"/>
      <c r="B28" s="14"/>
      <c r="C28" s="2" t="s">
        <v>36</v>
      </c>
      <c r="D28" s="109">
        <v>43849</v>
      </c>
      <c r="E28" s="14">
        <v>4482</v>
      </c>
      <c r="G28" s="61"/>
      <c r="H28" s="61"/>
      <c r="I28" s="61"/>
      <c r="J28" s="70" t="s">
        <v>355</v>
      </c>
      <c r="K28" s="70" t="s">
        <v>2300</v>
      </c>
      <c r="L28" s="71">
        <v>35900</v>
      </c>
      <c r="M28" s="73" t="s">
        <v>2375</v>
      </c>
      <c r="P28" s="70"/>
      <c r="Q28" s="70"/>
      <c r="R28" s="70" t="s">
        <v>662</v>
      </c>
      <c r="S28" s="70">
        <v>10</v>
      </c>
      <c r="T28" s="2">
        <v>23</v>
      </c>
      <c r="U28" s="2">
        <v>33</v>
      </c>
      <c r="V28" s="2">
        <v>37</v>
      </c>
      <c r="W28" s="2">
        <v>41</v>
      </c>
      <c r="AI28" s="70" t="s">
        <v>590</v>
      </c>
    </row>
    <row r="29" spans="1:35" x14ac:dyDescent="0.3">
      <c r="A29" s="70"/>
      <c r="B29" s="14"/>
      <c r="C29" s="2" t="s">
        <v>59</v>
      </c>
      <c r="D29" s="109">
        <v>43850</v>
      </c>
      <c r="E29" s="14">
        <v>4942</v>
      </c>
      <c r="G29" s="61"/>
      <c r="H29" s="61"/>
      <c r="I29" s="61"/>
      <c r="J29" s="70" t="s">
        <v>353</v>
      </c>
      <c r="K29" s="70" t="s">
        <v>2293</v>
      </c>
      <c r="L29" s="71">
        <v>35903</v>
      </c>
      <c r="M29" s="73" t="s">
        <v>2395</v>
      </c>
      <c r="P29" s="70"/>
      <c r="Q29" s="70"/>
      <c r="R29" s="70" t="s">
        <v>437</v>
      </c>
      <c r="S29" s="70">
        <v>24</v>
      </c>
      <c r="T29" s="2">
        <v>30</v>
      </c>
      <c r="U29" s="2">
        <v>38</v>
      </c>
      <c r="V29" s="2">
        <v>38</v>
      </c>
      <c r="W29" s="2">
        <v>41</v>
      </c>
      <c r="AI29" s="70" t="s">
        <v>377</v>
      </c>
    </row>
    <row r="30" spans="1:35" x14ac:dyDescent="0.3">
      <c r="A30" s="70"/>
      <c r="B30" s="14"/>
      <c r="C30" s="2" t="s">
        <v>32</v>
      </c>
      <c r="D30" s="109">
        <v>43850</v>
      </c>
      <c r="E30" s="14">
        <v>3394</v>
      </c>
      <c r="G30" s="61"/>
      <c r="H30" s="61"/>
      <c r="I30" s="61"/>
      <c r="J30" s="70" t="s">
        <v>745</v>
      </c>
      <c r="K30" s="70" t="s">
        <v>2294</v>
      </c>
      <c r="L30" s="71">
        <v>35905</v>
      </c>
      <c r="M30" s="73" t="s">
        <v>3391</v>
      </c>
      <c r="P30" s="70"/>
      <c r="Q30" s="70"/>
      <c r="R30" s="70" t="s">
        <v>590</v>
      </c>
      <c r="S30" s="70">
        <v>12</v>
      </c>
      <c r="T30" s="2">
        <v>28</v>
      </c>
      <c r="U30" s="2">
        <v>31</v>
      </c>
      <c r="V30" s="2">
        <v>35</v>
      </c>
      <c r="W30" s="2">
        <v>40</v>
      </c>
      <c r="AI30" s="70" t="s">
        <v>203</v>
      </c>
    </row>
    <row r="31" spans="1:35" x14ac:dyDescent="0.3">
      <c r="A31" s="70"/>
      <c r="B31" s="14"/>
      <c r="C31" s="2" t="s">
        <v>51</v>
      </c>
      <c r="D31" s="109">
        <v>43850</v>
      </c>
      <c r="E31" s="14">
        <v>3636</v>
      </c>
      <c r="J31" s="70" t="s">
        <v>563</v>
      </c>
      <c r="K31" s="70" t="s">
        <v>697</v>
      </c>
      <c r="L31" s="71">
        <v>35911</v>
      </c>
      <c r="M31" s="73" t="s">
        <v>2390</v>
      </c>
      <c r="P31" s="70"/>
      <c r="Q31" s="70"/>
      <c r="R31" s="70" t="s">
        <v>447</v>
      </c>
      <c r="S31" s="70">
        <v>14</v>
      </c>
      <c r="T31" s="70">
        <v>19</v>
      </c>
      <c r="U31" s="70">
        <v>27</v>
      </c>
      <c r="V31" s="70">
        <v>30</v>
      </c>
      <c r="W31" s="70">
        <v>40</v>
      </c>
      <c r="AI31" s="70" t="s">
        <v>529</v>
      </c>
    </row>
    <row r="32" spans="1:35" x14ac:dyDescent="0.3">
      <c r="A32" s="70"/>
      <c r="B32" s="14"/>
      <c r="C32" s="2" t="s">
        <v>72</v>
      </c>
      <c r="D32" s="109">
        <v>43851</v>
      </c>
      <c r="E32" s="14">
        <v>3332</v>
      </c>
      <c r="G32" s="61"/>
      <c r="H32" s="61"/>
      <c r="I32" s="61"/>
      <c r="J32" s="70" t="s">
        <v>757</v>
      </c>
      <c r="K32" s="70" t="s">
        <v>623</v>
      </c>
      <c r="L32" s="71">
        <v>35919</v>
      </c>
      <c r="M32" s="73" t="s">
        <v>2371</v>
      </c>
      <c r="P32" s="70"/>
      <c r="Q32" s="70"/>
      <c r="R32" s="70" t="s">
        <v>778</v>
      </c>
      <c r="S32" s="70">
        <v>14</v>
      </c>
      <c r="T32" s="2">
        <v>26</v>
      </c>
      <c r="U32" s="2">
        <v>26</v>
      </c>
      <c r="V32" s="2">
        <v>30</v>
      </c>
      <c r="W32" s="2">
        <v>39</v>
      </c>
      <c r="AI32" s="70" t="s">
        <v>197</v>
      </c>
    </row>
    <row r="33" spans="1:35" x14ac:dyDescent="0.3">
      <c r="A33" s="70"/>
      <c r="B33" s="14"/>
      <c r="C33" s="2" t="s">
        <v>27</v>
      </c>
      <c r="D33" s="78">
        <v>43851</v>
      </c>
      <c r="E33" s="14">
        <v>6087</v>
      </c>
      <c r="G33" s="61"/>
      <c r="H33" s="61"/>
      <c r="I33" s="61"/>
      <c r="J33" s="70" t="s">
        <v>292</v>
      </c>
      <c r="K33" s="70" t="s">
        <v>2293</v>
      </c>
      <c r="L33" s="71">
        <v>35922</v>
      </c>
      <c r="M33" s="73" t="s">
        <v>2397</v>
      </c>
      <c r="P33" s="70"/>
      <c r="Q33" s="70"/>
      <c r="R33" s="70" t="s">
        <v>268</v>
      </c>
      <c r="S33" s="70">
        <v>27</v>
      </c>
      <c r="T33" s="2">
        <v>27</v>
      </c>
      <c r="U33" s="2">
        <v>32</v>
      </c>
      <c r="V33" s="2">
        <v>39</v>
      </c>
      <c r="W33" s="2">
        <v>39</v>
      </c>
      <c r="AI33" s="70" t="s">
        <v>518</v>
      </c>
    </row>
    <row r="34" spans="1:35" x14ac:dyDescent="0.3">
      <c r="A34" s="70"/>
      <c r="B34" s="14"/>
      <c r="C34" s="2" t="s">
        <v>2319</v>
      </c>
      <c r="D34" s="78">
        <v>43852</v>
      </c>
      <c r="E34" s="14">
        <v>6852</v>
      </c>
      <c r="G34" s="61"/>
      <c r="H34" s="61"/>
      <c r="I34" s="61"/>
      <c r="J34" s="70" t="s">
        <v>35</v>
      </c>
      <c r="K34" s="70" t="s">
        <v>150</v>
      </c>
      <c r="L34" s="71">
        <v>35933</v>
      </c>
      <c r="M34" s="73" t="s">
        <v>2443</v>
      </c>
      <c r="P34" s="70"/>
      <c r="Q34" s="70"/>
      <c r="R34" s="70" t="s">
        <v>660</v>
      </c>
      <c r="S34" s="70">
        <v>19</v>
      </c>
      <c r="T34" s="2">
        <v>34</v>
      </c>
      <c r="U34" s="2">
        <v>36</v>
      </c>
      <c r="V34" s="2">
        <v>38</v>
      </c>
      <c r="W34" s="2">
        <v>39</v>
      </c>
      <c r="AI34" s="70" t="s">
        <v>762</v>
      </c>
    </row>
    <row r="35" spans="1:35" x14ac:dyDescent="0.3">
      <c r="A35" s="70"/>
      <c r="B35" s="14"/>
      <c r="C35" s="2" t="s">
        <v>34</v>
      </c>
      <c r="D35" s="109">
        <v>43855</v>
      </c>
      <c r="E35" s="14">
        <v>3323</v>
      </c>
      <c r="G35" s="61"/>
      <c r="H35" s="61"/>
      <c r="I35" s="61"/>
      <c r="J35" s="70" t="s">
        <v>92</v>
      </c>
      <c r="K35" s="70" t="s">
        <v>3382</v>
      </c>
      <c r="L35" s="71">
        <v>35938</v>
      </c>
      <c r="M35" s="73" t="s">
        <v>2848</v>
      </c>
      <c r="P35" s="70"/>
      <c r="Q35" s="70"/>
      <c r="R35" s="70" t="s">
        <v>270</v>
      </c>
      <c r="S35" s="70">
        <v>25</v>
      </c>
      <c r="T35" s="2">
        <v>21</v>
      </c>
      <c r="U35" s="2">
        <v>31</v>
      </c>
      <c r="V35" s="2">
        <v>33</v>
      </c>
      <c r="W35" s="2">
        <v>39</v>
      </c>
      <c r="AI35" s="70" t="s">
        <v>667</v>
      </c>
    </row>
    <row r="36" spans="1:35" x14ac:dyDescent="0.3">
      <c r="A36" s="70"/>
      <c r="B36" s="14"/>
      <c r="C36" s="2" t="s">
        <v>51</v>
      </c>
      <c r="D36" s="109">
        <v>43856</v>
      </c>
      <c r="E36" s="14">
        <v>3456</v>
      </c>
      <c r="J36" s="70" t="s">
        <v>159</v>
      </c>
      <c r="K36" s="70" t="s">
        <v>2293</v>
      </c>
      <c r="L36" s="71">
        <v>35941</v>
      </c>
      <c r="M36" s="73" t="s">
        <v>2358</v>
      </c>
      <c r="P36" s="70"/>
      <c r="Q36" s="70"/>
      <c r="R36" s="70" t="s">
        <v>570</v>
      </c>
      <c r="S36" s="70">
        <v>17</v>
      </c>
      <c r="T36" s="2">
        <v>24</v>
      </c>
      <c r="U36" s="2">
        <v>28</v>
      </c>
      <c r="V36" s="2">
        <v>35</v>
      </c>
      <c r="W36" s="2">
        <v>38</v>
      </c>
      <c r="AI36" s="70" t="s">
        <v>428</v>
      </c>
    </row>
    <row r="37" spans="1:35" x14ac:dyDescent="0.3">
      <c r="A37" s="70"/>
      <c r="B37" s="14"/>
      <c r="C37" s="2" t="s">
        <v>27</v>
      </c>
      <c r="D37" s="109">
        <v>43856</v>
      </c>
      <c r="E37" s="14">
        <v>4630</v>
      </c>
      <c r="G37" s="61"/>
      <c r="H37" s="61"/>
      <c r="I37" s="61"/>
      <c r="J37" s="70" t="s">
        <v>258</v>
      </c>
      <c r="K37" s="70" t="s">
        <v>2291</v>
      </c>
      <c r="L37" s="71">
        <v>35945</v>
      </c>
      <c r="M37" s="73" t="s">
        <v>2400</v>
      </c>
      <c r="P37" s="70"/>
      <c r="Q37" s="70"/>
      <c r="R37" s="70" t="s">
        <v>569</v>
      </c>
      <c r="S37" s="70">
        <v>20</v>
      </c>
      <c r="T37" s="2">
        <v>17</v>
      </c>
      <c r="U37" s="2">
        <v>20</v>
      </c>
      <c r="V37" s="2">
        <v>29</v>
      </c>
      <c r="W37" s="2">
        <v>38</v>
      </c>
      <c r="AI37" s="70" t="s">
        <v>205</v>
      </c>
    </row>
    <row r="38" spans="1:35" x14ac:dyDescent="0.3">
      <c r="A38" s="70"/>
      <c r="B38" s="14"/>
      <c r="C38" s="2" t="s">
        <v>62</v>
      </c>
      <c r="D38" s="109">
        <v>43857</v>
      </c>
      <c r="E38" s="14">
        <v>3672</v>
      </c>
      <c r="G38" s="61"/>
      <c r="H38" s="61"/>
      <c r="I38" s="61"/>
      <c r="J38" s="70" t="s">
        <v>498</v>
      </c>
      <c r="K38" s="70" t="s">
        <v>623</v>
      </c>
      <c r="L38" s="71">
        <v>35952</v>
      </c>
      <c r="M38" s="73" t="s">
        <v>2379</v>
      </c>
      <c r="P38" s="70"/>
      <c r="Q38" s="70"/>
      <c r="R38" s="70" t="s">
        <v>529</v>
      </c>
      <c r="S38" s="70">
        <v>18</v>
      </c>
      <c r="T38" s="2">
        <v>25</v>
      </c>
      <c r="U38" s="2">
        <v>31</v>
      </c>
      <c r="V38" s="2">
        <v>32</v>
      </c>
      <c r="W38" s="2">
        <v>38</v>
      </c>
      <c r="AI38" s="70" t="s">
        <v>193</v>
      </c>
    </row>
    <row r="39" spans="1:35" x14ac:dyDescent="0.3">
      <c r="A39" s="70"/>
      <c r="B39" s="14"/>
      <c r="C39" s="2" t="s">
        <v>22</v>
      </c>
      <c r="D39" s="109">
        <v>43857</v>
      </c>
      <c r="E39" s="14">
        <v>1847</v>
      </c>
      <c r="G39" s="61"/>
      <c r="H39" s="61"/>
      <c r="I39" s="61"/>
      <c r="J39" s="70" t="s">
        <v>161</v>
      </c>
      <c r="K39" s="70" t="s">
        <v>2298</v>
      </c>
      <c r="L39" s="71">
        <v>35955</v>
      </c>
      <c r="M39" s="73" t="s">
        <v>2346</v>
      </c>
      <c r="P39" s="70"/>
      <c r="Q39" s="70"/>
      <c r="R39" s="70" t="s">
        <v>667</v>
      </c>
      <c r="S39" s="70">
        <v>11</v>
      </c>
      <c r="T39" s="70">
        <v>23</v>
      </c>
      <c r="U39" s="70">
        <v>28</v>
      </c>
      <c r="V39" s="70">
        <v>36</v>
      </c>
      <c r="W39" s="70">
        <v>38</v>
      </c>
      <c r="AI39" s="70" t="s">
        <v>544</v>
      </c>
    </row>
    <row r="40" spans="1:35" x14ac:dyDescent="0.3">
      <c r="A40" s="70"/>
      <c r="B40" s="14"/>
      <c r="C40" s="2" t="s">
        <v>22</v>
      </c>
      <c r="D40" s="109">
        <v>43858</v>
      </c>
      <c r="E40" s="14">
        <v>4153</v>
      </c>
      <c r="G40" s="61"/>
      <c r="H40" s="61"/>
      <c r="I40" s="61"/>
      <c r="J40" s="70" t="s">
        <v>751</v>
      </c>
      <c r="K40" s="70" t="s">
        <v>3382</v>
      </c>
      <c r="L40" s="71">
        <v>35958</v>
      </c>
      <c r="M40" s="73" t="s">
        <v>2893</v>
      </c>
      <c r="P40" s="70"/>
      <c r="Q40" s="70"/>
      <c r="R40" s="70" t="s">
        <v>2307</v>
      </c>
      <c r="S40" s="70">
        <v>24</v>
      </c>
      <c r="T40" s="2">
        <v>21</v>
      </c>
      <c r="U40" s="2">
        <v>20</v>
      </c>
      <c r="V40" s="2">
        <v>29</v>
      </c>
      <c r="W40" s="2">
        <v>38</v>
      </c>
      <c r="AI40" s="70" t="s">
        <v>778</v>
      </c>
    </row>
    <row r="41" spans="1:35" x14ac:dyDescent="0.3">
      <c r="A41" s="70"/>
      <c r="B41" s="14"/>
      <c r="C41" s="2" t="s">
        <v>74</v>
      </c>
      <c r="D41" s="109">
        <v>43861</v>
      </c>
      <c r="E41" s="14">
        <v>4180</v>
      </c>
      <c r="G41" s="61"/>
      <c r="H41" s="61"/>
      <c r="I41" s="61"/>
      <c r="J41" s="70" t="s">
        <v>709</v>
      </c>
      <c r="K41" s="70" t="s">
        <v>2300</v>
      </c>
      <c r="L41" s="71">
        <v>35958</v>
      </c>
      <c r="M41" s="73" t="s">
        <v>2382</v>
      </c>
      <c r="P41" s="70"/>
      <c r="Q41" s="70"/>
      <c r="R41" s="70" t="s">
        <v>730</v>
      </c>
      <c r="S41" s="70">
        <v>13</v>
      </c>
      <c r="T41" s="2">
        <v>21</v>
      </c>
      <c r="U41" s="2">
        <v>22</v>
      </c>
      <c r="V41" s="2">
        <v>31</v>
      </c>
      <c r="W41" s="2">
        <v>38</v>
      </c>
      <c r="AI41" s="70" t="s">
        <v>661</v>
      </c>
    </row>
    <row r="42" spans="1:35" x14ac:dyDescent="0.3">
      <c r="A42" s="70"/>
      <c r="B42" s="14"/>
      <c r="C42" s="2" t="s">
        <v>42</v>
      </c>
      <c r="D42" s="109">
        <v>43861</v>
      </c>
      <c r="E42" s="14">
        <v>2407</v>
      </c>
      <c r="G42" s="61"/>
      <c r="H42" s="61"/>
      <c r="I42" s="61"/>
      <c r="J42" s="70" t="s">
        <v>495</v>
      </c>
      <c r="K42" s="70" t="s">
        <v>2288</v>
      </c>
      <c r="L42" s="71">
        <v>35970</v>
      </c>
      <c r="M42" s="73" t="s">
        <v>2376</v>
      </c>
      <c r="P42" s="70"/>
      <c r="Q42" s="70"/>
      <c r="R42" s="70" t="s">
        <v>567</v>
      </c>
      <c r="S42" s="70">
        <v>17</v>
      </c>
      <c r="T42" s="2">
        <v>30</v>
      </c>
      <c r="U42" s="2">
        <v>30</v>
      </c>
      <c r="V42" s="2">
        <v>40</v>
      </c>
      <c r="W42" s="2">
        <v>38</v>
      </c>
      <c r="AI42" s="70" t="s">
        <v>319</v>
      </c>
    </row>
    <row r="43" spans="1:35" x14ac:dyDescent="0.3">
      <c r="A43" s="70"/>
      <c r="B43" s="14"/>
      <c r="C43" s="2" t="s">
        <v>16</v>
      </c>
      <c r="D43" s="109">
        <v>43861</v>
      </c>
      <c r="E43" s="14">
        <v>3237</v>
      </c>
      <c r="G43" s="61"/>
      <c r="H43" s="61"/>
      <c r="I43" s="61"/>
      <c r="J43" s="70" t="s">
        <v>375</v>
      </c>
      <c r="K43" s="70" t="s">
        <v>2283</v>
      </c>
      <c r="L43" s="71">
        <v>35972</v>
      </c>
      <c r="M43" s="73" t="s">
        <v>2483</v>
      </c>
      <c r="P43" s="70"/>
      <c r="Q43" s="70"/>
      <c r="R43" s="70" t="s">
        <v>712</v>
      </c>
      <c r="S43" s="70">
        <v>10</v>
      </c>
      <c r="T43" s="70">
        <v>13</v>
      </c>
      <c r="U43" s="70">
        <v>20</v>
      </c>
      <c r="V43" s="70">
        <v>28</v>
      </c>
      <c r="W43" s="70">
        <v>37</v>
      </c>
      <c r="AI43" s="70" t="s">
        <v>743</v>
      </c>
    </row>
    <row r="44" spans="1:35" x14ac:dyDescent="0.3">
      <c r="A44" s="70"/>
      <c r="B44" s="14"/>
      <c r="C44" s="2" t="s">
        <v>67</v>
      </c>
      <c r="D44" s="78">
        <v>43861</v>
      </c>
      <c r="E44" s="14">
        <v>3865</v>
      </c>
      <c r="J44" s="70" t="s">
        <v>441</v>
      </c>
      <c r="K44" s="70" t="s">
        <v>3382</v>
      </c>
      <c r="L44" s="71">
        <v>35974</v>
      </c>
      <c r="M44" s="73" t="s">
        <v>2363</v>
      </c>
      <c r="P44" s="70"/>
      <c r="Q44" s="70"/>
      <c r="R44" s="70" t="s">
        <v>136</v>
      </c>
      <c r="S44" s="70">
        <v>17</v>
      </c>
      <c r="T44" s="2">
        <v>21</v>
      </c>
      <c r="U44" s="2">
        <v>27</v>
      </c>
      <c r="V44" s="2">
        <v>37</v>
      </c>
      <c r="W44" s="2">
        <v>36</v>
      </c>
      <c r="AI44" s="70" t="s">
        <v>678</v>
      </c>
    </row>
    <row r="45" spans="1:35" x14ac:dyDescent="0.3">
      <c r="A45" s="70"/>
      <c r="B45" s="14"/>
      <c r="C45" s="2" t="s">
        <v>72</v>
      </c>
      <c r="D45" s="109">
        <v>43862</v>
      </c>
      <c r="E45" s="14">
        <v>2478</v>
      </c>
      <c r="J45" s="70" t="s">
        <v>73</v>
      </c>
      <c r="K45" s="70" t="s">
        <v>3382</v>
      </c>
      <c r="L45" s="71">
        <v>35975</v>
      </c>
      <c r="M45" s="73" t="s">
        <v>2373</v>
      </c>
      <c r="P45" s="70"/>
      <c r="Q45" s="70"/>
      <c r="R45" s="70" t="s">
        <v>743</v>
      </c>
      <c r="S45" s="70">
        <v>20</v>
      </c>
      <c r="T45" s="2">
        <v>22</v>
      </c>
      <c r="U45" s="2">
        <v>32</v>
      </c>
      <c r="V45" s="2">
        <v>37</v>
      </c>
      <c r="W45" s="2">
        <v>36</v>
      </c>
      <c r="AI45" s="70" t="s">
        <v>768</v>
      </c>
    </row>
    <row r="46" spans="1:35" x14ac:dyDescent="0.3">
      <c r="A46" s="70"/>
      <c r="B46" s="14"/>
      <c r="C46" s="2" t="s">
        <v>78</v>
      </c>
      <c r="D46" s="109">
        <v>43862</v>
      </c>
      <c r="E46" s="14">
        <v>3045</v>
      </c>
      <c r="G46" s="61"/>
      <c r="H46" s="61"/>
      <c r="I46" s="61"/>
      <c r="J46" s="70" t="s">
        <v>741</v>
      </c>
      <c r="K46" s="70" t="s">
        <v>2293</v>
      </c>
      <c r="L46" s="71">
        <v>35979</v>
      </c>
      <c r="M46" s="73" t="s">
        <v>2391</v>
      </c>
      <c r="P46" s="70"/>
      <c r="Q46" s="70"/>
      <c r="R46" s="70" t="s">
        <v>622</v>
      </c>
      <c r="S46" s="70">
        <v>18</v>
      </c>
      <c r="T46" s="2">
        <v>19</v>
      </c>
      <c r="U46" s="2">
        <v>28</v>
      </c>
      <c r="V46" s="2">
        <v>28</v>
      </c>
      <c r="W46" s="2">
        <v>36</v>
      </c>
      <c r="AI46" s="70" t="s">
        <v>632</v>
      </c>
    </row>
    <row r="47" spans="1:35" x14ac:dyDescent="0.3">
      <c r="A47" s="70"/>
      <c r="B47" s="14"/>
      <c r="C47" s="2" t="s">
        <v>30</v>
      </c>
      <c r="D47" s="109">
        <v>43863</v>
      </c>
      <c r="E47" s="14">
        <v>1957</v>
      </c>
      <c r="G47" s="61"/>
      <c r="H47" s="61"/>
      <c r="I47" s="61"/>
      <c r="J47" s="70" t="s">
        <v>364</v>
      </c>
      <c r="K47" s="70" t="s">
        <v>2283</v>
      </c>
      <c r="L47" s="71">
        <v>35980</v>
      </c>
      <c r="M47" s="73" t="s">
        <v>2488</v>
      </c>
      <c r="P47" s="70"/>
      <c r="Q47" s="70"/>
      <c r="R47" s="70" t="s">
        <v>283</v>
      </c>
      <c r="S47" s="70">
        <v>15</v>
      </c>
      <c r="T47" s="70">
        <v>29</v>
      </c>
      <c r="U47" s="70">
        <v>36</v>
      </c>
      <c r="V47" s="70">
        <v>38</v>
      </c>
      <c r="W47" s="70">
        <v>36</v>
      </c>
      <c r="AI47" s="70" t="s">
        <v>433</v>
      </c>
    </row>
    <row r="48" spans="1:35" x14ac:dyDescent="0.3">
      <c r="A48" s="70"/>
      <c r="B48" s="14"/>
      <c r="C48" s="2" t="s">
        <v>2319</v>
      </c>
      <c r="D48" s="109">
        <v>43864</v>
      </c>
      <c r="E48" s="14">
        <v>1834</v>
      </c>
      <c r="G48" s="61"/>
      <c r="H48" s="61"/>
      <c r="I48" s="61"/>
      <c r="J48" s="70" t="s">
        <v>2338</v>
      </c>
      <c r="K48" s="70" t="s">
        <v>2300</v>
      </c>
      <c r="L48" s="71">
        <v>35990</v>
      </c>
      <c r="M48" s="73" t="s">
        <v>2344</v>
      </c>
      <c r="P48" s="70"/>
      <c r="Q48" s="70"/>
      <c r="R48" s="70" t="s">
        <v>187</v>
      </c>
      <c r="S48" s="70">
        <v>25</v>
      </c>
      <c r="T48" s="2">
        <v>23</v>
      </c>
      <c r="U48" s="2">
        <v>33</v>
      </c>
      <c r="V48" s="2">
        <v>37</v>
      </c>
      <c r="W48" s="2">
        <v>35</v>
      </c>
      <c r="AI48" s="70" t="s">
        <v>108</v>
      </c>
    </row>
    <row r="49" spans="1:35" x14ac:dyDescent="0.3">
      <c r="A49" s="70"/>
      <c r="B49" s="14"/>
      <c r="C49" s="2" t="s">
        <v>62</v>
      </c>
      <c r="D49" s="109">
        <v>43864</v>
      </c>
      <c r="E49" s="14">
        <v>4582</v>
      </c>
      <c r="J49" s="70" t="s">
        <v>604</v>
      </c>
      <c r="K49" s="70" t="s">
        <v>697</v>
      </c>
      <c r="L49" s="71">
        <v>35993</v>
      </c>
      <c r="M49" s="73" t="s">
        <v>2393</v>
      </c>
      <c r="P49" s="70"/>
      <c r="Q49" s="70"/>
      <c r="R49" s="70" t="s">
        <v>546</v>
      </c>
      <c r="S49" s="70">
        <v>15</v>
      </c>
      <c r="T49" s="2">
        <v>16</v>
      </c>
      <c r="U49" s="2">
        <v>17</v>
      </c>
      <c r="V49" s="2">
        <v>25</v>
      </c>
      <c r="W49" s="2">
        <v>35</v>
      </c>
      <c r="AI49" s="70" t="s">
        <v>622</v>
      </c>
    </row>
    <row r="50" spans="1:35" x14ac:dyDescent="0.3">
      <c r="A50" s="70"/>
      <c r="B50" s="14"/>
      <c r="C50" s="2" t="s">
        <v>36</v>
      </c>
      <c r="D50" s="78">
        <v>43864</v>
      </c>
      <c r="E50" s="14">
        <v>4722</v>
      </c>
      <c r="G50" s="61"/>
      <c r="H50" s="61"/>
      <c r="I50" s="61"/>
      <c r="J50" s="70" t="s">
        <v>188</v>
      </c>
      <c r="K50" s="70" t="s">
        <v>2298</v>
      </c>
      <c r="L50" s="71">
        <v>36000</v>
      </c>
      <c r="M50" s="73" t="s">
        <v>2367</v>
      </c>
      <c r="P50" s="70"/>
      <c r="Q50" s="70"/>
      <c r="R50" s="70" t="s">
        <v>433</v>
      </c>
      <c r="S50" s="70">
        <v>14</v>
      </c>
      <c r="T50" s="2">
        <v>20</v>
      </c>
      <c r="U50" s="2">
        <v>18</v>
      </c>
      <c r="V50" s="2">
        <v>28</v>
      </c>
      <c r="W50" s="2">
        <v>35</v>
      </c>
      <c r="AI50" s="70" t="s">
        <v>520</v>
      </c>
    </row>
    <row r="51" spans="1:35" x14ac:dyDescent="0.3">
      <c r="A51" s="70"/>
      <c r="B51" s="14"/>
      <c r="C51" s="2" t="s">
        <v>16</v>
      </c>
      <c r="D51" s="109">
        <v>43866</v>
      </c>
      <c r="E51" s="14">
        <v>1885</v>
      </c>
      <c r="J51" s="70" t="s">
        <v>88</v>
      </c>
      <c r="K51" s="70" t="s">
        <v>697</v>
      </c>
      <c r="L51" s="71">
        <v>36004</v>
      </c>
      <c r="M51" s="73" t="s">
        <v>2401</v>
      </c>
      <c r="P51" s="70"/>
      <c r="Q51" s="70"/>
      <c r="R51" s="70" t="s">
        <v>445</v>
      </c>
      <c r="S51" s="70">
        <v>16</v>
      </c>
      <c r="T51" s="2">
        <v>29</v>
      </c>
      <c r="U51" s="2">
        <v>30</v>
      </c>
      <c r="V51" s="2">
        <v>28</v>
      </c>
      <c r="W51" s="2">
        <v>35</v>
      </c>
      <c r="AI51" s="70" t="s">
        <v>662</v>
      </c>
    </row>
    <row r="52" spans="1:35" x14ac:dyDescent="0.3">
      <c r="A52" s="70"/>
      <c r="B52" s="14"/>
      <c r="C52" s="2" t="s">
        <v>40</v>
      </c>
      <c r="D52" s="109">
        <v>43866</v>
      </c>
      <c r="E52" s="14">
        <v>2148</v>
      </c>
      <c r="J52" s="70" t="s">
        <v>357</v>
      </c>
      <c r="K52" s="70" t="s">
        <v>697</v>
      </c>
      <c r="L52" s="71">
        <v>36006</v>
      </c>
      <c r="M52" s="73" t="s">
        <v>2357</v>
      </c>
      <c r="P52" s="70"/>
      <c r="Q52" s="70"/>
      <c r="R52" s="70" t="s">
        <v>56</v>
      </c>
      <c r="S52" s="70">
        <v>24</v>
      </c>
      <c r="T52" s="2">
        <v>17</v>
      </c>
      <c r="U52" s="2">
        <v>27</v>
      </c>
      <c r="V52" s="2">
        <v>35</v>
      </c>
      <c r="W52" s="2">
        <v>35</v>
      </c>
      <c r="AI52" s="70" t="s">
        <v>268</v>
      </c>
    </row>
    <row r="53" spans="1:35" x14ac:dyDescent="0.3">
      <c r="A53" s="70"/>
      <c r="B53" s="14"/>
      <c r="C53" s="2" t="s">
        <v>2319</v>
      </c>
      <c r="D53" s="109">
        <v>43868</v>
      </c>
      <c r="E53" s="14">
        <v>5082</v>
      </c>
      <c r="J53" s="70" t="s">
        <v>77</v>
      </c>
      <c r="K53" s="70" t="s">
        <v>2300</v>
      </c>
      <c r="L53" s="71">
        <v>36008</v>
      </c>
      <c r="M53" s="73" t="s">
        <v>2387</v>
      </c>
      <c r="P53" s="70"/>
      <c r="Q53" s="70"/>
      <c r="R53" s="70" t="s">
        <v>241</v>
      </c>
      <c r="S53" s="70">
        <v>20</v>
      </c>
      <c r="T53" s="2">
        <v>12</v>
      </c>
      <c r="U53" s="2">
        <v>21</v>
      </c>
      <c r="V53" s="2">
        <v>30</v>
      </c>
      <c r="W53" s="2">
        <v>35</v>
      </c>
      <c r="AI53" s="70" t="s">
        <v>573</v>
      </c>
    </row>
    <row r="54" spans="1:35" x14ac:dyDescent="0.3">
      <c r="A54" s="70"/>
      <c r="B54" s="14"/>
      <c r="C54" s="2" t="s">
        <v>62</v>
      </c>
      <c r="D54" s="109">
        <v>43869</v>
      </c>
      <c r="E54" s="14">
        <v>2043</v>
      </c>
      <c r="G54" s="61"/>
      <c r="H54" s="61"/>
      <c r="I54" s="61"/>
      <c r="J54" s="70" t="s">
        <v>98</v>
      </c>
      <c r="K54" s="70" t="s">
        <v>3382</v>
      </c>
      <c r="L54" s="71">
        <v>36011</v>
      </c>
      <c r="M54" s="73" t="s">
        <v>2918</v>
      </c>
      <c r="P54" s="70"/>
      <c r="Q54" s="70"/>
      <c r="R54" s="70" t="s">
        <v>652</v>
      </c>
      <c r="S54" s="70">
        <v>18</v>
      </c>
      <c r="T54" s="70">
        <v>33</v>
      </c>
      <c r="U54" s="70">
        <v>36</v>
      </c>
      <c r="V54" s="70">
        <v>36</v>
      </c>
      <c r="W54" s="70">
        <v>35</v>
      </c>
      <c r="AI54" s="70" t="s">
        <v>448</v>
      </c>
    </row>
    <row r="55" spans="1:35" x14ac:dyDescent="0.3">
      <c r="A55" s="70"/>
      <c r="B55" s="14"/>
      <c r="C55" s="2" t="s">
        <v>62</v>
      </c>
      <c r="D55" s="109">
        <v>43870</v>
      </c>
      <c r="E55" s="14">
        <v>3999</v>
      </c>
      <c r="J55" s="70" t="s">
        <v>226</v>
      </c>
      <c r="K55" s="70" t="s">
        <v>2300</v>
      </c>
      <c r="L55" s="71">
        <v>36013</v>
      </c>
      <c r="M55" s="73" t="s">
        <v>2389</v>
      </c>
      <c r="P55" s="70"/>
      <c r="Q55" s="70"/>
      <c r="R55" s="70" t="s">
        <v>769</v>
      </c>
      <c r="S55" s="70">
        <v>12</v>
      </c>
      <c r="T55" s="2">
        <v>27</v>
      </c>
      <c r="U55" s="2">
        <v>25</v>
      </c>
      <c r="V55" s="2">
        <v>27</v>
      </c>
      <c r="W55" s="2">
        <v>35</v>
      </c>
      <c r="AI55" s="70" t="s">
        <v>775</v>
      </c>
    </row>
    <row r="56" spans="1:35" x14ac:dyDescent="0.3">
      <c r="A56" s="70"/>
      <c r="B56" s="14"/>
      <c r="C56" s="2" t="s">
        <v>51</v>
      </c>
      <c r="D56" s="109">
        <v>43871</v>
      </c>
      <c r="E56" s="14">
        <v>3955</v>
      </c>
      <c r="J56" s="70" t="s">
        <v>46</v>
      </c>
      <c r="K56" s="70" t="s">
        <v>3382</v>
      </c>
      <c r="L56" s="71">
        <v>36020</v>
      </c>
      <c r="M56" s="73" t="s">
        <v>2415</v>
      </c>
      <c r="P56" s="70"/>
      <c r="Q56" s="70"/>
      <c r="R56" s="70" t="s">
        <v>740</v>
      </c>
      <c r="S56" s="70">
        <v>19</v>
      </c>
      <c r="T56" s="2">
        <v>19</v>
      </c>
      <c r="U56" s="2">
        <v>27</v>
      </c>
      <c r="V56" s="2">
        <v>28</v>
      </c>
      <c r="W56" s="2">
        <v>34</v>
      </c>
      <c r="AI56" s="70" t="s">
        <v>445</v>
      </c>
    </row>
    <row r="57" spans="1:35" x14ac:dyDescent="0.3">
      <c r="A57" s="70"/>
      <c r="B57" s="14"/>
      <c r="C57" s="2" t="s">
        <v>74</v>
      </c>
      <c r="D57" s="109">
        <v>43872</v>
      </c>
      <c r="E57" s="14">
        <v>5226</v>
      </c>
      <c r="G57" s="61"/>
      <c r="H57" s="61"/>
      <c r="I57" s="61"/>
      <c r="J57" s="70" t="s">
        <v>154</v>
      </c>
      <c r="K57" s="70" t="s">
        <v>3382</v>
      </c>
      <c r="L57" s="71">
        <v>36022</v>
      </c>
      <c r="M57" s="73" t="s">
        <v>2529</v>
      </c>
      <c r="P57" s="70"/>
      <c r="Q57" s="70"/>
      <c r="R57" s="70" t="s">
        <v>518</v>
      </c>
      <c r="S57" s="70">
        <v>27</v>
      </c>
      <c r="T57" s="2">
        <v>17</v>
      </c>
      <c r="U57" s="2">
        <v>20</v>
      </c>
      <c r="V57" s="2">
        <v>26</v>
      </c>
      <c r="W57" s="2">
        <v>34</v>
      </c>
      <c r="AI57" s="70" t="s">
        <v>277</v>
      </c>
    </row>
    <row r="58" spans="1:35" x14ac:dyDescent="0.3">
      <c r="A58" s="70"/>
      <c r="B58" s="14"/>
      <c r="C58" s="2" t="s">
        <v>2319</v>
      </c>
      <c r="D58" s="109">
        <v>43872</v>
      </c>
      <c r="E58" s="14">
        <v>2497</v>
      </c>
      <c r="G58" s="61"/>
      <c r="H58" s="61"/>
      <c r="I58" s="61"/>
      <c r="J58" s="70" t="s">
        <v>309</v>
      </c>
      <c r="K58" s="70" t="s">
        <v>2300</v>
      </c>
      <c r="L58" s="71">
        <v>36024</v>
      </c>
      <c r="M58" s="73" t="s">
        <v>2394</v>
      </c>
      <c r="P58" s="70"/>
      <c r="Q58" s="70"/>
      <c r="R58" s="70" t="s">
        <v>68</v>
      </c>
      <c r="S58" s="70">
        <v>26</v>
      </c>
      <c r="T58" s="2">
        <v>25</v>
      </c>
      <c r="U58" s="2">
        <v>25</v>
      </c>
      <c r="V58" s="2">
        <v>24</v>
      </c>
      <c r="W58" s="2">
        <v>33</v>
      </c>
      <c r="AI58" s="70" t="s">
        <v>712</v>
      </c>
    </row>
    <row r="59" spans="1:35" x14ac:dyDescent="0.3">
      <c r="A59" s="70"/>
      <c r="B59" s="14"/>
      <c r="C59" s="2" t="s">
        <v>24</v>
      </c>
      <c r="D59" s="109">
        <v>43874</v>
      </c>
      <c r="E59" s="14">
        <v>4840</v>
      </c>
      <c r="J59" s="70" t="s">
        <v>259</v>
      </c>
      <c r="K59" s="70" t="s">
        <v>2288</v>
      </c>
      <c r="L59" s="71">
        <v>36025</v>
      </c>
      <c r="M59" s="73" t="s">
        <v>2378</v>
      </c>
      <c r="P59" s="70"/>
      <c r="Q59" s="70"/>
      <c r="R59" s="70" t="s">
        <v>352</v>
      </c>
      <c r="S59" s="70">
        <v>14</v>
      </c>
      <c r="T59" s="2">
        <v>19</v>
      </c>
      <c r="U59" s="2">
        <v>18</v>
      </c>
      <c r="V59" s="2">
        <v>26</v>
      </c>
      <c r="W59" s="2">
        <v>33</v>
      </c>
      <c r="AI59" s="70" t="s">
        <v>56</v>
      </c>
    </row>
    <row r="60" spans="1:35" x14ac:dyDescent="0.3">
      <c r="A60" s="70"/>
      <c r="B60" s="14"/>
      <c r="C60" s="2" t="s">
        <v>51</v>
      </c>
      <c r="D60" s="109">
        <v>43874</v>
      </c>
      <c r="E60" s="14">
        <v>5155</v>
      </c>
      <c r="G60" s="61"/>
      <c r="H60" s="61"/>
      <c r="I60" s="61"/>
      <c r="J60" s="70" t="s">
        <v>265</v>
      </c>
      <c r="K60" s="70" t="s">
        <v>2300</v>
      </c>
      <c r="L60" s="71">
        <v>36029</v>
      </c>
      <c r="M60" s="73" t="s">
        <v>2345</v>
      </c>
      <c r="P60" s="70"/>
      <c r="Q60" s="70"/>
      <c r="R60" s="70" t="s">
        <v>319</v>
      </c>
      <c r="S60" s="70">
        <v>21</v>
      </c>
      <c r="T60" s="2">
        <v>29</v>
      </c>
      <c r="U60" s="2">
        <v>31</v>
      </c>
      <c r="V60" s="2">
        <v>33</v>
      </c>
      <c r="W60" s="2">
        <v>33</v>
      </c>
      <c r="AI60" s="70" t="s">
        <v>241</v>
      </c>
    </row>
    <row r="61" spans="1:35" x14ac:dyDescent="0.3">
      <c r="A61" s="70"/>
      <c r="B61" s="14"/>
      <c r="C61" s="2" t="s">
        <v>42</v>
      </c>
      <c r="D61" s="109">
        <v>43876</v>
      </c>
      <c r="E61" s="14">
        <v>2494</v>
      </c>
      <c r="G61" s="61"/>
      <c r="H61" s="61"/>
      <c r="I61" s="61"/>
      <c r="J61" s="70" t="s">
        <v>735</v>
      </c>
      <c r="K61" s="70" t="s">
        <v>3382</v>
      </c>
      <c r="L61" s="71">
        <v>36034</v>
      </c>
      <c r="M61" s="73" t="s">
        <v>2945</v>
      </c>
      <c r="P61" s="70"/>
      <c r="Q61" s="70"/>
      <c r="R61" s="70" t="s">
        <v>520</v>
      </c>
      <c r="S61" s="70">
        <v>27</v>
      </c>
      <c r="T61" s="70">
        <v>25</v>
      </c>
      <c r="U61" s="70">
        <v>23</v>
      </c>
      <c r="V61" s="70">
        <v>28</v>
      </c>
      <c r="W61" s="70">
        <v>33</v>
      </c>
      <c r="AI61" s="70" t="s">
        <v>683</v>
      </c>
    </row>
    <row r="62" spans="1:35" x14ac:dyDescent="0.3">
      <c r="A62" s="70"/>
      <c r="B62" s="14"/>
      <c r="C62" s="2" t="s">
        <v>67</v>
      </c>
      <c r="D62" s="109">
        <v>43877</v>
      </c>
      <c r="E62" s="14">
        <v>2574</v>
      </c>
      <c r="G62" s="61"/>
      <c r="H62" s="61"/>
      <c r="I62" s="61"/>
      <c r="J62" s="70" t="s">
        <v>515</v>
      </c>
      <c r="K62" s="70" t="s">
        <v>3382</v>
      </c>
      <c r="L62" s="71">
        <v>36041</v>
      </c>
      <c r="M62" s="73" t="s">
        <v>2581</v>
      </c>
      <c r="P62" s="70"/>
      <c r="Q62" s="70"/>
      <c r="R62" s="70" t="s">
        <v>511</v>
      </c>
      <c r="S62" s="70">
        <v>11</v>
      </c>
      <c r="T62" s="70">
        <v>26</v>
      </c>
      <c r="U62" s="70">
        <v>28</v>
      </c>
      <c r="V62" s="70">
        <v>33</v>
      </c>
      <c r="W62" s="70">
        <v>33</v>
      </c>
      <c r="AI62" s="70" t="s">
        <v>2307</v>
      </c>
    </row>
    <row r="63" spans="1:35" x14ac:dyDescent="0.3">
      <c r="A63" s="70"/>
      <c r="B63" s="14"/>
      <c r="C63" s="2" t="s">
        <v>16</v>
      </c>
      <c r="D63" s="109">
        <v>43878</v>
      </c>
      <c r="E63" s="14">
        <v>5241</v>
      </c>
      <c r="G63" s="61"/>
      <c r="H63" s="61"/>
      <c r="I63" s="61"/>
      <c r="J63" s="70" t="s">
        <v>646</v>
      </c>
      <c r="K63" s="70" t="s">
        <v>623</v>
      </c>
      <c r="L63" s="71">
        <v>36046</v>
      </c>
      <c r="M63" s="73" t="s">
        <v>2385</v>
      </c>
      <c r="P63" s="70"/>
      <c r="Q63" s="70"/>
      <c r="R63" s="70" t="s">
        <v>701</v>
      </c>
      <c r="S63" s="70">
        <v>12</v>
      </c>
      <c r="T63" s="2">
        <v>23</v>
      </c>
      <c r="U63" s="2">
        <v>22</v>
      </c>
      <c r="V63" s="2">
        <v>32</v>
      </c>
      <c r="W63" s="2">
        <v>32</v>
      </c>
      <c r="AI63" s="70" t="s">
        <v>660</v>
      </c>
    </row>
    <row r="64" spans="1:35" x14ac:dyDescent="0.3">
      <c r="A64" s="70"/>
      <c r="B64" s="14"/>
      <c r="C64" s="2" t="s">
        <v>59</v>
      </c>
      <c r="D64" s="109">
        <v>43879</v>
      </c>
      <c r="E64" s="14">
        <v>2442</v>
      </c>
      <c r="G64" s="61"/>
      <c r="H64" s="61"/>
      <c r="I64" s="61"/>
      <c r="J64" s="70" t="s">
        <v>240</v>
      </c>
      <c r="K64" s="70" t="s">
        <v>2285</v>
      </c>
      <c r="L64" s="71">
        <v>36049</v>
      </c>
      <c r="M64" s="73" t="s">
        <v>2369</v>
      </c>
      <c r="P64" s="70"/>
      <c r="Q64" s="70"/>
      <c r="R64" s="70" t="s">
        <v>419</v>
      </c>
      <c r="S64" s="70">
        <v>12</v>
      </c>
      <c r="T64" s="2">
        <v>23</v>
      </c>
      <c r="U64" s="2">
        <v>24</v>
      </c>
      <c r="V64" s="2">
        <v>31</v>
      </c>
      <c r="W64" s="2">
        <v>32</v>
      </c>
      <c r="AI64" s="70" t="s">
        <v>669</v>
      </c>
    </row>
    <row r="65" spans="1:35" x14ac:dyDescent="0.3">
      <c r="A65" s="70"/>
      <c r="B65" s="14"/>
      <c r="C65" s="2" t="s">
        <v>67</v>
      </c>
      <c r="D65" s="109">
        <v>43881</v>
      </c>
      <c r="E65" s="14">
        <v>3338</v>
      </c>
      <c r="J65" s="70" t="s">
        <v>343</v>
      </c>
      <c r="K65" s="70" t="s">
        <v>697</v>
      </c>
      <c r="L65" s="71">
        <v>36060</v>
      </c>
      <c r="M65" s="73" t="s">
        <v>2402</v>
      </c>
      <c r="P65" s="70"/>
      <c r="Q65" s="70"/>
      <c r="R65" s="70" t="s">
        <v>365</v>
      </c>
      <c r="S65" s="70">
        <v>12</v>
      </c>
      <c r="T65" s="2">
        <v>23</v>
      </c>
      <c r="U65" s="2">
        <v>32</v>
      </c>
      <c r="V65" s="2">
        <v>31</v>
      </c>
      <c r="W65" s="2">
        <v>32</v>
      </c>
      <c r="AI65" s="70" t="s">
        <v>447</v>
      </c>
    </row>
    <row r="66" spans="1:35" x14ac:dyDescent="0.3">
      <c r="A66" s="70"/>
      <c r="B66" s="14"/>
      <c r="C66" s="2" t="s">
        <v>78</v>
      </c>
      <c r="D66" s="109">
        <v>43882</v>
      </c>
      <c r="E66" s="14">
        <v>3117</v>
      </c>
      <c r="G66" s="61"/>
      <c r="H66" s="61"/>
      <c r="I66" s="61"/>
      <c r="J66" s="70" t="s">
        <v>466</v>
      </c>
      <c r="K66" s="70" t="s">
        <v>2300</v>
      </c>
      <c r="L66" s="71">
        <v>36071</v>
      </c>
      <c r="M66" s="73" t="s">
        <v>2407</v>
      </c>
      <c r="P66" s="70"/>
      <c r="Q66" s="70"/>
      <c r="R66" s="70" t="s">
        <v>369</v>
      </c>
      <c r="S66" s="70">
        <v>28</v>
      </c>
      <c r="T66" s="2">
        <v>35</v>
      </c>
      <c r="U66" s="2">
        <v>34</v>
      </c>
      <c r="V66" s="2">
        <v>32</v>
      </c>
      <c r="W66" s="2">
        <v>32</v>
      </c>
      <c r="AI66" s="70" t="s">
        <v>652</v>
      </c>
    </row>
    <row r="67" spans="1:35" x14ac:dyDescent="0.3">
      <c r="A67" s="70"/>
      <c r="B67" s="14"/>
      <c r="C67" s="2" t="s">
        <v>19</v>
      </c>
      <c r="D67" s="109">
        <v>43882</v>
      </c>
      <c r="E67" s="14">
        <v>3155</v>
      </c>
      <c r="G67" s="61"/>
      <c r="H67" s="61"/>
      <c r="I67" s="61"/>
      <c r="J67" s="70" t="s">
        <v>272</v>
      </c>
      <c r="K67" s="70" t="s">
        <v>2288</v>
      </c>
      <c r="L67" s="71">
        <v>36073</v>
      </c>
      <c r="M67" s="73" t="s">
        <v>2381</v>
      </c>
      <c r="P67" s="70"/>
      <c r="Q67" s="70"/>
      <c r="R67" s="70" t="s">
        <v>647</v>
      </c>
      <c r="S67" s="70">
        <v>20</v>
      </c>
      <c r="T67" s="2">
        <v>9</v>
      </c>
      <c r="U67" s="2">
        <v>17</v>
      </c>
      <c r="V67" s="2">
        <v>25</v>
      </c>
      <c r="W67" s="2">
        <v>31</v>
      </c>
      <c r="AI67" s="70" t="s">
        <v>173</v>
      </c>
    </row>
    <row r="68" spans="1:35" x14ac:dyDescent="0.3">
      <c r="A68" s="70"/>
      <c r="B68" s="14"/>
      <c r="C68" s="2" t="s">
        <v>45</v>
      </c>
      <c r="D68" s="109">
        <v>43883</v>
      </c>
      <c r="E68" s="14">
        <v>3946</v>
      </c>
      <c r="G68" s="61"/>
      <c r="H68" s="61"/>
      <c r="I68" s="61"/>
      <c r="J68" s="70" t="s">
        <v>219</v>
      </c>
      <c r="K68" s="70" t="s">
        <v>2298</v>
      </c>
      <c r="L68" s="71">
        <v>36076</v>
      </c>
      <c r="M68" s="73" t="s">
        <v>3354</v>
      </c>
      <c r="P68" s="70"/>
      <c r="Q68" s="70"/>
      <c r="R68" s="70" t="s">
        <v>364</v>
      </c>
      <c r="S68" s="70">
        <v>20</v>
      </c>
      <c r="T68" s="2">
        <v>23</v>
      </c>
      <c r="U68" s="2">
        <v>21</v>
      </c>
      <c r="V68" s="2">
        <v>23</v>
      </c>
      <c r="W68" s="2">
        <v>30</v>
      </c>
      <c r="AI68" s="70" t="s">
        <v>676</v>
      </c>
    </row>
    <row r="69" spans="1:35" x14ac:dyDescent="0.3">
      <c r="A69" s="70"/>
      <c r="B69" s="14"/>
      <c r="C69" s="2" t="s">
        <v>55</v>
      </c>
      <c r="D69" s="109">
        <v>43884</v>
      </c>
      <c r="E69" s="14">
        <v>2055</v>
      </c>
      <c r="J69" s="70" t="s">
        <v>299</v>
      </c>
      <c r="K69" s="70" t="s">
        <v>2300</v>
      </c>
      <c r="L69" s="71">
        <v>36076</v>
      </c>
      <c r="M69" s="73" t="s">
        <v>2411</v>
      </c>
      <c r="P69" s="70"/>
      <c r="Q69" s="70"/>
      <c r="R69" s="70" t="s">
        <v>661</v>
      </c>
      <c r="S69" s="70">
        <v>22</v>
      </c>
      <c r="T69" s="70">
        <v>20</v>
      </c>
      <c r="U69" s="70">
        <v>19</v>
      </c>
      <c r="V69" s="70">
        <v>21</v>
      </c>
      <c r="W69" s="70">
        <v>30</v>
      </c>
      <c r="AI69" s="70" t="s">
        <v>575</v>
      </c>
    </row>
    <row r="70" spans="1:35" x14ac:dyDescent="0.3">
      <c r="A70" s="70"/>
      <c r="B70" s="14"/>
      <c r="C70" s="2" t="s">
        <v>2319</v>
      </c>
      <c r="D70" s="109">
        <v>43885</v>
      </c>
      <c r="E70" s="14">
        <v>3854</v>
      </c>
      <c r="G70" s="61"/>
      <c r="H70" s="61"/>
      <c r="I70" s="61"/>
      <c r="J70" s="70" t="s">
        <v>369</v>
      </c>
      <c r="K70" s="70" t="s">
        <v>3382</v>
      </c>
      <c r="L70" s="71">
        <v>36086</v>
      </c>
      <c r="M70" s="73" t="s">
        <v>3000</v>
      </c>
      <c r="P70" s="70"/>
      <c r="Q70" s="70"/>
      <c r="R70" s="70" t="s">
        <v>202</v>
      </c>
      <c r="S70" s="70">
        <v>16</v>
      </c>
      <c r="T70" s="2">
        <v>22</v>
      </c>
      <c r="U70" s="2">
        <v>23</v>
      </c>
      <c r="V70" s="2">
        <v>25</v>
      </c>
      <c r="W70" s="2">
        <v>29</v>
      </c>
      <c r="AI70" s="70" t="s">
        <v>400</v>
      </c>
    </row>
    <row r="71" spans="1:35" x14ac:dyDescent="0.3">
      <c r="A71" s="70"/>
      <c r="B71" s="14"/>
      <c r="C71" s="2" t="s">
        <v>16</v>
      </c>
      <c r="D71" s="109">
        <v>43886</v>
      </c>
      <c r="E71" s="14">
        <v>2276</v>
      </c>
      <c r="G71" s="61"/>
      <c r="H71" s="61"/>
      <c r="I71" s="61"/>
      <c r="J71" s="70" t="s">
        <v>429</v>
      </c>
      <c r="K71" s="70" t="s">
        <v>623</v>
      </c>
      <c r="L71" s="71">
        <v>36102</v>
      </c>
      <c r="M71" s="73" t="s">
        <v>2386</v>
      </c>
      <c r="P71" s="70"/>
      <c r="Q71" s="70"/>
      <c r="R71" s="70" t="s">
        <v>205</v>
      </c>
      <c r="S71" s="70">
        <v>22</v>
      </c>
      <c r="T71" s="2">
        <v>25</v>
      </c>
      <c r="U71" s="2">
        <v>25</v>
      </c>
      <c r="V71" s="2">
        <v>30</v>
      </c>
      <c r="W71" s="2">
        <v>29</v>
      </c>
      <c r="AI71" s="70" t="s">
        <v>233</v>
      </c>
    </row>
    <row r="72" spans="1:35" x14ac:dyDescent="0.3">
      <c r="A72" s="70"/>
      <c r="B72" s="14"/>
      <c r="C72" s="2" t="s">
        <v>74</v>
      </c>
      <c r="D72" s="109">
        <v>43887</v>
      </c>
      <c r="E72" s="14">
        <v>4862</v>
      </c>
      <c r="J72" s="70" t="s">
        <v>431</v>
      </c>
      <c r="K72" s="70" t="s">
        <v>2294</v>
      </c>
      <c r="L72" s="71">
        <v>36104</v>
      </c>
      <c r="M72" s="73" t="s">
        <v>2416</v>
      </c>
      <c r="P72" s="70"/>
      <c r="Q72" s="70"/>
      <c r="R72" s="70" t="s">
        <v>233</v>
      </c>
      <c r="S72" s="70">
        <v>20</v>
      </c>
      <c r="T72" s="2">
        <v>30</v>
      </c>
      <c r="U72" s="2">
        <v>31</v>
      </c>
      <c r="V72" s="2">
        <v>31</v>
      </c>
      <c r="W72" s="2">
        <v>29</v>
      </c>
      <c r="AI72" s="70" t="s">
        <v>490</v>
      </c>
    </row>
    <row r="73" spans="1:35" x14ac:dyDescent="0.3">
      <c r="A73" s="70"/>
      <c r="B73" s="14"/>
      <c r="C73" s="2" t="s">
        <v>24</v>
      </c>
      <c r="D73" s="109">
        <v>43888</v>
      </c>
      <c r="E73" s="14">
        <v>3393</v>
      </c>
      <c r="G73" s="61"/>
      <c r="H73" s="61"/>
      <c r="I73" s="61"/>
      <c r="J73" s="70" t="s">
        <v>742</v>
      </c>
      <c r="K73" s="70" t="s">
        <v>2291</v>
      </c>
      <c r="L73" s="71">
        <v>36111</v>
      </c>
      <c r="M73" s="73" t="s">
        <v>2481</v>
      </c>
      <c r="P73" s="70"/>
      <c r="Q73" s="70"/>
      <c r="R73" s="70" t="s">
        <v>698</v>
      </c>
      <c r="S73" s="70">
        <v>10</v>
      </c>
      <c r="T73" s="2">
        <v>21</v>
      </c>
      <c r="U73" s="2">
        <v>22</v>
      </c>
      <c r="V73" s="2">
        <v>22</v>
      </c>
      <c r="W73" s="2">
        <v>29</v>
      </c>
      <c r="AI73" s="70" t="s">
        <v>698</v>
      </c>
    </row>
    <row r="74" spans="1:35" x14ac:dyDescent="0.3">
      <c r="A74" s="70"/>
      <c r="B74" s="14"/>
      <c r="C74" s="2" t="s">
        <v>36</v>
      </c>
      <c r="D74" s="109">
        <v>43889</v>
      </c>
      <c r="E74" s="14">
        <v>4212</v>
      </c>
      <c r="G74" s="61"/>
      <c r="H74" s="61"/>
      <c r="I74" s="61"/>
      <c r="J74" s="70" t="s">
        <v>624</v>
      </c>
      <c r="K74" s="70" t="s">
        <v>234</v>
      </c>
      <c r="L74" s="71">
        <v>36111</v>
      </c>
      <c r="M74" s="73" t="s">
        <v>2342</v>
      </c>
      <c r="P74" s="70"/>
      <c r="Q74" s="70"/>
      <c r="R74" s="70" t="s">
        <v>727</v>
      </c>
      <c r="S74" s="70">
        <v>24</v>
      </c>
      <c r="T74" s="2">
        <v>16</v>
      </c>
      <c r="U74" s="2">
        <v>23</v>
      </c>
      <c r="V74" s="2">
        <v>21</v>
      </c>
      <c r="W74" s="2">
        <v>29</v>
      </c>
      <c r="AI74" s="70" t="s">
        <v>227</v>
      </c>
    </row>
    <row r="75" spans="1:35" x14ac:dyDescent="0.3">
      <c r="A75" s="70"/>
      <c r="B75" s="14"/>
      <c r="C75" s="2" t="s">
        <v>74</v>
      </c>
      <c r="D75" s="109">
        <v>43889</v>
      </c>
      <c r="E75" s="14">
        <v>4110</v>
      </c>
      <c r="G75" s="61"/>
      <c r="H75" s="61"/>
      <c r="I75" s="61"/>
      <c r="J75" s="70" t="s">
        <v>516</v>
      </c>
      <c r="K75" s="70" t="s">
        <v>2296</v>
      </c>
      <c r="L75" s="71">
        <v>36115</v>
      </c>
      <c r="M75" s="73" t="s">
        <v>3350</v>
      </c>
      <c r="P75" s="70"/>
      <c r="Q75" s="70"/>
      <c r="R75" s="70" t="s">
        <v>618</v>
      </c>
      <c r="S75" s="70">
        <v>10</v>
      </c>
      <c r="T75" s="2">
        <v>10</v>
      </c>
      <c r="U75" s="2">
        <v>11</v>
      </c>
      <c r="V75" s="2">
        <v>18</v>
      </c>
      <c r="W75" s="2">
        <v>28</v>
      </c>
      <c r="AI75" s="70" t="s">
        <v>769</v>
      </c>
    </row>
    <row r="76" spans="1:35" x14ac:dyDescent="0.3">
      <c r="A76" s="70"/>
      <c r="B76" s="14"/>
      <c r="C76" s="2" t="s">
        <v>76</v>
      </c>
      <c r="D76" s="78">
        <v>43890</v>
      </c>
      <c r="E76" s="14">
        <v>3055</v>
      </c>
      <c r="J76" s="70" t="s">
        <v>132</v>
      </c>
      <c r="K76" s="70" t="s">
        <v>2288</v>
      </c>
      <c r="L76" s="71">
        <v>36118</v>
      </c>
      <c r="M76" s="73" t="s">
        <v>2388</v>
      </c>
      <c r="P76" s="70"/>
      <c r="Q76" s="70"/>
      <c r="R76" s="70" t="s">
        <v>762</v>
      </c>
      <c r="S76" s="70">
        <v>19</v>
      </c>
      <c r="T76" s="2">
        <v>11</v>
      </c>
      <c r="U76" s="2">
        <v>20</v>
      </c>
      <c r="V76" s="2">
        <v>27</v>
      </c>
      <c r="W76" s="2">
        <v>28</v>
      </c>
      <c r="AI76" s="70" t="s">
        <v>727</v>
      </c>
    </row>
    <row r="77" spans="1:35" x14ac:dyDescent="0.3">
      <c r="A77" s="70"/>
      <c r="B77" s="14"/>
      <c r="C77" s="2" t="s">
        <v>40</v>
      </c>
      <c r="D77" s="109">
        <v>43891</v>
      </c>
      <c r="E77" s="14">
        <v>2060</v>
      </c>
      <c r="G77" s="61"/>
      <c r="H77" s="61"/>
      <c r="I77" s="61"/>
      <c r="J77" s="70" t="s">
        <v>136</v>
      </c>
      <c r="K77" s="70" t="s">
        <v>2298</v>
      </c>
      <c r="L77" s="71">
        <v>36118</v>
      </c>
      <c r="M77" s="73" t="s">
        <v>2450</v>
      </c>
      <c r="P77" s="70"/>
      <c r="Q77" s="70"/>
      <c r="R77" s="70" t="s">
        <v>249</v>
      </c>
      <c r="S77" s="70">
        <v>14</v>
      </c>
      <c r="T77" s="2">
        <v>22</v>
      </c>
      <c r="U77" s="2">
        <v>20</v>
      </c>
      <c r="V77" s="2">
        <v>21</v>
      </c>
      <c r="W77" s="2">
        <v>27</v>
      </c>
      <c r="AI77" s="70" t="s">
        <v>730</v>
      </c>
    </row>
    <row r="78" spans="1:35" x14ac:dyDescent="0.3">
      <c r="A78" s="70"/>
      <c r="B78" s="14"/>
      <c r="C78" s="2" t="s">
        <v>3384</v>
      </c>
      <c r="D78" s="109">
        <v>43892</v>
      </c>
      <c r="E78" s="14">
        <v>2798</v>
      </c>
      <c r="G78" s="61"/>
      <c r="H78" s="61"/>
      <c r="I78" s="61"/>
      <c r="J78" s="70" t="s">
        <v>303</v>
      </c>
      <c r="K78" s="70" t="s">
        <v>2298</v>
      </c>
      <c r="L78" s="71">
        <v>36134</v>
      </c>
      <c r="M78" s="73" t="s">
        <v>2458</v>
      </c>
      <c r="P78" s="70"/>
      <c r="Q78" s="70"/>
      <c r="R78" s="70" t="s">
        <v>310</v>
      </c>
      <c r="S78" s="70">
        <v>17</v>
      </c>
      <c r="T78" s="2">
        <v>10</v>
      </c>
      <c r="U78" s="2">
        <v>18</v>
      </c>
      <c r="V78" s="2">
        <v>28</v>
      </c>
      <c r="W78" s="2">
        <v>27</v>
      </c>
      <c r="AI78" s="70" t="s">
        <v>565</v>
      </c>
    </row>
    <row r="79" spans="1:35" x14ac:dyDescent="0.3">
      <c r="A79" s="70"/>
      <c r="B79" s="14"/>
      <c r="C79" s="2" t="s">
        <v>32</v>
      </c>
      <c r="D79" s="109">
        <v>43893</v>
      </c>
      <c r="E79" s="14">
        <v>2160</v>
      </c>
      <c r="J79" s="70" t="s">
        <v>461</v>
      </c>
      <c r="K79" s="70" t="s">
        <v>2300</v>
      </c>
      <c r="L79" s="71">
        <v>36136</v>
      </c>
      <c r="M79" s="73" t="s">
        <v>2412</v>
      </c>
      <c r="P79" s="70"/>
      <c r="Q79" s="70"/>
      <c r="R79" s="70" t="s">
        <v>434</v>
      </c>
      <c r="S79" s="70">
        <v>10</v>
      </c>
      <c r="T79" s="2">
        <v>18</v>
      </c>
      <c r="U79" s="2">
        <v>20</v>
      </c>
      <c r="V79" s="2">
        <v>29</v>
      </c>
      <c r="W79" s="2">
        <v>27</v>
      </c>
      <c r="AI79" s="70" t="s">
        <v>295</v>
      </c>
    </row>
    <row r="80" spans="1:35" x14ac:dyDescent="0.3">
      <c r="A80" s="70"/>
      <c r="B80" s="14"/>
      <c r="C80" s="2" t="s">
        <v>27</v>
      </c>
      <c r="D80" s="109">
        <v>43893</v>
      </c>
      <c r="E80" s="14">
        <v>4452</v>
      </c>
      <c r="G80" s="61"/>
      <c r="H80" s="61"/>
      <c r="I80" s="61"/>
      <c r="J80" s="70" t="s">
        <v>248</v>
      </c>
      <c r="K80" s="70" t="s">
        <v>2298</v>
      </c>
      <c r="L80" s="71">
        <v>36140</v>
      </c>
      <c r="M80" s="73" t="s">
        <v>2467</v>
      </c>
      <c r="P80" s="70"/>
      <c r="Q80" s="70"/>
      <c r="R80" s="70" t="s">
        <v>617</v>
      </c>
      <c r="S80" s="70">
        <v>25</v>
      </c>
      <c r="T80" s="2">
        <v>13</v>
      </c>
      <c r="U80" s="2">
        <v>21</v>
      </c>
      <c r="V80" s="2">
        <v>19</v>
      </c>
      <c r="W80" s="2">
        <v>27</v>
      </c>
      <c r="AI80" s="70" t="s">
        <v>567</v>
      </c>
    </row>
    <row r="81" spans="1:35" x14ac:dyDescent="0.3">
      <c r="A81" s="70"/>
      <c r="B81" s="14"/>
      <c r="C81" s="2" t="s">
        <v>13</v>
      </c>
      <c r="D81" s="109">
        <v>43894</v>
      </c>
      <c r="E81" s="14">
        <v>4279</v>
      </c>
      <c r="J81" s="70" t="s">
        <v>252</v>
      </c>
      <c r="K81" s="70" t="s">
        <v>2300</v>
      </c>
      <c r="L81" s="71">
        <v>36156</v>
      </c>
      <c r="M81" s="73" t="s">
        <v>2414</v>
      </c>
      <c r="P81" s="70"/>
      <c r="Q81" s="70"/>
      <c r="R81" s="70" t="s">
        <v>448</v>
      </c>
      <c r="S81" s="70">
        <v>13</v>
      </c>
      <c r="T81" s="2">
        <v>9</v>
      </c>
      <c r="U81" s="2">
        <v>14</v>
      </c>
      <c r="V81" s="2">
        <v>20</v>
      </c>
      <c r="W81" s="2">
        <v>25</v>
      </c>
      <c r="AI81" s="70" t="s">
        <v>171</v>
      </c>
    </row>
    <row r="82" spans="1:35" x14ac:dyDescent="0.3">
      <c r="A82" s="70"/>
      <c r="B82" s="14"/>
      <c r="C82" s="2" t="s">
        <v>42</v>
      </c>
      <c r="D82" s="109">
        <v>43895</v>
      </c>
      <c r="E82" s="14">
        <v>2663</v>
      </c>
      <c r="J82" s="70" t="s">
        <v>416</v>
      </c>
      <c r="K82" s="70" t="s">
        <v>2300</v>
      </c>
      <c r="L82" s="71">
        <v>36169</v>
      </c>
      <c r="M82" s="73" t="s">
        <v>2425</v>
      </c>
      <c r="P82" s="70"/>
      <c r="Q82" s="70"/>
      <c r="R82" s="70" t="s">
        <v>768</v>
      </c>
      <c r="S82" s="70">
        <v>16</v>
      </c>
      <c r="T82" s="2">
        <v>13</v>
      </c>
      <c r="U82" s="2">
        <v>14</v>
      </c>
      <c r="V82" s="2">
        <v>16</v>
      </c>
      <c r="W82" s="2">
        <v>24</v>
      </c>
      <c r="AI82" s="70" t="s">
        <v>270</v>
      </c>
    </row>
    <row r="83" spans="1:35" x14ac:dyDescent="0.3">
      <c r="A83" s="70"/>
      <c r="B83" s="14"/>
      <c r="C83" s="2" t="s">
        <v>74</v>
      </c>
      <c r="D83" s="109">
        <v>43896</v>
      </c>
      <c r="E83" s="14">
        <v>3445</v>
      </c>
      <c r="G83" s="61"/>
      <c r="H83" s="61"/>
      <c r="I83" s="61"/>
      <c r="J83" s="70" t="s">
        <v>267</v>
      </c>
      <c r="K83" s="70" t="s">
        <v>2288</v>
      </c>
      <c r="L83" s="71">
        <v>36176</v>
      </c>
      <c r="M83" s="73" t="s">
        <v>3336</v>
      </c>
      <c r="P83" s="70"/>
      <c r="Q83" s="70"/>
      <c r="R83" s="70" t="s">
        <v>326</v>
      </c>
      <c r="S83" s="70">
        <v>30</v>
      </c>
      <c r="T83" s="2">
        <v>12</v>
      </c>
      <c r="U83" s="2">
        <v>13</v>
      </c>
      <c r="V83" s="2">
        <v>21</v>
      </c>
      <c r="W83" s="2">
        <v>23</v>
      </c>
      <c r="AI83" s="70" t="s">
        <v>310</v>
      </c>
    </row>
    <row r="84" spans="1:35" x14ac:dyDescent="0.3">
      <c r="A84" s="70"/>
      <c r="B84" s="14"/>
      <c r="C84" s="2" t="s">
        <v>53</v>
      </c>
      <c r="D84" s="109">
        <v>43896</v>
      </c>
      <c r="E84" s="14">
        <v>4997</v>
      </c>
      <c r="J84" s="70" t="s">
        <v>439</v>
      </c>
      <c r="K84" s="70" t="s">
        <v>697</v>
      </c>
      <c r="L84" s="71">
        <v>36179</v>
      </c>
      <c r="M84" s="73" t="s">
        <v>2408</v>
      </c>
      <c r="P84" s="70"/>
      <c r="Q84" s="70"/>
      <c r="R84" s="70" t="s">
        <v>377</v>
      </c>
      <c r="S84" s="70">
        <v>28</v>
      </c>
      <c r="T84" s="2">
        <v>16</v>
      </c>
      <c r="U84" s="2">
        <v>17</v>
      </c>
      <c r="V84" s="2">
        <v>20</v>
      </c>
      <c r="W84" s="2">
        <v>23</v>
      </c>
      <c r="AI84" s="70" t="s">
        <v>14</v>
      </c>
    </row>
    <row r="85" spans="1:35" x14ac:dyDescent="0.3">
      <c r="A85" s="70"/>
      <c r="B85" s="14"/>
      <c r="C85" s="2" t="s">
        <v>40</v>
      </c>
      <c r="D85" s="109">
        <v>43896</v>
      </c>
      <c r="E85" s="14">
        <v>3426</v>
      </c>
      <c r="G85" s="61"/>
      <c r="H85" s="61"/>
      <c r="I85" s="61"/>
      <c r="J85" s="70" t="s">
        <v>452</v>
      </c>
      <c r="K85" s="70" t="s">
        <v>623</v>
      </c>
      <c r="L85" s="71">
        <v>36183</v>
      </c>
      <c r="M85" s="73" t="s">
        <v>2392</v>
      </c>
      <c r="P85" s="70"/>
      <c r="Q85" s="70"/>
      <c r="R85" s="70" t="s">
        <v>575</v>
      </c>
      <c r="S85" s="70">
        <v>21</v>
      </c>
      <c r="T85" s="2">
        <v>11</v>
      </c>
      <c r="U85" s="2">
        <v>10</v>
      </c>
      <c r="V85" s="2">
        <v>18</v>
      </c>
      <c r="W85" s="2">
        <v>23</v>
      </c>
      <c r="AI85" s="70" t="s">
        <v>393</v>
      </c>
    </row>
    <row r="86" spans="1:35" x14ac:dyDescent="0.3">
      <c r="A86" s="70"/>
      <c r="B86" s="14"/>
      <c r="C86" s="2" t="s">
        <v>45</v>
      </c>
      <c r="D86" s="109">
        <v>43898</v>
      </c>
      <c r="E86" s="14">
        <v>2338</v>
      </c>
      <c r="J86" s="70" t="s">
        <v>370</v>
      </c>
      <c r="K86" s="70" t="s">
        <v>2294</v>
      </c>
      <c r="L86" s="71">
        <v>36193</v>
      </c>
      <c r="M86" s="73" t="s">
        <v>2455</v>
      </c>
      <c r="P86" s="70"/>
      <c r="Q86" s="70"/>
      <c r="R86" s="70" t="s">
        <v>544</v>
      </c>
      <c r="S86" s="70">
        <v>13</v>
      </c>
      <c r="T86" s="2">
        <v>17</v>
      </c>
      <c r="U86" s="2">
        <v>20</v>
      </c>
      <c r="V86" s="2">
        <v>24</v>
      </c>
      <c r="W86" s="2">
        <v>22</v>
      </c>
      <c r="AI86" s="70" t="s">
        <v>354</v>
      </c>
    </row>
    <row r="87" spans="1:35" x14ac:dyDescent="0.3">
      <c r="A87" s="70"/>
      <c r="B87" s="14"/>
      <c r="C87" s="2" t="s">
        <v>32</v>
      </c>
      <c r="D87" s="109">
        <v>43900</v>
      </c>
      <c r="E87" s="14">
        <v>3326</v>
      </c>
      <c r="G87" s="61"/>
      <c r="H87" s="61"/>
      <c r="I87" s="61"/>
      <c r="J87" s="70" t="s">
        <v>674</v>
      </c>
      <c r="K87" s="70" t="s">
        <v>2294</v>
      </c>
      <c r="L87" s="71">
        <v>36200</v>
      </c>
      <c r="M87" s="73" t="s">
        <v>2456</v>
      </c>
      <c r="P87" s="70"/>
      <c r="Q87" s="70"/>
      <c r="R87" s="70" t="s">
        <v>108</v>
      </c>
      <c r="S87" s="70">
        <v>21</v>
      </c>
      <c r="T87" s="2">
        <v>19</v>
      </c>
      <c r="U87" s="2">
        <v>18</v>
      </c>
      <c r="V87" s="2">
        <v>16</v>
      </c>
      <c r="W87" s="2">
        <v>22</v>
      </c>
      <c r="AI87" s="70" t="s">
        <v>434</v>
      </c>
    </row>
    <row r="88" spans="1:35" x14ac:dyDescent="0.3">
      <c r="A88" s="70"/>
      <c r="B88" s="14"/>
      <c r="C88" s="2" t="s">
        <v>2319</v>
      </c>
      <c r="D88" s="109">
        <v>43901</v>
      </c>
      <c r="E88" s="14">
        <v>3346</v>
      </c>
      <c r="G88" s="61"/>
      <c r="H88" s="61"/>
      <c r="I88" s="61"/>
      <c r="J88" s="70" t="s">
        <v>438</v>
      </c>
      <c r="K88" s="70" t="s">
        <v>2293</v>
      </c>
      <c r="L88" s="71">
        <v>36207</v>
      </c>
      <c r="M88" s="73" t="s">
        <v>2420</v>
      </c>
      <c r="P88" s="70"/>
      <c r="Q88" s="70"/>
      <c r="R88" s="70" t="s">
        <v>775</v>
      </c>
      <c r="S88" s="70">
        <v>20</v>
      </c>
      <c r="T88" s="70">
        <v>20</v>
      </c>
      <c r="U88" s="70">
        <v>19</v>
      </c>
      <c r="V88" s="70">
        <v>20</v>
      </c>
      <c r="W88" s="70">
        <v>20</v>
      </c>
      <c r="AI88" s="70" t="s">
        <v>199</v>
      </c>
    </row>
    <row r="89" spans="1:35" x14ac:dyDescent="0.3">
      <c r="A89" s="70"/>
      <c r="B89" s="14"/>
      <c r="C89" s="2" t="s">
        <v>47</v>
      </c>
      <c r="D89" s="109">
        <v>43903</v>
      </c>
      <c r="E89" s="14">
        <v>4418</v>
      </c>
      <c r="J89" s="70" t="s">
        <v>746</v>
      </c>
      <c r="K89" s="70" t="s">
        <v>623</v>
      </c>
      <c r="L89" s="71">
        <v>36209</v>
      </c>
      <c r="M89" s="73" t="s">
        <v>2404</v>
      </c>
      <c r="P89" s="70"/>
      <c r="Q89" s="70"/>
      <c r="R89" s="70" t="s">
        <v>173</v>
      </c>
      <c r="S89" s="70">
        <v>11</v>
      </c>
      <c r="T89" s="2">
        <v>20</v>
      </c>
      <c r="U89" s="2">
        <v>20</v>
      </c>
      <c r="V89" s="2">
        <v>21</v>
      </c>
      <c r="W89" s="2">
        <v>20</v>
      </c>
      <c r="AI89" s="70" t="s">
        <v>617</v>
      </c>
    </row>
    <row r="90" spans="1:35" x14ac:dyDescent="0.3">
      <c r="A90" s="70"/>
      <c r="B90" s="14"/>
      <c r="C90" s="2" t="s">
        <v>22</v>
      </c>
      <c r="D90" s="109">
        <v>43904</v>
      </c>
      <c r="E90" s="14">
        <v>2940</v>
      </c>
      <c r="G90" s="61"/>
      <c r="H90" s="61"/>
      <c r="I90" s="61"/>
      <c r="J90" s="70" t="s">
        <v>479</v>
      </c>
      <c r="K90" s="70" t="s">
        <v>2287</v>
      </c>
      <c r="L90" s="71">
        <v>36211</v>
      </c>
      <c r="M90" s="73" t="s">
        <v>2360</v>
      </c>
      <c r="P90" s="70"/>
      <c r="Q90" s="70"/>
      <c r="R90" s="70" t="s">
        <v>400</v>
      </c>
      <c r="S90" s="70">
        <v>15</v>
      </c>
      <c r="T90" s="2">
        <v>17</v>
      </c>
      <c r="U90" s="2">
        <v>18</v>
      </c>
      <c r="V90" s="2">
        <v>19</v>
      </c>
      <c r="W90" s="2">
        <v>20</v>
      </c>
      <c r="AI90" s="70" t="s">
        <v>437</v>
      </c>
    </row>
    <row r="91" spans="1:35" x14ac:dyDescent="0.3">
      <c r="A91" s="70"/>
      <c r="B91" s="14"/>
      <c r="C91" s="2" t="s">
        <v>27</v>
      </c>
      <c r="D91" s="109">
        <v>43906</v>
      </c>
      <c r="E91" s="14">
        <v>2440</v>
      </c>
      <c r="G91" s="61"/>
      <c r="H91" s="61"/>
      <c r="I91" s="61"/>
      <c r="J91" s="70" t="s">
        <v>501</v>
      </c>
      <c r="K91" s="70" t="s">
        <v>234</v>
      </c>
      <c r="L91" s="71">
        <v>36218</v>
      </c>
      <c r="M91" s="73" t="s">
        <v>2350</v>
      </c>
      <c r="P91" s="70"/>
      <c r="Q91" s="70"/>
      <c r="R91" s="70" t="s">
        <v>624</v>
      </c>
      <c r="S91" s="70">
        <v>10</v>
      </c>
      <c r="T91" s="2">
        <v>16</v>
      </c>
      <c r="U91" s="2">
        <v>17</v>
      </c>
      <c r="V91" s="2">
        <v>15</v>
      </c>
      <c r="W91" s="2">
        <v>18</v>
      </c>
      <c r="AI91" s="70" t="s">
        <v>369</v>
      </c>
    </row>
    <row r="92" spans="1:35" x14ac:dyDescent="0.3">
      <c r="A92" s="70"/>
      <c r="B92" s="14"/>
      <c r="C92" s="2" t="s">
        <v>74</v>
      </c>
      <c r="D92" s="109">
        <v>43907</v>
      </c>
      <c r="E92" s="14">
        <v>3142</v>
      </c>
      <c r="G92" s="61"/>
      <c r="H92" s="61"/>
      <c r="I92" s="61"/>
      <c r="J92" s="70" t="s">
        <v>450</v>
      </c>
      <c r="K92" s="70" t="s">
        <v>234</v>
      </c>
      <c r="L92" s="71">
        <v>36219</v>
      </c>
      <c r="M92" s="73" t="s">
        <v>2352</v>
      </c>
      <c r="P92" s="70"/>
      <c r="Q92" s="70"/>
      <c r="R92" s="70" t="s">
        <v>632</v>
      </c>
      <c r="S92" s="70">
        <v>22</v>
      </c>
      <c r="T92" s="2">
        <v>17</v>
      </c>
      <c r="U92" s="2">
        <v>15</v>
      </c>
      <c r="V92" s="2">
        <v>15</v>
      </c>
      <c r="W92" s="2">
        <v>17</v>
      </c>
      <c r="AI92" s="70" t="s">
        <v>351</v>
      </c>
    </row>
    <row r="93" spans="1:35" x14ac:dyDescent="0.3">
      <c r="A93" s="70"/>
      <c r="B93" s="14"/>
      <c r="C93" s="2" t="s">
        <v>78</v>
      </c>
      <c r="D93" s="109">
        <v>43908</v>
      </c>
      <c r="E93" s="14">
        <v>2254</v>
      </c>
      <c r="G93" s="61"/>
      <c r="H93" s="61"/>
      <c r="I93" s="61"/>
      <c r="J93" s="70" t="s">
        <v>63</v>
      </c>
      <c r="K93" s="70" t="s">
        <v>2296</v>
      </c>
      <c r="L93" s="71">
        <v>36239</v>
      </c>
      <c r="M93" s="73" t="s">
        <v>2432</v>
      </c>
      <c r="P93" s="70"/>
      <c r="Q93" s="70"/>
      <c r="R93" s="70" t="s">
        <v>389</v>
      </c>
      <c r="S93" s="70">
        <v>23</v>
      </c>
      <c r="T93" s="2">
        <v>13</v>
      </c>
      <c r="U93" s="2">
        <v>12</v>
      </c>
      <c r="V93" s="2">
        <v>11</v>
      </c>
      <c r="W93" s="2">
        <v>13</v>
      </c>
      <c r="AI93" s="70" t="s">
        <v>283</v>
      </c>
    </row>
    <row r="94" spans="1:35" x14ac:dyDescent="0.3">
      <c r="A94" s="70"/>
      <c r="B94" s="14"/>
      <c r="C94" s="2" t="s">
        <v>2320</v>
      </c>
      <c r="D94" s="109">
        <v>43908</v>
      </c>
      <c r="E94" s="14">
        <v>5095</v>
      </c>
      <c r="G94" s="61"/>
      <c r="H94" s="61"/>
      <c r="I94" s="61"/>
      <c r="J94" s="70" t="s">
        <v>677</v>
      </c>
      <c r="K94" s="70" t="s">
        <v>2288</v>
      </c>
      <c r="L94" s="71">
        <v>36244</v>
      </c>
      <c r="M94" s="73" t="s">
        <v>2398</v>
      </c>
      <c r="P94" s="70"/>
      <c r="Q94" s="70"/>
      <c r="R94" s="70" t="s">
        <v>285</v>
      </c>
      <c r="S94" s="70">
        <v>12</v>
      </c>
      <c r="T94" s="2">
        <v>13</v>
      </c>
      <c r="U94" s="2">
        <v>10</v>
      </c>
      <c r="V94" s="2">
        <v>7</v>
      </c>
      <c r="W94" s="2">
        <v>10</v>
      </c>
      <c r="AI94" s="70" t="s">
        <v>511</v>
      </c>
    </row>
    <row r="95" spans="1:35" x14ac:dyDescent="0.3">
      <c r="A95" s="70"/>
      <c r="B95" s="14"/>
      <c r="C95" s="2" t="s">
        <v>45</v>
      </c>
      <c r="D95" s="109">
        <v>43909</v>
      </c>
      <c r="E95" s="14">
        <v>3644</v>
      </c>
      <c r="G95" s="61"/>
      <c r="H95" s="61"/>
      <c r="I95" s="61"/>
      <c r="J95" s="70" t="s">
        <v>693</v>
      </c>
      <c r="K95" s="70" t="s">
        <v>234</v>
      </c>
      <c r="L95" s="71">
        <v>36249</v>
      </c>
      <c r="M95" s="73" t="s">
        <v>2356</v>
      </c>
      <c r="P95" s="70"/>
      <c r="Q95" s="70"/>
      <c r="R95" s="70"/>
    </row>
    <row r="96" spans="1:35" x14ac:dyDescent="0.3">
      <c r="A96" s="70"/>
      <c r="B96" s="14"/>
      <c r="C96" s="2" t="s">
        <v>27</v>
      </c>
      <c r="D96" s="109">
        <v>43909</v>
      </c>
      <c r="E96" s="14">
        <v>4684</v>
      </c>
      <c r="J96" s="70" t="s">
        <v>133</v>
      </c>
      <c r="K96" s="70" t="s">
        <v>2294</v>
      </c>
      <c r="L96" s="71">
        <v>36263</v>
      </c>
      <c r="M96" s="73" t="s">
        <v>2492</v>
      </c>
      <c r="P96" s="70"/>
      <c r="Q96" s="70"/>
      <c r="R96" s="70"/>
    </row>
    <row r="97" spans="1:18" x14ac:dyDescent="0.3">
      <c r="A97" s="70"/>
      <c r="B97" s="14"/>
      <c r="C97" s="2" t="s">
        <v>72</v>
      </c>
      <c r="D97" s="109">
        <v>43911</v>
      </c>
      <c r="E97" s="14">
        <v>4050</v>
      </c>
      <c r="G97" s="61"/>
      <c r="H97" s="61"/>
      <c r="I97" s="61"/>
      <c r="J97" s="70" t="s">
        <v>647</v>
      </c>
      <c r="K97" s="70" t="s">
        <v>234</v>
      </c>
      <c r="L97" s="71">
        <v>36272</v>
      </c>
      <c r="M97" s="73" t="s">
        <v>3340</v>
      </c>
      <c r="P97" s="70"/>
      <c r="Q97" s="70"/>
      <c r="R97" s="70"/>
    </row>
    <row r="98" spans="1:18" x14ac:dyDescent="0.3">
      <c r="A98" s="70"/>
      <c r="B98" s="14"/>
      <c r="C98" s="2" t="s">
        <v>40</v>
      </c>
      <c r="D98" s="109">
        <v>43912</v>
      </c>
      <c r="E98" s="14">
        <v>3307</v>
      </c>
      <c r="J98" s="70" t="s">
        <v>235</v>
      </c>
      <c r="K98" s="70" t="s">
        <v>2288</v>
      </c>
      <c r="L98" s="71">
        <v>36284</v>
      </c>
      <c r="M98" s="73" t="s">
        <v>2437</v>
      </c>
      <c r="P98" s="70"/>
      <c r="Q98" s="70"/>
    </row>
    <row r="99" spans="1:18" x14ac:dyDescent="0.3">
      <c r="A99" s="70"/>
      <c r="B99" s="14"/>
      <c r="C99" s="2" t="s">
        <v>67</v>
      </c>
      <c r="D99" s="109">
        <v>43913</v>
      </c>
      <c r="E99" s="14">
        <v>3701</v>
      </c>
      <c r="J99" s="70" t="s">
        <v>80</v>
      </c>
      <c r="K99" s="70" t="s">
        <v>697</v>
      </c>
      <c r="L99" s="71">
        <v>36287</v>
      </c>
      <c r="M99" s="73" t="s">
        <v>2410</v>
      </c>
      <c r="P99" s="70"/>
      <c r="Q99" s="70"/>
    </row>
    <row r="100" spans="1:18" x14ac:dyDescent="0.3">
      <c r="A100" s="70"/>
      <c r="B100" s="14"/>
      <c r="C100" s="2" t="s">
        <v>64</v>
      </c>
      <c r="D100" s="109">
        <v>43913</v>
      </c>
      <c r="E100" s="14">
        <v>4446</v>
      </c>
      <c r="G100" s="61"/>
      <c r="H100" s="61"/>
      <c r="I100" s="61"/>
      <c r="J100" s="70" t="s">
        <v>457</v>
      </c>
      <c r="K100" s="70" t="s">
        <v>697</v>
      </c>
      <c r="L100" s="71">
        <v>36304</v>
      </c>
      <c r="M100" s="73" t="s">
        <v>2418</v>
      </c>
      <c r="P100" s="70"/>
      <c r="Q100" s="70"/>
    </row>
    <row r="101" spans="1:18" x14ac:dyDescent="0.3">
      <c r="A101" s="70"/>
      <c r="B101" s="14"/>
      <c r="C101" s="2" t="s">
        <v>36</v>
      </c>
      <c r="D101" s="109">
        <v>43915</v>
      </c>
      <c r="E101" s="14">
        <v>5068</v>
      </c>
      <c r="G101" s="61"/>
      <c r="H101" s="61"/>
      <c r="I101" s="61"/>
      <c r="J101" s="70" t="s">
        <v>246</v>
      </c>
      <c r="K101" s="70" t="s">
        <v>2298</v>
      </c>
      <c r="L101" s="71">
        <v>36309</v>
      </c>
      <c r="M101" s="73" t="s">
        <v>2490</v>
      </c>
      <c r="P101" s="70"/>
      <c r="Q101" s="70"/>
    </row>
    <row r="102" spans="1:18" x14ac:dyDescent="0.3">
      <c r="A102" s="70"/>
      <c r="B102" s="14"/>
      <c r="C102" s="2" t="s">
        <v>64</v>
      </c>
      <c r="D102" s="109">
        <v>43915</v>
      </c>
      <c r="E102" s="14">
        <v>2879</v>
      </c>
      <c r="J102" s="70" t="s">
        <v>702</v>
      </c>
      <c r="K102" s="70" t="s">
        <v>234</v>
      </c>
      <c r="L102" s="71">
        <v>36317</v>
      </c>
      <c r="M102" s="73" t="s">
        <v>2364</v>
      </c>
      <c r="P102" s="70"/>
      <c r="Q102" s="70"/>
    </row>
    <row r="103" spans="1:18" x14ac:dyDescent="0.3">
      <c r="A103" s="70"/>
      <c r="B103" s="14"/>
      <c r="C103" s="2" t="s">
        <v>22</v>
      </c>
      <c r="D103" s="109">
        <v>43916</v>
      </c>
      <c r="E103" s="14">
        <v>3559</v>
      </c>
      <c r="G103" s="61"/>
      <c r="H103" s="61"/>
      <c r="I103" s="61"/>
      <c r="J103" s="70" t="s">
        <v>588</v>
      </c>
      <c r="K103" s="70" t="s">
        <v>697</v>
      </c>
      <c r="L103" s="71">
        <v>36318</v>
      </c>
      <c r="M103" s="73" t="s">
        <v>2427</v>
      </c>
      <c r="P103" s="70"/>
      <c r="Q103" s="70"/>
    </row>
    <row r="104" spans="1:18" x14ac:dyDescent="0.3">
      <c r="A104" s="70"/>
      <c r="B104" s="14"/>
      <c r="C104" s="2" t="s">
        <v>42</v>
      </c>
      <c r="D104" s="109">
        <v>43916</v>
      </c>
      <c r="E104" s="14">
        <v>5358</v>
      </c>
      <c r="G104" s="61"/>
      <c r="H104" s="61"/>
      <c r="I104" s="61"/>
      <c r="J104" s="70" t="s">
        <v>672</v>
      </c>
      <c r="K104" s="70" t="s">
        <v>2291</v>
      </c>
      <c r="L104" s="71">
        <v>36321</v>
      </c>
      <c r="M104" s="73" t="s">
        <v>2516</v>
      </c>
      <c r="P104" s="70"/>
      <c r="Q104" s="70"/>
    </row>
    <row r="105" spans="1:18" x14ac:dyDescent="0.3">
      <c r="A105" s="70"/>
      <c r="B105" s="14"/>
      <c r="C105" s="2" t="s">
        <v>32</v>
      </c>
      <c r="D105" s="109">
        <v>43917</v>
      </c>
      <c r="E105" s="14">
        <v>4612</v>
      </c>
      <c r="J105" s="70" t="s">
        <v>540</v>
      </c>
      <c r="K105" s="70" t="s">
        <v>2283</v>
      </c>
      <c r="L105" s="71">
        <v>36329</v>
      </c>
      <c r="M105" s="73" t="s">
        <v>2540</v>
      </c>
      <c r="P105" s="70"/>
      <c r="Q105" s="70"/>
    </row>
    <row r="106" spans="1:18" x14ac:dyDescent="0.3">
      <c r="A106" s="70"/>
      <c r="B106" s="14"/>
      <c r="C106" s="2" t="s">
        <v>3384</v>
      </c>
      <c r="D106" s="109">
        <v>43918</v>
      </c>
      <c r="E106" s="14">
        <v>5574</v>
      </c>
      <c r="J106" s="70" t="s">
        <v>726</v>
      </c>
      <c r="K106" s="70" t="s">
        <v>386</v>
      </c>
      <c r="L106" s="71">
        <v>36330</v>
      </c>
      <c r="M106" s="73" t="s">
        <v>2579</v>
      </c>
      <c r="P106" s="70"/>
      <c r="Q106" s="70"/>
    </row>
    <row r="107" spans="1:18" x14ac:dyDescent="0.3">
      <c r="A107" s="70"/>
      <c r="B107" s="14"/>
      <c r="C107" s="2" t="s">
        <v>47</v>
      </c>
      <c r="D107" s="109">
        <v>43918</v>
      </c>
      <c r="E107" s="14">
        <v>3167</v>
      </c>
      <c r="G107" s="61"/>
      <c r="H107" s="61"/>
      <c r="I107" s="61"/>
      <c r="J107" s="70" t="s">
        <v>193</v>
      </c>
      <c r="K107" s="70" t="s">
        <v>11</v>
      </c>
      <c r="L107" s="71">
        <v>36344</v>
      </c>
      <c r="M107" s="73" t="s">
        <v>2594</v>
      </c>
      <c r="P107" s="70"/>
      <c r="Q107" s="70"/>
    </row>
    <row r="108" spans="1:18" x14ac:dyDescent="0.3">
      <c r="A108" s="70"/>
      <c r="B108" s="14"/>
      <c r="C108" s="2" t="s">
        <v>36</v>
      </c>
      <c r="D108" s="109">
        <v>43919</v>
      </c>
      <c r="E108" s="14">
        <v>4997</v>
      </c>
      <c r="G108" s="61"/>
      <c r="H108" s="61"/>
      <c r="I108" s="61"/>
      <c r="J108" s="70" t="s">
        <v>553</v>
      </c>
      <c r="K108" s="70" t="s">
        <v>623</v>
      </c>
      <c r="L108" s="71">
        <v>36350</v>
      </c>
      <c r="M108" s="73" t="s">
        <v>2413</v>
      </c>
      <c r="P108" s="70"/>
      <c r="Q108" s="70"/>
    </row>
    <row r="109" spans="1:18" x14ac:dyDescent="0.3">
      <c r="A109" s="70"/>
      <c r="B109" s="14"/>
      <c r="C109" s="2" t="s">
        <v>38</v>
      </c>
      <c r="D109" s="109">
        <v>43920</v>
      </c>
      <c r="E109" s="14">
        <v>2363</v>
      </c>
      <c r="G109" s="61"/>
      <c r="H109" s="61"/>
      <c r="I109" s="61"/>
      <c r="J109" s="70" t="s">
        <v>507</v>
      </c>
      <c r="K109" s="70" t="s">
        <v>2293</v>
      </c>
      <c r="L109" s="71">
        <v>36370</v>
      </c>
      <c r="M109" s="73" t="s">
        <v>2451</v>
      </c>
      <c r="P109" s="70"/>
      <c r="Q109" s="70"/>
    </row>
    <row r="110" spans="1:18" x14ac:dyDescent="0.3">
      <c r="A110" s="70"/>
      <c r="B110" s="14"/>
      <c r="C110" s="2" t="s">
        <v>13</v>
      </c>
      <c r="D110" s="109">
        <v>43922</v>
      </c>
      <c r="E110" s="14">
        <v>2747</v>
      </c>
      <c r="J110" s="70" t="s">
        <v>376</v>
      </c>
      <c r="K110" s="70" t="s">
        <v>2298</v>
      </c>
      <c r="L110" s="71">
        <v>36376</v>
      </c>
      <c r="M110" s="73" t="s">
        <v>3355</v>
      </c>
      <c r="P110" s="70"/>
      <c r="Q110" s="70"/>
    </row>
    <row r="111" spans="1:18" x14ac:dyDescent="0.3">
      <c r="A111" s="70"/>
      <c r="B111" s="14"/>
      <c r="C111" s="2" t="s">
        <v>45</v>
      </c>
      <c r="D111" s="109">
        <v>43922</v>
      </c>
      <c r="E111" s="14">
        <v>3284</v>
      </c>
      <c r="G111" s="61"/>
      <c r="H111" s="61"/>
      <c r="I111" s="61"/>
      <c r="J111" s="70" t="s">
        <v>165</v>
      </c>
      <c r="K111" s="70" t="s">
        <v>2298</v>
      </c>
      <c r="L111" s="71">
        <v>36379</v>
      </c>
      <c r="M111" s="73" t="s">
        <v>2500</v>
      </c>
      <c r="P111" s="70"/>
      <c r="Q111" s="70"/>
    </row>
    <row r="112" spans="1:18" x14ac:dyDescent="0.3">
      <c r="A112" s="70"/>
      <c r="B112" s="14"/>
      <c r="C112" s="2" t="s">
        <v>2320</v>
      </c>
      <c r="D112" s="109">
        <v>43922</v>
      </c>
      <c r="E112" s="14">
        <v>4285</v>
      </c>
      <c r="G112" s="61"/>
      <c r="H112" s="61"/>
      <c r="I112" s="61"/>
      <c r="J112" s="70" t="s">
        <v>2299</v>
      </c>
      <c r="K112" s="70" t="s">
        <v>623</v>
      </c>
      <c r="L112" s="71">
        <v>36388</v>
      </c>
      <c r="M112" s="73" t="s">
        <v>2429</v>
      </c>
      <c r="P112" s="70"/>
      <c r="Q112" s="70"/>
    </row>
    <row r="113" spans="1:13" x14ac:dyDescent="0.3">
      <c r="A113" s="70"/>
      <c r="B113" s="14"/>
      <c r="C113" s="2" t="s">
        <v>27</v>
      </c>
      <c r="D113" s="109">
        <v>43923</v>
      </c>
      <c r="E113" s="14">
        <v>2474</v>
      </c>
      <c r="G113" s="61"/>
      <c r="H113" s="61"/>
      <c r="I113" s="61"/>
      <c r="J113" s="70" t="s">
        <v>216</v>
      </c>
      <c r="K113" s="70" t="s">
        <v>2288</v>
      </c>
      <c r="L113" s="71">
        <v>36393</v>
      </c>
      <c r="M113" s="73" t="s">
        <v>2448</v>
      </c>
    </row>
    <row r="114" spans="1:13" x14ac:dyDescent="0.3">
      <c r="A114" s="70"/>
      <c r="B114" s="14"/>
      <c r="C114" s="2" t="s">
        <v>2320</v>
      </c>
      <c r="D114" s="78">
        <v>43923</v>
      </c>
      <c r="E114" s="14">
        <v>5303</v>
      </c>
      <c r="J114" s="70" t="s">
        <v>603</v>
      </c>
      <c r="K114" s="70" t="s">
        <v>2296</v>
      </c>
      <c r="L114" s="71">
        <v>36402</v>
      </c>
      <c r="M114" s="73" t="s">
        <v>2441</v>
      </c>
    </row>
    <row r="115" spans="1:13" x14ac:dyDescent="0.3">
      <c r="A115" s="70"/>
      <c r="B115" s="14"/>
      <c r="C115" s="2" t="s">
        <v>38</v>
      </c>
      <c r="D115" s="109">
        <v>43924</v>
      </c>
      <c r="E115" s="14">
        <v>2633</v>
      </c>
      <c r="G115" s="61"/>
      <c r="H115" s="61"/>
      <c r="I115" s="61"/>
      <c r="J115" s="70" t="s">
        <v>542</v>
      </c>
      <c r="K115" s="70" t="s">
        <v>623</v>
      </c>
      <c r="L115" s="71">
        <v>36412</v>
      </c>
      <c r="M115" s="73" t="s">
        <v>2434</v>
      </c>
    </row>
    <row r="116" spans="1:13" x14ac:dyDescent="0.3">
      <c r="A116" s="70"/>
      <c r="B116" s="14"/>
      <c r="C116" s="2" t="s">
        <v>55</v>
      </c>
      <c r="D116" s="109">
        <v>43924</v>
      </c>
      <c r="E116" s="14">
        <v>2447</v>
      </c>
      <c r="J116" s="70" t="s">
        <v>642</v>
      </c>
      <c r="K116" s="70" t="s">
        <v>697</v>
      </c>
      <c r="L116" s="71">
        <v>36419</v>
      </c>
      <c r="M116" s="73" t="s">
        <v>2430</v>
      </c>
    </row>
    <row r="117" spans="1:13" x14ac:dyDescent="0.3">
      <c r="A117" s="70"/>
      <c r="B117" s="14"/>
      <c r="C117" s="2" t="s">
        <v>22</v>
      </c>
      <c r="D117" s="109">
        <v>43925</v>
      </c>
      <c r="E117" s="14">
        <v>3230</v>
      </c>
      <c r="G117" s="61"/>
      <c r="H117" s="61"/>
      <c r="I117" s="61"/>
      <c r="J117" s="70" t="s">
        <v>244</v>
      </c>
      <c r="K117" s="70" t="s">
        <v>2293</v>
      </c>
      <c r="L117" s="71">
        <v>36421</v>
      </c>
      <c r="M117" s="73" t="s">
        <v>2460</v>
      </c>
    </row>
    <row r="118" spans="1:13" x14ac:dyDescent="0.3">
      <c r="A118" s="70"/>
      <c r="B118" s="14"/>
      <c r="C118" s="2" t="s">
        <v>55</v>
      </c>
      <c r="D118" s="109">
        <v>43925</v>
      </c>
      <c r="E118" s="14">
        <v>4306</v>
      </c>
      <c r="G118" s="61"/>
      <c r="H118" s="61"/>
      <c r="I118" s="61"/>
      <c r="J118" s="70" t="s">
        <v>557</v>
      </c>
      <c r="K118" s="70" t="s">
        <v>2298</v>
      </c>
      <c r="L118" s="71">
        <v>36426</v>
      </c>
      <c r="M118" s="73" t="s">
        <v>2538</v>
      </c>
    </row>
    <row r="119" spans="1:13" x14ac:dyDescent="0.3">
      <c r="A119" s="70"/>
      <c r="B119" s="14"/>
      <c r="C119" s="2" t="s">
        <v>45</v>
      </c>
      <c r="D119" s="109">
        <v>43925</v>
      </c>
      <c r="E119" s="14">
        <v>3440</v>
      </c>
      <c r="G119" s="61"/>
      <c r="H119" s="61"/>
      <c r="I119" s="61"/>
      <c r="J119" s="70" t="s">
        <v>249</v>
      </c>
      <c r="K119" s="70" t="s">
        <v>2293</v>
      </c>
      <c r="L119" s="71">
        <v>36447</v>
      </c>
      <c r="M119" s="73" t="s">
        <v>2461</v>
      </c>
    </row>
    <row r="120" spans="1:13" x14ac:dyDescent="0.3">
      <c r="A120" s="70"/>
      <c r="B120" s="14"/>
      <c r="C120" s="2" t="s">
        <v>1038</v>
      </c>
      <c r="D120" s="109">
        <v>43926</v>
      </c>
      <c r="E120" s="14">
        <v>5106</v>
      </c>
      <c r="J120" s="70" t="s">
        <v>152</v>
      </c>
      <c r="K120" s="70" t="s">
        <v>2300</v>
      </c>
      <c r="L120" s="71">
        <v>36447</v>
      </c>
      <c r="M120" s="73" t="s">
        <v>2428</v>
      </c>
    </row>
    <row r="121" spans="1:13" x14ac:dyDescent="0.3">
      <c r="A121" s="70"/>
      <c r="B121" s="14"/>
      <c r="C121" s="2" t="s">
        <v>19</v>
      </c>
      <c r="D121" s="109">
        <v>43929</v>
      </c>
      <c r="E121" s="14">
        <v>4139</v>
      </c>
      <c r="J121" s="70" t="s">
        <v>594</v>
      </c>
      <c r="K121" s="70" t="s">
        <v>697</v>
      </c>
      <c r="L121" s="71">
        <v>36455</v>
      </c>
      <c r="M121" s="73" t="s">
        <v>2436</v>
      </c>
    </row>
    <row r="122" spans="1:13" x14ac:dyDescent="0.3">
      <c r="A122" s="70"/>
      <c r="B122" s="14"/>
      <c r="C122" s="2" t="s">
        <v>1038</v>
      </c>
      <c r="D122" s="109">
        <v>43929</v>
      </c>
      <c r="E122" s="14">
        <v>2476</v>
      </c>
      <c r="G122" s="61"/>
      <c r="H122" s="61"/>
      <c r="I122" s="61"/>
      <c r="J122" s="70" t="s">
        <v>551</v>
      </c>
      <c r="K122" s="70" t="s">
        <v>697</v>
      </c>
      <c r="L122" s="71">
        <v>36472</v>
      </c>
      <c r="M122" s="73" t="s">
        <v>2446</v>
      </c>
    </row>
    <row r="123" spans="1:13" x14ac:dyDescent="0.3">
      <c r="A123" s="70"/>
      <c r="B123" s="14"/>
      <c r="C123" s="2" t="s">
        <v>32</v>
      </c>
      <c r="D123" s="109">
        <v>43930</v>
      </c>
      <c r="E123" s="14">
        <v>3580</v>
      </c>
      <c r="G123" s="61"/>
      <c r="H123" s="61"/>
      <c r="I123" s="61"/>
      <c r="J123" s="70" t="s">
        <v>650</v>
      </c>
      <c r="K123" s="70" t="s">
        <v>697</v>
      </c>
      <c r="L123" s="71">
        <v>36475</v>
      </c>
      <c r="M123" s="73" t="s">
        <v>2447</v>
      </c>
    </row>
    <row r="124" spans="1:13" x14ac:dyDescent="0.3">
      <c r="A124" s="70"/>
      <c r="B124" s="14"/>
      <c r="C124" s="2" t="s">
        <v>47</v>
      </c>
      <c r="D124" s="109">
        <v>43930</v>
      </c>
      <c r="E124" s="14">
        <v>3103</v>
      </c>
      <c r="G124" s="61"/>
      <c r="H124" s="61"/>
      <c r="I124" s="61"/>
      <c r="J124" s="70" t="s">
        <v>148</v>
      </c>
      <c r="K124" s="70" t="s">
        <v>697</v>
      </c>
      <c r="L124" s="71">
        <v>36476</v>
      </c>
      <c r="M124" s="73" t="s">
        <v>2453</v>
      </c>
    </row>
    <row r="125" spans="1:13" x14ac:dyDescent="0.3">
      <c r="A125" s="70"/>
      <c r="B125" s="14"/>
      <c r="C125" s="2" t="s">
        <v>1038</v>
      </c>
      <c r="D125" s="109">
        <v>43930</v>
      </c>
      <c r="E125" s="14">
        <v>4263</v>
      </c>
      <c r="J125" s="70" t="s">
        <v>528</v>
      </c>
      <c r="K125" s="70" t="s">
        <v>234</v>
      </c>
      <c r="L125" s="71">
        <v>36477</v>
      </c>
      <c r="M125" s="73" t="s">
        <v>2366</v>
      </c>
    </row>
    <row r="126" spans="1:13" x14ac:dyDescent="0.3">
      <c r="A126" s="70"/>
      <c r="B126" s="14"/>
      <c r="C126" s="2" t="s">
        <v>51</v>
      </c>
      <c r="D126" s="109">
        <v>43932</v>
      </c>
      <c r="E126" s="14">
        <v>5445</v>
      </c>
      <c r="J126" s="70" t="s">
        <v>522</v>
      </c>
      <c r="K126" s="70" t="s">
        <v>2288</v>
      </c>
      <c r="L126" s="71">
        <v>36479</v>
      </c>
      <c r="M126" s="73" t="s">
        <v>2462</v>
      </c>
    </row>
    <row r="127" spans="1:13" x14ac:dyDescent="0.3">
      <c r="A127" s="70"/>
      <c r="B127" s="14"/>
      <c r="C127" s="2" t="s">
        <v>51</v>
      </c>
      <c r="D127" s="109">
        <v>43932</v>
      </c>
      <c r="E127" s="14">
        <v>4764</v>
      </c>
      <c r="G127" s="61"/>
      <c r="H127" s="61"/>
      <c r="I127" s="61"/>
      <c r="J127" s="70" t="s">
        <v>497</v>
      </c>
      <c r="K127" s="70" t="s">
        <v>234</v>
      </c>
      <c r="L127" s="71">
        <v>36491</v>
      </c>
      <c r="M127" s="73" t="s">
        <v>2368</v>
      </c>
    </row>
    <row r="128" spans="1:13" x14ac:dyDescent="0.3">
      <c r="A128" s="70"/>
      <c r="B128" s="14"/>
      <c r="C128" s="2" t="s">
        <v>13</v>
      </c>
      <c r="D128" s="109">
        <v>43933</v>
      </c>
      <c r="E128" s="14">
        <v>5395</v>
      </c>
      <c r="J128" s="70" t="s">
        <v>658</v>
      </c>
      <c r="K128" s="70" t="s">
        <v>2291</v>
      </c>
      <c r="L128" s="71">
        <v>36492</v>
      </c>
      <c r="M128" s="73" t="s">
        <v>2542</v>
      </c>
    </row>
    <row r="129" spans="1:13" x14ac:dyDescent="0.3">
      <c r="A129" s="70"/>
      <c r="B129" s="14"/>
      <c r="C129" s="2" t="s">
        <v>76</v>
      </c>
      <c r="D129" s="109">
        <v>43933</v>
      </c>
      <c r="E129" s="14">
        <v>3702</v>
      </c>
      <c r="G129" s="61"/>
      <c r="H129" s="61"/>
      <c r="I129" s="61"/>
      <c r="J129" s="70" t="s">
        <v>419</v>
      </c>
      <c r="K129" s="70" t="s">
        <v>798</v>
      </c>
      <c r="L129" s="71">
        <v>36501</v>
      </c>
      <c r="M129" s="73" t="s">
        <v>2409</v>
      </c>
    </row>
    <row r="130" spans="1:13" x14ac:dyDescent="0.3">
      <c r="A130" s="70"/>
      <c r="B130" s="14"/>
      <c r="C130" s="2" t="s">
        <v>42</v>
      </c>
      <c r="D130" s="109">
        <v>43935</v>
      </c>
      <c r="E130" s="14">
        <v>4842</v>
      </c>
      <c r="J130" s="70" t="s">
        <v>740</v>
      </c>
      <c r="K130" s="70" t="s">
        <v>697</v>
      </c>
      <c r="L130" s="71">
        <v>36503</v>
      </c>
      <c r="M130" s="73" t="s">
        <v>3364</v>
      </c>
    </row>
    <row r="131" spans="1:13" x14ac:dyDescent="0.3">
      <c r="A131" s="70"/>
      <c r="B131" s="14"/>
      <c r="C131" s="2" t="s">
        <v>19</v>
      </c>
      <c r="D131" s="109">
        <v>43935</v>
      </c>
      <c r="E131" s="14">
        <v>4440</v>
      </c>
      <c r="J131" s="70" t="s">
        <v>725</v>
      </c>
      <c r="K131" s="70" t="s">
        <v>623</v>
      </c>
      <c r="L131" s="71">
        <v>36508</v>
      </c>
      <c r="M131" s="73" t="s">
        <v>2435</v>
      </c>
    </row>
    <row r="132" spans="1:13" x14ac:dyDescent="0.3">
      <c r="A132" s="70"/>
      <c r="B132" s="14"/>
      <c r="C132" s="2" t="s">
        <v>78</v>
      </c>
      <c r="D132" s="109">
        <v>43936</v>
      </c>
      <c r="E132" s="14">
        <v>4788</v>
      </c>
      <c r="G132" s="61"/>
      <c r="H132" s="61"/>
      <c r="I132" s="61"/>
      <c r="J132" s="70" t="s">
        <v>636</v>
      </c>
      <c r="K132" s="70" t="s">
        <v>623</v>
      </c>
      <c r="L132" s="71">
        <v>36519</v>
      </c>
      <c r="M132" s="73" t="s">
        <v>2442</v>
      </c>
    </row>
    <row r="133" spans="1:13" x14ac:dyDescent="0.3">
      <c r="A133" s="70"/>
      <c r="B133" s="14"/>
      <c r="C133" s="2" t="s">
        <v>74</v>
      </c>
      <c r="D133" s="109">
        <v>43938</v>
      </c>
      <c r="E133" s="14">
        <v>4431</v>
      </c>
      <c r="G133" s="61"/>
      <c r="H133" s="61"/>
      <c r="I133" s="61"/>
      <c r="J133" s="70" t="s">
        <v>409</v>
      </c>
      <c r="K133" s="70" t="s">
        <v>623</v>
      </c>
      <c r="L133" s="71">
        <v>36526</v>
      </c>
      <c r="M133" s="73" t="s">
        <v>2444</v>
      </c>
    </row>
    <row r="134" spans="1:13" x14ac:dyDescent="0.3">
      <c r="A134" s="70"/>
      <c r="B134" s="14"/>
      <c r="C134" s="2" t="s">
        <v>24</v>
      </c>
      <c r="D134" s="109">
        <v>43938</v>
      </c>
      <c r="E134" s="14">
        <v>3730</v>
      </c>
      <c r="G134" s="61"/>
      <c r="H134" s="61"/>
      <c r="I134" s="61"/>
      <c r="J134" s="70" t="s">
        <v>728</v>
      </c>
      <c r="K134" s="70" t="s">
        <v>234</v>
      </c>
      <c r="L134" s="71">
        <v>36529</v>
      </c>
      <c r="M134" s="73" t="s">
        <v>2372</v>
      </c>
    </row>
    <row r="135" spans="1:13" x14ac:dyDescent="0.3">
      <c r="A135" s="70"/>
      <c r="B135" s="14"/>
      <c r="C135" s="2" t="s">
        <v>36</v>
      </c>
      <c r="D135" s="109">
        <v>43938</v>
      </c>
      <c r="E135" s="14">
        <v>3287</v>
      </c>
      <c r="G135" s="61"/>
      <c r="H135" s="61"/>
      <c r="I135" s="61"/>
      <c r="J135" s="70" t="s">
        <v>231</v>
      </c>
      <c r="K135" s="70" t="s">
        <v>2294</v>
      </c>
      <c r="L135" s="71">
        <v>36532</v>
      </c>
      <c r="M135" s="73" t="s">
        <v>2493</v>
      </c>
    </row>
    <row r="136" spans="1:13" x14ac:dyDescent="0.3">
      <c r="A136" s="70"/>
      <c r="B136" s="14"/>
      <c r="C136" s="2" t="s">
        <v>51</v>
      </c>
      <c r="D136" s="109">
        <v>43938</v>
      </c>
      <c r="E136" s="14">
        <v>5812</v>
      </c>
      <c r="G136" s="61"/>
      <c r="H136" s="61"/>
      <c r="I136" s="61"/>
      <c r="J136" s="70" t="s">
        <v>759</v>
      </c>
      <c r="K136" s="70" t="s">
        <v>697</v>
      </c>
      <c r="L136" s="71">
        <v>36540</v>
      </c>
      <c r="M136" s="73" t="s">
        <v>2469</v>
      </c>
    </row>
    <row r="137" spans="1:13" x14ac:dyDescent="0.3">
      <c r="A137" s="70"/>
      <c r="B137" s="14"/>
      <c r="C137" s="2" t="s">
        <v>38</v>
      </c>
      <c r="D137" s="109">
        <v>43939</v>
      </c>
      <c r="E137" s="14">
        <v>3430</v>
      </c>
      <c r="G137" s="61"/>
      <c r="H137" s="61"/>
      <c r="I137" s="61"/>
      <c r="J137" s="70" t="s">
        <v>359</v>
      </c>
      <c r="K137" s="70" t="s">
        <v>234</v>
      </c>
      <c r="L137" s="71">
        <v>36551</v>
      </c>
      <c r="M137" s="73" t="s">
        <v>2377</v>
      </c>
    </row>
    <row r="138" spans="1:13" x14ac:dyDescent="0.3">
      <c r="A138" s="70"/>
      <c r="B138" s="14"/>
      <c r="C138" s="2" t="s">
        <v>78</v>
      </c>
      <c r="D138" s="109">
        <v>43939</v>
      </c>
      <c r="E138" s="14">
        <v>4549</v>
      </c>
      <c r="J138" s="70" t="s">
        <v>471</v>
      </c>
      <c r="K138" s="70" t="s">
        <v>2294</v>
      </c>
      <c r="L138" s="71">
        <v>36552</v>
      </c>
      <c r="M138" s="73" t="s">
        <v>2505</v>
      </c>
    </row>
    <row r="139" spans="1:13" x14ac:dyDescent="0.3">
      <c r="A139" s="70"/>
      <c r="B139" s="14"/>
      <c r="C139" s="2" t="s">
        <v>32</v>
      </c>
      <c r="D139" s="109">
        <v>43944</v>
      </c>
      <c r="E139" s="14">
        <v>3022</v>
      </c>
      <c r="J139" s="70" t="s">
        <v>488</v>
      </c>
      <c r="K139" s="70" t="s">
        <v>2300</v>
      </c>
      <c r="L139" s="71">
        <v>36559</v>
      </c>
      <c r="M139" s="73" t="s">
        <v>2439</v>
      </c>
    </row>
    <row r="140" spans="1:13" x14ac:dyDescent="0.3">
      <c r="A140" s="70"/>
      <c r="B140" s="14"/>
      <c r="C140" s="2" t="s">
        <v>67</v>
      </c>
      <c r="D140" s="109">
        <v>43944</v>
      </c>
      <c r="E140" s="14">
        <v>5786</v>
      </c>
      <c r="G140" s="61"/>
      <c r="H140" s="61"/>
      <c r="I140" s="61"/>
      <c r="J140" s="70" t="s">
        <v>531</v>
      </c>
      <c r="K140" s="70" t="s">
        <v>2294</v>
      </c>
      <c r="L140" s="71">
        <v>36565</v>
      </c>
      <c r="M140" s="73" t="s">
        <v>2510</v>
      </c>
    </row>
    <row r="141" spans="1:13" x14ac:dyDescent="0.3">
      <c r="A141" s="70"/>
      <c r="B141" s="14"/>
      <c r="C141" s="2" t="s">
        <v>27</v>
      </c>
      <c r="D141" s="109">
        <v>43944</v>
      </c>
      <c r="E141" s="14">
        <v>5635</v>
      </c>
      <c r="J141" s="70" t="s">
        <v>68</v>
      </c>
      <c r="K141" s="70" t="s">
        <v>234</v>
      </c>
      <c r="L141" s="71">
        <v>36566</v>
      </c>
      <c r="M141" s="73" t="s">
        <v>2383</v>
      </c>
    </row>
    <row r="142" spans="1:13" x14ac:dyDescent="0.3">
      <c r="A142" s="70"/>
      <c r="B142" s="14"/>
      <c r="C142" s="2" t="s">
        <v>13</v>
      </c>
      <c r="D142" s="109">
        <v>43944</v>
      </c>
      <c r="E142" s="14">
        <v>4353</v>
      </c>
      <c r="J142" s="70" t="s">
        <v>113</v>
      </c>
      <c r="K142" s="70" t="s">
        <v>2283</v>
      </c>
      <c r="L142" s="71">
        <v>36574</v>
      </c>
      <c r="M142" s="73" t="s">
        <v>2632</v>
      </c>
    </row>
    <row r="143" spans="1:13" x14ac:dyDescent="0.3">
      <c r="A143" s="70"/>
      <c r="B143" s="14"/>
      <c r="C143" s="2" t="s">
        <v>19</v>
      </c>
      <c r="D143" s="109">
        <v>43944</v>
      </c>
      <c r="E143" s="14">
        <v>4692</v>
      </c>
      <c r="G143" s="61"/>
      <c r="H143" s="61"/>
      <c r="I143" s="61"/>
      <c r="J143" s="70" t="s">
        <v>526</v>
      </c>
      <c r="K143" s="70" t="s">
        <v>2293</v>
      </c>
      <c r="L143" s="71">
        <v>36584</v>
      </c>
      <c r="M143" s="73" t="s">
        <v>2470</v>
      </c>
    </row>
    <row r="144" spans="1:13" x14ac:dyDescent="0.3">
      <c r="A144" s="70"/>
      <c r="B144" s="14"/>
      <c r="C144" s="2" t="s">
        <v>38</v>
      </c>
      <c r="D144" s="109">
        <v>43947</v>
      </c>
      <c r="E144" s="14">
        <v>5451</v>
      </c>
      <c r="G144" s="61"/>
      <c r="H144" s="61"/>
      <c r="I144" s="61"/>
      <c r="J144" s="70" t="s">
        <v>613</v>
      </c>
      <c r="K144" s="70" t="s">
        <v>2298</v>
      </c>
      <c r="L144" s="71">
        <v>36609</v>
      </c>
      <c r="M144" s="73" t="s">
        <v>2560</v>
      </c>
    </row>
    <row r="145" spans="1:13" x14ac:dyDescent="0.3">
      <c r="A145" s="70"/>
      <c r="B145" s="14"/>
      <c r="C145" s="2" t="s">
        <v>40</v>
      </c>
      <c r="D145" s="109">
        <v>43947</v>
      </c>
      <c r="E145" s="14">
        <v>5282</v>
      </c>
      <c r="G145" s="61"/>
      <c r="H145" s="61"/>
      <c r="I145" s="61"/>
      <c r="J145" s="70" t="s">
        <v>767</v>
      </c>
      <c r="K145" s="70" t="s">
        <v>697</v>
      </c>
      <c r="L145" s="71">
        <v>36624</v>
      </c>
      <c r="M145" s="73" t="s">
        <v>2471</v>
      </c>
    </row>
    <row r="146" spans="1:13" x14ac:dyDescent="0.3">
      <c r="A146" s="70"/>
      <c r="B146" s="14"/>
      <c r="C146" s="2" t="s">
        <v>1038</v>
      </c>
      <c r="D146" s="109">
        <v>43947</v>
      </c>
      <c r="E146" s="14">
        <v>5685</v>
      </c>
      <c r="G146" s="61"/>
      <c r="H146" s="61"/>
      <c r="I146" s="61"/>
      <c r="J146" s="70" t="s">
        <v>83</v>
      </c>
      <c r="K146" s="70" t="s">
        <v>697</v>
      </c>
      <c r="L146" s="71">
        <v>36633</v>
      </c>
      <c r="M146" s="73" t="s">
        <v>2473</v>
      </c>
    </row>
    <row r="147" spans="1:13" x14ac:dyDescent="0.3">
      <c r="A147" s="70"/>
      <c r="B147" s="14"/>
      <c r="C147" s="2" t="s">
        <v>19</v>
      </c>
      <c r="D147" s="78">
        <v>43947</v>
      </c>
      <c r="E147" s="14">
        <v>6947</v>
      </c>
      <c r="G147" s="61"/>
      <c r="H147" s="61"/>
      <c r="I147" s="61"/>
      <c r="J147" s="70" t="s">
        <v>618</v>
      </c>
      <c r="K147" s="70" t="s">
        <v>697</v>
      </c>
      <c r="L147" s="71">
        <v>36638</v>
      </c>
      <c r="M147" s="73" t="s">
        <v>2494</v>
      </c>
    </row>
    <row r="148" spans="1:13" x14ac:dyDescent="0.3">
      <c r="A148" s="70"/>
      <c r="B148" s="14"/>
      <c r="C148" s="2" t="s">
        <v>47</v>
      </c>
      <c r="D148" s="109">
        <v>43949</v>
      </c>
      <c r="E148" s="14">
        <v>4388</v>
      </c>
      <c r="J148" s="70" t="s">
        <v>744</v>
      </c>
      <c r="K148" s="70" t="s">
        <v>234</v>
      </c>
      <c r="L148" s="71">
        <v>36647</v>
      </c>
      <c r="M148" s="73" t="s">
        <v>2384</v>
      </c>
    </row>
    <row r="149" spans="1:13" x14ac:dyDescent="0.3">
      <c r="A149" s="70"/>
      <c r="B149" s="14"/>
      <c r="C149" s="2" t="s">
        <v>64</v>
      </c>
      <c r="D149" s="109">
        <v>43949</v>
      </c>
      <c r="E149" s="14">
        <v>3699</v>
      </c>
      <c r="G149" s="61"/>
      <c r="H149" s="61"/>
      <c r="I149" s="61"/>
      <c r="J149" s="70" t="s">
        <v>120</v>
      </c>
      <c r="K149" s="70" t="s">
        <v>2300</v>
      </c>
      <c r="L149" s="71">
        <v>36647</v>
      </c>
      <c r="M149" s="73" t="s">
        <v>2463</v>
      </c>
    </row>
    <row r="150" spans="1:13" x14ac:dyDescent="0.3">
      <c r="A150" s="70"/>
      <c r="B150" s="14"/>
      <c r="C150" s="2" t="s">
        <v>2319</v>
      </c>
      <c r="D150" s="109">
        <v>43952</v>
      </c>
      <c r="E150" s="14">
        <v>4998</v>
      </c>
      <c r="G150" s="61"/>
      <c r="H150" s="61"/>
      <c r="I150" s="61"/>
      <c r="J150" s="70" t="s">
        <v>800</v>
      </c>
      <c r="K150" s="70" t="s">
        <v>234</v>
      </c>
      <c r="L150" s="71">
        <v>36649</v>
      </c>
      <c r="M150" s="73" t="s">
        <v>2396</v>
      </c>
    </row>
    <row r="151" spans="1:13" x14ac:dyDescent="0.3">
      <c r="A151" s="70"/>
      <c r="B151" s="14"/>
      <c r="C151" s="2" t="s">
        <v>67</v>
      </c>
      <c r="D151" s="109">
        <v>43953</v>
      </c>
      <c r="E151" s="14">
        <v>5181</v>
      </c>
      <c r="G151" s="61"/>
      <c r="H151" s="61"/>
      <c r="I151" s="61"/>
      <c r="J151" s="70" t="s">
        <v>559</v>
      </c>
      <c r="K151" s="70" t="s">
        <v>697</v>
      </c>
      <c r="L151" s="71">
        <v>36652</v>
      </c>
      <c r="M151" s="73" t="s">
        <v>2503</v>
      </c>
    </row>
    <row r="152" spans="1:13" x14ac:dyDescent="0.3">
      <c r="A152" s="70"/>
      <c r="B152" s="14"/>
      <c r="C152" s="2" t="s">
        <v>72</v>
      </c>
      <c r="D152" s="109">
        <v>43953</v>
      </c>
      <c r="E152" s="14">
        <v>5892</v>
      </c>
      <c r="G152" s="61"/>
      <c r="H152" s="61"/>
      <c r="I152" s="61"/>
      <c r="J152" s="70" t="s">
        <v>214</v>
      </c>
      <c r="K152" s="70" t="s">
        <v>697</v>
      </c>
      <c r="L152" s="71">
        <v>36657</v>
      </c>
      <c r="M152" s="73" t="s">
        <v>2511</v>
      </c>
    </row>
    <row r="153" spans="1:13" x14ac:dyDescent="0.3">
      <c r="A153" s="70"/>
      <c r="B153" s="14"/>
      <c r="C153" s="2" t="s">
        <v>59</v>
      </c>
      <c r="D153" s="109">
        <v>43953</v>
      </c>
      <c r="E153" s="14">
        <v>4484</v>
      </c>
      <c r="G153" s="61"/>
      <c r="H153" s="61"/>
      <c r="I153" s="61"/>
      <c r="J153" s="70" t="s">
        <v>334</v>
      </c>
      <c r="K153" s="70" t="s">
        <v>623</v>
      </c>
      <c r="L153" s="71">
        <v>36658</v>
      </c>
      <c r="M153" s="73" t="s">
        <v>2449</v>
      </c>
    </row>
    <row r="154" spans="1:13" x14ac:dyDescent="0.3">
      <c r="A154" s="70"/>
      <c r="B154" s="14"/>
      <c r="C154" s="2" t="s">
        <v>59</v>
      </c>
      <c r="D154" s="109">
        <v>43954</v>
      </c>
      <c r="E154" s="14">
        <v>5322</v>
      </c>
      <c r="G154" s="61"/>
      <c r="H154" s="61"/>
      <c r="I154" s="61"/>
      <c r="J154" s="70" t="s">
        <v>17</v>
      </c>
      <c r="K154" s="70" t="s">
        <v>2293</v>
      </c>
      <c r="L154" s="71">
        <v>36659</v>
      </c>
      <c r="M154" s="73" t="s">
        <v>2482</v>
      </c>
    </row>
    <row r="155" spans="1:13" x14ac:dyDescent="0.3">
      <c r="A155" s="70"/>
      <c r="B155" s="14"/>
      <c r="C155" s="2" t="s">
        <v>16</v>
      </c>
      <c r="D155" s="109">
        <v>43955</v>
      </c>
      <c r="E155" s="14">
        <v>5534</v>
      </c>
      <c r="G155" s="61"/>
      <c r="H155" s="61"/>
      <c r="I155" s="61"/>
      <c r="J155" s="70" t="s">
        <v>37</v>
      </c>
      <c r="K155" s="70" t="s">
        <v>234</v>
      </c>
      <c r="L155" s="71">
        <v>36661</v>
      </c>
      <c r="M155" s="73" t="s">
        <v>2399</v>
      </c>
    </row>
    <row r="156" spans="1:13" x14ac:dyDescent="0.3">
      <c r="A156" s="70"/>
      <c r="B156" s="14"/>
      <c r="C156" s="2" t="s">
        <v>67</v>
      </c>
      <c r="D156" s="109">
        <v>43955</v>
      </c>
      <c r="E156" s="14">
        <v>3113</v>
      </c>
      <c r="G156" s="61"/>
      <c r="H156" s="61"/>
      <c r="I156" s="61"/>
      <c r="J156" s="70" t="s">
        <v>397</v>
      </c>
      <c r="K156" s="70" t="s">
        <v>234</v>
      </c>
      <c r="L156" s="71">
        <v>36663</v>
      </c>
      <c r="M156" s="73" t="s">
        <v>2403</v>
      </c>
    </row>
    <row r="157" spans="1:13" x14ac:dyDescent="0.3">
      <c r="A157" s="70"/>
      <c r="B157" s="14"/>
      <c r="C157" s="2" t="s">
        <v>24</v>
      </c>
      <c r="D157" s="109">
        <v>43955</v>
      </c>
      <c r="E157" s="14">
        <v>2971</v>
      </c>
      <c r="J157" s="70" t="s">
        <v>685</v>
      </c>
      <c r="K157" s="70" t="s">
        <v>2288</v>
      </c>
      <c r="L157" s="71">
        <v>36664</v>
      </c>
      <c r="M157" s="73" t="s">
        <v>2464</v>
      </c>
    </row>
    <row r="158" spans="1:13" x14ac:dyDescent="0.3">
      <c r="A158" s="70"/>
      <c r="B158" s="14"/>
      <c r="C158" s="2" t="s">
        <v>62</v>
      </c>
      <c r="D158" s="109">
        <v>43955</v>
      </c>
      <c r="E158" s="14">
        <v>3498</v>
      </c>
      <c r="J158" s="70" t="s">
        <v>619</v>
      </c>
      <c r="K158" s="70" t="s">
        <v>2300</v>
      </c>
      <c r="L158" s="71">
        <v>36667</v>
      </c>
      <c r="M158" s="73" t="s">
        <v>2474</v>
      </c>
    </row>
    <row r="159" spans="1:13" x14ac:dyDescent="0.3">
      <c r="A159" s="70"/>
      <c r="B159" s="14"/>
      <c r="C159" s="2" t="s">
        <v>55</v>
      </c>
      <c r="D159" s="109">
        <v>43956</v>
      </c>
      <c r="E159" s="14">
        <v>4121</v>
      </c>
      <c r="J159" s="70" t="s">
        <v>558</v>
      </c>
      <c r="K159" s="70" t="s">
        <v>2294</v>
      </c>
      <c r="L159" s="71">
        <v>36675</v>
      </c>
      <c r="M159" s="73" t="s">
        <v>2539</v>
      </c>
    </row>
    <row r="160" spans="1:13" x14ac:dyDescent="0.3">
      <c r="A160" s="70"/>
      <c r="B160" s="14"/>
      <c r="C160" s="2" t="s">
        <v>74</v>
      </c>
      <c r="D160" s="109">
        <v>43958</v>
      </c>
      <c r="E160" s="14">
        <v>6214</v>
      </c>
      <c r="G160" s="61"/>
      <c r="H160" s="61"/>
      <c r="I160" s="61"/>
      <c r="J160" s="70" t="s">
        <v>20</v>
      </c>
      <c r="K160" s="70" t="s">
        <v>623</v>
      </c>
      <c r="L160" s="71">
        <v>36678</v>
      </c>
      <c r="M160" s="73" t="s">
        <v>2499</v>
      </c>
    </row>
    <row r="161" spans="1:17" s="61" customFormat="1" x14ac:dyDescent="0.3">
      <c r="A161" s="70"/>
      <c r="B161" s="14"/>
      <c r="C161" s="2" t="s">
        <v>67</v>
      </c>
      <c r="D161" s="109">
        <v>43959</v>
      </c>
      <c r="E161" s="14">
        <v>4748</v>
      </c>
      <c r="F161" s="84"/>
      <c r="G161" s="2"/>
      <c r="H161" s="2"/>
      <c r="I161" s="2"/>
      <c r="J161" s="70" t="s">
        <v>298</v>
      </c>
      <c r="K161" s="70" t="s">
        <v>2293</v>
      </c>
      <c r="L161" s="71">
        <v>36711</v>
      </c>
      <c r="M161" s="73" t="s">
        <v>2518</v>
      </c>
      <c r="N161" s="70"/>
      <c r="O161"/>
      <c r="P161"/>
      <c r="Q161"/>
    </row>
    <row r="162" spans="1:17" s="61" customFormat="1" x14ac:dyDescent="0.3">
      <c r="A162" s="70"/>
      <c r="B162" s="14"/>
      <c r="C162" s="2" t="s">
        <v>62</v>
      </c>
      <c r="D162" s="109">
        <v>43960</v>
      </c>
      <c r="E162" s="14">
        <v>4591</v>
      </c>
      <c r="F162" s="84"/>
      <c r="J162" s="70" t="s">
        <v>752</v>
      </c>
      <c r="K162" s="70" t="s">
        <v>2300</v>
      </c>
      <c r="L162" s="71">
        <v>36720</v>
      </c>
      <c r="M162" s="73" t="s">
        <v>2479</v>
      </c>
      <c r="N162" s="70"/>
      <c r="O162"/>
      <c r="P162"/>
      <c r="Q162"/>
    </row>
    <row r="163" spans="1:17" s="61" customFormat="1" x14ac:dyDescent="0.3">
      <c r="A163" s="70"/>
      <c r="B163" s="14"/>
      <c r="C163" s="2" t="s">
        <v>38</v>
      </c>
      <c r="D163" s="109">
        <v>43963</v>
      </c>
      <c r="E163" s="14">
        <v>3255</v>
      </c>
      <c r="F163" s="84"/>
      <c r="J163" s="70" t="s">
        <v>313</v>
      </c>
      <c r="K163" s="70" t="s">
        <v>234</v>
      </c>
      <c r="L163" s="71">
        <v>36763</v>
      </c>
      <c r="M163" s="73" t="s">
        <v>2405</v>
      </c>
      <c r="N163" s="70"/>
      <c r="O163"/>
      <c r="P163"/>
      <c r="Q163"/>
    </row>
    <row r="164" spans="1:17" s="61" customFormat="1" x14ac:dyDescent="0.3">
      <c r="A164" s="70"/>
      <c r="B164" s="14"/>
      <c r="C164" s="2" t="s">
        <v>45</v>
      </c>
      <c r="D164" s="109">
        <v>43965</v>
      </c>
      <c r="E164" s="14">
        <v>4922</v>
      </c>
      <c r="F164" s="84"/>
      <c r="G164" s="2"/>
      <c r="H164" s="2"/>
      <c r="I164" s="2"/>
      <c r="J164" s="70" t="s">
        <v>590</v>
      </c>
      <c r="K164" s="70" t="s">
        <v>623</v>
      </c>
      <c r="L164" s="71">
        <v>36783</v>
      </c>
      <c r="M164" s="73" t="s">
        <v>2509</v>
      </c>
      <c r="N164" s="70"/>
      <c r="O164"/>
      <c r="P164"/>
      <c r="Q164"/>
    </row>
    <row r="165" spans="1:17" s="61" customFormat="1" x14ac:dyDescent="0.3">
      <c r="A165" s="70"/>
      <c r="B165" s="14"/>
      <c r="C165" s="2" t="s">
        <v>62</v>
      </c>
      <c r="D165" s="109">
        <v>43967</v>
      </c>
      <c r="E165" s="14">
        <v>4401</v>
      </c>
      <c r="F165" s="84"/>
      <c r="J165" s="70" t="s">
        <v>280</v>
      </c>
      <c r="K165" s="70" t="s">
        <v>697</v>
      </c>
      <c r="L165" s="71">
        <v>36784</v>
      </c>
      <c r="M165" s="73" t="s">
        <v>2517</v>
      </c>
      <c r="N165" s="70"/>
      <c r="O165"/>
      <c r="P165"/>
      <c r="Q165"/>
    </row>
    <row r="166" spans="1:17" s="61" customFormat="1" x14ac:dyDescent="0.3">
      <c r="A166" s="70"/>
      <c r="B166" s="14"/>
      <c r="C166" s="2" t="s">
        <v>27</v>
      </c>
      <c r="D166" s="109">
        <v>43967</v>
      </c>
      <c r="E166" s="14">
        <v>4991</v>
      </c>
      <c r="F166" s="84"/>
      <c r="G166" s="2"/>
      <c r="H166" s="2"/>
      <c r="I166" s="2"/>
      <c r="J166" s="70" t="s">
        <v>306</v>
      </c>
      <c r="K166" s="70" t="s">
        <v>2285</v>
      </c>
      <c r="L166" s="71">
        <v>36799</v>
      </c>
      <c r="M166" s="73" t="s">
        <v>2459</v>
      </c>
      <c r="N166" s="70"/>
      <c r="O166"/>
      <c r="P166"/>
      <c r="Q166"/>
    </row>
    <row r="167" spans="1:17" s="61" customFormat="1" x14ac:dyDescent="0.3">
      <c r="A167" s="70"/>
      <c r="B167" s="14"/>
      <c r="C167" s="2" t="s">
        <v>64</v>
      </c>
      <c r="D167" s="109">
        <v>43968</v>
      </c>
      <c r="E167" s="14">
        <v>4833</v>
      </c>
      <c r="F167" s="84"/>
      <c r="J167" s="70" t="s">
        <v>423</v>
      </c>
      <c r="K167" s="70" t="s">
        <v>623</v>
      </c>
      <c r="L167" s="71">
        <v>36843</v>
      </c>
      <c r="M167" s="73" t="s">
        <v>2513</v>
      </c>
      <c r="N167" s="70"/>
      <c r="O167"/>
      <c r="P167"/>
      <c r="Q167"/>
    </row>
    <row r="168" spans="1:17" s="61" customFormat="1" x14ac:dyDescent="0.3">
      <c r="A168" s="70"/>
      <c r="B168" s="14"/>
      <c r="C168" s="2" t="s">
        <v>34</v>
      </c>
      <c r="D168" s="109">
        <v>43968</v>
      </c>
      <c r="E168" s="14">
        <v>3286</v>
      </c>
      <c r="F168" s="84"/>
      <c r="G168" s="2"/>
      <c r="H168" s="2"/>
      <c r="I168" s="2"/>
      <c r="J168" s="70" t="s">
        <v>352</v>
      </c>
      <c r="K168" s="70" t="s">
        <v>225</v>
      </c>
      <c r="L168" s="71">
        <v>36899</v>
      </c>
      <c r="M168" s="73" t="s">
        <v>2495</v>
      </c>
      <c r="N168" s="70"/>
      <c r="O168"/>
      <c r="P168"/>
      <c r="Q168"/>
    </row>
    <row r="169" spans="1:17" s="61" customFormat="1" x14ac:dyDescent="0.3">
      <c r="A169" s="70"/>
      <c r="B169" s="14"/>
      <c r="C169" s="2" t="s">
        <v>40</v>
      </c>
      <c r="D169" s="109">
        <v>43968</v>
      </c>
      <c r="E169" s="14">
        <v>6056</v>
      </c>
      <c r="F169" s="84"/>
      <c r="J169" s="70" t="s">
        <v>664</v>
      </c>
      <c r="K169" s="70" t="s">
        <v>234</v>
      </c>
      <c r="L169" s="71">
        <v>36902</v>
      </c>
      <c r="M169" s="73" t="s">
        <v>2406</v>
      </c>
      <c r="N169" s="70"/>
      <c r="O169"/>
      <c r="P169"/>
      <c r="Q169"/>
    </row>
    <row r="170" spans="1:17" s="61" customFormat="1" x14ac:dyDescent="0.3">
      <c r="A170" s="70"/>
      <c r="B170" s="14"/>
      <c r="C170" s="2" t="s">
        <v>51</v>
      </c>
      <c r="D170" s="109">
        <v>43968</v>
      </c>
      <c r="E170" s="14">
        <v>4738</v>
      </c>
      <c r="F170" s="84"/>
      <c r="J170" s="70" t="s">
        <v>140</v>
      </c>
      <c r="K170" s="70" t="s">
        <v>2297</v>
      </c>
      <c r="L170" s="71">
        <v>36906</v>
      </c>
      <c r="M170" s="73" t="s">
        <v>2466</v>
      </c>
      <c r="N170" s="70"/>
      <c r="O170"/>
      <c r="P170"/>
      <c r="Q170"/>
    </row>
    <row r="171" spans="1:17" s="61" customFormat="1" x14ac:dyDescent="0.3">
      <c r="A171" s="70"/>
      <c r="B171" s="14"/>
      <c r="C171" s="2" t="s">
        <v>64</v>
      </c>
      <c r="D171" s="109">
        <v>43969</v>
      </c>
      <c r="E171" s="14">
        <v>3159</v>
      </c>
      <c r="F171" s="84"/>
      <c r="G171" s="2"/>
      <c r="H171" s="2"/>
      <c r="I171" s="2"/>
      <c r="J171" s="70" t="s">
        <v>256</v>
      </c>
      <c r="K171" s="70" t="s">
        <v>234</v>
      </c>
      <c r="L171" s="71">
        <v>36923</v>
      </c>
      <c r="M171" s="73" t="s">
        <v>2417</v>
      </c>
      <c r="N171" s="70"/>
      <c r="O171"/>
      <c r="P171"/>
      <c r="Q171"/>
    </row>
    <row r="172" spans="1:17" s="61" customFormat="1" x14ac:dyDescent="0.3">
      <c r="A172" s="70"/>
      <c r="B172" s="14"/>
      <c r="C172" s="2" t="s">
        <v>2319</v>
      </c>
      <c r="D172" s="109">
        <v>43970</v>
      </c>
      <c r="E172" s="14">
        <v>4452</v>
      </c>
      <c r="F172" s="84"/>
      <c r="G172" s="2"/>
      <c r="H172" s="2"/>
      <c r="I172" s="2"/>
      <c r="J172" s="70" t="s">
        <v>347</v>
      </c>
      <c r="K172" s="70" t="s">
        <v>697</v>
      </c>
      <c r="L172" s="71">
        <v>36923</v>
      </c>
      <c r="M172" s="73" t="s">
        <v>2520</v>
      </c>
      <c r="N172" s="70"/>
      <c r="O172"/>
      <c r="P172"/>
      <c r="Q172"/>
    </row>
    <row r="173" spans="1:17" s="61" customFormat="1" x14ac:dyDescent="0.3">
      <c r="A173" s="70"/>
      <c r="B173" s="14"/>
      <c r="C173" s="2" t="s">
        <v>42</v>
      </c>
      <c r="D173" s="109">
        <v>43970</v>
      </c>
      <c r="E173" s="14">
        <v>3842</v>
      </c>
      <c r="F173" s="84"/>
      <c r="G173" s="2"/>
      <c r="H173" s="2"/>
      <c r="I173" s="2"/>
      <c r="J173" s="70" t="s">
        <v>170</v>
      </c>
      <c r="K173" s="70" t="s">
        <v>2288</v>
      </c>
      <c r="L173" s="71">
        <v>36972</v>
      </c>
      <c r="M173" s="73" t="s">
        <v>2465</v>
      </c>
      <c r="N173" s="70"/>
      <c r="O173"/>
      <c r="P173"/>
      <c r="Q173"/>
    </row>
    <row r="174" spans="1:17" s="61" customFormat="1" x14ac:dyDescent="0.3">
      <c r="A174" s="70"/>
      <c r="B174" s="14"/>
      <c r="C174" s="2" t="s">
        <v>34</v>
      </c>
      <c r="D174" s="109">
        <v>43971</v>
      </c>
      <c r="E174" s="14">
        <v>5274</v>
      </c>
      <c r="F174" s="84"/>
      <c r="J174" s="70" t="s">
        <v>107</v>
      </c>
      <c r="K174" s="70" t="s">
        <v>2300</v>
      </c>
      <c r="L174" s="71">
        <v>36976</v>
      </c>
      <c r="M174" s="73" t="s">
        <v>3359</v>
      </c>
      <c r="N174" s="70"/>
      <c r="O174"/>
      <c r="P174"/>
      <c r="Q174"/>
    </row>
    <row r="175" spans="1:17" s="61" customFormat="1" x14ac:dyDescent="0.3">
      <c r="A175" s="70"/>
      <c r="B175" s="14"/>
      <c r="C175" s="2" t="s">
        <v>78</v>
      </c>
      <c r="D175" s="109">
        <v>43971</v>
      </c>
      <c r="E175" s="14">
        <v>4459</v>
      </c>
      <c r="F175" s="84"/>
      <c r="G175" s="2"/>
      <c r="H175" s="2"/>
      <c r="I175" s="2"/>
      <c r="J175" s="70" t="s">
        <v>569</v>
      </c>
      <c r="K175" s="70" t="s">
        <v>234</v>
      </c>
      <c r="L175" s="71">
        <v>36981</v>
      </c>
      <c r="M175" s="73" t="s">
        <v>2419</v>
      </c>
      <c r="N175" s="70"/>
      <c r="O175"/>
      <c r="P175"/>
      <c r="Q175"/>
    </row>
    <row r="176" spans="1:17" s="61" customFormat="1" x14ac:dyDescent="0.3">
      <c r="A176" s="70"/>
      <c r="B176" s="14"/>
      <c r="C176" s="2" t="s">
        <v>22</v>
      </c>
      <c r="D176" s="109">
        <v>43971</v>
      </c>
      <c r="E176" s="14">
        <v>5971</v>
      </c>
      <c r="F176" s="84"/>
      <c r="J176" s="70" t="s">
        <v>537</v>
      </c>
      <c r="K176" s="70" t="s">
        <v>2298</v>
      </c>
      <c r="L176" s="71">
        <v>37000</v>
      </c>
      <c r="M176" s="73" t="s">
        <v>2570</v>
      </c>
      <c r="N176" s="70"/>
      <c r="O176"/>
      <c r="P176"/>
      <c r="Q176"/>
    </row>
    <row r="177" spans="1:17" s="61" customFormat="1" x14ac:dyDescent="0.3">
      <c r="A177" s="70"/>
      <c r="B177" s="14"/>
      <c r="C177" s="2" t="s">
        <v>76</v>
      </c>
      <c r="D177" s="109">
        <v>43972</v>
      </c>
      <c r="E177" s="14">
        <v>4274</v>
      </c>
      <c r="F177" s="84"/>
      <c r="J177" s="70" t="s">
        <v>538</v>
      </c>
      <c r="K177" s="70" t="s">
        <v>798</v>
      </c>
      <c r="L177" s="71">
        <v>37023</v>
      </c>
      <c r="M177" s="73" t="s">
        <v>2606</v>
      </c>
      <c r="N177" s="70"/>
      <c r="O177"/>
      <c r="P177"/>
      <c r="Q177"/>
    </row>
    <row r="178" spans="1:17" s="61" customFormat="1" x14ac:dyDescent="0.3">
      <c r="A178" s="70"/>
      <c r="B178" s="14"/>
      <c r="C178" s="2" t="s">
        <v>59</v>
      </c>
      <c r="D178" s="109">
        <v>43972</v>
      </c>
      <c r="E178" s="14">
        <v>4190</v>
      </c>
      <c r="F178" s="84"/>
      <c r="G178" s="2"/>
      <c r="H178" s="2"/>
      <c r="I178" s="2"/>
      <c r="J178" s="70" t="s">
        <v>128</v>
      </c>
      <c r="K178" s="70" t="s">
        <v>697</v>
      </c>
      <c r="L178" s="71">
        <v>37032</v>
      </c>
      <c r="M178" s="73" t="s">
        <v>2525</v>
      </c>
      <c r="N178" s="70"/>
      <c r="O178"/>
      <c r="P178"/>
      <c r="Q178"/>
    </row>
    <row r="179" spans="1:17" s="61" customFormat="1" x14ac:dyDescent="0.3">
      <c r="A179" s="70"/>
      <c r="B179" s="14"/>
      <c r="C179" s="2" t="s">
        <v>40</v>
      </c>
      <c r="D179" s="109">
        <v>43972</v>
      </c>
      <c r="E179" s="14">
        <v>6415</v>
      </c>
      <c r="F179" s="84"/>
      <c r="J179" s="70" t="s">
        <v>185</v>
      </c>
      <c r="K179" s="70" t="s">
        <v>234</v>
      </c>
      <c r="L179" s="71">
        <v>37039</v>
      </c>
      <c r="M179" s="73" t="s">
        <v>2421</v>
      </c>
      <c r="N179" s="70"/>
      <c r="O179"/>
      <c r="P179"/>
      <c r="Q179"/>
    </row>
    <row r="180" spans="1:17" s="61" customFormat="1" x14ac:dyDescent="0.3">
      <c r="A180" s="70"/>
      <c r="B180" s="14"/>
      <c r="C180" s="2" t="s">
        <v>40</v>
      </c>
      <c r="D180" s="78">
        <v>43973</v>
      </c>
      <c r="E180" s="14">
        <v>7391</v>
      </c>
      <c r="F180" s="84"/>
      <c r="G180" s="2"/>
      <c r="H180" s="2"/>
      <c r="I180" s="2"/>
      <c r="J180" s="70" t="s">
        <v>777</v>
      </c>
      <c r="K180" s="70" t="s">
        <v>2288</v>
      </c>
      <c r="L180" s="71">
        <v>37046</v>
      </c>
      <c r="M180" s="73" t="s">
        <v>2468</v>
      </c>
      <c r="N180" s="70"/>
      <c r="O180"/>
      <c r="P180"/>
      <c r="Q180"/>
    </row>
    <row r="181" spans="1:17" s="61" customFormat="1" x14ac:dyDescent="0.3">
      <c r="A181" s="70"/>
      <c r="B181" s="14"/>
      <c r="C181" s="2" t="s">
        <v>22</v>
      </c>
      <c r="D181" s="78">
        <v>43973</v>
      </c>
      <c r="E181" s="14">
        <v>3599</v>
      </c>
      <c r="F181" s="84"/>
      <c r="J181" s="70" t="s">
        <v>380</v>
      </c>
      <c r="K181" s="70" t="s">
        <v>234</v>
      </c>
      <c r="L181" s="71">
        <v>37081</v>
      </c>
      <c r="M181" s="73" t="s">
        <v>2423</v>
      </c>
      <c r="N181" s="70"/>
      <c r="O181"/>
      <c r="P181"/>
      <c r="Q181"/>
    </row>
    <row r="182" spans="1:17" s="61" customFormat="1" x14ac:dyDescent="0.3">
      <c r="A182" s="70"/>
      <c r="B182" s="14"/>
      <c r="C182" s="2" t="s">
        <v>30</v>
      </c>
      <c r="D182" s="109">
        <v>43974</v>
      </c>
      <c r="E182" s="14">
        <v>4450</v>
      </c>
      <c r="F182" s="84"/>
      <c r="J182" s="70" t="s">
        <v>436</v>
      </c>
      <c r="K182" s="70" t="s">
        <v>2298</v>
      </c>
      <c r="L182" s="71">
        <v>37115</v>
      </c>
      <c r="M182" s="73" t="s">
        <v>2577</v>
      </c>
      <c r="N182" s="70"/>
      <c r="O182"/>
      <c r="P182"/>
      <c r="Q182"/>
    </row>
    <row r="183" spans="1:17" s="61" customFormat="1" x14ac:dyDescent="0.3">
      <c r="A183" s="70"/>
      <c r="B183" s="14"/>
      <c r="C183" s="2" t="s">
        <v>62</v>
      </c>
      <c r="D183" s="109">
        <v>43975</v>
      </c>
      <c r="E183" s="14">
        <v>4011</v>
      </c>
      <c r="F183" s="84"/>
      <c r="J183" s="70" t="s">
        <v>181</v>
      </c>
      <c r="K183" s="70" t="s">
        <v>2288</v>
      </c>
      <c r="L183" s="71">
        <v>37149</v>
      </c>
      <c r="M183" s="73" t="s">
        <v>2477</v>
      </c>
      <c r="N183" s="70"/>
      <c r="O183"/>
      <c r="P183"/>
      <c r="Q183"/>
    </row>
    <row r="184" spans="1:17" s="61" customFormat="1" x14ac:dyDescent="0.3">
      <c r="A184" s="70"/>
      <c r="B184" s="14"/>
      <c r="C184" s="2" t="s">
        <v>53</v>
      </c>
      <c r="D184" s="109">
        <v>43975</v>
      </c>
      <c r="E184" s="14">
        <v>4008</v>
      </c>
      <c r="F184" s="84"/>
      <c r="G184" s="2"/>
      <c r="H184" s="2"/>
      <c r="I184" s="2"/>
      <c r="J184" s="70" t="s">
        <v>598</v>
      </c>
      <c r="K184" s="70" t="s">
        <v>2300</v>
      </c>
      <c r="L184" s="71">
        <v>37156</v>
      </c>
      <c r="M184" s="73" t="s">
        <v>2486</v>
      </c>
      <c r="N184" s="70"/>
      <c r="O184"/>
      <c r="P184"/>
      <c r="Q184"/>
    </row>
    <row r="185" spans="1:17" s="61" customFormat="1" x14ac:dyDescent="0.3">
      <c r="A185" s="70"/>
      <c r="B185" s="14"/>
      <c r="C185" s="2" t="s">
        <v>53</v>
      </c>
      <c r="D185" s="109">
        <v>43975</v>
      </c>
      <c r="E185" s="14">
        <v>4270</v>
      </c>
      <c r="F185" s="84"/>
      <c r="G185" s="2"/>
      <c r="H185" s="2"/>
      <c r="I185" s="2"/>
      <c r="J185" s="70" t="s">
        <v>518</v>
      </c>
      <c r="K185" s="70" t="s">
        <v>697</v>
      </c>
      <c r="L185" s="71">
        <v>37168</v>
      </c>
      <c r="M185" s="73" t="s">
        <v>2552</v>
      </c>
      <c r="N185" s="70"/>
      <c r="O185"/>
      <c r="P185"/>
      <c r="Q185"/>
    </row>
    <row r="186" spans="1:17" s="61" customFormat="1" x14ac:dyDescent="0.3">
      <c r="A186" s="70"/>
      <c r="B186" s="14"/>
      <c r="C186" s="2" t="s">
        <v>3384</v>
      </c>
      <c r="D186" s="109">
        <v>43976</v>
      </c>
      <c r="E186" s="14">
        <v>6239</v>
      </c>
      <c r="F186" s="84"/>
      <c r="J186" s="70" t="s">
        <v>595</v>
      </c>
      <c r="K186" s="70" t="s">
        <v>234</v>
      </c>
      <c r="L186" s="71">
        <v>37169</v>
      </c>
      <c r="M186" s="73" t="s">
        <v>2424</v>
      </c>
      <c r="N186" s="70"/>
      <c r="O186"/>
      <c r="P186"/>
      <c r="Q186"/>
    </row>
    <row r="187" spans="1:17" s="61" customFormat="1" x14ac:dyDescent="0.3">
      <c r="A187" s="70"/>
      <c r="B187" s="14"/>
      <c r="C187" s="2" t="s">
        <v>34</v>
      </c>
      <c r="D187" s="109">
        <v>43976</v>
      </c>
      <c r="E187" s="14">
        <v>5113</v>
      </c>
      <c r="F187" s="84"/>
      <c r="J187" s="70" t="s">
        <v>285</v>
      </c>
      <c r="K187" s="70" t="s">
        <v>2300</v>
      </c>
      <c r="L187" s="71">
        <v>37191</v>
      </c>
      <c r="M187" s="73" t="s">
        <v>2489</v>
      </c>
      <c r="N187" s="70"/>
      <c r="O187"/>
      <c r="P187"/>
      <c r="Q187"/>
    </row>
    <row r="188" spans="1:17" s="61" customFormat="1" x14ac:dyDescent="0.3">
      <c r="A188" s="70"/>
      <c r="B188" s="14"/>
      <c r="C188" s="2" t="s">
        <v>51</v>
      </c>
      <c r="D188" s="109">
        <v>43977</v>
      </c>
      <c r="E188" s="14">
        <v>6048</v>
      </c>
      <c r="F188" s="84"/>
      <c r="J188" s="70" t="s">
        <v>286</v>
      </c>
      <c r="K188" s="70" t="s">
        <v>2298</v>
      </c>
      <c r="L188" s="71">
        <v>37200</v>
      </c>
      <c r="M188" s="73" t="s">
        <v>2599</v>
      </c>
      <c r="N188" s="70"/>
      <c r="O188"/>
      <c r="P188"/>
      <c r="Q188"/>
    </row>
    <row r="189" spans="1:17" s="61" customFormat="1" x14ac:dyDescent="0.3">
      <c r="A189" s="70"/>
      <c r="B189" s="14"/>
      <c r="C189" s="2" t="s">
        <v>2320</v>
      </c>
      <c r="D189" s="78">
        <v>43977</v>
      </c>
      <c r="E189" s="14">
        <v>3524</v>
      </c>
      <c r="F189" s="84"/>
      <c r="J189" s="70" t="s">
        <v>273</v>
      </c>
      <c r="K189" s="70" t="s">
        <v>697</v>
      </c>
      <c r="L189" s="71">
        <v>37221</v>
      </c>
      <c r="M189" s="73" t="s">
        <v>2554</v>
      </c>
      <c r="N189" s="70"/>
      <c r="O189"/>
      <c r="P189"/>
      <c r="Q189"/>
    </row>
    <row r="190" spans="1:17" s="61" customFormat="1" x14ac:dyDescent="0.3">
      <c r="A190" s="70"/>
      <c r="B190" s="14"/>
      <c r="C190" s="2" t="s">
        <v>16</v>
      </c>
      <c r="D190" s="109">
        <v>43978</v>
      </c>
      <c r="E190" s="14">
        <v>5841</v>
      </c>
      <c r="F190" s="84"/>
      <c r="J190" s="70" t="s">
        <v>663</v>
      </c>
      <c r="K190" s="70" t="s">
        <v>2300</v>
      </c>
      <c r="L190" s="71">
        <v>37224</v>
      </c>
      <c r="M190" s="73" t="s">
        <v>2497</v>
      </c>
      <c r="N190" s="70"/>
      <c r="O190"/>
      <c r="P190"/>
      <c r="Q190"/>
    </row>
    <row r="191" spans="1:17" s="61" customFormat="1" x14ac:dyDescent="0.3">
      <c r="A191" s="70"/>
      <c r="B191" s="14"/>
      <c r="C191" s="2" t="s">
        <v>53</v>
      </c>
      <c r="D191" s="109">
        <v>43980</v>
      </c>
      <c r="E191" s="14">
        <v>6290</v>
      </c>
      <c r="F191" s="84"/>
      <c r="J191" s="70" t="s">
        <v>367</v>
      </c>
      <c r="K191" s="70" t="s">
        <v>2298</v>
      </c>
      <c r="L191" s="71">
        <v>37235</v>
      </c>
      <c r="M191" s="73" t="s">
        <v>2600</v>
      </c>
      <c r="N191" s="70"/>
      <c r="O191"/>
      <c r="P191"/>
      <c r="Q191"/>
    </row>
    <row r="192" spans="1:17" s="61" customFormat="1" x14ac:dyDescent="0.3">
      <c r="A192" s="70"/>
      <c r="B192" s="14"/>
      <c r="C192" s="2" t="s">
        <v>74</v>
      </c>
      <c r="D192" s="109">
        <v>43980</v>
      </c>
      <c r="E192" s="14">
        <v>4471</v>
      </c>
      <c r="F192" s="84"/>
      <c r="G192" s="2"/>
      <c r="H192" s="2"/>
      <c r="I192" s="2"/>
      <c r="J192" s="70" t="s">
        <v>680</v>
      </c>
      <c r="K192" s="70" t="s">
        <v>2298</v>
      </c>
      <c r="L192" s="71">
        <v>37238</v>
      </c>
      <c r="M192" s="73" t="s">
        <v>2604</v>
      </c>
      <c r="N192" s="70"/>
      <c r="O192"/>
      <c r="P192"/>
      <c r="Q192"/>
    </row>
    <row r="193" spans="1:17" s="61" customFormat="1" x14ac:dyDescent="0.3">
      <c r="A193" s="70"/>
      <c r="B193" s="14"/>
      <c r="C193" s="2" t="s">
        <v>36</v>
      </c>
      <c r="D193" s="109">
        <v>43980</v>
      </c>
      <c r="E193" s="14">
        <v>4963</v>
      </c>
      <c r="F193" s="84"/>
      <c r="J193" s="70" t="s">
        <v>802</v>
      </c>
      <c r="K193" s="70" t="s">
        <v>623</v>
      </c>
      <c r="L193" s="71">
        <v>37252</v>
      </c>
      <c r="M193" s="73" t="s">
        <v>2528</v>
      </c>
      <c r="N193" s="70"/>
      <c r="O193"/>
      <c r="P193"/>
      <c r="Q193"/>
    </row>
    <row r="194" spans="1:17" s="61" customFormat="1" x14ac:dyDescent="0.3">
      <c r="A194" s="70"/>
      <c r="B194" s="14"/>
      <c r="C194" s="2" t="s">
        <v>76</v>
      </c>
      <c r="D194" s="109">
        <v>43981</v>
      </c>
      <c r="E194" s="14">
        <v>5309</v>
      </c>
      <c r="F194" s="84"/>
      <c r="G194" s="2"/>
      <c r="H194" s="2"/>
      <c r="I194" s="2"/>
      <c r="J194" s="70" t="s">
        <v>625</v>
      </c>
      <c r="K194" s="70" t="s">
        <v>2293</v>
      </c>
      <c r="L194" s="71">
        <v>37253</v>
      </c>
      <c r="M194" s="73" t="s">
        <v>2522</v>
      </c>
      <c r="N194" s="70"/>
      <c r="O194"/>
      <c r="P194"/>
      <c r="Q194"/>
    </row>
    <row r="195" spans="1:17" s="61" customFormat="1" x14ac:dyDescent="0.3">
      <c r="A195" s="70"/>
      <c r="B195" s="14"/>
      <c r="C195" s="2" t="s">
        <v>2319</v>
      </c>
      <c r="D195" s="109">
        <v>43982</v>
      </c>
      <c r="E195" s="14">
        <v>4645</v>
      </c>
      <c r="F195" s="84"/>
      <c r="G195" s="2"/>
      <c r="H195" s="2"/>
      <c r="I195" s="2"/>
      <c r="J195" s="70" t="s">
        <v>541</v>
      </c>
      <c r="K195" s="70" t="s">
        <v>2293</v>
      </c>
      <c r="L195" s="71">
        <v>37259</v>
      </c>
      <c r="M195" s="73" t="s">
        <v>2523</v>
      </c>
      <c r="N195" s="70"/>
      <c r="O195"/>
      <c r="P195"/>
      <c r="Q195"/>
    </row>
    <row r="196" spans="1:17" s="61" customFormat="1" x14ac:dyDescent="0.3">
      <c r="A196" s="70"/>
      <c r="B196" s="14"/>
      <c r="C196" s="2" t="s">
        <v>67</v>
      </c>
      <c r="D196" s="109">
        <v>43982</v>
      </c>
      <c r="E196" s="14">
        <v>4435</v>
      </c>
      <c r="F196" s="84"/>
      <c r="J196" s="70" t="s">
        <v>782</v>
      </c>
      <c r="K196" s="70" t="s">
        <v>2293</v>
      </c>
      <c r="L196" s="71">
        <v>37269</v>
      </c>
      <c r="M196" s="73" t="s">
        <v>2545</v>
      </c>
      <c r="N196" s="70"/>
      <c r="O196"/>
      <c r="P196"/>
      <c r="Q196"/>
    </row>
    <row r="197" spans="1:17" s="61" customFormat="1" x14ac:dyDescent="0.3">
      <c r="A197" s="70"/>
      <c r="B197" s="14"/>
      <c r="C197" s="2" t="s">
        <v>53</v>
      </c>
      <c r="D197" s="109">
        <v>43982</v>
      </c>
      <c r="E197" s="14">
        <v>5043</v>
      </c>
      <c r="F197" s="84"/>
      <c r="J197" s="70" t="s">
        <v>232</v>
      </c>
      <c r="K197" s="70" t="s">
        <v>234</v>
      </c>
      <c r="L197" s="71">
        <v>37283</v>
      </c>
      <c r="M197" s="73" t="s">
        <v>2426</v>
      </c>
      <c r="N197" s="70"/>
      <c r="O197"/>
      <c r="P197"/>
      <c r="Q197"/>
    </row>
    <row r="198" spans="1:17" s="61" customFormat="1" x14ac:dyDescent="0.3">
      <c r="A198" s="70"/>
      <c r="B198" s="14"/>
      <c r="C198" s="2" t="s">
        <v>19</v>
      </c>
      <c r="D198" s="109">
        <v>43983</v>
      </c>
      <c r="E198" s="14">
        <v>3574</v>
      </c>
      <c r="F198" s="84"/>
      <c r="J198" s="70" t="s">
        <v>710</v>
      </c>
      <c r="K198" s="70" t="s">
        <v>2300</v>
      </c>
      <c r="L198" s="71">
        <v>37291</v>
      </c>
      <c r="M198" s="73" t="s">
        <v>2508</v>
      </c>
      <c r="N198" s="70"/>
      <c r="O198"/>
      <c r="P198"/>
      <c r="Q198"/>
    </row>
    <row r="199" spans="1:17" s="61" customFormat="1" x14ac:dyDescent="0.3">
      <c r="A199" s="70"/>
      <c r="B199" s="14"/>
      <c r="C199" s="2" t="s">
        <v>72</v>
      </c>
      <c r="D199" s="109">
        <v>43983</v>
      </c>
      <c r="E199" s="14">
        <v>3809</v>
      </c>
      <c r="F199" s="84"/>
      <c r="J199" s="70" t="s">
        <v>151</v>
      </c>
      <c r="K199" s="70" t="s">
        <v>623</v>
      </c>
      <c r="L199" s="71">
        <v>37298</v>
      </c>
      <c r="M199" s="73" t="s">
        <v>2563</v>
      </c>
      <c r="N199" s="70"/>
      <c r="O199"/>
      <c r="P199"/>
      <c r="Q199"/>
    </row>
    <row r="200" spans="1:17" s="61" customFormat="1" x14ac:dyDescent="0.3">
      <c r="A200" s="70"/>
      <c r="B200" s="14"/>
      <c r="C200" s="2" t="s">
        <v>38</v>
      </c>
      <c r="D200" s="109">
        <v>43984</v>
      </c>
      <c r="E200" s="14">
        <v>5674</v>
      </c>
      <c r="F200" s="84"/>
      <c r="J200" s="70" t="s">
        <v>686</v>
      </c>
      <c r="K200" s="70" t="s">
        <v>2297</v>
      </c>
      <c r="L200" s="71">
        <v>37312</v>
      </c>
      <c r="M200" s="73" t="s">
        <v>3353</v>
      </c>
      <c r="N200" s="70"/>
      <c r="O200"/>
      <c r="P200"/>
      <c r="Q200"/>
    </row>
    <row r="201" spans="1:17" s="61" customFormat="1" x14ac:dyDescent="0.3">
      <c r="A201" s="70"/>
      <c r="B201" s="14"/>
      <c r="C201" s="2" t="s">
        <v>78</v>
      </c>
      <c r="D201" s="109">
        <v>43985</v>
      </c>
      <c r="E201" s="14">
        <v>4033</v>
      </c>
      <c r="F201" s="84"/>
      <c r="J201" s="70" t="s">
        <v>762</v>
      </c>
      <c r="K201" s="70" t="s">
        <v>697</v>
      </c>
      <c r="L201" s="71">
        <v>37323</v>
      </c>
      <c r="M201" s="73" t="s">
        <v>2555</v>
      </c>
      <c r="N201" s="70"/>
      <c r="O201"/>
      <c r="P201"/>
      <c r="Q201"/>
    </row>
    <row r="202" spans="1:17" s="61" customFormat="1" x14ac:dyDescent="0.3">
      <c r="A202" s="70"/>
      <c r="B202" s="14"/>
      <c r="C202" s="2" t="s">
        <v>64</v>
      </c>
      <c r="D202" s="109">
        <v>43986</v>
      </c>
      <c r="E202" s="14">
        <v>5598</v>
      </c>
      <c r="F202" s="84"/>
      <c r="J202" s="70" t="s">
        <v>645</v>
      </c>
      <c r="K202" s="70" t="s">
        <v>2288</v>
      </c>
      <c r="L202" s="71">
        <v>37330</v>
      </c>
      <c r="M202" s="73" t="s">
        <v>2501</v>
      </c>
      <c r="N202" s="70"/>
      <c r="O202"/>
      <c r="P202"/>
      <c r="Q202"/>
    </row>
    <row r="203" spans="1:17" s="61" customFormat="1" x14ac:dyDescent="0.3">
      <c r="A203" s="70"/>
      <c r="B203" s="14"/>
      <c r="C203" s="2" t="s">
        <v>53</v>
      </c>
      <c r="D203" s="109">
        <v>43986</v>
      </c>
      <c r="E203" s="14">
        <v>5125</v>
      </c>
      <c r="F203" s="84"/>
      <c r="J203" s="70" t="s">
        <v>579</v>
      </c>
      <c r="K203" s="70" t="s">
        <v>2294</v>
      </c>
      <c r="L203" s="71">
        <v>37373</v>
      </c>
      <c r="M203" s="73" t="s">
        <v>2568</v>
      </c>
      <c r="N203" s="70"/>
      <c r="O203"/>
      <c r="P203"/>
      <c r="Q203"/>
    </row>
    <row r="204" spans="1:17" s="61" customFormat="1" x14ac:dyDescent="0.3">
      <c r="A204" s="70"/>
      <c r="B204" s="14"/>
      <c r="C204" s="2" t="s">
        <v>62</v>
      </c>
      <c r="D204" s="78">
        <v>43986</v>
      </c>
      <c r="E204" s="14">
        <v>5010</v>
      </c>
      <c r="F204" s="84"/>
      <c r="J204" s="70" t="s">
        <v>373</v>
      </c>
      <c r="K204" s="70" t="s">
        <v>234</v>
      </c>
      <c r="L204" s="71">
        <v>37379</v>
      </c>
      <c r="M204" s="73" t="s">
        <v>2433</v>
      </c>
      <c r="N204" s="70"/>
      <c r="O204"/>
      <c r="P204"/>
      <c r="Q204"/>
    </row>
    <row r="205" spans="1:17" s="61" customFormat="1" x14ac:dyDescent="0.3">
      <c r="A205" s="70"/>
      <c r="B205" s="14"/>
      <c r="C205" s="2" t="s">
        <v>47</v>
      </c>
      <c r="D205" s="109">
        <v>43990</v>
      </c>
      <c r="E205" s="14">
        <v>6379</v>
      </c>
      <c r="F205" s="84"/>
      <c r="G205" s="2"/>
      <c r="H205" s="2"/>
      <c r="I205" s="2"/>
      <c r="J205" s="70" t="s">
        <v>374</v>
      </c>
      <c r="K205" s="70" t="s">
        <v>2298</v>
      </c>
      <c r="L205" s="71">
        <v>37399</v>
      </c>
      <c r="M205" s="73" t="s">
        <v>2608</v>
      </c>
      <c r="N205" s="70"/>
      <c r="O205"/>
      <c r="P205"/>
      <c r="Q205"/>
    </row>
    <row r="206" spans="1:17" s="61" customFormat="1" x14ac:dyDescent="0.3">
      <c r="A206" s="70"/>
      <c r="B206" s="14"/>
      <c r="C206" s="2" t="s">
        <v>30</v>
      </c>
      <c r="D206" s="109">
        <v>43990</v>
      </c>
      <c r="E206" s="14">
        <v>4985</v>
      </c>
      <c r="F206" s="84"/>
      <c r="G206" s="2"/>
      <c r="H206" s="2"/>
      <c r="I206" s="2"/>
      <c r="J206" s="70" t="s">
        <v>135</v>
      </c>
      <c r="K206" s="70" t="s">
        <v>2293</v>
      </c>
      <c r="L206" s="71">
        <v>37410</v>
      </c>
      <c r="M206" s="73" t="s">
        <v>2588</v>
      </c>
      <c r="N206" s="70"/>
      <c r="O206"/>
      <c r="P206"/>
      <c r="Q206"/>
    </row>
    <row r="207" spans="1:17" s="61" customFormat="1" x14ac:dyDescent="0.3">
      <c r="A207" s="70"/>
      <c r="B207" s="14"/>
      <c r="C207" s="2" t="s">
        <v>24</v>
      </c>
      <c r="D207" s="109">
        <v>43990</v>
      </c>
      <c r="E207" s="14">
        <v>5931</v>
      </c>
      <c r="F207" s="84"/>
      <c r="J207" s="70" t="s">
        <v>210</v>
      </c>
      <c r="K207" s="70" t="s">
        <v>2300</v>
      </c>
      <c r="L207" s="71">
        <v>37413</v>
      </c>
      <c r="M207" s="73" t="s">
        <v>2512</v>
      </c>
      <c r="N207" s="70"/>
      <c r="O207"/>
      <c r="P207"/>
      <c r="Q207"/>
    </row>
    <row r="208" spans="1:17" s="61" customFormat="1" x14ac:dyDescent="0.3">
      <c r="A208" s="70"/>
      <c r="B208" s="14"/>
      <c r="C208" s="2" t="s">
        <v>38</v>
      </c>
      <c r="D208" s="109">
        <v>43992</v>
      </c>
      <c r="E208" s="14">
        <v>6211</v>
      </c>
      <c r="F208" s="84"/>
      <c r="G208" s="2"/>
      <c r="H208" s="2"/>
      <c r="I208" s="2"/>
      <c r="J208" s="70" t="s">
        <v>747</v>
      </c>
      <c r="K208" s="70" t="s">
        <v>2294</v>
      </c>
      <c r="L208" s="71">
        <v>37445</v>
      </c>
      <c r="M208" s="73" t="s">
        <v>2603</v>
      </c>
      <c r="N208" s="70"/>
      <c r="O208"/>
      <c r="P208"/>
      <c r="Q208"/>
    </row>
    <row r="209" spans="1:17" s="61" customFormat="1" x14ac:dyDescent="0.3">
      <c r="A209" s="70"/>
      <c r="B209" s="14"/>
      <c r="C209" s="2" t="s">
        <v>19</v>
      </c>
      <c r="D209" s="109">
        <v>43992</v>
      </c>
      <c r="E209" s="14">
        <v>3764</v>
      </c>
      <c r="F209" s="84"/>
      <c r="G209" s="2"/>
      <c r="H209" s="2"/>
      <c r="I209" s="2"/>
      <c r="J209" s="70" t="s">
        <v>667</v>
      </c>
      <c r="K209" s="70" t="s">
        <v>697</v>
      </c>
      <c r="L209" s="71">
        <v>37458</v>
      </c>
      <c r="M209" s="73" t="s">
        <v>3365</v>
      </c>
      <c r="N209" s="70"/>
      <c r="O209"/>
      <c r="P209"/>
      <c r="Q209"/>
    </row>
    <row r="210" spans="1:17" s="61" customFormat="1" x14ac:dyDescent="0.3">
      <c r="A210" s="70"/>
      <c r="B210" s="14"/>
      <c r="C210" s="2" t="s">
        <v>2320</v>
      </c>
      <c r="D210" s="109">
        <v>43992</v>
      </c>
      <c r="E210" s="14">
        <v>3589</v>
      </c>
      <c r="F210" s="84"/>
      <c r="J210" s="70" t="s">
        <v>327</v>
      </c>
      <c r="K210" s="70" t="s">
        <v>234</v>
      </c>
      <c r="L210" s="71">
        <v>37469</v>
      </c>
      <c r="M210" s="73" t="s">
        <v>2438</v>
      </c>
      <c r="N210" s="70"/>
      <c r="O210"/>
      <c r="P210"/>
      <c r="Q210"/>
    </row>
    <row r="211" spans="1:17" s="61" customFormat="1" x14ac:dyDescent="0.3">
      <c r="A211" s="70"/>
      <c r="B211" s="14"/>
      <c r="C211" s="2" t="s">
        <v>3384</v>
      </c>
      <c r="D211" s="109">
        <v>43993</v>
      </c>
      <c r="E211" s="14">
        <v>4640</v>
      </c>
      <c r="F211" s="84"/>
      <c r="J211" s="70" t="s">
        <v>536</v>
      </c>
      <c r="K211" s="70" t="s">
        <v>2300</v>
      </c>
      <c r="L211" s="71">
        <v>37487</v>
      </c>
      <c r="M211" s="73" t="s">
        <v>2514</v>
      </c>
      <c r="N211" s="70"/>
      <c r="O211"/>
      <c r="P211"/>
      <c r="Q211"/>
    </row>
    <row r="212" spans="1:17" s="61" customFormat="1" x14ac:dyDescent="0.3">
      <c r="A212" s="70"/>
      <c r="B212" s="14"/>
      <c r="C212" s="2" t="s">
        <v>51</v>
      </c>
      <c r="D212" s="109">
        <v>43993</v>
      </c>
      <c r="E212" s="14">
        <v>6588</v>
      </c>
      <c r="F212" s="84"/>
      <c r="G212" s="2"/>
      <c r="H212" s="2"/>
      <c r="I212" s="2"/>
      <c r="J212" s="70" t="s">
        <v>736</v>
      </c>
      <c r="K212" s="70" t="s">
        <v>2288</v>
      </c>
      <c r="L212" s="71">
        <v>37494</v>
      </c>
      <c r="M212" s="73" t="s">
        <v>2506</v>
      </c>
      <c r="N212" s="70"/>
      <c r="O212"/>
      <c r="P212"/>
      <c r="Q212"/>
    </row>
    <row r="213" spans="1:17" s="61" customFormat="1" x14ac:dyDescent="0.3">
      <c r="A213" s="70"/>
      <c r="B213" s="14"/>
      <c r="C213" s="2" t="s">
        <v>62</v>
      </c>
      <c r="D213" s="109">
        <v>43993</v>
      </c>
      <c r="E213" s="14">
        <v>4687</v>
      </c>
      <c r="F213" s="84"/>
      <c r="J213" s="70" t="s">
        <v>753</v>
      </c>
      <c r="K213" s="70" t="s">
        <v>234</v>
      </c>
      <c r="L213" s="71">
        <v>37518</v>
      </c>
      <c r="M213" s="73" t="s">
        <v>2452</v>
      </c>
      <c r="N213" s="70"/>
      <c r="O213"/>
      <c r="P213"/>
      <c r="Q213"/>
    </row>
    <row r="214" spans="1:17" s="61" customFormat="1" x14ac:dyDescent="0.3">
      <c r="A214" s="70"/>
      <c r="B214" s="14"/>
      <c r="C214" s="2" t="s">
        <v>13</v>
      </c>
      <c r="D214" s="109">
        <v>43994</v>
      </c>
      <c r="E214" s="14">
        <v>6006</v>
      </c>
      <c r="F214" s="84"/>
      <c r="J214" s="70" t="s">
        <v>266</v>
      </c>
      <c r="K214" s="70" t="s">
        <v>234</v>
      </c>
      <c r="L214" s="71">
        <v>37522</v>
      </c>
      <c r="M214" s="73" t="s">
        <v>2454</v>
      </c>
      <c r="N214" s="70"/>
      <c r="O214"/>
      <c r="P214"/>
      <c r="Q214"/>
    </row>
    <row r="215" spans="1:17" s="61" customFormat="1" x14ac:dyDescent="0.3">
      <c r="A215" s="70"/>
      <c r="B215" s="14"/>
      <c r="C215" s="2" t="s">
        <v>2319</v>
      </c>
      <c r="D215" s="109">
        <v>43996</v>
      </c>
      <c r="E215" s="14">
        <v>6343</v>
      </c>
      <c r="F215" s="84"/>
      <c r="J215" s="70" t="s">
        <v>428</v>
      </c>
      <c r="K215" s="70" t="s">
        <v>623</v>
      </c>
      <c r="L215" s="71">
        <v>37532</v>
      </c>
      <c r="M215" s="73" t="s">
        <v>2564</v>
      </c>
      <c r="N215" s="70"/>
      <c r="O215"/>
      <c r="P215"/>
      <c r="Q215"/>
    </row>
    <row r="216" spans="1:17" s="61" customFormat="1" x14ac:dyDescent="0.3">
      <c r="A216" s="70"/>
      <c r="B216" s="14"/>
      <c r="C216" s="2" t="s">
        <v>13</v>
      </c>
      <c r="D216" s="109">
        <v>43996</v>
      </c>
      <c r="E216" s="14">
        <v>5724</v>
      </c>
      <c r="F216" s="84"/>
      <c r="J216" s="70" t="s">
        <v>772</v>
      </c>
      <c r="K216" s="70" t="s">
        <v>697</v>
      </c>
      <c r="L216" s="71">
        <v>37550</v>
      </c>
      <c r="M216" s="73" t="s">
        <v>2567</v>
      </c>
      <c r="N216" s="70"/>
      <c r="O216"/>
      <c r="P216"/>
      <c r="Q216"/>
    </row>
    <row r="217" spans="1:17" s="61" customFormat="1" x14ac:dyDescent="0.3">
      <c r="A217" s="70"/>
      <c r="B217" s="14"/>
      <c r="C217" s="2" t="s">
        <v>72</v>
      </c>
      <c r="D217" s="78">
        <v>43996</v>
      </c>
      <c r="E217" s="14">
        <v>4617</v>
      </c>
      <c r="F217" s="84"/>
      <c r="G217" s="2"/>
      <c r="H217" s="2"/>
      <c r="I217" s="2"/>
      <c r="J217" s="70" t="s">
        <v>612</v>
      </c>
      <c r="K217" s="70" t="s">
        <v>2293</v>
      </c>
      <c r="L217" s="71">
        <v>37568</v>
      </c>
      <c r="M217" s="73" t="s">
        <v>2654</v>
      </c>
      <c r="N217" s="70"/>
      <c r="O217"/>
      <c r="P217"/>
      <c r="Q217"/>
    </row>
    <row r="218" spans="1:17" s="61" customFormat="1" x14ac:dyDescent="0.3">
      <c r="A218" s="70"/>
      <c r="B218" s="14"/>
      <c r="C218" s="2" t="s">
        <v>64</v>
      </c>
      <c r="D218" s="78">
        <v>43996</v>
      </c>
      <c r="E218" s="14">
        <v>5113</v>
      </c>
      <c r="F218" s="84"/>
      <c r="J218" s="70" t="s">
        <v>340</v>
      </c>
      <c r="K218" s="70" t="s">
        <v>2293</v>
      </c>
      <c r="L218" s="71">
        <v>37582</v>
      </c>
      <c r="M218" s="73" t="s">
        <v>2668</v>
      </c>
      <c r="N218" s="70"/>
      <c r="O218"/>
      <c r="P218"/>
      <c r="Q218"/>
    </row>
    <row r="219" spans="1:17" s="61" customFormat="1" x14ac:dyDescent="0.3">
      <c r="A219" s="70"/>
      <c r="B219" s="14"/>
      <c r="C219" s="2" t="s">
        <v>59</v>
      </c>
      <c r="D219" s="109">
        <v>43998</v>
      </c>
      <c r="E219" s="14">
        <v>5086</v>
      </c>
      <c r="F219" s="84"/>
      <c r="J219" s="70" t="s">
        <v>420</v>
      </c>
      <c r="K219" s="70" t="s">
        <v>2288</v>
      </c>
      <c r="L219" s="71">
        <v>37584</v>
      </c>
      <c r="M219" s="73" t="s">
        <v>2521</v>
      </c>
      <c r="N219" s="70"/>
      <c r="O219"/>
      <c r="P219"/>
      <c r="Q219"/>
    </row>
    <row r="220" spans="1:17" s="61" customFormat="1" x14ac:dyDescent="0.3">
      <c r="A220" s="70"/>
      <c r="B220" s="14"/>
      <c r="C220" s="2" t="s">
        <v>45</v>
      </c>
      <c r="D220" s="109">
        <v>43999</v>
      </c>
      <c r="E220" s="14">
        <v>4250</v>
      </c>
      <c r="F220" s="84"/>
      <c r="J220" s="70" t="s">
        <v>593</v>
      </c>
      <c r="K220" s="70" t="s">
        <v>2300</v>
      </c>
      <c r="L220" s="71">
        <v>37592</v>
      </c>
      <c r="M220" s="73" t="s">
        <v>2533</v>
      </c>
      <c r="N220" s="70"/>
      <c r="O220"/>
      <c r="P220"/>
      <c r="Q220"/>
    </row>
    <row r="221" spans="1:17" s="61" customFormat="1" x14ac:dyDescent="0.3">
      <c r="A221" s="70"/>
      <c r="B221" s="14"/>
      <c r="C221" s="2" t="s">
        <v>13</v>
      </c>
      <c r="D221" s="109">
        <v>43999</v>
      </c>
      <c r="E221" s="14">
        <v>4639</v>
      </c>
      <c r="F221" s="84"/>
      <c r="J221" s="70" t="s">
        <v>65</v>
      </c>
      <c r="K221" s="70" t="s">
        <v>2288</v>
      </c>
      <c r="L221" s="71">
        <v>37617</v>
      </c>
      <c r="M221" s="73" t="s">
        <v>2524</v>
      </c>
      <c r="N221" s="70"/>
      <c r="O221"/>
      <c r="P221"/>
      <c r="Q221"/>
    </row>
    <row r="222" spans="1:17" s="61" customFormat="1" x14ac:dyDescent="0.3">
      <c r="A222" s="70"/>
      <c r="B222" s="14"/>
      <c r="C222" s="2" t="s">
        <v>78</v>
      </c>
      <c r="D222" s="109">
        <v>44000</v>
      </c>
      <c r="E222" s="14">
        <v>3691</v>
      </c>
      <c r="F222" s="84"/>
      <c r="G222" s="2"/>
      <c r="H222" s="2"/>
      <c r="I222" s="2"/>
      <c r="J222" s="70" t="s">
        <v>546</v>
      </c>
      <c r="K222" s="70" t="s">
        <v>2296</v>
      </c>
      <c r="L222" s="71">
        <v>37619</v>
      </c>
      <c r="M222" s="73" t="s">
        <v>3351</v>
      </c>
      <c r="N222" s="70"/>
      <c r="O222"/>
      <c r="P222"/>
      <c r="Q222"/>
    </row>
    <row r="223" spans="1:17" s="61" customFormat="1" x14ac:dyDescent="0.3">
      <c r="A223" s="70"/>
      <c r="B223" s="14"/>
      <c r="C223" s="2" t="s">
        <v>55</v>
      </c>
      <c r="D223" s="109">
        <v>44001</v>
      </c>
      <c r="E223" s="14">
        <v>4812</v>
      </c>
      <c r="F223" s="84"/>
      <c r="G223" s="2"/>
      <c r="H223" s="2"/>
      <c r="I223" s="2"/>
      <c r="J223" s="70" t="s">
        <v>114</v>
      </c>
      <c r="K223" s="70" t="s">
        <v>2298</v>
      </c>
      <c r="L223" s="71">
        <v>37631</v>
      </c>
      <c r="M223" s="73" t="s">
        <v>2618</v>
      </c>
      <c r="N223" s="70"/>
      <c r="O223"/>
      <c r="P223"/>
      <c r="Q223"/>
    </row>
    <row r="224" spans="1:17" s="61" customFormat="1" x14ac:dyDescent="0.3">
      <c r="A224" s="70"/>
      <c r="B224" s="14"/>
      <c r="C224" s="2" t="s">
        <v>53</v>
      </c>
      <c r="D224" s="109">
        <v>44003</v>
      </c>
      <c r="E224" s="14">
        <v>6118</v>
      </c>
      <c r="F224" s="84"/>
      <c r="J224" s="70" t="s">
        <v>766</v>
      </c>
      <c r="K224" s="70" t="s">
        <v>697</v>
      </c>
      <c r="L224" s="71">
        <v>37635</v>
      </c>
      <c r="M224" s="73" t="s">
        <v>2586</v>
      </c>
      <c r="N224" s="70"/>
      <c r="O224"/>
      <c r="P224"/>
      <c r="Q224"/>
    </row>
    <row r="225" spans="1:17" s="61" customFormat="1" x14ac:dyDescent="0.3">
      <c r="A225" s="70"/>
      <c r="B225" s="14"/>
      <c r="C225" s="2" t="s">
        <v>67</v>
      </c>
      <c r="D225" s="109">
        <v>44003</v>
      </c>
      <c r="E225" s="14">
        <v>5000</v>
      </c>
      <c r="F225" s="84"/>
      <c r="G225" s="2"/>
      <c r="H225" s="2"/>
      <c r="I225" s="2"/>
      <c r="J225" s="70" t="s">
        <v>591</v>
      </c>
      <c r="K225" s="70" t="s">
        <v>2300</v>
      </c>
      <c r="L225" s="71">
        <v>37644</v>
      </c>
      <c r="M225" s="73" t="s">
        <v>2535</v>
      </c>
      <c r="N225" s="70"/>
      <c r="O225"/>
      <c r="P225"/>
      <c r="Q225"/>
    </row>
    <row r="226" spans="1:17" s="61" customFormat="1" x14ac:dyDescent="0.3">
      <c r="A226" s="70"/>
      <c r="B226" s="14"/>
      <c r="C226" s="2" t="s">
        <v>16</v>
      </c>
      <c r="D226" s="109">
        <v>44004</v>
      </c>
      <c r="E226" s="14">
        <v>4412</v>
      </c>
      <c r="F226" s="84"/>
      <c r="J226" s="70" t="s">
        <v>418</v>
      </c>
      <c r="K226" s="70" t="s">
        <v>2291</v>
      </c>
      <c r="L226" s="71">
        <v>37648</v>
      </c>
      <c r="M226" s="73" t="s">
        <v>2587</v>
      </c>
      <c r="N226" s="70"/>
      <c r="O226"/>
      <c r="P226"/>
      <c r="Q226"/>
    </row>
    <row r="227" spans="1:17" s="61" customFormat="1" x14ac:dyDescent="0.3">
      <c r="A227" s="70"/>
      <c r="B227" s="14"/>
      <c r="C227" s="2" t="s">
        <v>2320</v>
      </c>
      <c r="D227" s="109">
        <v>44005</v>
      </c>
      <c r="E227" s="14">
        <v>4113</v>
      </c>
      <c r="F227" s="84"/>
      <c r="J227" s="70" t="s">
        <v>222</v>
      </c>
      <c r="K227" s="70" t="s">
        <v>2296</v>
      </c>
      <c r="L227" s="71">
        <v>37648</v>
      </c>
      <c r="M227" s="73" t="s">
        <v>2472</v>
      </c>
      <c r="N227" s="70"/>
      <c r="O227"/>
      <c r="P227"/>
      <c r="Q227"/>
    </row>
    <row r="228" spans="1:17" s="61" customFormat="1" x14ac:dyDescent="0.3">
      <c r="A228" s="70"/>
      <c r="B228" s="14"/>
      <c r="C228" s="2" t="s">
        <v>2320</v>
      </c>
      <c r="D228" s="78">
        <v>44006</v>
      </c>
      <c r="E228" s="14">
        <v>6588</v>
      </c>
      <c r="F228" s="84"/>
      <c r="J228" s="70" t="s">
        <v>197</v>
      </c>
      <c r="K228" s="70" t="s">
        <v>2300</v>
      </c>
      <c r="L228" s="71">
        <v>37649</v>
      </c>
      <c r="M228" s="73" t="s">
        <v>2551</v>
      </c>
      <c r="N228" s="70"/>
      <c r="O228"/>
      <c r="P228"/>
      <c r="Q228"/>
    </row>
    <row r="229" spans="1:17" s="61" customFormat="1" x14ac:dyDescent="0.3">
      <c r="A229" s="70"/>
      <c r="B229" s="14"/>
      <c r="C229" s="2" t="s">
        <v>53</v>
      </c>
      <c r="D229" s="109">
        <v>44007</v>
      </c>
      <c r="E229" s="14">
        <v>5266</v>
      </c>
      <c r="F229" s="84"/>
      <c r="J229" s="70" t="s">
        <v>335</v>
      </c>
      <c r="K229" s="70" t="s">
        <v>234</v>
      </c>
      <c r="L229" s="71">
        <v>37654</v>
      </c>
      <c r="M229" s="73" t="s">
        <v>2457</v>
      </c>
      <c r="N229" s="70"/>
      <c r="O229"/>
      <c r="P229"/>
      <c r="Q229"/>
    </row>
    <row r="230" spans="1:17" s="61" customFormat="1" x14ac:dyDescent="0.3">
      <c r="A230" s="70"/>
      <c r="B230" s="14"/>
      <c r="C230" s="2" t="s">
        <v>45</v>
      </c>
      <c r="D230" s="109">
        <v>44008</v>
      </c>
      <c r="E230" s="14">
        <v>6017</v>
      </c>
      <c r="F230" s="84"/>
      <c r="J230" s="70" t="s">
        <v>626</v>
      </c>
      <c r="K230" s="70" t="s">
        <v>2288</v>
      </c>
      <c r="L230" s="71">
        <v>37658</v>
      </c>
      <c r="M230" s="73" t="s">
        <v>2531</v>
      </c>
      <c r="N230" s="70"/>
      <c r="O230"/>
      <c r="P230"/>
      <c r="Q230"/>
    </row>
    <row r="231" spans="1:17" s="61" customFormat="1" x14ac:dyDescent="0.3">
      <c r="A231" s="70"/>
      <c r="B231" s="14"/>
      <c r="C231" s="2" t="s">
        <v>45</v>
      </c>
      <c r="D231" s="109">
        <v>44008</v>
      </c>
      <c r="E231" s="14">
        <v>6181</v>
      </c>
      <c r="F231" s="84"/>
      <c r="G231" s="2"/>
      <c r="H231" s="2"/>
      <c r="I231" s="2"/>
      <c r="J231" s="70" t="s">
        <v>550</v>
      </c>
      <c r="K231" s="70" t="s">
        <v>2300</v>
      </c>
      <c r="L231" s="71">
        <v>37667</v>
      </c>
      <c r="M231" s="73" t="s">
        <v>2556</v>
      </c>
      <c r="N231" s="70"/>
      <c r="O231"/>
      <c r="P231"/>
      <c r="Q231"/>
    </row>
    <row r="232" spans="1:17" s="61" customFormat="1" x14ac:dyDescent="0.3">
      <c r="A232" s="70"/>
      <c r="B232" s="14"/>
      <c r="C232" s="2" t="s">
        <v>24</v>
      </c>
      <c r="D232" s="109">
        <v>44008</v>
      </c>
      <c r="E232" s="14">
        <v>5628</v>
      </c>
      <c r="F232" s="84"/>
      <c r="G232" s="2"/>
      <c r="H232" s="2"/>
      <c r="I232" s="2"/>
      <c r="J232" s="70" t="s">
        <v>794</v>
      </c>
      <c r="K232" s="70" t="s">
        <v>234</v>
      </c>
      <c r="L232" s="71">
        <v>37683</v>
      </c>
      <c r="M232" s="73" t="s">
        <v>2476</v>
      </c>
      <c r="N232" s="70"/>
      <c r="O232"/>
      <c r="P232"/>
      <c r="Q232"/>
    </row>
    <row r="233" spans="1:17" s="61" customFormat="1" x14ac:dyDescent="0.3">
      <c r="A233" s="70"/>
      <c r="B233" s="14"/>
      <c r="C233" s="2" t="s">
        <v>55</v>
      </c>
      <c r="D233" s="78">
        <v>44008</v>
      </c>
      <c r="E233" s="14">
        <v>5156</v>
      </c>
      <c r="F233" s="84"/>
      <c r="J233" s="70" t="s">
        <v>789</v>
      </c>
      <c r="K233" s="70" t="s">
        <v>2293</v>
      </c>
      <c r="L233" s="71">
        <v>37684</v>
      </c>
      <c r="M233" s="73" t="s">
        <v>2696</v>
      </c>
      <c r="N233" s="70"/>
      <c r="O233"/>
      <c r="P233"/>
      <c r="Q233"/>
    </row>
    <row r="234" spans="1:17" s="61" customFormat="1" x14ac:dyDescent="0.3">
      <c r="A234" s="70"/>
      <c r="B234" s="14"/>
      <c r="C234" s="2" t="s">
        <v>40</v>
      </c>
      <c r="D234" s="109">
        <v>44009</v>
      </c>
      <c r="E234" s="14">
        <v>3656</v>
      </c>
      <c r="F234" s="84"/>
      <c r="J234" s="70" t="s">
        <v>365</v>
      </c>
      <c r="K234" s="70" t="s">
        <v>234</v>
      </c>
      <c r="L234" s="71">
        <v>37686</v>
      </c>
      <c r="M234" s="73" t="s">
        <v>2480</v>
      </c>
      <c r="N234" s="70"/>
      <c r="O234"/>
      <c r="P234"/>
      <c r="Q234"/>
    </row>
    <row r="235" spans="1:17" s="61" customFormat="1" x14ac:dyDescent="0.3">
      <c r="A235" s="70"/>
      <c r="B235" s="14"/>
      <c r="C235" s="2" t="s">
        <v>51</v>
      </c>
      <c r="D235" s="109">
        <v>44012</v>
      </c>
      <c r="E235" s="14">
        <v>4601</v>
      </c>
      <c r="F235" s="84"/>
      <c r="J235" s="70" t="s">
        <v>690</v>
      </c>
      <c r="K235" s="70" t="s">
        <v>234</v>
      </c>
      <c r="L235" s="71">
        <v>37687</v>
      </c>
      <c r="M235" s="73" t="s">
        <v>2484</v>
      </c>
      <c r="N235" s="70"/>
      <c r="O235"/>
      <c r="P235"/>
      <c r="Q235"/>
    </row>
    <row r="236" spans="1:17" s="61" customFormat="1" x14ac:dyDescent="0.3">
      <c r="A236" s="70"/>
      <c r="B236" s="14"/>
      <c r="C236" s="2" t="s">
        <v>45</v>
      </c>
      <c r="D236" s="109">
        <v>44012</v>
      </c>
      <c r="E236" s="14">
        <v>5080</v>
      </c>
      <c r="F236" s="84"/>
      <c r="G236" s="2"/>
      <c r="H236" s="2"/>
      <c r="I236" s="2"/>
      <c r="J236" s="70" t="s">
        <v>282</v>
      </c>
      <c r="K236" s="70" t="s">
        <v>2288</v>
      </c>
      <c r="L236" s="71">
        <v>37695</v>
      </c>
      <c r="M236" s="73" t="s">
        <v>2534</v>
      </c>
      <c r="N236" s="70"/>
      <c r="O236"/>
      <c r="P236"/>
      <c r="Q236"/>
    </row>
    <row r="237" spans="1:17" s="61" customFormat="1" x14ac:dyDescent="0.3">
      <c r="A237" s="70"/>
      <c r="B237" s="14"/>
      <c r="C237" s="2" t="s">
        <v>40</v>
      </c>
      <c r="D237" s="109">
        <v>44013</v>
      </c>
      <c r="E237" s="14">
        <v>5531</v>
      </c>
      <c r="F237" s="84"/>
      <c r="J237" s="70" t="s">
        <v>362</v>
      </c>
      <c r="K237" s="70" t="s">
        <v>234</v>
      </c>
      <c r="L237" s="71">
        <v>37697</v>
      </c>
      <c r="M237" s="73" t="s">
        <v>2485</v>
      </c>
      <c r="N237" s="70"/>
      <c r="O237"/>
      <c r="P237"/>
      <c r="Q237"/>
    </row>
    <row r="238" spans="1:17" s="61" customFormat="1" x14ac:dyDescent="0.3">
      <c r="A238" s="70"/>
      <c r="B238" s="14"/>
      <c r="C238" s="2" t="s">
        <v>24</v>
      </c>
      <c r="D238" s="109">
        <v>44013</v>
      </c>
      <c r="E238" s="14">
        <v>5019</v>
      </c>
      <c r="F238" s="84"/>
      <c r="G238" s="2"/>
      <c r="H238" s="2"/>
      <c r="I238" s="2"/>
      <c r="J238" s="70" t="s">
        <v>203</v>
      </c>
      <c r="K238" s="70" t="s">
        <v>2288</v>
      </c>
      <c r="L238" s="71">
        <v>37705</v>
      </c>
      <c r="M238" s="73" t="s">
        <v>2544</v>
      </c>
      <c r="N238" s="70"/>
      <c r="O238"/>
      <c r="P238"/>
      <c r="Q238"/>
    </row>
    <row r="239" spans="1:17" s="61" customFormat="1" x14ac:dyDescent="0.3">
      <c r="A239" s="70"/>
      <c r="B239" s="14"/>
      <c r="C239" s="2" t="s">
        <v>36</v>
      </c>
      <c r="D239" s="109">
        <v>44013</v>
      </c>
      <c r="E239" s="14">
        <v>6474</v>
      </c>
      <c r="F239" s="84"/>
      <c r="G239" s="2"/>
      <c r="H239" s="2"/>
      <c r="I239" s="2"/>
      <c r="J239" s="70" t="s">
        <v>699</v>
      </c>
      <c r="K239" s="70" t="s">
        <v>2300</v>
      </c>
      <c r="L239" s="71">
        <v>37717</v>
      </c>
      <c r="M239" s="73" t="s">
        <v>2557</v>
      </c>
      <c r="N239" s="70"/>
      <c r="O239"/>
      <c r="P239"/>
      <c r="Q239"/>
    </row>
    <row r="240" spans="1:17" s="61" customFormat="1" x14ac:dyDescent="0.3">
      <c r="A240" s="70"/>
      <c r="B240" s="14"/>
      <c r="C240" s="2" t="s">
        <v>34</v>
      </c>
      <c r="D240" s="78">
        <v>44013</v>
      </c>
      <c r="E240" s="14">
        <v>7114</v>
      </c>
      <c r="F240" s="84"/>
      <c r="J240" s="70" t="s">
        <v>391</v>
      </c>
      <c r="K240" s="70" t="s">
        <v>2294</v>
      </c>
      <c r="L240" s="71">
        <v>37718</v>
      </c>
      <c r="M240" s="73" t="s">
        <v>2614</v>
      </c>
      <c r="N240" s="70"/>
      <c r="O240"/>
      <c r="P240"/>
      <c r="Q240"/>
    </row>
    <row r="241" spans="1:17" s="61" customFormat="1" x14ac:dyDescent="0.3">
      <c r="A241" s="70"/>
      <c r="B241" s="14"/>
      <c r="C241" s="2" t="s">
        <v>76</v>
      </c>
      <c r="D241" s="109">
        <v>44014</v>
      </c>
      <c r="E241" s="14">
        <v>4012</v>
      </c>
      <c r="F241" s="84"/>
      <c r="J241" s="70" t="s">
        <v>321</v>
      </c>
      <c r="K241" s="70" t="s">
        <v>697</v>
      </c>
      <c r="L241" s="71">
        <v>37745</v>
      </c>
      <c r="M241" s="73" t="s">
        <v>2589</v>
      </c>
      <c r="N241" s="70"/>
      <c r="O241"/>
      <c r="P241"/>
      <c r="Q241"/>
    </row>
    <row r="242" spans="1:17" s="61" customFormat="1" x14ac:dyDescent="0.3">
      <c r="A242" s="70"/>
      <c r="B242" s="14"/>
      <c r="C242" s="2" t="s">
        <v>76</v>
      </c>
      <c r="D242" s="78">
        <v>44015</v>
      </c>
      <c r="E242" s="14">
        <v>5218</v>
      </c>
      <c r="F242" s="84"/>
      <c r="J242" s="70" t="s">
        <v>131</v>
      </c>
      <c r="K242" s="70" t="s">
        <v>2293</v>
      </c>
      <c r="L242" s="71">
        <v>37751</v>
      </c>
      <c r="M242" s="73" t="s">
        <v>2727</v>
      </c>
      <c r="N242" s="70"/>
      <c r="O242"/>
      <c r="P242"/>
      <c r="Q242"/>
    </row>
    <row r="243" spans="1:17" s="61" customFormat="1" x14ac:dyDescent="0.3">
      <c r="A243" s="70"/>
      <c r="B243" s="14"/>
      <c r="C243" s="2" t="s">
        <v>55</v>
      </c>
      <c r="D243" s="109">
        <v>44016</v>
      </c>
      <c r="E243" s="14">
        <v>4696</v>
      </c>
      <c r="F243" s="84"/>
      <c r="J243" s="70" t="s">
        <v>43</v>
      </c>
      <c r="K243" s="70" t="s">
        <v>2294</v>
      </c>
      <c r="L243" s="71">
        <v>37752</v>
      </c>
      <c r="M243" s="73" t="s">
        <v>2628</v>
      </c>
      <c r="N243" s="70"/>
      <c r="O243"/>
      <c r="P243"/>
      <c r="Q243"/>
    </row>
    <row r="244" spans="1:17" s="61" customFormat="1" x14ac:dyDescent="0.3">
      <c r="A244" s="70"/>
      <c r="B244" s="14"/>
      <c r="C244" s="2" t="s">
        <v>55</v>
      </c>
      <c r="D244" s="109">
        <v>44016</v>
      </c>
      <c r="E244" s="14">
        <v>5328</v>
      </c>
      <c r="F244" s="84"/>
      <c r="J244" s="70" t="s">
        <v>294</v>
      </c>
      <c r="K244" s="70" t="s">
        <v>2288</v>
      </c>
      <c r="L244" s="71">
        <v>37753</v>
      </c>
      <c r="M244" s="73" t="s">
        <v>2562</v>
      </c>
      <c r="N244" s="70"/>
      <c r="O244"/>
      <c r="P244"/>
      <c r="Q244"/>
    </row>
    <row r="245" spans="1:17" s="61" customFormat="1" x14ac:dyDescent="0.3">
      <c r="A245" s="70"/>
      <c r="B245" s="14"/>
      <c r="C245" s="2" t="s">
        <v>1038</v>
      </c>
      <c r="D245" s="109">
        <v>44017</v>
      </c>
      <c r="E245" s="14">
        <v>6571</v>
      </c>
      <c r="F245" s="84"/>
      <c r="J245" s="70" t="s">
        <v>731</v>
      </c>
      <c r="K245" s="70" t="s">
        <v>697</v>
      </c>
      <c r="L245" s="71">
        <v>37774</v>
      </c>
      <c r="M245" s="73" t="s">
        <v>2591</v>
      </c>
      <c r="N245" s="70"/>
      <c r="O245"/>
      <c r="P245"/>
      <c r="Q245"/>
    </row>
    <row r="246" spans="1:17" s="61" customFormat="1" x14ac:dyDescent="0.3">
      <c r="A246" s="70"/>
      <c r="B246" s="14"/>
      <c r="C246" s="2" t="s">
        <v>19</v>
      </c>
      <c r="D246" s="109">
        <v>44017</v>
      </c>
      <c r="E246" s="14">
        <v>5336</v>
      </c>
      <c r="F246" s="84"/>
      <c r="J246" s="70" t="s">
        <v>654</v>
      </c>
      <c r="K246" s="70" t="s">
        <v>697</v>
      </c>
      <c r="L246" s="71">
        <v>37778</v>
      </c>
      <c r="M246" s="73" t="s">
        <v>2610</v>
      </c>
      <c r="N246" s="70"/>
      <c r="O246"/>
      <c r="P246"/>
      <c r="Q246"/>
    </row>
    <row r="247" spans="1:17" s="61" customFormat="1" x14ac:dyDescent="0.3">
      <c r="A247" s="70"/>
      <c r="B247" s="14"/>
      <c r="C247" s="2" t="s">
        <v>74</v>
      </c>
      <c r="D247" s="109">
        <v>44020</v>
      </c>
      <c r="E247" s="14">
        <v>6398</v>
      </c>
      <c r="F247" s="84"/>
      <c r="J247" s="70" t="s">
        <v>661</v>
      </c>
      <c r="K247" s="70" t="s">
        <v>2294</v>
      </c>
      <c r="L247" s="71">
        <v>37780</v>
      </c>
      <c r="M247" s="73" t="s">
        <v>2636</v>
      </c>
      <c r="N247" s="70"/>
      <c r="O247"/>
      <c r="P247"/>
      <c r="Q247"/>
    </row>
    <row r="248" spans="1:17" s="61" customFormat="1" x14ac:dyDescent="0.3">
      <c r="A248" s="70"/>
      <c r="B248" s="14"/>
      <c r="C248" s="2" t="s">
        <v>72</v>
      </c>
      <c r="D248" s="109">
        <v>44021</v>
      </c>
      <c r="E248" s="14">
        <v>6990</v>
      </c>
      <c r="F248" s="84"/>
      <c r="J248" s="70" t="s">
        <v>405</v>
      </c>
      <c r="K248" s="70" t="s">
        <v>2300</v>
      </c>
      <c r="L248" s="71">
        <v>37784</v>
      </c>
      <c r="M248" s="73" t="s">
        <v>2558</v>
      </c>
      <c r="N248" s="70"/>
      <c r="O248"/>
      <c r="P248"/>
      <c r="Q248"/>
    </row>
    <row r="249" spans="1:17" s="61" customFormat="1" x14ac:dyDescent="0.3">
      <c r="A249" s="70"/>
      <c r="B249" s="14"/>
      <c r="C249" s="2" t="s">
        <v>19</v>
      </c>
      <c r="D249" s="109">
        <v>44022</v>
      </c>
      <c r="E249" s="14">
        <v>6891</v>
      </c>
      <c r="F249" s="84"/>
      <c r="J249" s="70" t="s">
        <v>404</v>
      </c>
      <c r="K249" s="70" t="s">
        <v>697</v>
      </c>
      <c r="L249" s="71">
        <v>37795</v>
      </c>
      <c r="M249" s="73" t="s">
        <v>2630</v>
      </c>
      <c r="N249" s="70"/>
      <c r="O249"/>
      <c r="P249"/>
      <c r="Q249"/>
    </row>
    <row r="250" spans="1:17" s="61" customFormat="1" x14ac:dyDescent="0.3">
      <c r="A250" s="70"/>
      <c r="B250" s="14"/>
      <c r="C250" s="2" t="s">
        <v>27</v>
      </c>
      <c r="D250" s="109">
        <v>44022</v>
      </c>
      <c r="E250" s="14">
        <v>3915</v>
      </c>
      <c r="F250" s="84"/>
      <c r="J250" s="70" t="s">
        <v>230</v>
      </c>
      <c r="K250" s="70" t="s">
        <v>2300</v>
      </c>
      <c r="L250" s="71">
        <v>37799</v>
      </c>
      <c r="M250" s="73" t="s">
        <v>2559</v>
      </c>
      <c r="N250" s="70"/>
      <c r="O250"/>
      <c r="P250"/>
      <c r="Q250"/>
    </row>
    <row r="251" spans="1:17" s="61" customFormat="1" x14ac:dyDescent="0.3">
      <c r="A251" s="70"/>
      <c r="B251" s="14"/>
      <c r="C251" s="2" t="s">
        <v>51</v>
      </c>
      <c r="D251" s="109">
        <v>44023</v>
      </c>
      <c r="E251" s="14">
        <v>3681</v>
      </c>
      <c r="F251" s="84"/>
      <c r="G251" s="2"/>
      <c r="H251" s="2"/>
      <c r="I251" s="2"/>
      <c r="J251" s="70" t="s">
        <v>319</v>
      </c>
      <c r="K251" s="70" t="s">
        <v>697</v>
      </c>
      <c r="L251" s="71">
        <v>37805</v>
      </c>
      <c r="M251" s="73" t="s">
        <v>2637</v>
      </c>
      <c r="N251" s="70"/>
      <c r="O251"/>
      <c r="P251"/>
      <c r="Q251"/>
    </row>
    <row r="252" spans="1:17" s="61" customFormat="1" x14ac:dyDescent="0.3">
      <c r="A252" s="70"/>
      <c r="B252" s="14"/>
      <c r="C252" s="2" t="s">
        <v>2319</v>
      </c>
      <c r="D252" s="109">
        <v>44025</v>
      </c>
      <c r="E252" s="14">
        <v>6943</v>
      </c>
      <c r="F252" s="84"/>
      <c r="J252" s="70" t="s">
        <v>673</v>
      </c>
      <c r="K252" s="70" t="s">
        <v>234</v>
      </c>
      <c r="L252" s="71">
        <v>37809</v>
      </c>
      <c r="M252" s="73" t="s">
        <v>2487</v>
      </c>
      <c r="N252" s="70"/>
      <c r="O252"/>
      <c r="P252"/>
      <c r="Q252"/>
    </row>
    <row r="253" spans="1:17" s="61" customFormat="1" x14ac:dyDescent="0.3">
      <c r="A253" s="70"/>
      <c r="B253" s="14"/>
      <c r="C253" s="2" t="s">
        <v>47</v>
      </c>
      <c r="D253" s="109">
        <v>44027</v>
      </c>
      <c r="E253" s="14">
        <v>7003</v>
      </c>
      <c r="F253" s="84"/>
      <c r="J253" s="70" t="s">
        <v>276</v>
      </c>
      <c r="K253" s="70" t="s">
        <v>2292</v>
      </c>
      <c r="L253" s="71">
        <v>37827</v>
      </c>
      <c r="M253" s="73" t="s">
        <v>2422</v>
      </c>
      <c r="N253" s="70"/>
      <c r="O253"/>
      <c r="P253"/>
      <c r="Q253"/>
    </row>
    <row r="254" spans="1:17" s="61" customFormat="1" x14ac:dyDescent="0.3">
      <c r="A254" s="70"/>
      <c r="B254" s="14"/>
      <c r="C254" s="2" t="s">
        <v>32</v>
      </c>
      <c r="D254" s="109">
        <v>44027</v>
      </c>
      <c r="E254" s="14">
        <v>5054</v>
      </c>
      <c r="F254" s="84"/>
      <c r="J254" s="70" t="s">
        <v>332</v>
      </c>
      <c r="K254" s="70" t="s">
        <v>697</v>
      </c>
      <c r="L254" s="71">
        <v>37836</v>
      </c>
      <c r="M254" s="73" t="s">
        <v>2642</v>
      </c>
      <c r="N254" s="70"/>
      <c r="O254"/>
      <c r="P254"/>
      <c r="Q254"/>
    </row>
    <row r="255" spans="1:17" s="61" customFormat="1" x14ac:dyDescent="0.3">
      <c r="A255" s="70"/>
      <c r="B255" s="14"/>
      <c r="C255" s="2" t="s">
        <v>55</v>
      </c>
      <c r="D255" s="109">
        <v>44028</v>
      </c>
      <c r="E255" s="14">
        <v>5062</v>
      </c>
      <c r="F255" s="84"/>
      <c r="J255" s="70" t="s">
        <v>545</v>
      </c>
      <c r="K255" s="70" t="s">
        <v>2298</v>
      </c>
      <c r="L255" s="71">
        <v>37837</v>
      </c>
      <c r="M255" s="73" t="s">
        <v>2620</v>
      </c>
      <c r="N255" s="70"/>
      <c r="O255"/>
      <c r="P255"/>
      <c r="Q255"/>
    </row>
    <row r="256" spans="1:17" s="61" customFormat="1" x14ac:dyDescent="0.3">
      <c r="A256" s="70"/>
      <c r="B256" s="14"/>
      <c r="C256" s="2" t="s">
        <v>36</v>
      </c>
      <c r="D256" s="109">
        <v>44028</v>
      </c>
      <c r="E256" s="14">
        <v>4293</v>
      </c>
      <c r="F256" s="84"/>
      <c r="J256" s="70" t="s">
        <v>485</v>
      </c>
      <c r="K256" s="70" t="s">
        <v>234</v>
      </c>
      <c r="L256" s="71">
        <v>37841</v>
      </c>
      <c r="M256" s="73" t="s">
        <v>2496</v>
      </c>
      <c r="N256" s="70"/>
      <c r="O256"/>
      <c r="P256"/>
      <c r="Q256"/>
    </row>
    <row r="257" spans="1:17" s="61" customFormat="1" x14ac:dyDescent="0.3">
      <c r="A257" s="70"/>
      <c r="B257" s="14"/>
      <c r="C257" s="2" t="s">
        <v>47</v>
      </c>
      <c r="D257" s="109">
        <v>44029</v>
      </c>
      <c r="E257" s="14">
        <v>6256</v>
      </c>
      <c r="F257" s="84"/>
      <c r="J257" s="70" t="s">
        <v>291</v>
      </c>
      <c r="K257" s="70" t="s">
        <v>234</v>
      </c>
      <c r="L257" s="71">
        <v>37847</v>
      </c>
      <c r="M257" s="73" t="s">
        <v>2502</v>
      </c>
      <c r="N257" s="70"/>
      <c r="O257"/>
      <c r="P257"/>
      <c r="Q257"/>
    </row>
    <row r="258" spans="1:17" s="61" customFormat="1" x14ac:dyDescent="0.3">
      <c r="A258" s="70"/>
      <c r="B258" s="14"/>
      <c r="C258" s="2" t="s">
        <v>22</v>
      </c>
      <c r="D258" s="109">
        <v>44029</v>
      </c>
      <c r="E258" s="14">
        <v>6391</v>
      </c>
      <c r="F258" s="84"/>
      <c r="J258" s="70" t="s">
        <v>336</v>
      </c>
      <c r="K258" s="70" t="s">
        <v>234</v>
      </c>
      <c r="L258" s="71">
        <v>37854</v>
      </c>
      <c r="M258" s="73" t="s">
        <v>2504</v>
      </c>
      <c r="N258" s="70"/>
      <c r="O258"/>
      <c r="P258"/>
      <c r="Q258"/>
    </row>
    <row r="259" spans="1:17" s="61" customFormat="1" x14ac:dyDescent="0.3">
      <c r="A259" s="70"/>
      <c r="B259" s="14"/>
      <c r="C259" s="2" t="s">
        <v>38</v>
      </c>
      <c r="D259" s="109">
        <v>44030</v>
      </c>
      <c r="E259" s="14">
        <v>7085</v>
      </c>
      <c r="F259" s="84"/>
      <c r="J259" s="70" t="s">
        <v>85</v>
      </c>
      <c r="K259" s="70" t="s">
        <v>623</v>
      </c>
      <c r="L259" s="71">
        <v>37854</v>
      </c>
      <c r="M259" s="73" t="s">
        <v>2578</v>
      </c>
      <c r="N259" s="70"/>
      <c r="O259"/>
      <c r="P259"/>
      <c r="Q259"/>
    </row>
    <row r="260" spans="1:17" s="61" customFormat="1" x14ac:dyDescent="0.3">
      <c r="A260" s="70"/>
      <c r="B260" s="14"/>
      <c r="C260" s="2" t="s">
        <v>67</v>
      </c>
      <c r="D260" s="109">
        <v>44030</v>
      </c>
      <c r="E260" s="14">
        <v>6426</v>
      </c>
      <c r="F260" s="84"/>
      <c r="G260" s="2"/>
      <c r="H260" s="2"/>
      <c r="I260" s="2"/>
      <c r="J260" s="70" t="s">
        <v>305</v>
      </c>
      <c r="K260" s="70" t="s">
        <v>234</v>
      </c>
      <c r="L260" s="71">
        <v>37858</v>
      </c>
      <c r="M260" s="73" t="s">
        <v>2507</v>
      </c>
      <c r="N260" s="70"/>
      <c r="O260"/>
      <c r="P260"/>
      <c r="Q260"/>
    </row>
    <row r="261" spans="1:17" s="61" customFormat="1" x14ac:dyDescent="0.3">
      <c r="A261" s="70"/>
      <c r="B261" s="14"/>
      <c r="C261" s="2" t="s">
        <v>42</v>
      </c>
      <c r="D261" s="109">
        <v>44031</v>
      </c>
      <c r="E261" s="14">
        <v>5743</v>
      </c>
      <c r="F261" s="84"/>
      <c r="G261" s="2"/>
      <c r="H261" s="2"/>
      <c r="I261" s="2"/>
      <c r="J261" s="70" t="s">
        <v>126</v>
      </c>
      <c r="K261" s="70" t="s">
        <v>234</v>
      </c>
      <c r="L261" s="71">
        <v>37859</v>
      </c>
      <c r="M261" s="73" t="s">
        <v>2515</v>
      </c>
      <c r="N261" s="70"/>
      <c r="O261"/>
      <c r="P261"/>
      <c r="Q261"/>
    </row>
    <row r="262" spans="1:17" s="61" customFormat="1" x14ac:dyDescent="0.3">
      <c r="A262" s="70"/>
      <c r="B262" s="14"/>
      <c r="C262" s="2" t="s">
        <v>74</v>
      </c>
      <c r="D262" s="109">
        <v>44034</v>
      </c>
      <c r="E262" s="14">
        <v>3796</v>
      </c>
      <c r="F262" s="84"/>
      <c r="J262" s="70" t="s">
        <v>678</v>
      </c>
      <c r="K262" s="70" t="s">
        <v>697</v>
      </c>
      <c r="L262" s="71">
        <v>37862</v>
      </c>
      <c r="M262" s="73" t="s">
        <v>2643</v>
      </c>
      <c r="N262" s="70"/>
      <c r="O262"/>
      <c r="P262"/>
      <c r="Q262"/>
    </row>
    <row r="263" spans="1:17" s="61" customFormat="1" x14ac:dyDescent="0.3">
      <c r="A263" s="70"/>
      <c r="B263" s="14"/>
      <c r="C263" s="2" t="s">
        <v>59</v>
      </c>
      <c r="D263" s="109">
        <v>44035</v>
      </c>
      <c r="E263" s="14">
        <v>5508</v>
      </c>
      <c r="F263" s="84"/>
      <c r="J263" s="70" t="s">
        <v>788</v>
      </c>
      <c r="K263" s="70" t="s">
        <v>623</v>
      </c>
      <c r="L263" s="71">
        <v>37871</v>
      </c>
      <c r="M263" s="73" t="s">
        <v>2609</v>
      </c>
      <c r="N263" s="70"/>
      <c r="O263"/>
      <c r="P263"/>
      <c r="Q263"/>
    </row>
    <row r="264" spans="1:17" s="61" customFormat="1" x14ac:dyDescent="0.3">
      <c r="A264" s="70"/>
      <c r="B264" s="14"/>
      <c r="C264" s="2" t="s">
        <v>2320</v>
      </c>
      <c r="D264" s="109">
        <v>44036</v>
      </c>
      <c r="E264" s="14">
        <v>6239</v>
      </c>
      <c r="F264" s="84"/>
      <c r="J264" s="70" t="s">
        <v>177</v>
      </c>
      <c r="K264" s="70" t="s">
        <v>234</v>
      </c>
      <c r="L264" s="71">
        <v>37877</v>
      </c>
      <c r="M264" s="73" t="s">
        <v>2519</v>
      </c>
      <c r="N264" s="70"/>
      <c r="O264"/>
      <c r="P264"/>
      <c r="Q264"/>
    </row>
    <row r="265" spans="1:17" s="61" customFormat="1" x14ac:dyDescent="0.3">
      <c r="A265" s="70"/>
      <c r="B265" s="14"/>
      <c r="C265" s="2" t="s">
        <v>59</v>
      </c>
      <c r="D265" s="109">
        <v>44038</v>
      </c>
      <c r="E265" s="14">
        <v>6935</v>
      </c>
      <c r="F265" s="84"/>
      <c r="G265" s="2"/>
      <c r="H265" s="2"/>
      <c r="I265" s="2"/>
      <c r="J265" s="70" t="s">
        <v>724</v>
      </c>
      <c r="K265" s="70" t="s">
        <v>2298</v>
      </c>
      <c r="L265" s="71">
        <v>37877</v>
      </c>
      <c r="M265" s="73" t="s">
        <v>2645</v>
      </c>
      <c r="N265" s="70"/>
      <c r="O265"/>
      <c r="P265"/>
      <c r="Q265"/>
    </row>
    <row r="266" spans="1:17" s="61" customFormat="1" x14ac:dyDescent="0.3">
      <c r="A266" s="70"/>
      <c r="B266" s="14"/>
      <c r="C266" s="2" t="s">
        <v>27</v>
      </c>
      <c r="D266" s="109">
        <v>44039</v>
      </c>
      <c r="E266" s="14">
        <v>6729</v>
      </c>
      <c r="F266" s="84"/>
      <c r="J266" s="70" t="s">
        <v>2304</v>
      </c>
      <c r="K266" s="70" t="s">
        <v>2296</v>
      </c>
      <c r="L266" s="71">
        <v>37879</v>
      </c>
      <c r="M266" s="73" t="s">
        <v>2549</v>
      </c>
      <c r="N266" s="70"/>
      <c r="O266"/>
      <c r="P266"/>
      <c r="Q266"/>
    </row>
    <row r="267" spans="1:17" s="61" customFormat="1" x14ac:dyDescent="0.3">
      <c r="A267" s="70"/>
      <c r="B267" s="14"/>
      <c r="C267" s="2" t="s">
        <v>27</v>
      </c>
      <c r="D267" s="109">
        <v>44039</v>
      </c>
      <c r="E267" s="14">
        <v>5029</v>
      </c>
      <c r="F267" s="84"/>
      <c r="J267" s="70" t="s">
        <v>79</v>
      </c>
      <c r="K267" s="70" t="s">
        <v>2287</v>
      </c>
      <c r="L267" s="71">
        <v>37893</v>
      </c>
      <c r="M267" s="73" t="s">
        <v>2440</v>
      </c>
      <c r="N267" s="70"/>
      <c r="O267"/>
      <c r="P267"/>
      <c r="Q267"/>
    </row>
    <row r="268" spans="1:17" s="61" customFormat="1" x14ac:dyDescent="0.3">
      <c r="A268" s="70"/>
      <c r="B268" s="14"/>
      <c r="C268" s="2" t="s">
        <v>19</v>
      </c>
      <c r="D268" s="109">
        <v>44039</v>
      </c>
      <c r="E268" s="14">
        <v>7013</v>
      </c>
      <c r="F268" s="84"/>
      <c r="J268" s="70" t="s">
        <v>708</v>
      </c>
      <c r="K268" s="70" t="s">
        <v>623</v>
      </c>
      <c r="L268" s="71">
        <v>37900</v>
      </c>
      <c r="M268" s="73" t="s">
        <v>2611</v>
      </c>
      <c r="N268" s="70"/>
      <c r="O268"/>
      <c r="P268"/>
      <c r="Q268"/>
    </row>
    <row r="269" spans="1:17" s="61" customFormat="1" x14ac:dyDescent="0.3">
      <c r="A269" s="70"/>
      <c r="B269" s="14"/>
      <c r="C269" s="2" t="s">
        <v>59</v>
      </c>
      <c r="D269" s="109">
        <v>44040</v>
      </c>
      <c r="E269" s="14">
        <v>6568</v>
      </c>
      <c r="F269" s="84"/>
      <c r="G269" s="2"/>
      <c r="H269" s="2"/>
      <c r="I269" s="2"/>
      <c r="J269" s="70" t="s">
        <v>718</v>
      </c>
      <c r="K269" s="70" t="s">
        <v>623</v>
      </c>
      <c r="L269" s="71">
        <v>37906</v>
      </c>
      <c r="M269" s="73" t="s">
        <v>2619</v>
      </c>
      <c r="N269" s="70"/>
      <c r="O269"/>
      <c r="P269"/>
      <c r="Q269"/>
    </row>
    <row r="270" spans="1:17" s="61" customFormat="1" x14ac:dyDescent="0.3">
      <c r="A270" s="70"/>
      <c r="B270" s="14"/>
      <c r="C270" s="2" t="s">
        <v>3384</v>
      </c>
      <c r="D270" s="109">
        <v>44041</v>
      </c>
      <c r="E270" s="14">
        <v>5157</v>
      </c>
      <c r="F270" s="84"/>
      <c r="J270" s="70" t="s">
        <v>571</v>
      </c>
      <c r="K270" s="70" t="s">
        <v>2298</v>
      </c>
      <c r="L270" s="71">
        <v>37910</v>
      </c>
      <c r="M270" s="73" t="s">
        <v>2650</v>
      </c>
      <c r="N270" s="70"/>
      <c r="O270"/>
      <c r="P270"/>
      <c r="Q270"/>
    </row>
    <row r="271" spans="1:17" s="61" customFormat="1" x14ac:dyDescent="0.3">
      <c r="A271" s="70"/>
      <c r="B271" s="14"/>
      <c r="C271" s="2" t="s">
        <v>22</v>
      </c>
      <c r="D271" s="109">
        <v>44042</v>
      </c>
      <c r="E271" s="14">
        <v>6146</v>
      </c>
      <c r="F271" s="84"/>
      <c r="J271" s="70" t="s">
        <v>799</v>
      </c>
      <c r="K271" s="70" t="s">
        <v>2296</v>
      </c>
      <c r="L271" s="71">
        <v>37945</v>
      </c>
      <c r="M271" s="73" t="s">
        <v>2573</v>
      </c>
      <c r="N271" s="70"/>
      <c r="O271"/>
      <c r="P271"/>
      <c r="Q271"/>
    </row>
    <row r="272" spans="1:17" s="61" customFormat="1" x14ac:dyDescent="0.3">
      <c r="A272" s="70"/>
      <c r="B272" s="14"/>
      <c r="C272" s="2" t="s">
        <v>40</v>
      </c>
      <c r="D272" s="109">
        <v>44042</v>
      </c>
      <c r="E272" s="14">
        <v>5528</v>
      </c>
      <c r="F272" s="84"/>
      <c r="G272" s="2"/>
      <c r="H272" s="2"/>
      <c r="I272" s="2"/>
      <c r="J272" s="70" t="s">
        <v>716</v>
      </c>
      <c r="K272" s="70" t="s">
        <v>150</v>
      </c>
      <c r="L272" s="71">
        <v>37947</v>
      </c>
      <c r="M272" s="73" t="s">
        <v>2478</v>
      </c>
      <c r="N272" s="70"/>
      <c r="O272"/>
      <c r="P272"/>
      <c r="Q272"/>
    </row>
    <row r="273" spans="1:13" x14ac:dyDescent="0.3">
      <c r="A273" s="70"/>
      <c r="B273" s="14"/>
      <c r="C273" s="2" t="s">
        <v>27</v>
      </c>
      <c r="D273" s="109">
        <v>44043</v>
      </c>
      <c r="E273" s="14">
        <v>7031</v>
      </c>
      <c r="J273" s="70" t="s">
        <v>377</v>
      </c>
      <c r="K273" s="70" t="s">
        <v>234</v>
      </c>
      <c r="L273" s="71">
        <v>37949</v>
      </c>
      <c r="M273" s="73" t="s">
        <v>2526</v>
      </c>
    </row>
    <row r="274" spans="1:13" x14ac:dyDescent="0.3">
      <c r="A274" s="70"/>
      <c r="B274" s="14"/>
      <c r="C274" s="2" t="s">
        <v>45</v>
      </c>
      <c r="D274" s="109">
        <v>44046</v>
      </c>
      <c r="E274" s="14">
        <v>6011</v>
      </c>
      <c r="G274" s="61"/>
      <c r="H274" s="61"/>
      <c r="I274" s="61"/>
      <c r="J274" s="70" t="s">
        <v>371</v>
      </c>
      <c r="K274" s="70" t="s">
        <v>2297</v>
      </c>
      <c r="L274" s="71">
        <v>37949</v>
      </c>
      <c r="M274" s="73" t="s">
        <v>2820</v>
      </c>
    </row>
    <row r="275" spans="1:13" x14ac:dyDescent="0.3">
      <c r="A275" s="70"/>
      <c r="B275" s="14"/>
      <c r="C275" s="2" t="s">
        <v>24</v>
      </c>
      <c r="D275" s="109">
        <v>44046</v>
      </c>
      <c r="E275" s="14">
        <v>6716</v>
      </c>
      <c r="G275" s="61"/>
      <c r="H275" s="61"/>
      <c r="I275" s="61"/>
      <c r="J275" s="70" t="s">
        <v>641</v>
      </c>
      <c r="K275" s="70" t="s">
        <v>623</v>
      </c>
      <c r="L275" s="71">
        <v>37949</v>
      </c>
      <c r="M275" s="73" t="s">
        <v>2626</v>
      </c>
    </row>
    <row r="276" spans="1:13" x14ac:dyDescent="0.3">
      <c r="A276" s="70"/>
      <c r="B276" s="14"/>
      <c r="C276" s="2" t="s">
        <v>62</v>
      </c>
      <c r="D276" s="109">
        <v>44046</v>
      </c>
      <c r="E276" s="14">
        <v>6934</v>
      </c>
      <c r="J276" s="70" t="s">
        <v>145</v>
      </c>
      <c r="K276" s="70" t="s">
        <v>2285</v>
      </c>
      <c r="L276" s="71">
        <v>37957</v>
      </c>
      <c r="M276" s="73" t="s">
        <v>2671</v>
      </c>
    </row>
    <row r="277" spans="1:13" x14ac:dyDescent="0.3">
      <c r="A277" s="70"/>
      <c r="B277" s="14"/>
      <c r="C277" s="2" t="s">
        <v>64</v>
      </c>
      <c r="D277" s="109">
        <v>44047</v>
      </c>
      <c r="E277" s="14">
        <v>5844</v>
      </c>
      <c r="J277" s="70" t="s">
        <v>689</v>
      </c>
      <c r="K277" s="70" t="s">
        <v>2283</v>
      </c>
      <c r="L277" s="71">
        <v>37962</v>
      </c>
      <c r="M277" s="73" t="s">
        <v>2633</v>
      </c>
    </row>
    <row r="278" spans="1:13" x14ac:dyDescent="0.3">
      <c r="A278" s="70"/>
      <c r="B278" s="14"/>
      <c r="C278" s="2" t="s">
        <v>72</v>
      </c>
      <c r="D278" s="109">
        <v>44049</v>
      </c>
      <c r="E278" s="14">
        <v>5637</v>
      </c>
      <c r="G278" s="61"/>
      <c r="H278" s="61"/>
      <c r="I278" s="61"/>
      <c r="J278" s="70" t="s">
        <v>302</v>
      </c>
      <c r="K278" s="70" t="s">
        <v>697</v>
      </c>
      <c r="L278" s="71">
        <v>37964</v>
      </c>
      <c r="M278" s="73" t="s">
        <v>2647</v>
      </c>
    </row>
    <row r="279" spans="1:13" x14ac:dyDescent="0.3">
      <c r="A279" s="70"/>
      <c r="B279" s="14"/>
      <c r="C279" s="2" t="s">
        <v>30</v>
      </c>
      <c r="D279" s="109">
        <v>44049</v>
      </c>
      <c r="E279" s="14">
        <v>4372</v>
      </c>
      <c r="G279" s="61"/>
      <c r="H279" s="61"/>
      <c r="I279" s="61"/>
      <c r="J279" s="70" t="s">
        <v>279</v>
      </c>
      <c r="K279" s="70" t="s">
        <v>2291</v>
      </c>
      <c r="L279" s="71">
        <v>37985</v>
      </c>
      <c r="M279" s="73" t="s">
        <v>2616</v>
      </c>
    </row>
    <row r="280" spans="1:13" x14ac:dyDescent="0.3">
      <c r="A280" s="70"/>
      <c r="B280" s="14"/>
      <c r="C280" s="2" t="s">
        <v>19</v>
      </c>
      <c r="D280" s="109">
        <v>44050</v>
      </c>
      <c r="E280" s="14">
        <v>6318</v>
      </c>
      <c r="J280" s="70" t="s">
        <v>105</v>
      </c>
      <c r="K280" s="70" t="s">
        <v>234</v>
      </c>
      <c r="L280" s="71">
        <v>37988</v>
      </c>
      <c r="M280" s="73" t="s">
        <v>2527</v>
      </c>
    </row>
    <row r="281" spans="1:13" x14ac:dyDescent="0.3">
      <c r="A281" s="70"/>
      <c r="B281" s="14"/>
      <c r="C281" s="2" t="s">
        <v>55</v>
      </c>
      <c r="D281" s="109">
        <v>44052</v>
      </c>
      <c r="E281" s="14">
        <v>5948</v>
      </c>
      <c r="J281" s="70" t="s">
        <v>610</v>
      </c>
      <c r="K281" s="70" t="s">
        <v>623</v>
      </c>
      <c r="L281" s="71">
        <v>37995</v>
      </c>
      <c r="M281" s="73" t="s">
        <v>2655</v>
      </c>
    </row>
    <row r="282" spans="1:13" x14ac:dyDescent="0.3">
      <c r="A282" s="70"/>
      <c r="B282" s="14"/>
      <c r="C282" s="2" t="s">
        <v>34</v>
      </c>
      <c r="D282" s="109">
        <v>44052</v>
      </c>
      <c r="E282" s="14">
        <v>4449</v>
      </c>
      <c r="G282" s="61"/>
      <c r="H282" s="61"/>
      <c r="I282" s="61"/>
      <c r="J282" s="70" t="s">
        <v>459</v>
      </c>
      <c r="K282" s="70" t="s">
        <v>2293</v>
      </c>
      <c r="L282" s="71">
        <v>37999</v>
      </c>
      <c r="M282" s="73" t="s">
        <v>2731</v>
      </c>
    </row>
    <row r="283" spans="1:13" x14ac:dyDescent="0.3">
      <c r="A283" s="70"/>
      <c r="B283" s="14"/>
      <c r="C283" s="2" t="s">
        <v>30</v>
      </c>
      <c r="D283" s="109">
        <v>44052</v>
      </c>
      <c r="E283" s="14">
        <v>5094</v>
      </c>
      <c r="G283" s="61"/>
      <c r="H283" s="61"/>
      <c r="I283" s="61"/>
      <c r="J283" s="70" t="s">
        <v>274</v>
      </c>
      <c r="K283" s="70" t="s">
        <v>2288</v>
      </c>
      <c r="L283" s="71">
        <v>38003</v>
      </c>
      <c r="M283" s="73" t="s">
        <v>2574</v>
      </c>
    </row>
    <row r="284" spans="1:13" x14ac:dyDescent="0.3">
      <c r="A284" s="70"/>
      <c r="B284" s="14"/>
      <c r="C284" s="2" t="s">
        <v>38</v>
      </c>
      <c r="D284" s="109">
        <v>44053</v>
      </c>
      <c r="E284" s="14">
        <v>7110</v>
      </c>
      <c r="G284" s="61"/>
      <c r="H284" s="61"/>
      <c r="I284" s="61"/>
      <c r="J284" s="70" t="s">
        <v>486</v>
      </c>
      <c r="K284" s="70" t="s">
        <v>234</v>
      </c>
      <c r="L284" s="71">
        <v>38009</v>
      </c>
      <c r="M284" s="73" t="s">
        <v>3341</v>
      </c>
    </row>
    <row r="285" spans="1:13" x14ac:dyDescent="0.3">
      <c r="A285" s="70"/>
      <c r="B285" s="14"/>
      <c r="C285" s="2" t="s">
        <v>76</v>
      </c>
      <c r="D285" s="109">
        <v>44055</v>
      </c>
      <c r="E285" s="14">
        <v>4481</v>
      </c>
      <c r="J285" s="70" t="s">
        <v>60</v>
      </c>
      <c r="K285" s="70" t="s">
        <v>150</v>
      </c>
      <c r="L285" s="71">
        <v>38012</v>
      </c>
      <c r="M285" s="73" t="s">
        <v>2498</v>
      </c>
    </row>
    <row r="286" spans="1:13" x14ac:dyDescent="0.3">
      <c r="A286" s="70"/>
      <c r="B286" s="14"/>
      <c r="C286" s="2" t="s">
        <v>2320</v>
      </c>
      <c r="D286" s="109">
        <v>44055</v>
      </c>
      <c r="E286" s="14">
        <v>6070</v>
      </c>
      <c r="G286" s="61"/>
      <c r="H286" s="61"/>
      <c r="I286" s="61"/>
      <c r="J286" s="70" t="s">
        <v>644</v>
      </c>
      <c r="K286" s="70" t="s">
        <v>2288</v>
      </c>
      <c r="L286" s="71">
        <v>38015</v>
      </c>
      <c r="M286" s="73" t="s">
        <v>2597</v>
      </c>
    </row>
    <row r="287" spans="1:13" x14ac:dyDescent="0.3">
      <c r="A287" s="70"/>
      <c r="B287" s="14"/>
      <c r="C287" s="2" t="s">
        <v>3384</v>
      </c>
      <c r="D287" s="109">
        <v>44055</v>
      </c>
      <c r="E287" s="14">
        <v>5182</v>
      </c>
      <c r="G287" s="61"/>
      <c r="H287" s="61"/>
      <c r="I287" s="61"/>
      <c r="J287" s="70" t="s">
        <v>584</v>
      </c>
      <c r="K287" s="70" t="s">
        <v>2294</v>
      </c>
      <c r="L287" s="71">
        <v>38016</v>
      </c>
      <c r="M287" s="73" t="s">
        <v>2639</v>
      </c>
    </row>
    <row r="288" spans="1:13" x14ac:dyDescent="0.3">
      <c r="A288" s="70"/>
      <c r="B288" s="14"/>
      <c r="C288" s="2" t="s">
        <v>2320</v>
      </c>
      <c r="D288" s="109">
        <v>44056</v>
      </c>
      <c r="E288" s="14">
        <v>4726</v>
      </c>
      <c r="J288" s="70" t="s">
        <v>122</v>
      </c>
      <c r="K288" s="70" t="s">
        <v>697</v>
      </c>
      <c r="L288" s="71">
        <v>38016</v>
      </c>
      <c r="M288" s="73" t="s">
        <v>2652</v>
      </c>
    </row>
    <row r="289" spans="1:17" s="61" customFormat="1" x14ac:dyDescent="0.3">
      <c r="A289" s="70"/>
      <c r="B289" s="14"/>
      <c r="C289" s="2" t="s">
        <v>16</v>
      </c>
      <c r="D289" s="109">
        <v>44057</v>
      </c>
      <c r="E289" s="14">
        <v>4782</v>
      </c>
      <c r="F289" s="84"/>
      <c r="J289" s="70" t="s">
        <v>615</v>
      </c>
      <c r="K289" s="70" t="s">
        <v>234</v>
      </c>
      <c r="L289" s="71">
        <v>38018</v>
      </c>
      <c r="M289" s="73" t="s">
        <v>2530</v>
      </c>
      <c r="N289" s="70"/>
      <c r="O289"/>
      <c r="P289"/>
      <c r="Q289"/>
    </row>
    <row r="290" spans="1:17" s="61" customFormat="1" x14ac:dyDescent="0.3">
      <c r="A290" s="70"/>
      <c r="B290" s="14"/>
      <c r="C290" s="2" t="s">
        <v>34</v>
      </c>
      <c r="D290" s="109">
        <v>44058</v>
      </c>
      <c r="E290" s="14">
        <v>7041</v>
      </c>
      <c r="F290" s="84"/>
      <c r="G290" s="2"/>
      <c r="H290" s="2"/>
      <c r="I290" s="2"/>
      <c r="J290" s="70" t="s">
        <v>480</v>
      </c>
      <c r="K290" s="70" t="s">
        <v>234</v>
      </c>
      <c r="L290" s="71">
        <v>38024</v>
      </c>
      <c r="M290" s="73" t="s">
        <v>2532</v>
      </c>
      <c r="N290" s="70"/>
      <c r="O290"/>
      <c r="P290"/>
      <c r="Q290"/>
    </row>
    <row r="291" spans="1:17" s="61" customFormat="1" x14ac:dyDescent="0.3">
      <c r="A291" s="70"/>
      <c r="B291" s="14"/>
      <c r="C291" s="2" t="s">
        <v>38</v>
      </c>
      <c r="D291" s="109">
        <v>44058</v>
      </c>
      <c r="E291" s="14">
        <v>5354</v>
      </c>
      <c r="F291" s="84"/>
      <c r="J291" s="70" t="s">
        <v>773</v>
      </c>
      <c r="K291" s="70" t="s">
        <v>2300</v>
      </c>
      <c r="L291" s="71">
        <v>38026</v>
      </c>
      <c r="M291" s="73" t="s">
        <v>2572</v>
      </c>
      <c r="N291" s="70"/>
      <c r="O291"/>
      <c r="P291"/>
      <c r="Q291"/>
    </row>
    <row r="292" spans="1:17" s="61" customFormat="1" x14ac:dyDescent="0.3">
      <c r="A292" s="70"/>
      <c r="B292" s="14"/>
      <c r="C292" s="2" t="s">
        <v>47</v>
      </c>
      <c r="D292" s="109">
        <v>44058</v>
      </c>
      <c r="E292" s="14">
        <v>6541</v>
      </c>
      <c r="F292" s="84"/>
      <c r="J292" s="70" t="s">
        <v>464</v>
      </c>
      <c r="K292" s="70" t="s">
        <v>234</v>
      </c>
      <c r="L292" s="71">
        <v>38027</v>
      </c>
      <c r="M292" s="73" t="s">
        <v>2536</v>
      </c>
      <c r="N292" s="70"/>
      <c r="O292"/>
      <c r="P292"/>
      <c r="Q292"/>
    </row>
    <row r="293" spans="1:17" s="61" customFormat="1" x14ac:dyDescent="0.3">
      <c r="A293" s="70"/>
      <c r="B293" s="14"/>
      <c r="C293" s="2" t="s">
        <v>47</v>
      </c>
      <c r="D293" s="109">
        <v>44058</v>
      </c>
      <c r="E293" s="14">
        <v>7180</v>
      </c>
      <c r="F293" s="84"/>
      <c r="J293" s="70" t="s">
        <v>481</v>
      </c>
      <c r="K293" s="70" t="s">
        <v>2300</v>
      </c>
      <c r="L293" s="71">
        <v>38039</v>
      </c>
      <c r="M293" s="73" t="s">
        <v>2575</v>
      </c>
      <c r="N293" s="70"/>
      <c r="O293"/>
      <c r="P293"/>
      <c r="Q293"/>
    </row>
    <row r="294" spans="1:17" s="61" customFormat="1" x14ac:dyDescent="0.3">
      <c r="A294" s="70"/>
      <c r="B294" s="14"/>
      <c r="C294" s="2" t="s">
        <v>13</v>
      </c>
      <c r="D294" s="109">
        <v>44059</v>
      </c>
      <c r="E294" s="14">
        <v>5298</v>
      </c>
      <c r="F294" s="84"/>
      <c r="J294" s="70" t="s">
        <v>451</v>
      </c>
      <c r="K294" s="70" t="s">
        <v>2294</v>
      </c>
      <c r="L294" s="71">
        <v>38045</v>
      </c>
      <c r="M294" s="73" t="s">
        <v>2667</v>
      </c>
      <c r="N294" s="70"/>
      <c r="O294"/>
      <c r="P294"/>
      <c r="Q294"/>
    </row>
    <row r="295" spans="1:17" s="61" customFormat="1" x14ac:dyDescent="0.3">
      <c r="A295" s="70"/>
      <c r="B295" s="14"/>
      <c r="C295" s="2" t="s">
        <v>36</v>
      </c>
      <c r="D295" s="109">
        <v>44059</v>
      </c>
      <c r="E295" s="14">
        <v>7417</v>
      </c>
      <c r="F295" s="84"/>
      <c r="G295" s="2"/>
      <c r="H295" s="2"/>
      <c r="I295" s="2"/>
      <c r="J295" s="70" t="s">
        <v>2286</v>
      </c>
      <c r="K295" s="70" t="s">
        <v>2285</v>
      </c>
      <c r="L295" s="71">
        <v>38062</v>
      </c>
      <c r="M295" s="73" t="s">
        <v>2800</v>
      </c>
      <c r="N295" s="70"/>
      <c r="O295"/>
      <c r="P295"/>
      <c r="Q295"/>
    </row>
    <row r="296" spans="1:17" s="61" customFormat="1" x14ac:dyDescent="0.3">
      <c r="A296" s="70"/>
      <c r="B296" s="14"/>
      <c r="C296" s="2" t="s">
        <v>3384</v>
      </c>
      <c r="D296" s="109">
        <v>44059</v>
      </c>
      <c r="E296" s="14">
        <v>4536</v>
      </c>
      <c r="F296" s="84"/>
      <c r="J296" s="70" t="s">
        <v>167</v>
      </c>
      <c r="K296" s="70" t="s">
        <v>2297</v>
      </c>
      <c r="L296" s="71">
        <v>38065</v>
      </c>
      <c r="M296" s="73" t="s">
        <v>3023</v>
      </c>
      <c r="N296" s="70"/>
      <c r="O296"/>
      <c r="P296"/>
      <c r="Q296"/>
    </row>
    <row r="297" spans="1:17" s="61" customFormat="1" x14ac:dyDescent="0.3">
      <c r="A297" s="70"/>
      <c r="B297" s="14"/>
      <c r="C297" s="2" t="s">
        <v>59</v>
      </c>
      <c r="D297" s="109">
        <v>44060</v>
      </c>
      <c r="E297" s="14">
        <v>4895</v>
      </c>
      <c r="F297" s="84"/>
      <c r="J297" s="70" t="s">
        <v>785</v>
      </c>
      <c r="K297" s="70" t="s">
        <v>2288</v>
      </c>
      <c r="L297" s="71">
        <v>38067</v>
      </c>
      <c r="M297" s="73" t="s">
        <v>2601</v>
      </c>
      <c r="N297" s="70"/>
      <c r="O297"/>
      <c r="P297"/>
      <c r="Q297"/>
    </row>
    <row r="298" spans="1:17" s="61" customFormat="1" x14ac:dyDescent="0.3">
      <c r="A298" s="70"/>
      <c r="B298" s="14"/>
      <c r="C298" s="2" t="s">
        <v>72</v>
      </c>
      <c r="D298" s="109">
        <v>44060</v>
      </c>
      <c r="E298" s="14">
        <v>6684</v>
      </c>
      <c r="F298" s="84"/>
      <c r="J298" s="70" t="s">
        <v>768</v>
      </c>
      <c r="K298" s="70" t="s">
        <v>623</v>
      </c>
      <c r="L298" s="71">
        <v>38067</v>
      </c>
      <c r="M298" s="73" t="s">
        <v>2657</v>
      </c>
      <c r="N298" s="70"/>
      <c r="O298"/>
      <c r="P298"/>
      <c r="Q298"/>
    </row>
    <row r="299" spans="1:17" s="61" customFormat="1" x14ac:dyDescent="0.3">
      <c r="A299" s="70"/>
      <c r="B299" s="14"/>
      <c r="C299" s="2" t="s">
        <v>32</v>
      </c>
      <c r="D299" s="109">
        <v>44060</v>
      </c>
      <c r="E299" s="14">
        <v>4279</v>
      </c>
      <c r="F299" s="84"/>
      <c r="J299" s="70" t="s">
        <v>442</v>
      </c>
      <c r="K299" s="70" t="s">
        <v>697</v>
      </c>
      <c r="L299" s="71">
        <v>38074</v>
      </c>
      <c r="M299" s="73" t="s">
        <v>2656</v>
      </c>
      <c r="N299" s="70"/>
      <c r="O299"/>
      <c r="P299"/>
      <c r="Q299"/>
    </row>
    <row r="300" spans="1:17" s="61" customFormat="1" x14ac:dyDescent="0.3">
      <c r="A300" s="70"/>
      <c r="B300" s="14"/>
      <c r="C300" s="2" t="s">
        <v>38</v>
      </c>
      <c r="D300" s="109">
        <v>44061</v>
      </c>
      <c r="E300" s="14">
        <v>4411</v>
      </c>
      <c r="F300" s="84"/>
      <c r="G300" s="2"/>
      <c r="H300" s="2"/>
      <c r="I300" s="2"/>
      <c r="J300" s="70" t="s">
        <v>261</v>
      </c>
      <c r="K300" s="70" t="s">
        <v>234</v>
      </c>
      <c r="L300" s="71">
        <v>38087</v>
      </c>
      <c r="M300" s="73" t="s">
        <v>2537</v>
      </c>
      <c r="N300" s="70"/>
      <c r="O300"/>
      <c r="P300"/>
      <c r="Q300"/>
    </row>
    <row r="301" spans="1:17" s="61" customFormat="1" x14ac:dyDescent="0.3">
      <c r="A301" s="70"/>
      <c r="B301" s="14"/>
      <c r="C301" s="2" t="s">
        <v>42</v>
      </c>
      <c r="D301" s="109">
        <v>44061</v>
      </c>
      <c r="E301" s="14">
        <v>4377</v>
      </c>
      <c r="F301" s="84"/>
      <c r="G301" s="2"/>
      <c r="H301" s="2"/>
      <c r="I301" s="2"/>
      <c r="J301" s="70" t="s">
        <v>164</v>
      </c>
      <c r="K301" s="70" t="s">
        <v>234</v>
      </c>
      <c r="L301" s="71">
        <v>38089</v>
      </c>
      <c r="M301" s="73" t="s">
        <v>2547</v>
      </c>
      <c r="N301" s="70"/>
      <c r="O301"/>
      <c r="P301"/>
      <c r="Q301"/>
    </row>
    <row r="302" spans="1:17" s="61" customFormat="1" x14ac:dyDescent="0.3">
      <c r="A302" s="70"/>
      <c r="B302" s="14"/>
      <c r="C302" s="2" t="s">
        <v>34</v>
      </c>
      <c r="D302" s="109">
        <v>44062</v>
      </c>
      <c r="E302" s="14">
        <v>7115</v>
      </c>
      <c r="F302" s="84"/>
      <c r="G302" s="2"/>
      <c r="H302" s="2"/>
      <c r="I302" s="2"/>
      <c r="J302" s="70" t="s">
        <v>342</v>
      </c>
      <c r="K302" s="70" t="s">
        <v>2293</v>
      </c>
      <c r="L302" s="71">
        <v>38103</v>
      </c>
      <c r="M302" s="73" t="s">
        <v>2750</v>
      </c>
      <c r="N302" s="70"/>
      <c r="O302"/>
      <c r="P302"/>
      <c r="Q302"/>
    </row>
    <row r="303" spans="1:17" s="61" customFormat="1" x14ac:dyDescent="0.3">
      <c r="A303" s="70"/>
      <c r="B303" s="14"/>
      <c r="C303" s="2" t="s">
        <v>2320</v>
      </c>
      <c r="D303" s="109">
        <v>44062</v>
      </c>
      <c r="E303" s="14">
        <v>4170</v>
      </c>
      <c r="F303" s="84"/>
      <c r="G303" s="2"/>
      <c r="H303" s="2"/>
      <c r="I303" s="2"/>
      <c r="J303" s="70" t="s">
        <v>196</v>
      </c>
      <c r="K303" s="70" t="s">
        <v>2300</v>
      </c>
      <c r="L303" s="71">
        <v>38114</v>
      </c>
      <c r="M303" s="73" t="s">
        <v>2585</v>
      </c>
      <c r="N303" s="70"/>
      <c r="O303"/>
      <c r="P303"/>
      <c r="Q303"/>
    </row>
    <row r="304" spans="1:17" s="61" customFormat="1" x14ac:dyDescent="0.3">
      <c r="A304" s="70"/>
      <c r="B304" s="14"/>
      <c r="C304" s="2" t="s">
        <v>16</v>
      </c>
      <c r="D304" s="109">
        <v>44063</v>
      </c>
      <c r="E304" s="14">
        <v>6901</v>
      </c>
      <c r="F304" s="84"/>
      <c r="J304" s="70" t="s">
        <v>622</v>
      </c>
      <c r="K304" s="70" t="s">
        <v>697</v>
      </c>
      <c r="L304" s="71">
        <v>38125</v>
      </c>
      <c r="M304" s="73" t="s">
        <v>2673</v>
      </c>
      <c r="N304" s="70"/>
      <c r="O304"/>
      <c r="P304"/>
      <c r="Q304"/>
    </row>
    <row r="305" spans="1:17" s="61" customFormat="1" x14ac:dyDescent="0.3">
      <c r="A305" s="70"/>
      <c r="B305" s="14"/>
      <c r="C305" s="2" t="s">
        <v>36</v>
      </c>
      <c r="D305" s="109">
        <v>44064</v>
      </c>
      <c r="E305" s="14">
        <v>4952</v>
      </c>
      <c r="F305" s="84"/>
      <c r="J305" s="70" t="s">
        <v>433</v>
      </c>
      <c r="K305" s="70" t="s">
        <v>2288</v>
      </c>
      <c r="L305" s="71">
        <v>38165</v>
      </c>
      <c r="M305" s="73" t="s">
        <v>2660</v>
      </c>
      <c r="N305" s="70"/>
      <c r="O305"/>
      <c r="P305"/>
      <c r="Q305"/>
    </row>
    <row r="306" spans="1:17" s="61" customFormat="1" x14ac:dyDescent="0.3">
      <c r="A306" s="70"/>
      <c r="B306" s="14"/>
      <c r="C306" s="2" t="s">
        <v>47</v>
      </c>
      <c r="D306" s="109">
        <v>44064</v>
      </c>
      <c r="E306" s="14">
        <v>5242</v>
      </c>
      <c r="F306" s="84"/>
      <c r="G306" s="2"/>
      <c r="H306" s="2"/>
      <c r="I306" s="2"/>
      <c r="J306" s="70" t="s">
        <v>398</v>
      </c>
      <c r="K306" s="70" t="s">
        <v>2291</v>
      </c>
      <c r="L306" s="71">
        <v>38171</v>
      </c>
      <c r="M306" s="73" t="s">
        <v>2638</v>
      </c>
      <c r="N306" s="70"/>
      <c r="O306"/>
      <c r="P306"/>
      <c r="Q306"/>
    </row>
    <row r="307" spans="1:17" s="61" customFormat="1" x14ac:dyDescent="0.3">
      <c r="A307" s="70"/>
      <c r="B307" s="14"/>
      <c r="C307" s="2" t="s">
        <v>40</v>
      </c>
      <c r="D307" s="109">
        <v>44066</v>
      </c>
      <c r="E307" s="14">
        <v>4860</v>
      </c>
      <c r="F307" s="84"/>
      <c r="J307" s="70" t="s">
        <v>320</v>
      </c>
      <c r="K307" s="70" t="s">
        <v>2285</v>
      </c>
      <c r="L307" s="71">
        <v>38172</v>
      </c>
      <c r="M307" s="73" t="s">
        <v>2831</v>
      </c>
      <c r="N307" s="70"/>
      <c r="O307"/>
      <c r="P307"/>
      <c r="Q307"/>
    </row>
    <row r="308" spans="1:17" s="61" customFormat="1" x14ac:dyDescent="0.3">
      <c r="A308" s="70"/>
      <c r="B308" s="14"/>
      <c r="C308" s="2" t="s">
        <v>1038</v>
      </c>
      <c r="D308" s="109">
        <v>44066</v>
      </c>
      <c r="E308" s="14">
        <v>4410</v>
      </c>
      <c r="F308" s="84"/>
      <c r="J308" s="70" t="s">
        <v>153</v>
      </c>
      <c r="K308" s="70" t="s">
        <v>2294</v>
      </c>
      <c r="L308" s="71">
        <v>38180</v>
      </c>
      <c r="M308" s="73" t="s">
        <v>2672</v>
      </c>
      <c r="N308" s="70"/>
      <c r="O308"/>
      <c r="P308"/>
      <c r="Q308"/>
    </row>
    <row r="309" spans="1:17" s="61" customFormat="1" x14ac:dyDescent="0.3">
      <c r="A309" s="70"/>
      <c r="B309" s="14"/>
      <c r="C309" s="2" t="s">
        <v>76</v>
      </c>
      <c r="D309" s="109">
        <v>44066</v>
      </c>
      <c r="E309" s="14">
        <v>6116</v>
      </c>
      <c r="F309" s="84"/>
      <c r="J309" s="70" t="s">
        <v>435</v>
      </c>
      <c r="K309" s="70" t="s">
        <v>623</v>
      </c>
      <c r="L309" s="71">
        <v>38186</v>
      </c>
      <c r="M309" s="73" t="s">
        <v>2658</v>
      </c>
      <c r="N309" s="70"/>
      <c r="O309"/>
      <c r="P309"/>
      <c r="Q309"/>
    </row>
    <row r="310" spans="1:17" s="61" customFormat="1" x14ac:dyDescent="0.3">
      <c r="A310" s="70"/>
      <c r="B310" s="14"/>
      <c r="C310" s="2" t="s">
        <v>64</v>
      </c>
      <c r="D310" s="109">
        <v>44068</v>
      </c>
      <c r="E310" s="14">
        <v>6101</v>
      </c>
      <c r="F310" s="84"/>
      <c r="J310" s="70" t="s">
        <v>99</v>
      </c>
      <c r="K310" s="70" t="s">
        <v>2300</v>
      </c>
      <c r="L310" s="71">
        <v>38191</v>
      </c>
      <c r="M310" s="73" t="s">
        <v>2595</v>
      </c>
      <c r="N310" s="70"/>
      <c r="O310"/>
      <c r="P310"/>
      <c r="Q310"/>
    </row>
    <row r="311" spans="1:17" s="61" customFormat="1" x14ac:dyDescent="0.3">
      <c r="A311" s="70"/>
      <c r="B311" s="14"/>
      <c r="C311" s="2" t="s">
        <v>16</v>
      </c>
      <c r="D311" s="109">
        <v>44068</v>
      </c>
      <c r="E311" s="14">
        <v>6492</v>
      </c>
      <c r="F311" s="84"/>
      <c r="J311" s="70" t="s">
        <v>529</v>
      </c>
      <c r="K311" s="70" t="s">
        <v>234</v>
      </c>
      <c r="L311" s="71">
        <v>38193</v>
      </c>
      <c r="M311" s="73" t="s">
        <v>2550</v>
      </c>
      <c r="N311" s="70"/>
      <c r="O311"/>
      <c r="P311"/>
      <c r="Q311"/>
    </row>
    <row r="312" spans="1:17" s="61" customFormat="1" x14ac:dyDescent="0.3">
      <c r="A312" s="70"/>
      <c r="B312" s="14"/>
      <c r="C312" s="2" t="s">
        <v>42</v>
      </c>
      <c r="D312" s="109">
        <v>44068</v>
      </c>
      <c r="E312" s="14">
        <v>6265</v>
      </c>
      <c r="F312" s="84"/>
      <c r="J312" s="70" t="s">
        <v>679</v>
      </c>
      <c r="K312" s="70" t="s">
        <v>2300</v>
      </c>
      <c r="L312" s="71">
        <v>38197</v>
      </c>
      <c r="M312" s="73" t="s">
        <v>2598</v>
      </c>
      <c r="N312" s="70"/>
      <c r="O312"/>
      <c r="P312"/>
      <c r="Q312"/>
    </row>
    <row r="313" spans="1:17" s="61" customFormat="1" x14ac:dyDescent="0.3">
      <c r="A313" s="70"/>
      <c r="B313" s="14"/>
      <c r="C313" s="2" t="s">
        <v>45</v>
      </c>
      <c r="D313" s="109">
        <v>44068</v>
      </c>
      <c r="E313" s="14">
        <v>5968</v>
      </c>
      <c r="F313" s="84"/>
      <c r="J313" s="70" t="s">
        <v>696</v>
      </c>
      <c r="K313" s="70" t="s">
        <v>234</v>
      </c>
      <c r="L313" s="71">
        <v>38201</v>
      </c>
      <c r="M313" s="73" t="s">
        <v>2553</v>
      </c>
      <c r="N313" s="70"/>
      <c r="O313"/>
      <c r="P313"/>
      <c r="Q313"/>
    </row>
    <row r="314" spans="1:17" s="61" customFormat="1" x14ac:dyDescent="0.3">
      <c r="A314" s="70"/>
      <c r="B314" s="14"/>
      <c r="C314" s="2" t="s">
        <v>78</v>
      </c>
      <c r="D314" s="109">
        <v>44069</v>
      </c>
      <c r="E314" s="14">
        <v>5495</v>
      </c>
      <c r="F314" s="84"/>
      <c r="G314" s="2"/>
      <c r="H314" s="2"/>
      <c r="I314" s="2"/>
      <c r="J314" s="70" t="s">
        <v>381</v>
      </c>
      <c r="K314" s="70" t="s">
        <v>234</v>
      </c>
      <c r="L314" s="71">
        <v>38212</v>
      </c>
      <c r="M314" s="73" t="s">
        <v>2561</v>
      </c>
      <c r="N314" s="70"/>
      <c r="O314"/>
      <c r="P314"/>
      <c r="Q314"/>
    </row>
    <row r="315" spans="1:17" s="61" customFormat="1" x14ac:dyDescent="0.3">
      <c r="A315" s="70"/>
      <c r="B315" s="14"/>
      <c r="C315" s="2" t="s">
        <v>45</v>
      </c>
      <c r="D315" s="109">
        <v>44070</v>
      </c>
      <c r="E315" s="14">
        <v>6629</v>
      </c>
      <c r="F315" s="84"/>
      <c r="G315" s="2"/>
      <c r="H315" s="2"/>
      <c r="I315" s="2"/>
      <c r="J315" s="70" t="s">
        <v>630</v>
      </c>
      <c r="K315" s="70" t="s">
        <v>623</v>
      </c>
      <c r="L315" s="71">
        <v>38213</v>
      </c>
      <c r="M315" s="73" t="s">
        <v>2675</v>
      </c>
      <c r="N315" s="70"/>
      <c r="O315"/>
      <c r="P315"/>
      <c r="Q315"/>
    </row>
    <row r="316" spans="1:17" s="61" customFormat="1" x14ac:dyDescent="0.3">
      <c r="A316" s="70"/>
      <c r="B316" s="14"/>
      <c r="C316" s="2" t="s">
        <v>55</v>
      </c>
      <c r="D316" s="109">
        <v>44070</v>
      </c>
      <c r="E316" s="14">
        <v>7097</v>
      </c>
      <c r="F316" s="84"/>
      <c r="J316" s="70" t="s">
        <v>499</v>
      </c>
      <c r="K316" s="70" t="s">
        <v>2296</v>
      </c>
      <c r="L316" s="71">
        <v>38222</v>
      </c>
      <c r="M316" s="73" t="s">
        <v>2582</v>
      </c>
      <c r="N316" s="70"/>
      <c r="O316"/>
      <c r="P316"/>
      <c r="Q316"/>
    </row>
    <row r="317" spans="1:17" s="61" customFormat="1" x14ac:dyDescent="0.3">
      <c r="A317" s="70"/>
      <c r="B317" s="14"/>
      <c r="C317" s="2" t="s">
        <v>30</v>
      </c>
      <c r="D317" s="109">
        <v>44071</v>
      </c>
      <c r="E317" s="14">
        <v>5390</v>
      </c>
      <c r="F317" s="84"/>
      <c r="G317" s="2"/>
      <c r="H317" s="2"/>
      <c r="I317" s="2"/>
      <c r="J317" s="70" t="s">
        <v>312</v>
      </c>
      <c r="K317" s="70" t="s">
        <v>2291</v>
      </c>
      <c r="L317" s="71">
        <v>38235</v>
      </c>
      <c r="M317" s="73" t="s">
        <v>3339</v>
      </c>
      <c r="N317" s="70"/>
      <c r="O317"/>
      <c r="P317"/>
      <c r="Q317"/>
    </row>
    <row r="318" spans="1:17" s="61" customFormat="1" x14ac:dyDescent="0.3">
      <c r="A318" s="70"/>
      <c r="B318" s="14"/>
      <c r="C318" s="2" t="s">
        <v>59</v>
      </c>
      <c r="D318" s="109">
        <v>44072</v>
      </c>
      <c r="E318" s="14">
        <v>7477</v>
      </c>
      <c r="F318" s="84"/>
      <c r="J318" s="70" t="s">
        <v>157</v>
      </c>
      <c r="K318" s="70" t="s">
        <v>2283</v>
      </c>
      <c r="L318" s="71">
        <v>38240</v>
      </c>
      <c r="M318" s="73" t="s">
        <v>2714</v>
      </c>
      <c r="N318" s="70"/>
      <c r="O318"/>
      <c r="P318"/>
      <c r="Q318"/>
    </row>
    <row r="319" spans="1:17" s="61" customFormat="1" x14ac:dyDescent="0.3">
      <c r="A319" s="70"/>
      <c r="B319" s="14"/>
      <c r="C319" s="2" t="s">
        <v>72</v>
      </c>
      <c r="D319" s="109">
        <v>44072</v>
      </c>
      <c r="E319" s="14">
        <v>5893</v>
      </c>
      <c r="F319" s="84"/>
      <c r="G319" s="2"/>
      <c r="H319" s="2"/>
      <c r="I319" s="2"/>
      <c r="J319" s="70" t="s">
        <v>543</v>
      </c>
      <c r="K319" s="70" t="s">
        <v>2294</v>
      </c>
      <c r="L319" s="71">
        <v>38274</v>
      </c>
      <c r="M319" s="73" t="s">
        <v>2674</v>
      </c>
      <c r="N319" s="70"/>
      <c r="O319"/>
      <c r="P319"/>
      <c r="Q319"/>
    </row>
    <row r="320" spans="1:17" s="61" customFormat="1" x14ac:dyDescent="0.3">
      <c r="A320" s="70"/>
      <c r="B320" s="14"/>
      <c r="C320" s="2" t="s">
        <v>45</v>
      </c>
      <c r="D320" s="109">
        <v>44074</v>
      </c>
      <c r="E320" s="14">
        <v>5804</v>
      </c>
      <c r="F320" s="84"/>
      <c r="J320" s="70" t="s">
        <v>402</v>
      </c>
      <c r="K320" s="70" t="s">
        <v>697</v>
      </c>
      <c r="L320" s="71">
        <v>38274</v>
      </c>
      <c r="M320" s="73" t="s">
        <v>2682</v>
      </c>
      <c r="N320" s="70"/>
      <c r="O320"/>
      <c r="P320"/>
      <c r="Q320"/>
    </row>
    <row r="321" spans="1:17" s="61" customFormat="1" x14ac:dyDescent="0.3">
      <c r="A321" s="70"/>
      <c r="B321" s="14"/>
      <c r="C321" s="2" t="s">
        <v>19</v>
      </c>
      <c r="D321" s="109">
        <v>44074</v>
      </c>
      <c r="E321" s="14">
        <v>6962</v>
      </c>
      <c r="F321" s="84"/>
      <c r="J321" s="70" t="s">
        <v>781</v>
      </c>
      <c r="K321" s="70" t="s">
        <v>234</v>
      </c>
      <c r="L321" s="71">
        <v>38299</v>
      </c>
      <c r="M321" s="73" t="s">
        <v>2565</v>
      </c>
      <c r="N321" s="70"/>
      <c r="O321"/>
      <c r="P321"/>
      <c r="Q321"/>
    </row>
    <row r="322" spans="1:17" s="61" customFormat="1" x14ac:dyDescent="0.3">
      <c r="A322" s="70"/>
      <c r="B322" s="14"/>
      <c r="C322" s="2" t="s">
        <v>42</v>
      </c>
      <c r="D322" s="109">
        <v>44076</v>
      </c>
      <c r="E322" s="14">
        <v>7029</v>
      </c>
      <c r="F322" s="84"/>
      <c r="G322" s="2"/>
      <c r="H322" s="2"/>
      <c r="I322" s="2"/>
      <c r="J322" s="70" t="s">
        <v>467</v>
      </c>
      <c r="K322" s="70" t="s">
        <v>623</v>
      </c>
      <c r="L322" s="71">
        <v>38304</v>
      </c>
      <c r="M322" s="73" t="s">
        <v>2677</v>
      </c>
      <c r="N322" s="70"/>
      <c r="O322"/>
      <c r="P322"/>
      <c r="Q322"/>
    </row>
    <row r="323" spans="1:17" s="61" customFormat="1" x14ac:dyDescent="0.3">
      <c r="A323" s="70"/>
      <c r="B323" s="14"/>
      <c r="C323" s="2" t="s">
        <v>22</v>
      </c>
      <c r="D323" s="109">
        <v>44076</v>
      </c>
      <c r="E323" s="14">
        <v>5576</v>
      </c>
      <c r="F323" s="84"/>
      <c r="J323" s="70" t="s">
        <v>117</v>
      </c>
      <c r="K323" s="70" t="s">
        <v>234</v>
      </c>
      <c r="L323" s="71">
        <v>38305</v>
      </c>
      <c r="M323" s="73" t="s">
        <v>2566</v>
      </c>
      <c r="N323" s="70"/>
      <c r="O323"/>
      <c r="P323"/>
      <c r="Q323"/>
    </row>
    <row r="324" spans="1:17" s="61" customFormat="1" x14ac:dyDescent="0.3">
      <c r="A324" s="70"/>
      <c r="B324" s="14"/>
      <c r="C324" s="2" t="s">
        <v>13</v>
      </c>
      <c r="D324" s="109">
        <v>44076</v>
      </c>
      <c r="E324" s="14">
        <v>4430</v>
      </c>
      <c r="F324" s="84"/>
      <c r="G324" s="2"/>
      <c r="H324" s="2"/>
      <c r="I324" s="2"/>
      <c r="J324" s="70" t="s">
        <v>496</v>
      </c>
      <c r="K324" s="70" t="s">
        <v>2300</v>
      </c>
      <c r="L324" s="71">
        <v>38319</v>
      </c>
      <c r="M324" s="73" t="s">
        <v>2625</v>
      </c>
      <c r="N324" s="70"/>
      <c r="O324"/>
      <c r="P324"/>
      <c r="Q324"/>
    </row>
    <row r="325" spans="1:17" s="61" customFormat="1" x14ac:dyDescent="0.3">
      <c r="A325" s="70"/>
      <c r="B325" s="14"/>
      <c r="C325" s="2" t="s">
        <v>53</v>
      </c>
      <c r="D325" s="109">
        <v>44077</v>
      </c>
      <c r="E325" s="14">
        <v>5027</v>
      </c>
      <c r="F325" s="84"/>
      <c r="J325" s="70" t="s">
        <v>411</v>
      </c>
      <c r="K325" s="70" t="s">
        <v>2300</v>
      </c>
      <c r="L325" s="71">
        <v>38324</v>
      </c>
      <c r="M325" s="73" t="s">
        <v>2627</v>
      </c>
      <c r="N325" s="70"/>
      <c r="O325"/>
      <c r="P325"/>
      <c r="Q325"/>
    </row>
    <row r="326" spans="1:17" s="61" customFormat="1" x14ac:dyDescent="0.3">
      <c r="A326" s="70"/>
      <c r="B326" s="14"/>
      <c r="C326" s="2" t="s">
        <v>36</v>
      </c>
      <c r="D326" s="109">
        <v>44077</v>
      </c>
      <c r="E326" s="14">
        <v>5684</v>
      </c>
      <c r="F326" s="84"/>
      <c r="G326" s="143" t="str">
        <f>_xlfn.XLOOKUP("???q*",M:M,J:J,,2)</f>
        <v>Barnett, Brenda</v>
      </c>
      <c r="H326" s="143"/>
      <c r="I326" s="143"/>
      <c r="J326" s="70" t="s">
        <v>771</v>
      </c>
      <c r="K326" s="70" t="s">
        <v>697</v>
      </c>
      <c r="L326" s="71">
        <v>38324</v>
      </c>
      <c r="M326" s="73" t="s">
        <v>2687</v>
      </c>
      <c r="N326" s="70"/>
      <c r="O326"/>
      <c r="P326"/>
      <c r="Q326"/>
    </row>
    <row r="327" spans="1:17" s="61" customFormat="1" x14ac:dyDescent="0.3">
      <c r="A327" s="70"/>
      <c r="B327" s="14"/>
      <c r="C327" s="2" t="s">
        <v>1038</v>
      </c>
      <c r="D327" s="109">
        <v>44078</v>
      </c>
      <c r="E327" s="14">
        <v>6539</v>
      </c>
      <c r="F327" s="84"/>
      <c r="J327" s="70" t="s">
        <v>208</v>
      </c>
      <c r="K327" s="70" t="s">
        <v>2288</v>
      </c>
      <c r="L327" s="71">
        <v>38327</v>
      </c>
      <c r="M327" s="73" t="s">
        <v>2661</v>
      </c>
      <c r="N327" s="70"/>
      <c r="O327"/>
      <c r="P327"/>
      <c r="Q327"/>
    </row>
    <row r="328" spans="1:17" s="61" customFormat="1" x14ac:dyDescent="0.3">
      <c r="A328" s="70"/>
      <c r="B328" s="14"/>
      <c r="C328" s="2" t="s">
        <v>42</v>
      </c>
      <c r="D328" s="109">
        <v>44079</v>
      </c>
      <c r="E328" s="14">
        <v>6797</v>
      </c>
      <c r="F328" s="84"/>
      <c r="J328" s="70" t="s">
        <v>763</v>
      </c>
      <c r="K328" s="70" t="s">
        <v>234</v>
      </c>
      <c r="L328" s="71">
        <v>38327</v>
      </c>
      <c r="M328" s="73" t="s">
        <v>2569</v>
      </c>
      <c r="N328" s="70"/>
      <c r="O328"/>
      <c r="P328"/>
      <c r="Q328"/>
    </row>
    <row r="329" spans="1:17" s="61" customFormat="1" x14ac:dyDescent="0.3">
      <c r="A329" s="70"/>
      <c r="B329" s="14"/>
      <c r="C329" s="2" t="s">
        <v>1038</v>
      </c>
      <c r="D329" s="109">
        <v>44079</v>
      </c>
      <c r="E329" s="14">
        <v>7507</v>
      </c>
      <c r="F329" s="84"/>
      <c r="J329" s="70" t="s">
        <v>717</v>
      </c>
      <c r="K329" s="70" t="s">
        <v>234</v>
      </c>
      <c r="L329" s="71">
        <v>38328</v>
      </c>
      <c r="M329" s="73" t="s">
        <v>2571</v>
      </c>
      <c r="N329" s="70"/>
      <c r="O329"/>
      <c r="P329"/>
      <c r="Q329"/>
    </row>
    <row r="330" spans="1:17" s="61" customFormat="1" x14ac:dyDescent="0.3">
      <c r="A330" s="70"/>
      <c r="B330" s="14"/>
      <c r="C330" s="2" t="s">
        <v>34</v>
      </c>
      <c r="D330" s="109">
        <v>44079</v>
      </c>
      <c r="E330" s="14">
        <v>4809</v>
      </c>
      <c r="F330" s="84"/>
      <c r="J330" s="70" t="s">
        <v>293</v>
      </c>
      <c r="K330" s="70" t="s">
        <v>2288</v>
      </c>
      <c r="L330" s="71">
        <v>38340</v>
      </c>
      <c r="M330" s="73" t="s">
        <v>2662</v>
      </c>
      <c r="N330" s="70"/>
      <c r="O330"/>
      <c r="P330"/>
      <c r="Q330"/>
    </row>
    <row r="331" spans="1:17" s="61" customFormat="1" x14ac:dyDescent="0.3">
      <c r="A331" s="70"/>
      <c r="B331" s="14"/>
      <c r="C331" s="2" t="s">
        <v>2320</v>
      </c>
      <c r="D331" s="109">
        <v>44080</v>
      </c>
      <c r="E331" s="14">
        <v>7161</v>
      </c>
      <c r="F331" s="84"/>
      <c r="J331" s="70" t="s">
        <v>406</v>
      </c>
      <c r="K331" s="70" t="s">
        <v>623</v>
      </c>
      <c r="L331" s="71">
        <v>38340</v>
      </c>
      <c r="M331" s="73" t="s">
        <v>2679</v>
      </c>
      <c r="N331" s="70"/>
      <c r="O331"/>
      <c r="P331"/>
      <c r="Q331"/>
    </row>
    <row r="332" spans="1:17" s="61" customFormat="1" x14ac:dyDescent="0.3">
      <c r="A332" s="70"/>
      <c r="B332" s="14"/>
      <c r="C332" s="2" t="s">
        <v>53</v>
      </c>
      <c r="D332" s="109">
        <v>44082</v>
      </c>
      <c r="E332" s="14">
        <v>6325</v>
      </c>
      <c r="F332" s="84"/>
      <c r="G332" s="2"/>
      <c r="H332" s="2"/>
      <c r="I332" s="2"/>
      <c r="J332" s="70" t="s">
        <v>108</v>
      </c>
      <c r="K332" s="70" t="s">
        <v>2288</v>
      </c>
      <c r="L332" s="71">
        <v>38346</v>
      </c>
      <c r="M332" s="73" t="s">
        <v>2670</v>
      </c>
      <c r="N332" s="70"/>
      <c r="O332"/>
      <c r="P332"/>
      <c r="Q332"/>
    </row>
    <row r="333" spans="1:17" s="61" customFormat="1" x14ac:dyDescent="0.3">
      <c r="A333" s="70"/>
      <c r="B333" s="14"/>
      <c r="C333" s="2" t="s">
        <v>34</v>
      </c>
      <c r="D333" s="109">
        <v>44083</v>
      </c>
      <c r="E333" s="14">
        <v>7802</v>
      </c>
      <c r="F333" s="84"/>
      <c r="G333" s="2"/>
      <c r="H333" s="2"/>
      <c r="I333" s="2"/>
      <c r="J333" s="70" t="s">
        <v>520</v>
      </c>
      <c r="K333" s="70" t="s">
        <v>2294</v>
      </c>
      <c r="L333" s="71">
        <v>38354</v>
      </c>
      <c r="M333" s="73" t="s">
        <v>2681</v>
      </c>
      <c r="N333" s="70"/>
      <c r="O333"/>
      <c r="P333"/>
      <c r="Q333"/>
    </row>
    <row r="334" spans="1:17" s="61" customFormat="1" x14ac:dyDescent="0.3">
      <c r="A334" s="70"/>
      <c r="B334" s="14"/>
      <c r="C334" s="2" t="s">
        <v>67</v>
      </c>
      <c r="D334" s="109">
        <v>44083</v>
      </c>
      <c r="E334" s="14">
        <v>4756</v>
      </c>
      <c r="F334" s="84"/>
      <c r="G334" s="2"/>
      <c r="H334" s="2"/>
      <c r="I334" s="2"/>
      <c r="J334" s="70" t="s">
        <v>201</v>
      </c>
      <c r="K334" s="70" t="s">
        <v>2294</v>
      </c>
      <c r="L334" s="71">
        <v>38355</v>
      </c>
      <c r="M334" s="73" t="s">
        <v>2693</v>
      </c>
      <c r="N334" s="70"/>
      <c r="O334"/>
      <c r="P334"/>
      <c r="Q334"/>
    </row>
    <row r="335" spans="1:17" s="61" customFormat="1" x14ac:dyDescent="0.3">
      <c r="A335" s="70"/>
      <c r="B335" s="14"/>
      <c r="C335" s="2" t="s">
        <v>3384</v>
      </c>
      <c r="D335" s="109">
        <v>44083</v>
      </c>
      <c r="E335" s="14">
        <v>6752</v>
      </c>
      <c r="F335" s="84"/>
      <c r="G335" s="2"/>
      <c r="H335" s="2"/>
      <c r="I335" s="2"/>
      <c r="J335" s="70" t="s">
        <v>714</v>
      </c>
      <c r="K335" s="70" t="s">
        <v>623</v>
      </c>
      <c r="L335" s="71">
        <v>38359</v>
      </c>
      <c r="M335" s="73" t="s">
        <v>2680</v>
      </c>
      <c r="N335" s="70"/>
      <c r="O335"/>
      <c r="P335"/>
      <c r="Q335"/>
    </row>
    <row r="336" spans="1:17" s="61" customFormat="1" x14ac:dyDescent="0.3">
      <c r="A336" s="70"/>
      <c r="B336" s="14"/>
      <c r="C336" s="2" t="s">
        <v>1038</v>
      </c>
      <c r="D336" s="109">
        <v>44084</v>
      </c>
      <c r="E336" s="14">
        <v>5187</v>
      </c>
      <c r="F336" s="84"/>
      <c r="J336" s="70" t="s">
        <v>268</v>
      </c>
      <c r="K336" s="70" t="s">
        <v>623</v>
      </c>
      <c r="L336" s="71">
        <v>38367</v>
      </c>
      <c r="M336" s="73" t="s">
        <v>2688</v>
      </c>
      <c r="N336" s="70"/>
      <c r="O336"/>
      <c r="P336"/>
      <c r="Q336"/>
    </row>
    <row r="337" spans="1:17" s="61" customFormat="1" x14ac:dyDescent="0.3">
      <c r="A337" s="70"/>
      <c r="B337" s="14"/>
      <c r="C337" s="2" t="s">
        <v>42</v>
      </c>
      <c r="D337" s="109">
        <v>44084</v>
      </c>
      <c r="E337" s="14">
        <v>7184</v>
      </c>
      <c r="F337" s="84"/>
      <c r="J337" s="70" t="s">
        <v>448</v>
      </c>
      <c r="K337" s="70" t="s">
        <v>623</v>
      </c>
      <c r="L337" s="71">
        <v>38394</v>
      </c>
      <c r="M337" s="73" t="s">
        <v>2694</v>
      </c>
      <c r="N337" s="70"/>
      <c r="O337"/>
      <c r="P337"/>
      <c r="Q337"/>
    </row>
    <row r="338" spans="1:17" s="61" customFormat="1" x14ac:dyDescent="0.3">
      <c r="A338" s="70"/>
      <c r="B338" s="14"/>
      <c r="C338" s="2" t="s">
        <v>64</v>
      </c>
      <c r="D338" s="109">
        <v>44085</v>
      </c>
      <c r="E338" s="14">
        <v>6941</v>
      </c>
      <c r="F338" s="84"/>
      <c r="J338" s="70" t="s">
        <v>796</v>
      </c>
      <c r="K338" s="70" t="s">
        <v>2288</v>
      </c>
      <c r="L338" s="71">
        <v>38400</v>
      </c>
      <c r="M338" s="73" t="s">
        <v>2692</v>
      </c>
      <c r="N338" s="70"/>
      <c r="O338"/>
      <c r="P338"/>
      <c r="Q338"/>
    </row>
    <row r="339" spans="1:17" s="61" customFormat="1" x14ac:dyDescent="0.3">
      <c r="A339" s="70"/>
      <c r="B339" s="14"/>
      <c r="C339" s="2" t="s">
        <v>2320</v>
      </c>
      <c r="D339" s="109">
        <v>44085</v>
      </c>
      <c r="E339" s="14">
        <v>7134</v>
      </c>
      <c r="F339" s="84"/>
      <c r="G339" s="2"/>
      <c r="H339" s="2"/>
      <c r="I339" s="2"/>
      <c r="J339" s="70" t="s">
        <v>632</v>
      </c>
      <c r="K339" s="70" t="s">
        <v>2298</v>
      </c>
      <c r="L339" s="71">
        <v>38401</v>
      </c>
      <c r="M339" s="73" t="s">
        <v>2659</v>
      </c>
      <c r="N339" s="70"/>
      <c r="O339"/>
      <c r="P339"/>
      <c r="Q339"/>
    </row>
    <row r="340" spans="1:17" s="61" customFormat="1" x14ac:dyDescent="0.3">
      <c r="A340" s="70"/>
      <c r="B340" s="14"/>
      <c r="C340" s="2" t="s">
        <v>19</v>
      </c>
      <c r="D340" s="109">
        <v>44086</v>
      </c>
      <c r="E340" s="14">
        <v>5433</v>
      </c>
      <c r="F340" s="84"/>
      <c r="J340" s="70" t="s">
        <v>130</v>
      </c>
      <c r="K340" s="70" t="s">
        <v>2300</v>
      </c>
      <c r="L340" s="71">
        <v>38416</v>
      </c>
      <c r="M340" s="73" t="s">
        <v>2640</v>
      </c>
      <c r="N340" s="70"/>
      <c r="O340"/>
      <c r="P340"/>
      <c r="Q340"/>
    </row>
    <row r="341" spans="1:17" s="61" customFormat="1" x14ac:dyDescent="0.3">
      <c r="A341" s="70"/>
      <c r="B341" s="14"/>
      <c r="C341" s="2" t="s">
        <v>2320</v>
      </c>
      <c r="D341" s="109">
        <v>44087</v>
      </c>
      <c r="E341" s="14">
        <v>6629</v>
      </c>
      <c r="F341" s="84"/>
      <c r="G341" s="2"/>
      <c r="H341" s="2"/>
      <c r="I341" s="2"/>
      <c r="J341" s="70" t="s">
        <v>783</v>
      </c>
      <c r="K341" s="70" t="s">
        <v>2298</v>
      </c>
      <c r="L341" s="71">
        <v>38419</v>
      </c>
      <c r="M341" s="73" t="s">
        <v>2676</v>
      </c>
      <c r="N341" s="70"/>
      <c r="O341"/>
      <c r="P341"/>
      <c r="Q341"/>
    </row>
    <row r="342" spans="1:17" s="61" customFormat="1" x14ac:dyDescent="0.3">
      <c r="A342" s="70"/>
      <c r="B342" s="14"/>
      <c r="C342" s="2" t="s">
        <v>76</v>
      </c>
      <c r="D342" s="109">
        <v>44087</v>
      </c>
      <c r="E342" s="14">
        <v>7935</v>
      </c>
      <c r="F342" s="84"/>
      <c r="J342" s="70" t="s">
        <v>183</v>
      </c>
      <c r="K342" s="70" t="s">
        <v>234</v>
      </c>
      <c r="L342" s="71">
        <v>38425</v>
      </c>
      <c r="M342" s="73" t="s">
        <v>2576</v>
      </c>
      <c r="N342" s="70"/>
      <c r="O342"/>
      <c r="P342"/>
      <c r="Q342"/>
    </row>
    <row r="343" spans="1:17" s="61" customFormat="1" x14ac:dyDescent="0.3">
      <c r="A343" s="70"/>
      <c r="B343" s="14"/>
      <c r="C343" s="2" t="s">
        <v>62</v>
      </c>
      <c r="D343" s="109">
        <v>44087</v>
      </c>
      <c r="E343" s="14">
        <v>5487</v>
      </c>
      <c r="F343" s="84"/>
      <c r="J343" s="70" t="s">
        <v>205</v>
      </c>
      <c r="K343" s="70" t="s">
        <v>234</v>
      </c>
      <c r="L343" s="71">
        <v>38430</v>
      </c>
      <c r="M343" s="73" t="s">
        <v>2580</v>
      </c>
      <c r="N343" s="70"/>
      <c r="O343"/>
      <c r="P343"/>
      <c r="Q343"/>
    </row>
    <row r="344" spans="1:17" s="61" customFormat="1" x14ac:dyDescent="0.3">
      <c r="A344" s="70"/>
      <c r="B344" s="14"/>
      <c r="C344" s="2" t="s">
        <v>76</v>
      </c>
      <c r="D344" s="109">
        <v>44088</v>
      </c>
      <c r="E344" s="14">
        <v>5301</v>
      </c>
      <c r="F344" s="84"/>
      <c r="J344" s="70" t="s">
        <v>655</v>
      </c>
      <c r="K344" s="70" t="s">
        <v>234</v>
      </c>
      <c r="L344" s="71">
        <v>38436</v>
      </c>
      <c r="M344" s="73" t="s">
        <v>2584</v>
      </c>
      <c r="N344" s="70"/>
      <c r="O344"/>
      <c r="P344"/>
      <c r="Q344"/>
    </row>
    <row r="345" spans="1:17" s="61" customFormat="1" x14ac:dyDescent="0.3">
      <c r="A345" s="70"/>
      <c r="B345" s="14"/>
      <c r="C345" s="2" t="s">
        <v>36</v>
      </c>
      <c r="D345" s="109">
        <v>44090</v>
      </c>
      <c r="E345" s="14">
        <v>7853</v>
      </c>
      <c r="F345" s="84"/>
      <c r="J345" s="70" t="s">
        <v>337</v>
      </c>
      <c r="K345" s="70" t="s">
        <v>2293</v>
      </c>
      <c r="L345" s="71">
        <v>38437</v>
      </c>
      <c r="M345" s="73" t="s">
        <v>2760</v>
      </c>
      <c r="N345" s="70"/>
      <c r="O345"/>
      <c r="P345"/>
      <c r="Q345"/>
    </row>
    <row r="346" spans="1:17" s="61" customFormat="1" x14ac:dyDescent="0.3">
      <c r="A346" s="70"/>
      <c r="B346" s="14"/>
      <c r="C346" s="2" t="s">
        <v>1038</v>
      </c>
      <c r="D346" s="109">
        <v>44090</v>
      </c>
      <c r="E346" s="14">
        <v>5732</v>
      </c>
      <c r="F346" s="84"/>
      <c r="J346" s="70" t="s">
        <v>711</v>
      </c>
      <c r="K346" s="70" t="s">
        <v>2288</v>
      </c>
      <c r="L346" s="71">
        <v>38438</v>
      </c>
      <c r="M346" s="73" t="s">
        <v>2695</v>
      </c>
      <c r="N346" s="70"/>
      <c r="O346"/>
      <c r="P346"/>
      <c r="Q346"/>
    </row>
    <row r="347" spans="1:17" s="61" customFormat="1" x14ac:dyDescent="0.3">
      <c r="A347" s="70"/>
      <c r="B347" s="14"/>
      <c r="C347" s="2" t="s">
        <v>67</v>
      </c>
      <c r="D347" s="109">
        <v>44091</v>
      </c>
      <c r="E347" s="14">
        <v>6967</v>
      </c>
      <c r="F347" s="84"/>
      <c r="G347" s="2"/>
      <c r="H347" s="2"/>
      <c r="I347" s="2"/>
      <c r="J347" s="70" t="s">
        <v>410</v>
      </c>
      <c r="K347" s="70" t="s">
        <v>2300</v>
      </c>
      <c r="L347" s="71">
        <v>38444</v>
      </c>
      <c r="M347" s="73" t="s">
        <v>2644</v>
      </c>
      <c r="N347" s="70"/>
      <c r="O347"/>
      <c r="P347"/>
      <c r="Q347"/>
    </row>
    <row r="348" spans="1:17" s="61" customFormat="1" x14ac:dyDescent="0.3">
      <c r="A348" s="70"/>
      <c r="B348" s="14"/>
      <c r="C348" s="2" t="s">
        <v>30</v>
      </c>
      <c r="D348" s="109">
        <v>44091</v>
      </c>
      <c r="E348" s="14">
        <v>5583</v>
      </c>
      <c r="F348" s="84"/>
      <c r="J348" s="70" t="s">
        <v>602</v>
      </c>
      <c r="K348" s="70" t="s">
        <v>2300</v>
      </c>
      <c r="L348" s="71">
        <v>38456</v>
      </c>
      <c r="M348" s="73" t="s">
        <v>2646</v>
      </c>
      <c r="N348" s="70"/>
      <c r="O348"/>
      <c r="P348"/>
      <c r="Q348"/>
    </row>
    <row r="349" spans="1:17" s="61" customFormat="1" x14ac:dyDescent="0.3">
      <c r="A349" s="70"/>
      <c r="B349" s="14"/>
      <c r="C349" s="2" t="s">
        <v>76</v>
      </c>
      <c r="D349" s="109">
        <v>44091</v>
      </c>
      <c r="E349" s="14">
        <v>6778</v>
      </c>
      <c r="F349" s="84"/>
      <c r="G349" s="2"/>
      <c r="H349" s="2"/>
      <c r="I349" s="2"/>
      <c r="J349" s="70" t="s">
        <v>704</v>
      </c>
      <c r="K349" s="70" t="s">
        <v>2291</v>
      </c>
      <c r="L349" s="71">
        <v>38457</v>
      </c>
      <c r="M349" s="73" t="s">
        <v>2665</v>
      </c>
      <c r="N349" s="70"/>
      <c r="O349"/>
      <c r="P349"/>
      <c r="Q349"/>
    </row>
    <row r="350" spans="1:17" s="61" customFormat="1" x14ac:dyDescent="0.3">
      <c r="A350" s="70"/>
      <c r="B350" s="14"/>
      <c r="C350" s="2" t="s">
        <v>55</v>
      </c>
      <c r="D350" s="109">
        <v>44091</v>
      </c>
      <c r="E350" s="14">
        <v>6725</v>
      </c>
      <c r="F350" s="84"/>
      <c r="J350" s="70" t="s">
        <v>533</v>
      </c>
      <c r="K350" s="70" t="s">
        <v>2296</v>
      </c>
      <c r="L350" s="71">
        <v>38459</v>
      </c>
      <c r="M350" s="73" t="s">
        <v>2583</v>
      </c>
      <c r="N350" s="70"/>
      <c r="O350"/>
      <c r="P350"/>
      <c r="Q350"/>
    </row>
    <row r="351" spans="1:17" s="61" customFormat="1" x14ac:dyDescent="0.3">
      <c r="A351" s="70"/>
      <c r="B351" s="14"/>
      <c r="C351" s="2" t="s">
        <v>27</v>
      </c>
      <c r="D351" s="109">
        <v>44092</v>
      </c>
      <c r="E351" s="14">
        <v>5267</v>
      </c>
      <c r="F351" s="84"/>
      <c r="J351" s="70" t="s">
        <v>251</v>
      </c>
      <c r="K351" s="70" t="s">
        <v>2288</v>
      </c>
      <c r="L351" s="71">
        <v>38463</v>
      </c>
      <c r="M351" s="73" t="s">
        <v>2730</v>
      </c>
      <c r="N351" s="70"/>
      <c r="O351"/>
      <c r="P351"/>
      <c r="Q351"/>
    </row>
    <row r="352" spans="1:17" s="61" customFormat="1" x14ac:dyDescent="0.3">
      <c r="A352" s="70"/>
      <c r="B352" s="14"/>
      <c r="C352" s="2" t="s">
        <v>2320</v>
      </c>
      <c r="D352" s="109">
        <v>44092</v>
      </c>
      <c r="E352" s="14">
        <v>5493</v>
      </c>
      <c r="F352" s="84"/>
      <c r="J352" s="70" t="s">
        <v>137</v>
      </c>
      <c r="K352" s="70" t="s">
        <v>2298</v>
      </c>
      <c r="L352" s="71">
        <v>38467</v>
      </c>
      <c r="M352" s="73" t="s">
        <v>2721</v>
      </c>
      <c r="N352" s="70"/>
      <c r="O352"/>
      <c r="P352"/>
      <c r="Q352"/>
    </row>
    <row r="353" spans="1:17" s="61" customFormat="1" x14ac:dyDescent="0.3">
      <c r="A353" s="70"/>
      <c r="B353" s="14"/>
      <c r="C353" s="2" t="s">
        <v>2319</v>
      </c>
      <c r="D353" s="109">
        <v>44092</v>
      </c>
      <c r="E353" s="14">
        <v>6509</v>
      </c>
      <c r="F353" s="84"/>
      <c r="G353" s="2"/>
      <c r="H353" s="2"/>
      <c r="I353" s="2"/>
      <c r="J353" s="70" t="s">
        <v>385</v>
      </c>
      <c r="K353" s="70" t="s">
        <v>234</v>
      </c>
      <c r="L353" s="71">
        <v>38470</v>
      </c>
      <c r="M353" s="73" t="s">
        <v>2592</v>
      </c>
      <c r="N353" s="70"/>
      <c r="O353"/>
      <c r="P353"/>
      <c r="Q353"/>
    </row>
    <row r="354" spans="1:17" s="61" customFormat="1" x14ac:dyDescent="0.3">
      <c r="A354" s="70"/>
      <c r="B354" s="14"/>
      <c r="C354" s="2" t="s">
        <v>34</v>
      </c>
      <c r="D354" s="109">
        <v>44093</v>
      </c>
      <c r="E354" s="14">
        <v>7699</v>
      </c>
      <c r="F354" s="84"/>
      <c r="J354" s="70" t="s">
        <v>532</v>
      </c>
      <c r="K354" s="70" t="s">
        <v>234</v>
      </c>
      <c r="L354" s="71">
        <v>38480</v>
      </c>
      <c r="M354" s="73" t="s">
        <v>2602</v>
      </c>
      <c r="N354" s="70"/>
      <c r="O354"/>
      <c r="P354"/>
      <c r="Q354"/>
    </row>
    <row r="355" spans="1:17" s="61" customFormat="1" x14ac:dyDescent="0.3">
      <c r="A355" s="70"/>
      <c r="B355" s="14"/>
      <c r="C355" s="2" t="s">
        <v>72</v>
      </c>
      <c r="D355" s="109">
        <v>44093</v>
      </c>
      <c r="E355" s="14">
        <v>5013</v>
      </c>
      <c r="F355" s="84"/>
      <c r="J355" s="70" t="s">
        <v>111</v>
      </c>
      <c r="K355" s="70" t="s">
        <v>2293</v>
      </c>
      <c r="L355" s="71">
        <v>38487</v>
      </c>
      <c r="M355" s="73" t="s">
        <v>2769</v>
      </c>
      <c r="N355" s="70"/>
      <c r="O355"/>
      <c r="P355"/>
      <c r="Q355"/>
    </row>
    <row r="356" spans="1:17" s="61" customFormat="1" x14ac:dyDescent="0.3">
      <c r="A356" s="70"/>
      <c r="B356" s="14"/>
      <c r="C356" s="2" t="s">
        <v>40</v>
      </c>
      <c r="D356" s="109">
        <v>44093</v>
      </c>
      <c r="E356" s="14">
        <v>5376</v>
      </c>
      <c r="F356" s="84"/>
      <c r="J356" s="70" t="s">
        <v>328</v>
      </c>
      <c r="K356" s="70" t="s">
        <v>2300</v>
      </c>
      <c r="L356" s="71">
        <v>38488</v>
      </c>
      <c r="M356" s="73" t="s">
        <v>2651</v>
      </c>
      <c r="N356" s="70"/>
      <c r="O356"/>
      <c r="P356"/>
      <c r="Q356"/>
    </row>
    <row r="357" spans="1:17" s="61" customFormat="1" x14ac:dyDescent="0.3">
      <c r="A357" s="70"/>
      <c r="B357" s="14"/>
      <c r="C357" s="2" t="s">
        <v>53</v>
      </c>
      <c r="D357" s="109">
        <v>44095</v>
      </c>
      <c r="E357" s="14">
        <v>5986</v>
      </c>
      <c r="F357" s="84"/>
      <c r="J357" s="70" t="s">
        <v>158</v>
      </c>
      <c r="K357" s="70" t="s">
        <v>234</v>
      </c>
      <c r="L357" s="71">
        <v>38490</v>
      </c>
      <c r="M357" s="73" t="s">
        <v>2605</v>
      </c>
      <c r="N357" s="70"/>
      <c r="O357"/>
      <c r="P357"/>
      <c r="Q357"/>
    </row>
    <row r="358" spans="1:17" s="61" customFormat="1" x14ac:dyDescent="0.3">
      <c r="A358" s="70"/>
      <c r="B358" s="14"/>
      <c r="C358" s="2" t="s">
        <v>22</v>
      </c>
      <c r="D358" s="109">
        <v>44097</v>
      </c>
      <c r="E358" s="14">
        <v>6018</v>
      </c>
      <c r="F358" s="84"/>
      <c r="J358" s="70" t="s">
        <v>544</v>
      </c>
      <c r="K358" s="70" t="s">
        <v>234</v>
      </c>
      <c r="L358" s="71">
        <v>38494</v>
      </c>
      <c r="M358" s="73" t="s">
        <v>2612</v>
      </c>
      <c r="N358" s="70"/>
      <c r="O358"/>
      <c r="P358"/>
      <c r="Q358"/>
    </row>
    <row r="359" spans="1:17" s="61" customFormat="1" x14ac:dyDescent="0.3">
      <c r="A359" s="70"/>
      <c r="B359" s="14"/>
      <c r="C359" s="2" t="s">
        <v>64</v>
      </c>
      <c r="D359" s="109">
        <v>44098</v>
      </c>
      <c r="E359" s="14">
        <v>5059</v>
      </c>
      <c r="F359" s="84"/>
      <c r="J359" s="70" t="s">
        <v>253</v>
      </c>
      <c r="K359" s="70" t="s">
        <v>234</v>
      </c>
      <c r="L359" s="71">
        <v>38495</v>
      </c>
      <c r="M359" s="73" t="s">
        <v>2613</v>
      </c>
      <c r="N359" s="70"/>
      <c r="O359"/>
      <c r="P359"/>
      <c r="Q359"/>
    </row>
    <row r="360" spans="1:17" s="61" customFormat="1" x14ac:dyDescent="0.3">
      <c r="A360" s="70"/>
      <c r="B360" s="14"/>
      <c r="C360" s="2" t="s">
        <v>72</v>
      </c>
      <c r="D360" s="109">
        <v>44098</v>
      </c>
      <c r="E360" s="14">
        <v>5963</v>
      </c>
      <c r="F360" s="84"/>
      <c r="G360" s="2"/>
      <c r="H360" s="2"/>
      <c r="I360" s="2"/>
      <c r="J360" s="70" t="s">
        <v>493</v>
      </c>
      <c r="K360" s="70" t="s">
        <v>234</v>
      </c>
      <c r="L360" s="71">
        <v>38507</v>
      </c>
      <c r="M360" s="73" t="s">
        <v>2617</v>
      </c>
      <c r="N360" s="70"/>
      <c r="O360"/>
      <c r="P360"/>
      <c r="Q360"/>
    </row>
    <row r="361" spans="1:17" s="61" customFormat="1" x14ac:dyDescent="0.3">
      <c r="A361" s="70"/>
      <c r="B361" s="14"/>
      <c r="C361" s="2" t="s">
        <v>47</v>
      </c>
      <c r="D361" s="109">
        <v>44098</v>
      </c>
      <c r="E361" s="14">
        <v>6810</v>
      </c>
      <c r="F361" s="84"/>
      <c r="J361" s="70" t="s">
        <v>508</v>
      </c>
      <c r="K361" s="70" t="s">
        <v>234</v>
      </c>
      <c r="L361" s="71">
        <v>38509</v>
      </c>
      <c r="M361" s="73" t="s">
        <v>2622</v>
      </c>
      <c r="N361" s="70"/>
      <c r="O361"/>
      <c r="P361"/>
      <c r="Q361"/>
    </row>
    <row r="362" spans="1:17" s="61" customFormat="1" x14ac:dyDescent="0.3">
      <c r="A362" s="70"/>
      <c r="B362" s="14"/>
      <c r="C362" s="2" t="s">
        <v>42</v>
      </c>
      <c r="D362" s="109">
        <v>44098</v>
      </c>
      <c r="E362" s="14">
        <v>7326</v>
      </c>
      <c r="F362" s="84"/>
      <c r="J362" s="70" t="s">
        <v>512</v>
      </c>
      <c r="K362" s="70" t="s">
        <v>623</v>
      </c>
      <c r="L362" s="71">
        <v>38510</v>
      </c>
      <c r="M362" s="73" t="s">
        <v>2709</v>
      </c>
      <c r="N362" s="70"/>
      <c r="O362"/>
      <c r="P362"/>
      <c r="Q362"/>
    </row>
    <row r="363" spans="1:17" s="61" customFormat="1" x14ac:dyDescent="0.3">
      <c r="A363" s="70"/>
      <c r="B363" s="14"/>
      <c r="C363" s="2" t="s">
        <v>40</v>
      </c>
      <c r="D363" s="109">
        <v>44099</v>
      </c>
      <c r="E363" s="14">
        <v>5212</v>
      </c>
      <c r="F363" s="84"/>
      <c r="G363" s="2"/>
      <c r="H363" s="2"/>
      <c r="I363" s="2"/>
      <c r="J363" s="70" t="s">
        <v>787</v>
      </c>
      <c r="K363" s="70" t="s">
        <v>697</v>
      </c>
      <c r="L363" s="71">
        <v>38523</v>
      </c>
      <c r="M363" s="73" t="s">
        <v>2697</v>
      </c>
      <c r="N363" s="70"/>
      <c r="O363"/>
      <c r="P363"/>
      <c r="Q363"/>
    </row>
    <row r="364" spans="1:17" s="61" customFormat="1" x14ac:dyDescent="0.3">
      <c r="A364" s="70"/>
      <c r="B364" s="14"/>
      <c r="C364" s="2" t="s">
        <v>13</v>
      </c>
      <c r="D364" s="109">
        <v>44100</v>
      </c>
      <c r="E364" s="14">
        <v>7298</v>
      </c>
      <c r="F364" s="84"/>
      <c r="J364" s="70" t="s">
        <v>562</v>
      </c>
      <c r="K364" s="70" t="s">
        <v>2300</v>
      </c>
      <c r="L364" s="71">
        <v>38526</v>
      </c>
      <c r="M364" s="73" t="s">
        <v>2653</v>
      </c>
      <c r="N364" s="70"/>
      <c r="O364"/>
      <c r="P364"/>
      <c r="Q364"/>
    </row>
    <row r="365" spans="1:17" s="61" customFormat="1" x14ac:dyDescent="0.3">
      <c r="A365" s="70"/>
      <c r="B365" s="14"/>
      <c r="C365" s="2" t="s">
        <v>78</v>
      </c>
      <c r="D365" s="109">
        <v>44101</v>
      </c>
      <c r="E365" s="14">
        <v>5514</v>
      </c>
      <c r="F365" s="84"/>
      <c r="J365" s="70" t="s">
        <v>90</v>
      </c>
      <c r="K365" s="70" t="s">
        <v>2288</v>
      </c>
      <c r="L365" s="71">
        <v>38536</v>
      </c>
      <c r="M365" s="73" t="s">
        <v>2738</v>
      </c>
      <c r="N365" s="70"/>
      <c r="O365"/>
      <c r="P365"/>
      <c r="Q365"/>
    </row>
    <row r="366" spans="1:17" s="61" customFormat="1" x14ac:dyDescent="0.3">
      <c r="A366" s="70"/>
      <c r="B366" s="14"/>
      <c r="C366" s="2" t="s">
        <v>59</v>
      </c>
      <c r="D366" s="109">
        <v>44101</v>
      </c>
      <c r="E366" s="14">
        <v>5373</v>
      </c>
      <c r="F366" s="84"/>
      <c r="J366" s="70" t="s">
        <v>2289</v>
      </c>
      <c r="K366" s="70" t="s">
        <v>2296</v>
      </c>
      <c r="L366" s="71">
        <v>38545</v>
      </c>
      <c r="M366" s="73" t="s">
        <v>2629</v>
      </c>
      <c r="N366" s="70"/>
      <c r="O366"/>
      <c r="P366"/>
      <c r="Q366"/>
    </row>
    <row r="367" spans="1:17" s="61" customFormat="1" x14ac:dyDescent="0.3">
      <c r="A367" s="70"/>
      <c r="B367" s="14"/>
      <c r="C367" s="2" t="s">
        <v>27</v>
      </c>
      <c r="D367" s="109">
        <v>44103</v>
      </c>
      <c r="E367" s="14">
        <v>5639</v>
      </c>
      <c r="F367" s="84"/>
      <c r="J367" s="70" t="s">
        <v>172</v>
      </c>
      <c r="K367" s="70" t="s">
        <v>697</v>
      </c>
      <c r="L367" s="71">
        <v>38551</v>
      </c>
      <c r="M367" s="73" t="s">
        <v>2701</v>
      </c>
      <c r="N367" s="70"/>
      <c r="O367"/>
      <c r="P367"/>
      <c r="Q367"/>
    </row>
    <row r="368" spans="1:17" s="61" customFormat="1" x14ac:dyDescent="0.3">
      <c r="A368" s="70"/>
      <c r="B368" s="14"/>
      <c r="C368" s="2" t="s">
        <v>64</v>
      </c>
      <c r="D368" s="109">
        <v>44103</v>
      </c>
      <c r="E368" s="14">
        <v>6963</v>
      </c>
      <c r="F368" s="84"/>
      <c r="G368" s="2"/>
      <c r="H368" s="2"/>
      <c r="I368" s="2"/>
      <c r="J368" s="70" t="s">
        <v>360</v>
      </c>
      <c r="K368" s="70" t="s">
        <v>2288</v>
      </c>
      <c r="L368" s="71">
        <v>38557</v>
      </c>
      <c r="M368" s="73" t="s">
        <v>2741</v>
      </c>
      <c r="N368" s="70"/>
      <c r="O368"/>
      <c r="P368"/>
      <c r="Q368"/>
    </row>
    <row r="369" spans="1:17" s="61" customFormat="1" x14ac:dyDescent="0.3">
      <c r="A369" s="70"/>
      <c r="B369" s="14"/>
      <c r="C369" s="2" t="s">
        <v>59</v>
      </c>
      <c r="D369" s="109">
        <v>44104</v>
      </c>
      <c r="E369" s="14">
        <v>6976</v>
      </c>
      <c r="F369" s="84"/>
      <c r="J369" s="70" t="s">
        <v>288</v>
      </c>
      <c r="K369" s="70" t="s">
        <v>234</v>
      </c>
      <c r="L369" s="71">
        <v>38565</v>
      </c>
      <c r="M369" s="73" t="s">
        <v>2623</v>
      </c>
      <c r="N369" s="70"/>
      <c r="O369"/>
      <c r="P369"/>
      <c r="Q369"/>
    </row>
    <row r="370" spans="1:17" s="61" customFormat="1" x14ac:dyDescent="0.3">
      <c r="A370" s="70"/>
      <c r="B370" s="14"/>
      <c r="C370" s="2" t="s">
        <v>13</v>
      </c>
      <c r="D370" s="109">
        <v>44104</v>
      </c>
      <c r="E370" s="14">
        <v>6335</v>
      </c>
      <c r="F370" s="84"/>
      <c r="J370" s="70" t="s">
        <v>560</v>
      </c>
      <c r="K370" s="70" t="s">
        <v>623</v>
      </c>
      <c r="L370" s="71">
        <v>38568</v>
      </c>
      <c r="M370" s="73" t="s">
        <v>2710</v>
      </c>
      <c r="N370" s="70"/>
      <c r="O370"/>
      <c r="P370"/>
      <c r="Q370"/>
    </row>
    <row r="371" spans="1:17" s="61" customFormat="1" x14ac:dyDescent="0.3">
      <c r="A371" s="70"/>
      <c r="B371" s="14"/>
      <c r="C371" s="2" t="s">
        <v>16</v>
      </c>
      <c r="D371" s="109">
        <v>44105</v>
      </c>
      <c r="E371" s="14">
        <v>5215</v>
      </c>
      <c r="F371" s="84"/>
      <c r="J371" s="70" t="s">
        <v>56</v>
      </c>
      <c r="K371" s="70" t="s">
        <v>2291</v>
      </c>
      <c r="L371" s="71">
        <v>38575</v>
      </c>
      <c r="M371" s="73" t="s">
        <v>2744</v>
      </c>
      <c r="N371" s="70"/>
      <c r="O371"/>
      <c r="P371"/>
      <c r="Q371"/>
    </row>
    <row r="372" spans="1:17" s="61" customFormat="1" x14ac:dyDescent="0.3">
      <c r="A372" s="70"/>
      <c r="B372" s="14"/>
      <c r="C372" s="2" t="s">
        <v>24</v>
      </c>
      <c r="D372" s="109">
        <v>44105</v>
      </c>
      <c r="E372" s="14">
        <v>5387</v>
      </c>
      <c r="F372" s="84"/>
      <c r="G372" s="2"/>
      <c r="H372" s="2"/>
      <c r="I372" s="2"/>
      <c r="J372" s="70" t="s">
        <v>333</v>
      </c>
      <c r="K372" s="70" t="s">
        <v>623</v>
      </c>
      <c r="L372" s="71">
        <v>38576</v>
      </c>
      <c r="M372" s="73" t="s">
        <v>3361</v>
      </c>
      <c r="N372" s="70"/>
      <c r="O372"/>
      <c r="P372"/>
      <c r="Q372"/>
    </row>
    <row r="373" spans="1:17" s="61" customFormat="1" x14ac:dyDescent="0.3">
      <c r="A373" s="70"/>
      <c r="B373" s="14"/>
      <c r="C373" s="2" t="s">
        <v>19</v>
      </c>
      <c r="D373" s="109">
        <v>44105</v>
      </c>
      <c r="E373" s="14">
        <v>7732</v>
      </c>
      <c r="F373" s="84"/>
      <c r="G373" s="2"/>
      <c r="H373" s="2"/>
      <c r="I373" s="2"/>
      <c r="J373" s="70" t="s">
        <v>238</v>
      </c>
      <c r="K373" s="70" t="s">
        <v>697</v>
      </c>
      <c r="L373" s="71">
        <v>38578</v>
      </c>
      <c r="M373" s="73" t="s">
        <v>2702</v>
      </c>
      <c r="N373" s="70"/>
      <c r="O373"/>
      <c r="P373"/>
      <c r="Q373"/>
    </row>
    <row r="374" spans="1:17" s="61" customFormat="1" x14ac:dyDescent="0.3">
      <c r="A374" s="70"/>
      <c r="B374" s="14"/>
      <c r="C374" s="2" t="s">
        <v>13</v>
      </c>
      <c r="D374" s="109">
        <v>44106</v>
      </c>
      <c r="E374" s="14">
        <v>5577</v>
      </c>
      <c r="F374" s="84"/>
      <c r="J374" s="70" t="s">
        <v>422</v>
      </c>
      <c r="K374" s="70" t="s">
        <v>623</v>
      </c>
      <c r="L374" s="71">
        <v>38579</v>
      </c>
      <c r="M374" s="73" t="s">
        <v>2747</v>
      </c>
      <c r="N374" s="70"/>
      <c r="O374"/>
      <c r="P374"/>
      <c r="Q374"/>
    </row>
    <row r="375" spans="1:17" s="61" customFormat="1" x14ac:dyDescent="0.3">
      <c r="A375" s="70"/>
      <c r="B375" s="14"/>
      <c r="C375" s="2" t="s">
        <v>24</v>
      </c>
      <c r="D375" s="109">
        <v>44107</v>
      </c>
      <c r="E375" s="14">
        <v>6225</v>
      </c>
      <c r="F375" s="84"/>
      <c r="G375" s="2"/>
      <c r="H375" s="2"/>
      <c r="I375" s="2"/>
      <c r="J375" s="70" t="s">
        <v>729</v>
      </c>
      <c r="K375" s="70" t="s">
        <v>2293</v>
      </c>
      <c r="L375" s="71">
        <v>38580</v>
      </c>
      <c r="M375" s="73" t="s">
        <v>2771</v>
      </c>
      <c r="N375" s="70"/>
      <c r="O375"/>
      <c r="P375"/>
      <c r="Q375"/>
    </row>
    <row r="376" spans="1:17" s="61" customFormat="1" x14ac:dyDescent="0.3">
      <c r="A376" s="70"/>
      <c r="B376" s="14"/>
      <c r="C376" s="2" t="s">
        <v>53</v>
      </c>
      <c r="D376" s="109">
        <v>44108</v>
      </c>
      <c r="E376" s="14">
        <v>6541</v>
      </c>
      <c r="F376" s="84"/>
      <c r="J376" s="70" t="s">
        <v>692</v>
      </c>
      <c r="K376" s="70" t="s">
        <v>234</v>
      </c>
      <c r="L376" s="71">
        <v>38582</v>
      </c>
      <c r="M376" s="73" t="s">
        <v>2624</v>
      </c>
      <c r="N376" s="70"/>
      <c r="O376"/>
      <c r="P376"/>
      <c r="Q376"/>
    </row>
    <row r="377" spans="1:17" s="61" customFormat="1" x14ac:dyDescent="0.3">
      <c r="A377" s="70"/>
      <c r="B377" s="14"/>
      <c r="C377" s="2" t="s">
        <v>72</v>
      </c>
      <c r="D377" s="109">
        <v>44110</v>
      </c>
      <c r="E377" s="14">
        <v>6273</v>
      </c>
      <c r="F377" s="84"/>
      <c r="J377" s="70" t="s">
        <v>198</v>
      </c>
      <c r="K377" s="70" t="s">
        <v>2296</v>
      </c>
      <c r="L377" s="71">
        <v>38582</v>
      </c>
      <c r="M377" s="73" t="s">
        <v>2686</v>
      </c>
      <c r="N377" s="70"/>
      <c r="O377"/>
      <c r="P377"/>
      <c r="Q377"/>
    </row>
    <row r="378" spans="1:17" s="61" customFormat="1" x14ac:dyDescent="0.3">
      <c r="A378" s="70"/>
      <c r="B378" s="14"/>
      <c r="C378" s="2" t="s">
        <v>72</v>
      </c>
      <c r="D378" s="109">
        <v>44110</v>
      </c>
      <c r="E378" s="14">
        <v>5193</v>
      </c>
      <c r="F378" s="84"/>
      <c r="J378" s="70" t="s">
        <v>738</v>
      </c>
      <c r="K378" s="70" t="s">
        <v>2300</v>
      </c>
      <c r="L378" s="71">
        <v>38582</v>
      </c>
      <c r="M378" s="73" t="s">
        <v>2664</v>
      </c>
      <c r="N378" s="70"/>
      <c r="O378"/>
      <c r="P378"/>
      <c r="Q378"/>
    </row>
    <row r="379" spans="1:17" s="61" customFormat="1" x14ac:dyDescent="0.3">
      <c r="A379" s="70"/>
      <c r="B379" s="14"/>
      <c r="C379" s="2" t="s">
        <v>42</v>
      </c>
      <c r="D379" s="109">
        <v>44113</v>
      </c>
      <c r="E379" s="14">
        <v>7202</v>
      </c>
      <c r="F379" s="84"/>
      <c r="J379" s="70" t="s">
        <v>706</v>
      </c>
      <c r="K379" s="70" t="s">
        <v>2300</v>
      </c>
      <c r="L379" s="71">
        <v>38584</v>
      </c>
      <c r="M379" s="73" t="s">
        <v>2685</v>
      </c>
      <c r="N379" s="70"/>
      <c r="O379"/>
      <c r="P379"/>
      <c r="Q379"/>
    </row>
    <row r="380" spans="1:17" s="61" customFormat="1" x14ac:dyDescent="0.3">
      <c r="A380" s="70"/>
      <c r="B380" s="14"/>
      <c r="C380" s="2" t="s">
        <v>19</v>
      </c>
      <c r="D380" s="109">
        <v>44113</v>
      </c>
      <c r="E380" s="14">
        <v>5676</v>
      </c>
      <c r="F380" s="84"/>
      <c r="G380" s="2"/>
      <c r="H380" s="2"/>
      <c r="I380" s="2"/>
      <c r="J380" s="70" t="s">
        <v>793</v>
      </c>
      <c r="K380" s="70" t="s">
        <v>2288</v>
      </c>
      <c r="L380" s="71">
        <v>38585</v>
      </c>
      <c r="M380" s="73" t="s">
        <v>2763</v>
      </c>
      <c r="N380" s="70"/>
      <c r="O380"/>
      <c r="P380"/>
      <c r="Q380"/>
    </row>
    <row r="381" spans="1:17" s="61" customFormat="1" x14ac:dyDescent="0.3">
      <c r="A381" s="70"/>
      <c r="B381" s="14"/>
      <c r="C381" s="2" t="s">
        <v>51</v>
      </c>
      <c r="D381" s="109">
        <v>44114</v>
      </c>
      <c r="E381" s="14">
        <v>7686</v>
      </c>
      <c r="F381" s="84"/>
      <c r="J381" s="70" t="s">
        <v>403</v>
      </c>
      <c r="K381" s="70" t="s">
        <v>2300</v>
      </c>
      <c r="L381" s="71">
        <v>38586</v>
      </c>
      <c r="M381" s="73" t="s">
        <v>2691</v>
      </c>
      <c r="N381" s="70"/>
      <c r="O381"/>
      <c r="P381"/>
      <c r="Q381"/>
    </row>
    <row r="382" spans="1:17" s="61" customFormat="1" x14ac:dyDescent="0.3">
      <c r="A382" s="70"/>
      <c r="B382" s="14"/>
      <c r="C382" s="2" t="s">
        <v>34</v>
      </c>
      <c r="D382" s="109">
        <v>44115</v>
      </c>
      <c r="E382" s="14">
        <v>8208</v>
      </c>
      <c r="F382" s="84"/>
      <c r="J382" s="70" t="s">
        <v>221</v>
      </c>
      <c r="K382" s="70" t="s">
        <v>2294</v>
      </c>
      <c r="L382" s="71">
        <v>38592</v>
      </c>
      <c r="M382" s="73" t="s">
        <v>2706</v>
      </c>
      <c r="N382" s="70"/>
      <c r="O382"/>
      <c r="P382"/>
      <c r="Q382"/>
    </row>
    <row r="383" spans="1:17" s="61" customFormat="1" x14ac:dyDescent="0.3">
      <c r="A383" s="70"/>
      <c r="B383" s="14"/>
      <c r="C383" s="2" t="s">
        <v>76</v>
      </c>
      <c r="D383" s="109">
        <v>44115</v>
      </c>
      <c r="E383" s="14">
        <v>7148</v>
      </c>
      <c r="F383" s="84"/>
      <c r="J383" s="70" t="s">
        <v>691</v>
      </c>
      <c r="K383" s="70" t="s">
        <v>234</v>
      </c>
      <c r="L383" s="71">
        <v>38599</v>
      </c>
      <c r="M383" s="73" t="s">
        <v>2631</v>
      </c>
      <c r="N383" s="70"/>
      <c r="O383"/>
      <c r="P383"/>
      <c r="Q383"/>
    </row>
    <row r="384" spans="1:17" s="61" customFormat="1" x14ac:dyDescent="0.3">
      <c r="A384" s="70"/>
      <c r="B384" s="14"/>
      <c r="C384" s="2" t="s">
        <v>40</v>
      </c>
      <c r="D384" s="109">
        <v>44115</v>
      </c>
      <c r="E384" s="14">
        <v>8224</v>
      </c>
      <c r="F384" s="84"/>
      <c r="G384" s="2"/>
      <c r="H384" s="2"/>
      <c r="I384" s="2"/>
      <c r="J384" s="70" t="s">
        <v>399</v>
      </c>
      <c r="K384" s="70" t="s">
        <v>2294</v>
      </c>
      <c r="L384" s="71">
        <v>38614</v>
      </c>
      <c r="M384" s="73" t="s">
        <v>2718</v>
      </c>
      <c r="N384" s="70"/>
      <c r="O384"/>
      <c r="P384"/>
      <c r="Q384"/>
    </row>
    <row r="385" spans="1:13" x14ac:dyDescent="0.3">
      <c r="A385" s="70"/>
      <c r="B385" s="14"/>
      <c r="C385" s="2" t="s">
        <v>3384</v>
      </c>
      <c r="D385" s="109">
        <v>44115</v>
      </c>
      <c r="E385" s="14">
        <v>8259</v>
      </c>
      <c r="G385" s="61"/>
      <c r="H385" s="61"/>
      <c r="I385" s="61"/>
      <c r="J385" s="70" t="s">
        <v>775</v>
      </c>
      <c r="K385" s="70" t="s">
        <v>2294</v>
      </c>
      <c r="L385" s="71">
        <v>38619</v>
      </c>
      <c r="M385" s="73" t="s">
        <v>2719</v>
      </c>
    </row>
    <row r="386" spans="1:13" x14ac:dyDescent="0.3">
      <c r="A386" s="70"/>
      <c r="B386" s="14"/>
      <c r="C386" s="2" t="s">
        <v>36</v>
      </c>
      <c r="D386" s="109">
        <v>44116</v>
      </c>
      <c r="E386" s="14">
        <v>7343</v>
      </c>
      <c r="J386" s="70" t="s">
        <v>778</v>
      </c>
      <c r="K386" s="70" t="s">
        <v>234</v>
      </c>
      <c r="L386" s="71">
        <v>38620</v>
      </c>
      <c r="M386" s="73" t="s">
        <v>2634</v>
      </c>
    </row>
    <row r="387" spans="1:13" x14ac:dyDescent="0.3">
      <c r="A387" s="70"/>
      <c r="B387" s="14"/>
      <c r="C387" s="2" t="s">
        <v>30</v>
      </c>
      <c r="D387" s="109">
        <v>44116</v>
      </c>
      <c r="E387" s="14">
        <v>5859</v>
      </c>
      <c r="J387" s="70" t="s">
        <v>572</v>
      </c>
      <c r="K387" s="70" t="s">
        <v>2300</v>
      </c>
      <c r="L387" s="71">
        <v>38634</v>
      </c>
      <c r="M387" s="73" t="s">
        <v>2698</v>
      </c>
    </row>
    <row r="388" spans="1:13" x14ac:dyDescent="0.3">
      <c r="A388" s="70"/>
      <c r="B388" s="14"/>
      <c r="C388" s="2" t="s">
        <v>62</v>
      </c>
      <c r="D388" s="109">
        <v>44117</v>
      </c>
      <c r="E388" s="14">
        <v>5229</v>
      </c>
      <c r="G388" s="61"/>
      <c r="H388" s="61"/>
      <c r="I388" s="61"/>
      <c r="J388" s="70" t="s">
        <v>287</v>
      </c>
      <c r="K388" s="70" t="s">
        <v>2283</v>
      </c>
      <c r="L388" s="71">
        <v>38641</v>
      </c>
      <c r="M388" s="73" t="s">
        <v>2740</v>
      </c>
    </row>
    <row r="389" spans="1:13" x14ac:dyDescent="0.3">
      <c r="A389" s="70"/>
      <c r="B389" s="14"/>
      <c r="C389" s="2" t="s">
        <v>1038</v>
      </c>
      <c r="D389" s="78">
        <v>44117</v>
      </c>
      <c r="E389" s="14">
        <v>4377</v>
      </c>
      <c r="J389" s="70" t="s">
        <v>764</v>
      </c>
      <c r="K389" s="70" t="s">
        <v>2296</v>
      </c>
      <c r="L389" s="71">
        <v>38673</v>
      </c>
      <c r="M389" s="73" t="s">
        <v>2704</v>
      </c>
    </row>
    <row r="390" spans="1:13" x14ac:dyDescent="0.3">
      <c r="A390" s="70"/>
      <c r="B390" s="14"/>
      <c r="C390" s="2" t="s">
        <v>24</v>
      </c>
      <c r="D390" s="109">
        <v>44118</v>
      </c>
      <c r="E390" s="14">
        <v>6431</v>
      </c>
      <c r="G390" s="61"/>
      <c r="H390" s="61"/>
      <c r="I390" s="61"/>
      <c r="J390" s="70" t="s">
        <v>254</v>
      </c>
      <c r="K390" s="70" t="s">
        <v>2291</v>
      </c>
      <c r="L390" s="71">
        <v>38674</v>
      </c>
      <c r="M390" s="73" t="s">
        <v>2754</v>
      </c>
    </row>
    <row r="391" spans="1:13" x14ac:dyDescent="0.3">
      <c r="A391" s="70"/>
      <c r="B391" s="14"/>
      <c r="C391" s="2" t="s">
        <v>13</v>
      </c>
      <c r="D391" s="109">
        <v>44118</v>
      </c>
      <c r="E391" s="14">
        <v>7128</v>
      </c>
      <c r="J391" s="70" t="s">
        <v>539</v>
      </c>
      <c r="K391" s="70" t="s">
        <v>234</v>
      </c>
      <c r="L391" s="71">
        <v>38675</v>
      </c>
      <c r="M391" s="73" t="s">
        <v>2635</v>
      </c>
    </row>
    <row r="392" spans="1:13" x14ac:dyDescent="0.3">
      <c r="A392" s="70"/>
      <c r="B392" s="14"/>
      <c r="C392" s="2" t="s">
        <v>2320</v>
      </c>
      <c r="D392" s="109">
        <v>44119</v>
      </c>
      <c r="E392" s="14">
        <v>7292</v>
      </c>
      <c r="G392" s="61"/>
      <c r="H392" s="61"/>
      <c r="I392" s="61"/>
      <c r="J392" s="70" t="s">
        <v>275</v>
      </c>
      <c r="K392" s="70" t="s">
        <v>150</v>
      </c>
      <c r="L392" s="71">
        <v>38680</v>
      </c>
      <c r="M392" s="73" t="s">
        <v>2541</v>
      </c>
    </row>
    <row r="393" spans="1:13" x14ac:dyDescent="0.3">
      <c r="A393" s="70"/>
      <c r="B393" s="14"/>
      <c r="C393" s="2" t="s">
        <v>55</v>
      </c>
      <c r="D393" s="109">
        <v>44119</v>
      </c>
      <c r="E393" s="14">
        <v>5698</v>
      </c>
      <c r="G393" s="61"/>
      <c r="H393" s="61"/>
      <c r="I393" s="61"/>
      <c r="J393" s="70" t="s">
        <v>94</v>
      </c>
      <c r="K393" s="70" t="s">
        <v>2294</v>
      </c>
      <c r="L393" s="71">
        <v>38690</v>
      </c>
      <c r="M393" s="73" t="s">
        <v>3348</v>
      </c>
    </row>
    <row r="394" spans="1:13" x14ac:dyDescent="0.3">
      <c r="A394" s="70"/>
      <c r="B394" s="14"/>
      <c r="C394" s="2" t="s">
        <v>32</v>
      </c>
      <c r="D394" s="109">
        <v>44120</v>
      </c>
      <c r="E394" s="14">
        <v>7634</v>
      </c>
      <c r="G394" s="61"/>
      <c r="H394" s="61"/>
      <c r="I394" s="61"/>
      <c r="J394" s="70" t="s">
        <v>427</v>
      </c>
      <c r="K394" s="70" t="s">
        <v>697</v>
      </c>
      <c r="L394" s="71">
        <v>38691</v>
      </c>
      <c r="M394" s="73" t="s">
        <v>2707</v>
      </c>
    </row>
    <row r="395" spans="1:13" x14ac:dyDescent="0.3">
      <c r="A395" s="70"/>
      <c r="B395" s="14"/>
      <c r="C395" s="2" t="s">
        <v>30</v>
      </c>
      <c r="D395" s="109">
        <v>44120</v>
      </c>
      <c r="E395" s="14">
        <v>5169</v>
      </c>
      <c r="G395" s="61"/>
      <c r="H395" s="61"/>
      <c r="I395" s="61"/>
      <c r="J395" s="70" t="s">
        <v>356</v>
      </c>
      <c r="K395" s="70" t="s">
        <v>2300</v>
      </c>
      <c r="L395" s="71">
        <v>38693</v>
      </c>
      <c r="M395" s="73" t="s">
        <v>2711</v>
      </c>
    </row>
    <row r="396" spans="1:13" x14ac:dyDescent="0.3">
      <c r="A396" s="70"/>
      <c r="B396" s="14"/>
      <c r="C396" s="2" t="s">
        <v>78</v>
      </c>
      <c r="D396" s="109">
        <v>44121</v>
      </c>
      <c r="E396" s="14">
        <v>5287</v>
      </c>
      <c r="G396" s="61"/>
      <c r="H396" s="61"/>
      <c r="I396" s="61"/>
      <c r="J396" s="70" t="s">
        <v>469</v>
      </c>
      <c r="K396" s="70" t="s">
        <v>623</v>
      </c>
      <c r="L396" s="71">
        <v>38694</v>
      </c>
      <c r="M396" s="73" t="s">
        <v>2748</v>
      </c>
    </row>
    <row r="397" spans="1:13" x14ac:dyDescent="0.3">
      <c r="A397" s="70"/>
      <c r="B397" s="14"/>
      <c r="C397" s="2" t="s">
        <v>19</v>
      </c>
      <c r="D397" s="109">
        <v>44122</v>
      </c>
      <c r="E397" s="14">
        <v>5098</v>
      </c>
      <c r="G397" s="61"/>
      <c r="H397" s="61"/>
      <c r="I397" s="61"/>
      <c r="J397" s="70" t="s">
        <v>281</v>
      </c>
      <c r="K397" s="70" t="s">
        <v>234</v>
      </c>
      <c r="L397" s="71">
        <v>38696</v>
      </c>
      <c r="M397" s="73" t="s">
        <v>3342</v>
      </c>
    </row>
    <row r="398" spans="1:13" x14ac:dyDescent="0.3">
      <c r="A398" s="70"/>
      <c r="B398" s="14"/>
      <c r="C398" s="2" t="s">
        <v>47</v>
      </c>
      <c r="D398" s="109">
        <v>44122</v>
      </c>
      <c r="E398" s="14">
        <v>8108</v>
      </c>
      <c r="J398" s="70" t="s">
        <v>162</v>
      </c>
      <c r="K398" s="70" t="s">
        <v>2294</v>
      </c>
      <c r="L398" s="71">
        <v>38697</v>
      </c>
      <c r="M398" s="73" t="s">
        <v>2735</v>
      </c>
    </row>
    <row r="399" spans="1:13" x14ac:dyDescent="0.3">
      <c r="A399" s="70"/>
      <c r="B399" s="14"/>
      <c r="C399" s="2" t="s">
        <v>22</v>
      </c>
      <c r="D399" s="109">
        <v>44122</v>
      </c>
      <c r="E399" s="14">
        <v>6614</v>
      </c>
      <c r="G399" s="61"/>
      <c r="H399" s="61"/>
      <c r="I399" s="61"/>
      <c r="J399" s="70" t="s">
        <v>784</v>
      </c>
      <c r="K399" s="70" t="s">
        <v>2285</v>
      </c>
      <c r="L399" s="71">
        <v>38712</v>
      </c>
      <c r="M399" s="73" t="s">
        <v>2954</v>
      </c>
    </row>
    <row r="400" spans="1:13" x14ac:dyDescent="0.3">
      <c r="A400" s="70"/>
      <c r="B400" s="14"/>
      <c r="C400" s="2" t="s">
        <v>76</v>
      </c>
      <c r="D400" s="78">
        <v>44122</v>
      </c>
      <c r="E400" s="14">
        <v>5623</v>
      </c>
      <c r="G400" s="61"/>
      <c r="H400" s="61"/>
      <c r="I400" s="61"/>
      <c r="J400" s="70" t="s">
        <v>121</v>
      </c>
      <c r="K400" s="70" t="s">
        <v>623</v>
      </c>
      <c r="L400" s="71">
        <v>38712</v>
      </c>
      <c r="M400" s="73" t="s">
        <v>3362</v>
      </c>
    </row>
    <row r="401" spans="1:17" s="61" customFormat="1" x14ac:dyDescent="0.3">
      <c r="A401" s="70"/>
      <c r="B401" s="14"/>
      <c r="C401" s="2" t="s">
        <v>38</v>
      </c>
      <c r="D401" s="109">
        <v>44124</v>
      </c>
      <c r="E401" s="14">
        <v>6868</v>
      </c>
      <c r="F401" s="84"/>
      <c r="J401" s="70" t="s">
        <v>368</v>
      </c>
      <c r="K401" s="70" t="s">
        <v>2283</v>
      </c>
      <c r="L401" s="71">
        <v>38715</v>
      </c>
      <c r="M401" s="73" t="s">
        <v>2777</v>
      </c>
      <c r="N401" s="70"/>
      <c r="O401"/>
      <c r="P401"/>
      <c r="Q401"/>
    </row>
    <row r="402" spans="1:17" s="61" customFormat="1" x14ac:dyDescent="0.3">
      <c r="A402" s="70"/>
      <c r="B402" s="14"/>
      <c r="C402" s="2" t="s">
        <v>55</v>
      </c>
      <c r="D402" s="109">
        <v>44125</v>
      </c>
      <c r="E402" s="14">
        <v>7683</v>
      </c>
      <c r="F402" s="84"/>
      <c r="J402" s="70" t="s">
        <v>637</v>
      </c>
      <c r="K402" s="70" t="s">
        <v>2300</v>
      </c>
      <c r="L402" s="71">
        <v>38715</v>
      </c>
      <c r="M402" s="73" t="s">
        <v>2722</v>
      </c>
      <c r="N402" s="70"/>
      <c r="O402"/>
      <c r="P402"/>
      <c r="Q402"/>
    </row>
    <row r="403" spans="1:17" s="61" customFormat="1" x14ac:dyDescent="0.3">
      <c r="A403" s="70"/>
      <c r="B403" s="14"/>
      <c r="C403" s="2" t="s">
        <v>2319</v>
      </c>
      <c r="D403" s="109">
        <v>44125</v>
      </c>
      <c r="E403" s="14">
        <v>5169</v>
      </c>
      <c r="F403" s="84"/>
      <c r="J403" s="70" t="s">
        <v>600</v>
      </c>
      <c r="K403" s="70" t="s">
        <v>697</v>
      </c>
      <c r="L403" s="71">
        <v>38741</v>
      </c>
      <c r="M403" s="73" t="s">
        <v>2715</v>
      </c>
      <c r="N403" s="70"/>
      <c r="O403"/>
      <c r="P403"/>
      <c r="Q403"/>
    </row>
    <row r="404" spans="1:17" s="61" customFormat="1" x14ac:dyDescent="0.3">
      <c r="A404" s="70"/>
      <c r="B404" s="14"/>
      <c r="C404" s="2" t="s">
        <v>38</v>
      </c>
      <c r="D404" s="109">
        <v>44126</v>
      </c>
      <c r="E404" s="14">
        <v>8110</v>
      </c>
      <c r="F404" s="84"/>
      <c r="J404" s="70" t="s">
        <v>683</v>
      </c>
      <c r="K404" s="70" t="s">
        <v>623</v>
      </c>
      <c r="L404" s="71">
        <v>38743</v>
      </c>
      <c r="M404" s="73" t="s">
        <v>2756</v>
      </c>
      <c r="N404" s="70"/>
      <c r="O404"/>
      <c r="P404"/>
      <c r="Q404"/>
    </row>
    <row r="405" spans="1:17" s="61" customFormat="1" x14ac:dyDescent="0.3">
      <c r="A405" s="70"/>
      <c r="B405" s="14"/>
      <c r="C405" s="2" t="s">
        <v>32</v>
      </c>
      <c r="D405" s="109">
        <v>44126</v>
      </c>
      <c r="E405" s="14">
        <v>7507</v>
      </c>
      <c r="F405" s="84"/>
      <c r="J405" s="70" t="s">
        <v>383</v>
      </c>
      <c r="K405" s="70" t="s">
        <v>150</v>
      </c>
      <c r="L405" s="71">
        <v>38747</v>
      </c>
      <c r="M405" s="73" t="s">
        <v>2607</v>
      </c>
      <c r="N405" s="70"/>
      <c r="O405"/>
      <c r="P405"/>
      <c r="Q405"/>
    </row>
    <row r="406" spans="1:17" s="61" customFormat="1" x14ac:dyDescent="0.3">
      <c r="A406" s="70"/>
      <c r="B406" s="14"/>
      <c r="C406" s="2" t="s">
        <v>64</v>
      </c>
      <c r="D406" s="109">
        <v>44127</v>
      </c>
      <c r="E406" s="14">
        <v>5798</v>
      </c>
      <c r="F406" s="84"/>
      <c r="G406" s="2"/>
      <c r="H406" s="2"/>
      <c r="I406" s="2"/>
      <c r="J406" s="70" t="s">
        <v>207</v>
      </c>
      <c r="K406" s="70" t="s">
        <v>2283</v>
      </c>
      <c r="L406" s="71">
        <v>38758</v>
      </c>
      <c r="M406" s="73" t="s">
        <v>2794</v>
      </c>
      <c r="N406" s="70"/>
      <c r="O406"/>
      <c r="P406"/>
      <c r="Q406"/>
    </row>
    <row r="407" spans="1:17" s="61" customFormat="1" x14ac:dyDescent="0.3">
      <c r="A407" s="70"/>
      <c r="B407" s="14"/>
      <c r="C407" s="2" t="s">
        <v>72</v>
      </c>
      <c r="D407" s="109">
        <v>44127</v>
      </c>
      <c r="E407" s="14">
        <v>8532</v>
      </c>
      <c r="F407" s="84"/>
      <c r="G407" s="2"/>
      <c r="H407" s="2"/>
      <c r="I407" s="2"/>
      <c r="J407" s="70" t="s">
        <v>110</v>
      </c>
      <c r="K407" s="70" t="s">
        <v>2293</v>
      </c>
      <c r="L407" s="71">
        <v>38761</v>
      </c>
      <c r="M407" s="73" t="s">
        <v>2791</v>
      </c>
      <c r="N407" s="70"/>
      <c r="O407"/>
      <c r="P407"/>
      <c r="Q407"/>
    </row>
    <row r="408" spans="1:17" s="61" customFormat="1" x14ac:dyDescent="0.3">
      <c r="A408" s="70"/>
      <c r="B408" s="14"/>
      <c r="C408" s="2" t="s">
        <v>72</v>
      </c>
      <c r="D408" s="109">
        <v>44128</v>
      </c>
      <c r="E408" s="14">
        <v>6802</v>
      </c>
      <c r="F408" s="84"/>
      <c r="J408" s="70" t="s">
        <v>379</v>
      </c>
      <c r="K408" s="70" t="s">
        <v>2291</v>
      </c>
      <c r="L408" s="71">
        <v>38767</v>
      </c>
      <c r="M408" s="73" t="s">
        <v>2784</v>
      </c>
      <c r="N408" s="70"/>
      <c r="O408"/>
      <c r="P408"/>
      <c r="Q408"/>
    </row>
    <row r="409" spans="1:17" s="61" customFormat="1" x14ac:dyDescent="0.3">
      <c r="A409" s="70"/>
      <c r="B409" s="14"/>
      <c r="C409" s="2" t="s">
        <v>40</v>
      </c>
      <c r="D409" s="109">
        <v>44128</v>
      </c>
      <c r="E409" s="14">
        <v>7326</v>
      </c>
      <c r="F409" s="84"/>
      <c r="G409" s="2"/>
      <c r="H409" s="2"/>
      <c r="I409" s="2"/>
      <c r="J409" s="70" t="s">
        <v>425</v>
      </c>
      <c r="K409" s="70" t="s">
        <v>234</v>
      </c>
      <c r="L409" s="71">
        <v>38767</v>
      </c>
      <c r="M409" s="73" t="s">
        <v>2649</v>
      </c>
      <c r="N409" s="70"/>
      <c r="O409"/>
      <c r="P409"/>
      <c r="Q409"/>
    </row>
    <row r="410" spans="1:17" s="61" customFormat="1" x14ac:dyDescent="0.3">
      <c r="A410" s="70"/>
      <c r="B410" s="14"/>
      <c r="C410" s="2" t="s">
        <v>62</v>
      </c>
      <c r="D410" s="109">
        <v>44128</v>
      </c>
      <c r="E410" s="14">
        <v>7352</v>
      </c>
      <c r="F410" s="84"/>
      <c r="G410" s="2"/>
      <c r="H410" s="2"/>
      <c r="I410" s="2"/>
      <c r="J410" s="70" t="s">
        <v>430</v>
      </c>
      <c r="K410" s="70" t="s">
        <v>234</v>
      </c>
      <c r="L410" s="71">
        <v>38771</v>
      </c>
      <c r="M410" s="73" t="s">
        <v>3343</v>
      </c>
      <c r="N410" s="70"/>
      <c r="O410"/>
      <c r="P410"/>
      <c r="Q410"/>
    </row>
    <row r="411" spans="1:17" s="61" customFormat="1" x14ac:dyDescent="0.3">
      <c r="A411" s="70"/>
      <c r="B411" s="14"/>
      <c r="C411" s="2" t="s">
        <v>62</v>
      </c>
      <c r="D411" s="109">
        <v>44129</v>
      </c>
      <c r="E411" s="14">
        <v>6712</v>
      </c>
      <c r="F411" s="84"/>
      <c r="J411" s="70" t="s">
        <v>700</v>
      </c>
      <c r="K411" s="70" t="s">
        <v>234</v>
      </c>
      <c r="L411" s="71">
        <v>38781</v>
      </c>
      <c r="M411" s="73" t="s">
        <v>2666</v>
      </c>
      <c r="N411" s="70"/>
      <c r="O411"/>
      <c r="P411"/>
      <c r="Q411"/>
    </row>
    <row r="412" spans="1:17" s="61" customFormat="1" x14ac:dyDescent="0.3">
      <c r="A412" s="70"/>
      <c r="B412" s="14"/>
      <c r="C412" s="2" t="s">
        <v>74</v>
      </c>
      <c r="D412" s="109">
        <v>44129</v>
      </c>
      <c r="E412" s="14">
        <v>7625</v>
      </c>
      <c r="F412" s="84"/>
      <c r="J412" s="70" t="s">
        <v>124</v>
      </c>
      <c r="K412" s="70" t="s">
        <v>623</v>
      </c>
      <c r="L412" s="71">
        <v>38788</v>
      </c>
      <c r="M412" s="73" t="s">
        <v>2779</v>
      </c>
      <c r="N412" s="70"/>
      <c r="O412"/>
      <c r="P412"/>
      <c r="Q412"/>
    </row>
    <row r="413" spans="1:17" s="61" customFormat="1" x14ac:dyDescent="0.3">
      <c r="A413" s="70"/>
      <c r="B413" s="14"/>
      <c r="C413" s="2" t="s">
        <v>16</v>
      </c>
      <c r="D413" s="109">
        <v>44130</v>
      </c>
      <c r="E413" s="14">
        <v>8165</v>
      </c>
      <c r="F413" s="84"/>
      <c r="J413" s="70" t="s">
        <v>2301</v>
      </c>
      <c r="K413" s="70" t="s">
        <v>2294</v>
      </c>
      <c r="L413" s="71">
        <v>38795</v>
      </c>
      <c r="M413" s="73" t="s">
        <v>2745</v>
      </c>
      <c r="N413" s="70"/>
      <c r="O413"/>
      <c r="P413"/>
      <c r="Q413"/>
    </row>
    <row r="414" spans="1:17" s="61" customFormat="1" x14ac:dyDescent="0.3">
      <c r="A414" s="70"/>
      <c r="B414" s="14"/>
      <c r="C414" s="2" t="s">
        <v>53</v>
      </c>
      <c r="D414" s="78">
        <v>44130</v>
      </c>
      <c r="E414" s="14">
        <v>3246</v>
      </c>
      <c r="F414" s="84"/>
      <c r="J414" s="70" t="s">
        <v>218</v>
      </c>
      <c r="K414" s="70" t="s">
        <v>2300</v>
      </c>
      <c r="L414" s="71">
        <v>38795</v>
      </c>
      <c r="M414" s="73" t="s">
        <v>2725</v>
      </c>
      <c r="N414" s="70"/>
      <c r="O414"/>
      <c r="P414"/>
      <c r="Q414"/>
    </row>
    <row r="415" spans="1:17" s="61" customFormat="1" x14ac:dyDescent="0.3">
      <c r="A415" s="70"/>
      <c r="B415" s="14"/>
      <c r="C415" s="2" t="s">
        <v>42</v>
      </c>
      <c r="D415" s="109">
        <v>44131</v>
      </c>
      <c r="E415" s="14">
        <v>8532</v>
      </c>
      <c r="F415" s="84"/>
      <c r="J415" s="70" t="s">
        <v>750</v>
      </c>
      <c r="K415" s="70" t="s">
        <v>234</v>
      </c>
      <c r="L415" s="71">
        <v>38803</v>
      </c>
      <c r="M415" s="73" t="s">
        <v>2669</v>
      </c>
      <c r="N415" s="70"/>
      <c r="O415"/>
      <c r="P415"/>
      <c r="Q415"/>
    </row>
    <row r="416" spans="1:17" s="61" customFormat="1" x14ac:dyDescent="0.3">
      <c r="A416" s="70"/>
      <c r="B416" s="14"/>
      <c r="C416" s="2" t="s">
        <v>32</v>
      </c>
      <c r="D416" s="109">
        <v>44133</v>
      </c>
      <c r="E416" s="14">
        <v>6959</v>
      </c>
      <c r="F416" s="84"/>
      <c r="J416" s="70" t="s">
        <v>797</v>
      </c>
      <c r="K416" s="70" t="s">
        <v>623</v>
      </c>
      <c r="L416" s="71">
        <v>38810</v>
      </c>
      <c r="M416" s="73" t="s">
        <v>2802</v>
      </c>
      <c r="N416" s="70"/>
      <c r="O416"/>
      <c r="P416"/>
      <c r="Q416"/>
    </row>
    <row r="417" spans="1:17" s="61" customFormat="1" x14ac:dyDescent="0.3">
      <c r="A417" s="70"/>
      <c r="B417" s="14"/>
      <c r="C417" s="2" t="s">
        <v>78</v>
      </c>
      <c r="D417" s="109">
        <v>44133</v>
      </c>
      <c r="E417" s="14">
        <v>7593</v>
      </c>
      <c r="F417" s="84"/>
      <c r="G417" s="2"/>
      <c r="H417" s="2"/>
      <c r="I417" s="2"/>
      <c r="J417" s="70" t="s">
        <v>395</v>
      </c>
      <c r="K417" s="70" t="s">
        <v>234</v>
      </c>
      <c r="L417" s="71">
        <v>38816</v>
      </c>
      <c r="M417" s="73" t="s">
        <v>2678</v>
      </c>
      <c r="N417" s="70"/>
      <c r="O417"/>
      <c r="P417"/>
      <c r="Q417"/>
    </row>
    <row r="418" spans="1:17" s="61" customFormat="1" x14ac:dyDescent="0.3">
      <c r="A418" s="70"/>
      <c r="B418" s="14"/>
      <c r="C418" s="2" t="s">
        <v>53</v>
      </c>
      <c r="D418" s="109">
        <v>44133</v>
      </c>
      <c r="E418" s="14">
        <v>7756</v>
      </c>
      <c r="F418" s="84"/>
      <c r="G418" s="2"/>
      <c r="H418" s="2"/>
      <c r="I418" s="2"/>
      <c r="J418" s="70" t="s">
        <v>684</v>
      </c>
      <c r="K418" s="70" t="s">
        <v>2298</v>
      </c>
      <c r="L418" s="71">
        <v>38827</v>
      </c>
      <c r="M418" s="73" t="s">
        <v>2723</v>
      </c>
      <c r="N418" s="70"/>
      <c r="O418"/>
      <c r="P418"/>
      <c r="Q418"/>
    </row>
    <row r="419" spans="1:17" s="61" customFormat="1" x14ac:dyDescent="0.3">
      <c r="A419" s="70"/>
      <c r="B419" s="14"/>
      <c r="C419" s="2" t="s">
        <v>74</v>
      </c>
      <c r="D419" s="109">
        <v>44134</v>
      </c>
      <c r="E419" s="14">
        <v>8371</v>
      </c>
      <c r="F419" s="84"/>
      <c r="G419" s="2"/>
      <c r="H419" s="2"/>
      <c r="I419" s="2"/>
      <c r="J419" s="70" t="s">
        <v>656</v>
      </c>
      <c r="K419" s="70" t="s">
        <v>697</v>
      </c>
      <c r="L419" s="71">
        <v>38828</v>
      </c>
      <c r="M419" s="73" t="s">
        <v>2717</v>
      </c>
      <c r="N419" s="70"/>
      <c r="O419"/>
      <c r="P419"/>
      <c r="Q419"/>
    </row>
    <row r="420" spans="1:17" s="61" customFormat="1" x14ac:dyDescent="0.3">
      <c r="A420" s="70"/>
      <c r="B420" s="14"/>
      <c r="C420" s="2" t="s">
        <v>2320</v>
      </c>
      <c r="D420" s="109">
        <v>44135</v>
      </c>
      <c r="E420" s="14">
        <v>8177</v>
      </c>
      <c r="F420" s="84"/>
      <c r="G420" s="2"/>
      <c r="H420" s="2"/>
      <c r="I420" s="2"/>
      <c r="J420" s="70" t="s">
        <v>155</v>
      </c>
      <c r="K420" s="70" t="s">
        <v>234</v>
      </c>
      <c r="L420" s="71">
        <v>38830</v>
      </c>
      <c r="M420" s="73" t="s">
        <v>2683</v>
      </c>
      <c r="N420" s="70"/>
      <c r="O420"/>
      <c r="P420"/>
      <c r="Q420"/>
    </row>
    <row r="421" spans="1:17" s="61" customFormat="1" x14ac:dyDescent="0.3">
      <c r="A421" s="70"/>
      <c r="B421" s="14"/>
      <c r="C421" s="2" t="s">
        <v>3384</v>
      </c>
      <c r="D421" s="109">
        <v>44135</v>
      </c>
      <c r="E421" s="14">
        <v>6648</v>
      </c>
      <c r="F421" s="84"/>
      <c r="J421" s="70" t="s">
        <v>163</v>
      </c>
      <c r="K421" s="70" t="s">
        <v>2300</v>
      </c>
      <c r="L421" s="71">
        <v>38838</v>
      </c>
      <c r="M421" s="73" t="s">
        <v>2726</v>
      </c>
      <c r="N421" s="70"/>
      <c r="O421"/>
      <c r="P421"/>
      <c r="Q421"/>
    </row>
    <row r="422" spans="1:17" s="61" customFormat="1" x14ac:dyDescent="0.3">
      <c r="A422" s="70"/>
      <c r="B422" s="14"/>
      <c r="C422" s="2" t="s">
        <v>2320</v>
      </c>
      <c r="D422" s="109">
        <v>44136</v>
      </c>
      <c r="E422" s="14">
        <v>6244</v>
      </c>
      <c r="F422" s="84"/>
      <c r="G422" s="2"/>
      <c r="H422" s="2"/>
      <c r="I422" s="2"/>
      <c r="J422" s="70" t="s">
        <v>483</v>
      </c>
      <c r="K422" s="70" t="s">
        <v>2291</v>
      </c>
      <c r="L422" s="71">
        <v>38840</v>
      </c>
      <c r="M422" s="73" t="s">
        <v>2811</v>
      </c>
      <c r="N422" s="70"/>
      <c r="O422"/>
      <c r="P422"/>
      <c r="Q422"/>
    </row>
    <row r="423" spans="1:17" s="61" customFormat="1" x14ac:dyDescent="0.3">
      <c r="A423" s="70"/>
      <c r="B423" s="14"/>
      <c r="C423" s="2" t="s">
        <v>78</v>
      </c>
      <c r="D423" s="109">
        <v>44136</v>
      </c>
      <c r="E423" s="14">
        <v>6922</v>
      </c>
      <c r="F423" s="84"/>
      <c r="J423" s="70" t="s">
        <v>662</v>
      </c>
      <c r="K423" s="70" t="s">
        <v>234</v>
      </c>
      <c r="L423" s="71">
        <v>38848</v>
      </c>
      <c r="M423" s="73" t="s">
        <v>2684</v>
      </c>
      <c r="N423" s="70"/>
      <c r="O423"/>
      <c r="P423"/>
      <c r="Q423"/>
    </row>
    <row r="424" spans="1:17" s="61" customFormat="1" x14ac:dyDescent="0.3">
      <c r="A424" s="70"/>
      <c r="B424" s="14"/>
      <c r="C424" s="2" t="s">
        <v>59</v>
      </c>
      <c r="D424" s="109">
        <v>44137</v>
      </c>
      <c r="E424" s="14">
        <v>8502</v>
      </c>
      <c r="F424" s="84"/>
      <c r="J424" s="70" t="s">
        <v>169</v>
      </c>
      <c r="K424" s="70" t="s">
        <v>2291</v>
      </c>
      <c r="L424" s="71">
        <v>38855</v>
      </c>
      <c r="M424" s="73" t="s">
        <v>2828</v>
      </c>
      <c r="N424" s="70"/>
      <c r="O424"/>
      <c r="P424"/>
      <c r="Q424"/>
    </row>
    <row r="425" spans="1:17" s="61" customFormat="1" x14ac:dyDescent="0.3">
      <c r="A425" s="70"/>
      <c r="B425" s="14"/>
      <c r="C425" s="2" t="s">
        <v>64</v>
      </c>
      <c r="D425" s="109">
        <v>44138</v>
      </c>
      <c r="E425" s="14">
        <v>6631</v>
      </c>
      <c r="F425" s="84"/>
      <c r="G425" s="2"/>
      <c r="H425" s="2"/>
      <c r="I425" s="2"/>
      <c r="J425" s="70" t="s">
        <v>97</v>
      </c>
      <c r="K425" s="70" t="s">
        <v>234</v>
      </c>
      <c r="L425" s="71">
        <v>38858</v>
      </c>
      <c r="M425" s="73" t="s">
        <v>2689</v>
      </c>
      <c r="N425" s="70"/>
      <c r="O425"/>
      <c r="P425"/>
      <c r="Q425"/>
    </row>
    <row r="426" spans="1:17" s="61" customFormat="1" x14ac:dyDescent="0.3">
      <c r="A426" s="70"/>
      <c r="B426" s="14"/>
      <c r="C426" s="2" t="s">
        <v>1038</v>
      </c>
      <c r="D426" s="109">
        <v>44139</v>
      </c>
      <c r="E426" s="14">
        <v>7873</v>
      </c>
      <c r="F426" s="84"/>
      <c r="J426" s="70" t="s">
        <v>260</v>
      </c>
      <c r="K426" s="70" t="s">
        <v>623</v>
      </c>
      <c r="L426" s="71">
        <v>38858</v>
      </c>
      <c r="M426" s="73" t="s">
        <v>2804</v>
      </c>
      <c r="N426" s="70"/>
      <c r="O426"/>
      <c r="P426"/>
      <c r="Q426"/>
    </row>
    <row r="427" spans="1:17" s="61" customFormat="1" x14ac:dyDescent="0.3">
      <c r="A427" s="70"/>
      <c r="B427" s="14"/>
      <c r="C427" s="2" t="s">
        <v>1038</v>
      </c>
      <c r="D427" s="109">
        <v>44139</v>
      </c>
      <c r="E427" s="14">
        <v>8518</v>
      </c>
      <c r="F427" s="84"/>
      <c r="J427" s="70" t="s">
        <v>776</v>
      </c>
      <c r="K427" s="70" t="s">
        <v>697</v>
      </c>
      <c r="L427" s="71">
        <v>38863</v>
      </c>
      <c r="M427" s="73" t="s">
        <v>2720</v>
      </c>
      <c r="N427" s="70"/>
      <c r="O427"/>
      <c r="P427"/>
      <c r="Q427"/>
    </row>
    <row r="428" spans="1:17" s="61" customFormat="1" x14ac:dyDescent="0.3">
      <c r="A428" s="70"/>
      <c r="B428" s="14"/>
      <c r="C428" s="2" t="s">
        <v>34</v>
      </c>
      <c r="D428" s="109">
        <v>44139</v>
      </c>
      <c r="E428" s="14">
        <v>7596</v>
      </c>
      <c r="F428" s="84"/>
      <c r="J428" s="70" t="s">
        <v>241</v>
      </c>
      <c r="K428" s="70" t="s">
        <v>2294</v>
      </c>
      <c r="L428" s="71">
        <v>38869</v>
      </c>
      <c r="M428" s="73" t="s">
        <v>2751</v>
      </c>
      <c r="N428" s="70"/>
      <c r="O428"/>
      <c r="P428"/>
      <c r="Q428"/>
    </row>
    <row r="429" spans="1:17" s="61" customFormat="1" x14ac:dyDescent="0.3">
      <c r="A429" s="70"/>
      <c r="B429" s="14"/>
      <c r="C429" s="2" t="s">
        <v>47</v>
      </c>
      <c r="D429" s="109">
        <v>44140</v>
      </c>
      <c r="E429" s="14">
        <v>7348</v>
      </c>
      <c r="F429" s="84"/>
      <c r="G429" s="2"/>
      <c r="H429" s="2"/>
      <c r="I429" s="2"/>
      <c r="J429" s="70" t="s">
        <v>297</v>
      </c>
      <c r="K429" s="70" t="s">
        <v>2300</v>
      </c>
      <c r="L429" s="71">
        <v>38873</v>
      </c>
      <c r="M429" s="73" t="s">
        <v>2729</v>
      </c>
      <c r="N429" s="70"/>
      <c r="O429"/>
      <c r="P429"/>
      <c r="Q429"/>
    </row>
    <row r="430" spans="1:17" s="61" customFormat="1" x14ac:dyDescent="0.3">
      <c r="A430" s="70"/>
      <c r="B430" s="14"/>
      <c r="C430" s="2" t="s">
        <v>24</v>
      </c>
      <c r="D430" s="109">
        <v>44140</v>
      </c>
      <c r="E430" s="14">
        <v>5708</v>
      </c>
      <c r="F430" s="84"/>
      <c r="G430" s="2"/>
      <c r="H430" s="2"/>
      <c r="I430" s="2"/>
      <c r="J430" s="70" t="s">
        <v>640</v>
      </c>
      <c r="K430" s="70" t="s">
        <v>2300</v>
      </c>
      <c r="L430" s="71">
        <v>38878</v>
      </c>
      <c r="M430" s="73" t="s">
        <v>2737</v>
      </c>
      <c r="N430" s="70"/>
      <c r="O430"/>
      <c r="P430"/>
      <c r="Q430"/>
    </row>
    <row r="431" spans="1:17" s="61" customFormat="1" x14ac:dyDescent="0.3">
      <c r="A431" s="70"/>
      <c r="B431" s="14"/>
      <c r="C431" s="2" t="s">
        <v>19</v>
      </c>
      <c r="D431" s="109">
        <v>44141</v>
      </c>
      <c r="E431" s="14">
        <v>7238</v>
      </c>
      <c r="F431" s="84"/>
      <c r="G431" s="2"/>
      <c r="H431" s="2"/>
      <c r="I431" s="2"/>
      <c r="J431" s="70" t="s">
        <v>670</v>
      </c>
      <c r="K431" s="70" t="s">
        <v>2294</v>
      </c>
      <c r="L431" s="71">
        <v>38890</v>
      </c>
      <c r="M431" s="73" t="s">
        <v>2755</v>
      </c>
      <c r="N431" s="70"/>
      <c r="O431"/>
      <c r="P431"/>
      <c r="Q431"/>
    </row>
    <row r="432" spans="1:17" s="61" customFormat="1" x14ac:dyDescent="0.3">
      <c r="A432" s="70"/>
      <c r="B432" s="14"/>
      <c r="C432" s="2" t="s">
        <v>42</v>
      </c>
      <c r="D432" s="109">
        <v>44142</v>
      </c>
      <c r="E432" s="14">
        <v>6202</v>
      </c>
      <c r="F432" s="84"/>
      <c r="J432" s="70" t="s">
        <v>175</v>
      </c>
      <c r="K432" s="70" t="s">
        <v>2300</v>
      </c>
      <c r="L432" s="71">
        <v>38891</v>
      </c>
      <c r="M432" s="73" t="s">
        <v>2739</v>
      </c>
      <c r="N432" s="70"/>
      <c r="O432"/>
      <c r="P432"/>
      <c r="Q432"/>
    </row>
    <row r="433" spans="1:17" s="61" customFormat="1" x14ac:dyDescent="0.3">
      <c r="A433" s="70"/>
      <c r="B433" s="14"/>
      <c r="C433" s="2" t="s">
        <v>16</v>
      </c>
      <c r="D433" s="109">
        <v>44142</v>
      </c>
      <c r="E433" s="14">
        <v>7522</v>
      </c>
      <c r="F433" s="84"/>
      <c r="J433" s="70" t="s">
        <v>765</v>
      </c>
      <c r="K433" s="70" t="s">
        <v>623</v>
      </c>
      <c r="L433" s="71">
        <v>38904</v>
      </c>
      <c r="M433" s="73" t="s">
        <v>2807</v>
      </c>
      <c r="N433" s="70"/>
      <c r="O433"/>
      <c r="P433"/>
      <c r="Q433"/>
    </row>
    <row r="434" spans="1:17" s="61" customFormat="1" x14ac:dyDescent="0.3">
      <c r="A434" s="70"/>
      <c r="B434" s="14"/>
      <c r="C434" s="2" t="s">
        <v>24</v>
      </c>
      <c r="D434" s="109">
        <v>44143</v>
      </c>
      <c r="E434" s="14">
        <v>7258</v>
      </c>
      <c r="F434" s="84"/>
      <c r="J434" s="70" t="s">
        <v>10</v>
      </c>
      <c r="K434" s="70" t="s">
        <v>623</v>
      </c>
      <c r="L434" s="71">
        <v>38905</v>
      </c>
      <c r="M434" s="73" t="s">
        <v>2814</v>
      </c>
      <c r="N434" s="70"/>
      <c r="O434"/>
      <c r="P434"/>
      <c r="Q434"/>
    </row>
    <row r="435" spans="1:17" s="61" customFormat="1" x14ac:dyDescent="0.3">
      <c r="A435" s="70"/>
      <c r="B435" s="14"/>
      <c r="C435" s="2" t="s">
        <v>30</v>
      </c>
      <c r="D435" s="109">
        <v>44144</v>
      </c>
      <c r="E435" s="14">
        <v>8732</v>
      </c>
      <c r="F435" s="84"/>
      <c r="J435" s="70" t="s">
        <v>573</v>
      </c>
      <c r="K435" s="70" t="s">
        <v>234</v>
      </c>
      <c r="L435" s="71">
        <v>38911</v>
      </c>
      <c r="M435" s="73" t="s">
        <v>2690</v>
      </c>
      <c r="N435" s="70"/>
      <c r="O435"/>
      <c r="P435"/>
      <c r="Q435"/>
    </row>
    <row r="436" spans="1:17" s="61" customFormat="1" x14ac:dyDescent="0.3">
      <c r="A436" s="70"/>
      <c r="B436" s="14"/>
      <c r="C436" s="2" t="s">
        <v>72</v>
      </c>
      <c r="D436" s="109">
        <v>44145</v>
      </c>
      <c r="E436" s="14">
        <v>6769</v>
      </c>
      <c r="F436" s="84"/>
      <c r="J436" s="70" t="s">
        <v>733</v>
      </c>
      <c r="K436" s="70" t="s">
        <v>2293</v>
      </c>
      <c r="L436" s="71">
        <v>38912</v>
      </c>
      <c r="M436" s="73" t="s">
        <v>2806</v>
      </c>
      <c r="N436" s="70"/>
      <c r="O436"/>
      <c r="P436"/>
      <c r="Q436"/>
    </row>
    <row r="437" spans="1:17" s="61" customFormat="1" x14ac:dyDescent="0.3">
      <c r="A437" s="70"/>
      <c r="B437" s="14"/>
      <c r="C437" s="2" t="s">
        <v>32</v>
      </c>
      <c r="D437" s="109">
        <v>44145</v>
      </c>
      <c r="E437" s="14">
        <v>8085</v>
      </c>
      <c r="F437" s="84"/>
      <c r="G437" s="2"/>
      <c r="H437" s="2"/>
      <c r="I437" s="2"/>
      <c r="J437" s="70" t="s">
        <v>316</v>
      </c>
      <c r="K437" s="70" t="s">
        <v>234</v>
      </c>
      <c r="L437" s="71">
        <v>38920</v>
      </c>
      <c r="M437" s="73" t="s">
        <v>2699</v>
      </c>
      <c r="N437" s="70"/>
      <c r="O437"/>
      <c r="P437"/>
      <c r="Q437"/>
    </row>
    <row r="438" spans="1:17" s="61" customFormat="1" x14ac:dyDescent="0.3">
      <c r="A438" s="70"/>
      <c r="B438" s="14"/>
      <c r="C438" s="2" t="s">
        <v>76</v>
      </c>
      <c r="D438" s="109">
        <v>44146</v>
      </c>
      <c r="E438" s="14">
        <v>8286</v>
      </c>
      <c r="F438" s="84"/>
      <c r="G438" s="2"/>
      <c r="H438" s="2"/>
      <c r="I438" s="2"/>
      <c r="J438" s="70" t="s">
        <v>242</v>
      </c>
      <c r="K438" s="70" t="s">
        <v>623</v>
      </c>
      <c r="L438" s="71">
        <v>38921</v>
      </c>
      <c r="M438" s="73" t="s">
        <v>2819</v>
      </c>
      <c r="N438" s="70"/>
      <c r="O438"/>
      <c r="P438"/>
      <c r="Q438"/>
    </row>
    <row r="439" spans="1:17" s="61" customFormat="1" x14ac:dyDescent="0.3">
      <c r="A439" s="70"/>
      <c r="B439" s="14"/>
      <c r="C439" s="2" t="s">
        <v>64</v>
      </c>
      <c r="D439" s="109">
        <v>44146</v>
      </c>
      <c r="E439" s="14">
        <v>7612</v>
      </c>
      <c r="F439" s="84"/>
      <c r="J439" s="70" t="s">
        <v>586</v>
      </c>
      <c r="K439" s="70" t="s">
        <v>234</v>
      </c>
      <c r="L439" s="71">
        <v>38929</v>
      </c>
      <c r="M439" s="73" t="s">
        <v>2703</v>
      </c>
      <c r="N439" s="70"/>
      <c r="O439"/>
      <c r="P439"/>
      <c r="Q439"/>
    </row>
    <row r="440" spans="1:17" s="61" customFormat="1" x14ac:dyDescent="0.3">
      <c r="A440" s="70"/>
      <c r="B440" s="14"/>
      <c r="C440" s="2" t="s">
        <v>30</v>
      </c>
      <c r="D440" s="78">
        <v>44146</v>
      </c>
      <c r="E440" s="14">
        <v>2755</v>
      </c>
      <c r="F440" s="84"/>
      <c r="G440" s="2"/>
      <c r="H440" s="2"/>
      <c r="I440" s="2"/>
      <c r="J440" s="70" t="s">
        <v>415</v>
      </c>
      <c r="K440" s="70" t="s">
        <v>234</v>
      </c>
      <c r="L440" s="71">
        <v>38942</v>
      </c>
      <c r="M440" s="73" t="s">
        <v>2705</v>
      </c>
      <c r="N440" s="70"/>
      <c r="O440"/>
      <c r="P440"/>
      <c r="Q440"/>
    </row>
    <row r="441" spans="1:17" s="61" customFormat="1" x14ac:dyDescent="0.3">
      <c r="A441" s="70"/>
      <c r="B441" s="14"/>
      <c r="C441" s="2" t="s">
        <v>30</v>
      </c>
      <c r="D441" s="109">
        <v>44147</v>
      </c>
      <c r="E441" s="14">
        <v>6559</v>
      </c>
      <c r="F441" s="84"/>
      <c r="G441" s="2"/>
      <c r="H441" s="2"/>
      <c r="I441" s="2"/>
      <c r="J441" s="70" t="s">
        <v>456</v>
      </c>
      <c r="K441" s="70" t="s">
        <v>234</v>
      </c>
      <c r="L441" s="71">
        <v>38953</v>
      </c>
      <c r="M441" s="73" t="s">
        <v>2708</v>
      </c>
      <c r="N441" s="70"/>
      <c r="O441"/>
      <c r="P441"/>
      <c r="Q441"/>
    </row>
    <row r="442" spans="1:17" s="61" customFormat="1" x14ac:dyDescent="0.3">
      <c r="A442" s="70"/>
      <c r="B442" s="14"/>
      <c r="C442" s="2" t="s">
        <v>13</v>
      </c>
      <c r="D442" s="109">
        <v>44149</v>
      </c>
      <c r="E442" s="14">
        <v>7536</v>
      </c>
      <c r="F442" s="84"/>
      <c r="J442" s="70" t="s">
        <v>732</v>
      </c>
      <c r="K442" s="70" t="s">
        <v>2294</v>
      </c>
      <c r="L442" s="71">
        <v>38954</v>
      </c>
      <c r="M442" s="73" t="s">
        <v>2766</v>
      </c>
      <c r="N442" s="70"/>
      <c r="O442"/>
      <c r="P442"/>
      <c r="Q442"/>
    </row>
    <row r="443" spans="1:17" s="61" customFormat="1" x14ac:dyDescent="0.3">
      <c r="A443" s="70"/>
      <c r="B443" s="14"/>
      <c r="C443" s="2" t="s">
        <v>32</v>
      </c>
      <c r="D443" s="109">
        <v>44150</v>
      </c>
      <c r="E443" s="14">
        <v>7392</v>
      </c>
      <c r="F443" s="84"/>
      <c r="J443" s="70" t="s">
        <v>363</v>
      </c>
      <c r="K443" s="70" t="s">
        <v>697</v>
      </c>
      <c r="L443" s="71">
        <v>38956</v>
      </c>
      <c r="M443" s="73" t="s">
        <v>2746</v>
      </c>
      <c r="N443" s="70"/>
      <c r="O443"/>
      <c r="P443"/>
      <c r="Q443"/>
    </row>
    <row r="444" spans="1:17" s="61" customFormat="1" x14ac:dyDescent="0.3">
      <c r="A444" s="70"/>
      <c r="B444" s="14"/>
      <c r="C444" s="2" t="s">
        <v>64</v>
      </c>
      <c r="D444" s="109">
        <v>44151</v>
      </c>
      <c r="E444" s="14">
        <v>8309</v>
      </c>
      <c r="F444" s="84"/>
      <c r="G444" s="2"/>
      <c r="H444" s="2"/>
      <c r="I444" s="2"/>
      <c r="J444" s="70" t="s">
        <v>734</v>
      </c>
      <c r="K444" s="70" t="s">
        <v>697</v>
      </c>
      <c r="L444" s="71">
        <v>38960</v>
      </c>
      <c r="M444" s="73" t="s">
        <v>2758</v>
      </c>
      <c r="N444" s="70"/>
      <c r="O444"/>
      <c r="P444"/>
      <c r="Q444"/>
    </row>
    <row r="445" spans="1:17" s="61" customFormat="1" x14ac:dyDescent="0.3">
      <c r="A445" s="70"/>
      <c r="B445" s="14"/>
      <c r="C445" s="2" t="s">
        <v>53</v>
      </c>
      <c r="D445" s="109">
        <v>44151</v>
      </c>
      <c r="E445" s="14">
        <v>8746</v>
      </c>
      <c r="F445" s="84"/>
      <c r="G445" s="2"/>
      <c r="H445" s="2"/>
      <c r="I445" s="2"/>
      <c r="J445" s="70" t="s">
        <v>660</v>
      </c>
      <c r="K445" s="70" t="s">
        <v>2294</v>
      </c>
      <c r="L445" s="71">
        <v>38961</v>
      </c>
      <c r="M445" s="73" t="s">
        <v>2780</v>
      </c>
      <c r="N445" s="70"/>
      <c r="O445"/>
      <c r="P445"/>
      <c r="Q445"/>
    </row>
    <row r="446" spans="1:17" s="61" customFormat="1" x14ac:dyDescent="0.3">
      <c r="A446" s="70"/>
      <c r="B446" s="14"/>
      <c r="C446" s="2" t="s">
        <v>45</v>
      </c>
      <c r="D446" s="109">
        <v>44152</v>
      </c>
      <c r="E446" s="14">
        <v>6197</v>
      </c>
      <c r="F446" s="84"/>
      <c r="J446" s="70" t="s">
        <v>530</v>
      </c>
      <c r="K446" s="70" t="s">
        <v>2296</v>
      </c>
      <c r="L446" s="71">
        <v>38964</v>
      </c>
      <c r="M446" s="73" t="s">
        <v>2713</v>
      </c>
      <c r="N446" s="70"/>
      <c r="O446"/>
      <c r="P446"/>
      <c r="Q446"/>
    </row>
    <row r="447" spans="1:17" s="61" customFormat="1" x14ac:dyDescent="0.3">
      <c r="A447" s="70"/>
      <c r="B447" s="14"/>
      <c r="C447" s="2" t="s">
        <v>27</v>
      </c>
      <c r="D447" s="109">
        <v>44153</v>
      </c>
      <c r="E447" s="14">
        <v>8895</v>
      </c>
      <c r="F447" s="84"/>
      <c r="J447" s="70" t="s">
        <v>581</v>
      </c>
      <c r="K447" s="70" t="s">
        <v>2288</v>
      </c>
      <c r="L447" s="71">
        <v>38968</v>
      </c>
      <c r="M447" s="73" t="s">
        <v>2772</v>
      </c>
      <c r="N447" s="70"/>
      <c r="O447"/>
      <c r="P447"/>
      <c r="Q447"/>
    </row>
    <row r="448" spans="1:17" s="61" customFormat="1" x14ac:dyDescent="0.3">
      <c r="A448" s="70"/>
      <c r="B448" s="14"/>
      <c r="C448" s="2" t="s">
        <v>47</v>
      </c>
      <c r="D448" s="109">
        <v>44154</v>
      </c>
      <c r="E448" s="14">
        <v>8211</v>
      </c>
      <c r="F448" s="84"/>
      <c r="G448" s="2"/>
      <c r="H448" s="2"/>
      <c r="I448" s="2"/>
      <c r="J448" s="70" t="s">
        <v>412</v>
      </c>
      <c r="K448" s="70" t="s">
        <v>623</v>
      </c>
      <c r="L448" s="71">
        <v>38977</v>
      </c>
      <c r="M448" s="73" t="s">
        <v>2847</v>
      </c>
      <c r="N448" s="70"/>
      <c r="O448"/>
      <c r="P448"/>
      <c r="Q448"/>
    </row>
    <row r="449" spans="1:17" s="61" customFormat="1" x14ac:dyDescent="0.3">
      <c r="A449" s="70"/>
      <c r="B449" s="14"/>
      <c r="C449" s="2" t="s">
        <v>30</v>
      </c>
      <c r="D449" s="109">
        <v>44154</v>
      </c>
      <c r="E449" s="14">
        <v>6605</v>
      </c>
      <c r="F449" s="84"/>
      <c r="J449" s="70" t="s">
        <v>95</v>
      </c>
      <c r="K449" s="70" t="s">
        <v>2288</v>
      </c>
      <c r="L449" s="71">
        <v>38985</v>
      </c>
      <c r="M449" s="73" t="s">
        <v>2796</v>
      </c>
      <c r="N449" s="70"/>
      <c r="O449"/>
      <c r="P449"/>
      <c r="Q449"/>
    </row>
    <row r="450" spans="1:17" s="61" customFormat="1" x14ac:dyDescent="0.3">
      <c r="A450" s="70"/>
      <c r="B450" s="14"/>
      <c r="C450" s="2" t="s">
        <v>53</v>
      </c>
      <c r="D450" s="109">
        <v>44154</v>
      </c>
      <c r="E450" s="14">
        <v>6984</v>
      </c>
      <c r="F450" s="84"/>
      <c r="G450" s="2"/>
      <c r="H450" s="2"/>
      <c r="I450" s="2"/>
      <c r="J450" s="70" t="s">
        <v>366</v>
      </c>
      <c r="K450" s="70" t="s">
        <v>234</v>
      </c>
      <c r="L450" s="71">
        <v>39001</v>
      </c>
      <c r="M450" s="73" t="s">
        <v>2716</v>
      </c>
      <c r="N450" s="70"/>
      <c r="O450"/>
      <c r="P450"/>
      <c r="Q450"/>
    </row>
    <row r="451" spans="1:17" s="61" customFormat="1" x14ac:dyDescent="0.3">
      <c r="A451" s="70"/>
      <c r="B451" s="14"/>
      <c r="C451" s="2" t="s">
        <v>2319</v>
      </c>
      <c r="D451" s="109">
        <v>44157</v>
      </c>
      <c r="E451" s="14">
        <v>6903</v>
      </c>
      <c r="F451" s="84"/>
      <c r="G451" s="2"/>
      <c r="H451" s="2"/>
      <c r="I451" s="2"/>
      <c r="J451" s="70" t="s">
        <v>149</v>
      </c>
      <c r="K451" s="70" t="s">
        <v>2288</v>
      </c>
      <c r="L451" s="71">
        <v>39004</v>
      </c>
      <c r="M451" s="73" t="s">
        <v>2797</v>
      </c>
      <c r="N451" s="70"/>
      <c r="O451"/>
      <c r="P451"/>
      <c r="Q451"/>
    </row>
    <row r="452" spans="1:17" s="61" customFormat="1" x14ac:dyDescent="0.3">
      <c r="A452" s="70"/>
      <c r="B452" s="14"/>
      <c r="C452" s="2" t="s">
        <v>13</v>
      </c>
      <c r="D452" s="109">
        <v>44158</v>
      </c>
      <c r="E452" s="14">
        <v>5680</v>
      </c>
      <c r="F452" s="84"/>
      <c r="J452" s="70" t="s">
        <v>703</v>
      </c>
      <c r="K452" s="70" t="s">
        <v>623</v>
      </c>
      <c r="L452" s="71">
        <v>39012</v>
      </c>
      <c r="M452" s="73" t="s">
        <v>2850</v>
      </c>
      <c r="N452" s="70"/>
      <c r="O452"/>
      <c r="P452"/>
      <c r="Q452"/>
    </row>
    <row r="453" spans="1:17" s="61" customFormat="1" x14ac:dyDescent="0.3">
      <c r="A453" s="70"/>
      <c r="B453" s="14"/>
      <c r="C453" s="2" t="s">
        <v>34</v>
      </c>
      <c r="D453" s="109">
        <v>44158</v>
      </c>
      <c r="E453" s="14">
        <v>7099</v>
      </c>
      <c r="F453" s="84"/>
      <c r="G453" s="2"/>
      <c r="H453" s="2"/>
      <c r="I453" s="2"/>
      <c r="J453" s="70" t="s">
        <v>50</v>
      </c>
      <c r="K453" s="70" t="s">
        <v>225</v>
      </c>
      <c r="L453" s="71">
        <v>39017</v>
      </c>
      <c r="M453" s="73" t="s">
        <v>2543</v>
      </c>
      <c r="N453" s="70"/>
      <c r="O453"/>
      <c r="P453"/>
      <c r="Q453"/>
    </row>
    <row r="454" spans="1:17" s="61" customFormat="1" x14ac:dyDescent="0.3">
      <c r="A454" s="70"/>
      <c r="B454" s="14"/>
      <c r="C454" s="2" t="s">
        <v>62</v>
      </c>
      <c r="D454" s="109">
        <v>44159</v>
      </c>
      <c r="E454" s="14">
        <v>7936</v>
      </c>
      <c r="F454" s="84"/>
      <c r="G454" s="2"/>
      <c r="H454" s="2"/>
      <c r="I454" s="2"/>
      <c r="J454" s="70" t="s">
        <v>184</v>
      </c>
      <c r="K454" s="70" t="s">
        <v>623</v>
      </c>
      <c r="L454" s="71">
        <v>39024</v>
      </c>
      <c r="M454" s="73" t="s">
        <v>2852</v>
      </c>
      <c r="N454" s="70"/>
      <c r="O454"/>
      <c r="P454"/>
      <c r="Q454"/>
    </row>
    <row r="455" spans="1:17" s="61" customFormat="1" x14ac:dyDescent="0.3">
      <c r="A455" s="70"/>
      <c r="B455" s="14"/>
      <c r="C455" s="2" t="s">
        <v>74</v>
      </c>
      <c r="D455" s="109">
        <v>44160</v>
      </c>
      <c r="E455" s="14">
        <v>7429</v>
      </c>
      <c r="F455" s="84"/>
      <c r="J455" s="70" t="s">
        <v>166</v>
      </c>
      <c r="K455" s="70" t="s">
        <v>623</v>
      </c>
      <c r="L455" s="71">
        <v>39029</v>
      </c>
      <c r="M455" s="73" t="s">
        <v>2856</v>
      </c>
      <c r="N455" s="70"/>
      <c r="O455"/>
      <c r="P455"/>
      <c r="Q455"/>
    </row>
    <row r="456" spans="1:17" s="61" customFormat="1" x14ac:dyDescent="0.3">
      <c r="A456" s="70"/>
      <c r="B456" s="14"/>
      <c r="C456" s="2" t="s">
        <v>2319</v>
      </c>
      <c r="D456" s="109">
        <v>44161</v>
      </c>
      <c r="E456" s="14">
        <v>7622</v>
      </c>
      <c r="F456" s="84"/>
      <c r="G456" s="2"/>
      <c r="H456" s="2"/>
      <c r="I456" s="2"/>
      <c r="J456" s="70" t="s">
        <v>477</v>
      </c>
      <c r="K456" s="70" t="s">
        <v>234</v>
      </c>
      <c r="L456" s="71">
        <v>39033</v>
      </c>
      <c r="M456" s="73" t="s">
        <v>2724</v>
      </c>
      <c r="N456" s="70"/>
      <c r="O456"/>
      <c r="P456"/>
      <c r="Q456"/>
    </row>
    <row r="457" spans="1:17" s="61" customFormat="1" x14ac:dyDescent="0.3">
      <c r="A457" s="70"/>
      <c r="B457" s="14"/>
      <c r="C457" s="2" t="s">
        <v>2319</v>
      </c>
      <c r="D457" s="109">
        <v>44163</v>
      </c>
      <c r="E457" s="14">
        <v>7671</v>
      </c>
      <c r="F457" s="84"/>
      <c r="J457" s="70" t="s">
        <v>712</v>
      </c>
      <c r="K457" s="70" t="s">
        <v>2300</v>
      </c>
      <c r="L457" s="71">
        <v>39034</v>
      </c>
      <c r="M457" s="73" t="s">
        <v>2742</v>
      </c>
      <c r="N457" s="70"/>
      <c r="O457"/>
      <c r="P457"/>
      <c r="Q457"/>
    </row>
    <row r="458" spans="1:17" s="61" customFormat="1" x14ac:dyDescent="0.3">
      <c r="A458" s="70"/>
      <c r="B458" s="14"/>
      <c r="C458" s="2" t="s">
        <v>74</v>
      </c>
      <c r="D458" s="109">
        <v>44163</v>
      </c>
      <c r="E458" s="14">
        <v>6173</v>
      </c>
      <c r="F458" s="84"/>
      <c r="G458" s="2"/>
      <c r="H458" s="2"/>
      <c r="I458" s="2"/>
      <c r="J458" s="70" t="s">
        <v>229</v>
      </c>
      <c r="K458" s="70" t="s">
        <v>697</v>
      </c>
      <c r="L458" s="71">
        <v>39047</v>
      </c>
      <c r="M458" s="73" t="s">
        <v>2759</v>
      </c>
      <c r="N458" s="70"/>
      <c r="O458"/>
      <c r="P458"/>
      <c r="Q458"/>
    </row>
    <row r="459" spans="1:17" s="61" customFormat="1" x14ac:dyDescent="0.3">
      <c r="A459" s="70"/>
      <c r="B459" s="14"/>
      <c r="C459" s="2" t="s">
        <v>45</v>
      </c>
      <c r="D459" s="109">
        <v>44165</v>
      </c>
      <c r="E459" s="14">
        <v>7671</v>
      </c>
      <c r="F459" s="84"/>
      <c r="G459" s="2"/>
      <c r="H459" s="2"/>
      <c r="I459" s="2"/>
      <c r="J459" s="70" t="s">
        <v>220</v>
      </c>
      <c r="K459" s="70" t="s">
        <v>623</v>
      </c>
      <c r="L459" s="71">
        <v>39055</v>
      </c>
      <c r="M459" s="73" t="s">
        <v>2858</v>
      </c>
      <c r="N459" s="70"/>
      <c r="O459"/>
      <c r="P459"/>
      <c r="Q459"/>
    </row>
    <row r="460" spans="1:17" s="61" customFormat="1" x14ac:dyDescent="0.3">
      <c r="A460" s="70"/>
      <c r="B460" s="14"/>
      <c r="C460" s="2" t="s">
        <v>22</v>
      </c>
      <c r="D460" s="109">
        <v>44166</v>
      </c>
      <c r="E460" s="14">
        <v>7135</v>
      </c>
      <c r="F460" s="84"/>
      <c r="J460" s="70" t="s">
        <v>601</v>
      </c>
      <c r="K460" s="70" t="s">
        <v>798</v>
      </c>
      <c r="L460" s="71">
        <v>39055</v>
      </c>
      <c r="M460" s="73" t="s">
        <v>2615</v>
      </c>
      <c r="N460" s="70"/>
      <c r="O460"/>
      <c r="P460"/>
      <c r="Q460"/>
    </row>
    <row r="461" spans="1:17" s="61" customFormat="1" x14ac:dyDescent="0.3">
      <c r="A461" s="70"/>
      <c r="B461" s="14"/>
      <c r="C461" s="2" t="s">
        <v>62</v>
      </c>
      <c r="D461" s="109">
        <v>44166</v>
      </c>
      <c r="E461" s="14">
        <v>8528</v>
      </c>
      <c r="F461" s="84"/>
      <c r="G461" s="2"/>
      <c r="H461" s="2"/>
      <c r="I461" s="2"/>
      <c r="J461" s="70" t="s">
        <v>494</v>
      </c>
      <c r="K461" s="70" t="s">
        <v>2296</v>
      </c>
      <c r="L461" s="71">
        <v>39065</v>
      </c>
      <c r="M461" s="73" t="s">
        <v>2732</v>
      </c>
      <c r="N461" s="70"/>
      <c r="O461"/>
      <c r="P461"/>
      <c r="Q461"/>
    </row>
    <row r="462" spans="1:17" s="61" customFormat="1" x14ac:dyDescent="0.3">
      <c r="A462" s="70"/>
      <c r="B462" s="14"/>
      <c r="C462" s="2" t="s">
        <v>40</v>
      </c>
      <c r="D462" s="109">
        <v>44167</v>
      </c>
      <c r="E462" s="14">
        <v>6368</v>
      </c>
      <c r="F462" s="84"/>
      <c r="J462" s="70" t="s">
        <v>257</v>
      </c>
      <c r="K462" s="70" t="s">
        <v>2292</v>
      </c>
      <c r="L462" s="71">
        <v>39067</v>
      </c>
      <c r="M462" s="73" t="s">
        <v>2431</v>
      </c>
      <c r="N462" s="70"/>
      <c r="O462"/>
      <c r="P462"/>
      <c r="Q462"/>
    </row>
    <row r="463" spans="1:17" s="61" customFormat="1" x14ac:dyDescent="0.3">
      <c r="A463" s="70"/>
      <c r="B463" s="14"/>
      <c r="C463" s="2" t="s">
        <v>22</v>
      </c>
      <c r="D463" s="109">
        <v>44167</v>
      </c>
      <c r="E463" s="14">
        <v>8085</v>
      </c>
      <c r="F463" s="84"/>
      <c r="J463" s="70" t="s">
        <v>445</v>
      </c>
      <c r="K463" s="70" t="s">
        <v>234</v>
      </c>
      <c r="L463" s="71">
        <v>39098</v>
      </c>
      <c r="M463" s="73" t="s">
        <v>2728</v>
      </c>
      <c r="N463" s="70"/>
      <c r="O463"/>
      <c r="P463"/>
      <c r="Q463"/>
    </row>
    <row r="464" spans="1:17" s="61" customFormat="1" x14ac:dyDescent="0.3">
      <c r="A464" s="70"/>
      <c r="B464" s="14"/>
      <c r="C464" s="2" t="s">
        <v>32</v>
      </c>
      <c r="D464" s="109">
        <v>44168</v>
      </c>
      <c r="E464" s="14">
        <v>9089</v>
      </c>
      <c r="F464" s="84"/>
      <c r="G464" s="2"/>
      <c r="H464" s="2"/>
      <c r="I464" s="2"/>
      <c r="J464" s="70" t="s">
        <v>223</v>
      </c>
      <c r="K464" s="70" t="s">
        <v>2288</v>
      </c>
      <c r="L464" s="71">
        <v>39100</v>
      </c>
      <c r="M464" s="73" t="s">
        <v>2813</v>
      </c>
      <c r="N464" s="70"/>
      <c r="O464"/>
      <c r="P464"/>
      <c r="Q464"/>
    </row>
    <row r="465" spans="1:17" s="61" customFormat="1" x14ac:dyDescent="0.3">
      <c r="A465" s="70"/>
      <c r="B465" s="14"/>
      <c r="C465" s="2" t="s">
        <v>22</v>
      </c>
      <c r="D465" s="109">
        <v>44169</v>
      </c>
      <c r="E465" s="14">
        <v>8166</v>
      </c>
      <c r="F465" s="84"/>
      <c r="G465" s="2"/>
      <c r="H465" s="2"/>
      <c r="I465" s="2"/>
      <c r="J465" s="70" t="s">
        <v>786</v>
      </c>
      <c r="K465" s="70" t="s">
        <v>234</v>
      </c>
      <c r="L465" s="71">
        <v>39102</v>
      </c>
      <c r="M465" s="73" t="s">
        <v>3344</v>
      </c>
      <c r="N465" s="70"/>
      <c r="O465"/>
      <c r="P465"/>
      <c r="Q465"/>
    </row>
    <row r="466" spans="1:17" s="61" customFormat="1" x14ac:dyDescent="0.3">
      <c r="A466" s="70"/>
      <c r="B466" s="14"/>
      <c r="C466" s="2" t="s">
        <v>36</v>
      </c>
      <c r="D466" s="109">
        <v>44170</v>
      </c>
      <c r="E466" s="14">
        <v>6805</v>
      </c>
      <c r="F466" s="84"/>
      <c r="J466" s="70" t="s">
        <v>239</v>
      </c>
      <c r="K466" s="70" t="s">
        <v>2285</v>
      </c>
      <c r="L466" s="71">
        <v>39117</v>
      </c>
      <c r="M466" s="73" t="s">
        <v>2956</v>
      </c>
      <c r="N466" s="70"/>
      <c r="O466"/>
      <c r="P466"/>
      <c r="Q466"/>
    </row>
    <row r="467" spans="1:17" s="61" customFormat="1" x14ac:dyDescent="0.3">
      <c r="A467" s="70"/>
      <c r="B467" s="14"/>
      <c r="C467" s="2" t="s">
        <v>64</v>
      </c>
      <c r="D467" s="109">
        <v>44170</v>
      </c>
      <c r="E467" s="14">
        <v>7737</v>
      </c>
      <c r="F467" s="84"/>
      <c r="J467" s="70" t="s">
        <v>465</v>
      </c>
      <c r="K467" s="70" t="s">
        <v>697</v>
      </c>
      <c r="L467" s="71">
        <v>39117</v>
      </c>
      <c r="M467" s="73" t="s">
        <v>2764</v>
      </c>
      <c r="N467" s="70"/>
      <c r="O467"/>
      <c r="P467"/>
      <c r="Q467"/>
    </row>
    <row r="468" spans="1:17" s="61" customFormat="1" x14ac:dyDescent="0.3">
      <c r="A468" s="70"/>
      <c r="B468" s="14"/>
      <c r="C468" s="2" t="s">
        <v>3384</v>
      </c>
      <c r="D468" s="109">
        <v>44170</v>
      </c>
      <c r="E468" s="14">
        <v>7696</v>
      </c>
      <c r="F468" s="84"/>
      <c r="J468" s="70" t="s">
        <v>277</v>
      </c>
      <c r="K468" s="70" t="s">
        <v>2298</v>
      </c>
      <c r="L468" s="71">
        <v>39121</v>
      </c>
      <c r="M468" s="73" t="s">
        <v>2733</v>
      </c>
      <c r="N468" s="70"/>
      <c r="O468"/>
      <c r="P468"/>
      <c r="Q468"/>
    </row>
    <row r="469" spans="1:17" s="61" customFormat="1" x14ac:dyDescent="0.3">
      <c r="A469" s="70"/>
      <c r="B469" s="14"/>
      <c r="C469" s="2" t="s">
        <v>78</v>
      </c>
      <c r="D469" s="109">
        <v>44172</v>
      </c>
      <c r="E469" s="14">
        <v>8106</v>
      </c>
      <c r="F469" s="84"/>
      <c r="G469" s="2"/>
      <c r="H469" s="2"/>
      <c r="I469" s="2"/>
      <c r="J469" s="70" t="s">
        <v>682</v>
      </c>
      <c r="K469" s="70" t="s">
        <v>234</v>
      </c>
      <c r="L469" s="71">
        <v>39135</v>
      </c>
      <c r="M469" s="73" t="s">
        <v>2734</v>
      </c>
      <c r="N469" s="70"/>
      <c r="O469"/>
      <c r="P469"/>
      <c r="Q469"/>
    </row>
    <row r="470" spans="1:17" s="61" customFormat="1" x14ac:dyDescent="0.3">
      <c r="A470" s="70"/>
      <c r="B470" s="14"/>
      <c r="C470" s="2" t="s">
        <v>34</v>
      </c>
      <c r="D470" s="109">
        <v>44173</v>
      </c>
      <c r="E470" s="14">
        <v>9010</v>
      </c>
      <c r="F470" s="84"/>
      <c r="G470" s="2"/>
      <c r="H470" s="2"/>
      <c r="I470" s="2"/>
      <c r="J470" s="70" t="s">
        <v>308</v>
      </c>
      <c r="K470" s="70" t="s">
        <v>623</v>
      </c>
      <c r="L470" s="71">
        <v>39140</v>
      </c>
      <c r="M470" s="73" t="s">
        <v>2896</v>
      </c>
      <c r="N470" s="70"/>
      <c r="O470"/>
      <c r="P470"/>
      <c r="Q470"/>
    </row>
    <row r="471" spans="1:17" s="61" customFormat="1" x14ac:dyDescent="0.3">
      <c r="A471" s="70"/>
      <c r="B471" s="14"/>
      <c r="C471" s="2" t="s">
        <v>67</v>
      </c>
      <c r="D471" s="109">
        <v>44173</v>
      </c>
      <c r="E471" s="14">
        <v>8159</v>
      </c>
      <c r="F471" s="84"/>
      <c r="G471" s="2"/>
      <c r="H471" s="2"/>
      <c r="I471" s="2"/>
      <c r="J471" s="70" t="s">
        <v>652</v>
      </c>
      <c r="K471" s="70" t="s">
        <v>2293</v>
      </c>
      <c r="L471" s="71">
        <v>39141</v>
      </c>
      <c r="M471" s="73" t="s">
        <v>2810</v>
      </c>
      <c r="N471" s="70"/>
      <c r="O471"/>
      <c r="P471"/>
      <c r="Q471"/>
    </row>
    <row r="472" spans="1:17" s="61" customFormat="1" x14ac:dyDescent="0.3">
      <c r="A472" s="70"/>
      <c r="B472" s="14"/>
      <c r="C472" s="2" t="s">
        <v>13</v>
      </c>
      <c r="D472" s="109">
        <v>44174</v>
      </c>
      <c r="E472" s="14">
        <v>7555</v>
      </c>
      <c r="F472" s="84"/>
      <c r="J472" s="70" t="s">
        <v>372</v>
      </c>
      <c r="K472" s="70" t="s">
        <v>2294</v>
      </c>
      <c r="L472" s="71">
        <v>39160</v>
      </c>
      <c r="M472" s="73" t="s">
        <v>3349</v>
      </c>
      <c r="N472" s="70"/>
      <c r="O472"/>
      <c r="P472"/>
      <c r="Q472"/>
    </row>
    <row r="473" spans="1:17" s="61" customFormat="1" x14ac:dyDescent="0.3">
      <c r="A473" s="70"/>
      <c r="B473" s="14"/>
      <c r="C473" s="2" t="s">
        <v>24</v>
      </c>
      <c r="D473" s="109">
        <v>44175</v>
      </c>
      <c r="E473" s="14">
        <v>6731</v>
      </c>
      <c r="F473" s="84"/>
      <c r="G473" s="2"/>
      <c r="H473" s="2"/>
      <c r="I473" s="2"/>
      <c r="J473" s="70" t="s">
        <v>331</v>
      </c>
      <c r="K473" s="70" t="s">
        <v>697</v>
      </c>
      <c r="L473" s="71">
        <v>39170</v>
      </c>
      <c r="M473" s="73" t="s">
        <v>2767</v>
      </c>
      <c r="N473" s="70"/>
      <c r="O473"/>
      <c r="P473"/>
      <c r="Q473"/>
    </row>
    <row r="474" spans="1:17" s="61" customFormat="1" x14ac:dyDescent="0.3">
      <c r="A474" s="70"/>
      <c r="B474" s="14"/>
      <c r="C474" s="2" t="s">
        <v>36</v>
      </c>
      <c r="D474" s="109">
        <v>44175</v>
      </c>
      <c r="E474" s="14">
        <v>8360</v>
      </c>
      <c r="F474" s="84"/>
      <c r="J474" s="70" t="s">
        <v>134</v>
      </c>
      <c r="K474" s="70" t="s">
        <v>225</v>
      </c>
      <c r="L474" s="71">
        <v>39171</v>
      </c>
      <c r="M474" s="73" t="s">
        <v>2546</v>
      </c>
      <c r="N474" s="70"/>
      <c r="O474"/>
      <c r="P474"/>
      <c r="Q474"/>
    </row>
    <row r="475" spans="1:17" s="61" customFormat="1" x14ac:dyDescent="0.3">
      <c r="A475" s="70"/>
      <c r="B475" s="14"/>
      <c r="C475" s="2" t="s">
        <v>38</v>
      </c>
      <c r="D475" s="109">
        <v>44175</v>
      </c>
      <c r="E475" s="14">
        <v>5901</v>
      </c>
      <c r="F475" s="84"/>
      <c r="J475" s="70" t="s">
        <v>300</v>
      </c>
      <c r="K475" s="70" t="s">
        <v>2300</v>
      </c>
      <c r="L475" s="71">
        <v>39171</v>
      </c>
      <c r="M475" s="73" t="s">
        <v>2749</v>
      </c>
      <c r="N475" s="70"/>
      <c r="O475"/>
      <c r="P475"/>
      <c r="Q475"/>
    </row>
    <row r="476" spans="1:17" s="61" customFormat="1" x14ac:dyDescent="0.3">
      <c r="A476" s="70"/>
      <c r="B476" s="14"/>
      <c r="C476" s="2" t="s">
        <v>34</v>
      </c>
      <c r="D476" s="109">
        <v>44177</v>
      </c>
      <c r="E476" s="14">
        <v>8231</v>
      </c>
      <c r="F476" s="84"/>
      <c r="J476" s="70" t="s">
        <v>489</v>
      </c>
      <c r="K476" s="70" t="s">
        <v>2298</v>
      </c>
      <c r="L476" s="71">
        <v>39193</v>
      </c>
      <c r="M476" s="73" t="s">
        <v>2776</v>
      </c>
      <c r="N476" s="70"/>
      <c r="O476"/>
      <c r="P476"/>
      <c r="Q476"/>
    </row>
    <row r="477" spans="1:17" s="61" customFormat="1" x14ac:dyDescent="0.3">
      <c r="A477" s="70"/>
      <c r="B477" s="14"/>
      <c r="C477" s="2" t="s">
        <v>30</v>
      </c>
      <c r="D477" s="109">
        <v>44177</v>
      </c>
      <c r="E477" s="14">
        <v>8763</v>
      </c>
      <c r="F477" s="84"/>
      <c r="J477" s="70" t="s">
        <v>453</v>
      </c>
      <c r="K477" s="70" t="s">
        <v>234</v>
      </c>
      <c r="L477" s="71">
        <v>39196</v>
      </c>
      <c r="M477" s="73" t="s">
        <v>2736</v>
      </c>
      <c r="N477" s="70"/>
      <c r="O477"/>
      <c r="P477"/>
      <c r="Q477"/>
    </row>
    <row r="478" spans="1:17" s="61" customFormat="1" x14ac:dyDescent="0.3">
      <c r="A478" s="70"/>
      <c r="B478" s="14"/>
      <c r="C478" s="2" t="s">
        <v>1038</v>
      </c>
      <c r="D478" s="109">
        <v>44177</v>
      </c>
      <c r="E478" s="14">
        <v>8746</v>
      </c>
      <c r="F478" s="84"/>
      <c r="J478" s="70" t="s">
        <v>61</v>
      </c>
      <c r="K478" s="70" t="s">
        <v>2294</v>
      </c>
      <c r="L478" s="71">
        <v>39201</v>
      </c>
      <c r="M478" s="73" t="s">
        <v>2841</v>
      </c>
      <c r="N478" s="70"/>
      <c r="O478"/>
      <c r="P478"/>
      <c r="Q478"/>
    </row>
    <row r="479" spans="1:17" s="61" customFormat="1" x14ac:dyDescent="0.3">
      <c r="A479" s="70"/>
      <c r="B479" s="14"/>
      <c r="C479" s="2" t="s">
        <v>47</v>
      </c>
      <c r="D479" s="109">
        <v>44177</v>
      </c>
      <c r="E479" s="14">
        <v>9131</v>
      </c>
      <c r="F479" s="84"/>
      <c r="J479" s="70" t="s">
        <v>322</v>
      </c>
      <c r="K479" s="70" t="s">
        <v>234</v>
      </c>
      <c r="L479" s="71">
        <v>39202</v>
      </c>
      <c r="M479" s="73" t="s">
        <v>2757</v>
      </c>
      <c r="N479" s="70"/>
      <c r="O479"/>
      <c r="P479"/>
      <c r="Q479"/>
    </row>
    <row r="480" spans="1:17" s="61" customFormat="1" x14ac:dyDescent="0.3">
      <c r="A480" s="70"/>
      <c r="B480" s="14"/>
      <c r="C480" s="2" t="s">
        <v>76</v>
      </c>
      <c r="D480" s="109">
        <v>44178</v>
      </c>
      <c r="E480" s="14">
        <v>8313</v>
      </c>
      <c r="F480" s="84"/>
      <c r="G480" s="2"/>
      <c r="H480" s="2"/>
      <c r="I480" s="2"/>
      <c r="J480" s="70" t="s">
        <v>174</v>
      </c>
      <c r="K480" s="70" t="s">
        <v>234</v>
      </c>
      <c r="L480" s="71">
        <v>39205</v>
      </c>
      <c r="M480" s="73" t="s">
        <v>2761</v>
      </c>
      <c r="N480" s="70"/>
      <c r="O480"/>
      <c r="P480"/>
      <c r="Q480"/>
    </row>
    <row r="481" spans="1:13" x14ac:dyDescent="0.3">
      <c r="A481" s="70"/>
      <c r="B481" s="14"/>
      <c r="C481" s="2" t="s">
        <v>78</v>
      </c>
      <c r="D481" s="109">
        <v>44178</v>
      </c>
      <c r="E481" s="14">
        <v>6386</v>
      </c>
      <c r="G481" s="61"/>
      <c r="H481" s="61"/>
      <c r="I481" s="61"/>
      <c r="J481" s="70" t="s">
        <v>2307</v>
      </c>
      <c r="K481" s="70" t="s">
        <v>234</v>
      </c>
      <c r="L481" s="71">
        <v>39216</v>
      </c>
      <c r="M481" s="73" t="s">
        <v>2762</v>
      </c>
    </row>
    <row r="482" spans="1:13" x14ac:dyDescent="0.3">
      <c r="C482" s="2" t="s">
        <v>74</v>
      </c>
      <c r="D482" s="109">
        <v>44179</v>
      </c>
      <c r="E482" s="14">
        <v>8964</v>
      </c>
      <c r="G482" s="61"/>
      <c r="H482" s="61"/>
      <c r="I482" s="61"/>
      <c r="J482" s="70" t="s">
        <v>2303</v>
      </c>
      <c r="K482" s="70" t="s">
        <v>234</v>
      </c>
      <c r="L482" s="71">
        <v>39227</v>
      </c>
      <c r="M482" s="73" t="s">
        <v>2768</v>
      </c>
    </row>
    <row r="483" spans="1:13" x14ac:dyDescent="0.3">
      <c r="C483" s="2" t="s">
        <v>72</v>
      </c>
      <c r="D483" s="78">
        <v>44180</v>
      </c>
      <c r="E483" s="14">
        <v>5643</v>
      </c>
      <c r="G483" s="61"/>
      <c r="H483" s="61"/>
      <c r="I483" s="61"/>
      <c r="J483" s="70" t="s">
        <v>413</v>
      </c>
      <c r="K483" s="70" t="s">
        <v>2283</v>
      </c>
      <c r="L483" s="71">
        <v>39262</v>
      </c>
      <c r="M483" s="73" t="s">
        <v>2854</v>
      </c>
    </row>
    <row r="484" spans="1:13" x14ac:dyDescent="0.3">
      <c r="C484" s="2" t="s">
        <v>55</v>
      </c>
      <c r="D484" s="109">
        <v>44181</v>
      </c>
      <c r="E484" s="14">
        <v>9229</v>
      </c>
      <c r="J484" s="70" t="s">
        <v>142</v>
      </c>
      <c r="K484" s="70" t="s">
        <v>386</v>
      </c>
      <c r="L484" s="71">
        <v>39263</v>
      </c>
      <c r="M484" s="73" t="s">
        <v>2593</v>
      </c>
    </row>
    <row r="485" spans="1:13" x14ac:dyDescent="0.3">
      <c r="C485" s="2" t="s">
        <v>27</v>
      </c>
      <c r="D485" s="109">
        <v>44182</v>
      </c>
      <c r="E485" s="14">
        <v>7622</v>
      </c>
      <c r="G485" s="61"/>
      <c r="H485" s="61"/>
      <c r="I485" s="61"/>
      <c r="J485" s="70" t="s">
        <v>243</v>
      </c>
      <c r="K485" s="70" t="s">
        <v>2283</v>
      </c>
      <c r="L485" s="71">
        <v>39275</v>
      </c>
      <c r="M485" s="73" t="s">
        <v>2878</v>
      </c>
    </row>
    <row r="486" spans="1:13" x14ac:dyDescent="0.3">
      <c r="C486" s="2" t="s">
        <v>59</v>
      </c>
      <c r="D486" s="109">
        <v>44182</v>
      </c>
      <c r="E486" s="14">
        <v>7410</v>
      </c>
      <c r="G486" s="61"/>
      <c r="H486" s="61"/>
      <c r="I486" s="61"/>
      <c r="J486" s="70" t="s">
        <v>289</v>
      </c>
      <c r="K486" s="70" t="s">
        <v>2300</v>
      </c>
      <c r="L486" s="71">
        <v>39285</v>
      </c>
      <c r="M486" s="73" t="s">
        <v>2752</v>
      </c>
    </row>
    <row r="487" spans="1:13" x14ac:dyDescent="0.3">
      <c r="C487" s="2" t="s">
        <v>55</v>
      </c>
      <c r="D487" s="109">
        <v>44182</v>
      </c>
      <c r="E487" s="14">
        <v>8011</v>
      </c>
      <c r="G487" s="61"/>
      <c r="H487" s="61"/>
      <c r="I487" s="61"/>
      <c r="J487" s="70" t="s">
        <v>597</v>
      </c>
      <c r="K487" s="70" t="s">
        <v>697</v>
      </c>
      <c r="L487" s="71">
        <v>39341</v>
      </c>
      <c r="M487" s="73" t="s">
        <v>2774</v>
      </c>
    </row>
    <row r="488" spans="1:13" x14ac:dyDescent="0.3">
      <c r="C488" s="2" t="s">
        <v>1038</v>
      </c>
      <c r="D488" s="109">
        <v>44183</v>
      </c>
      <c r="E488" s="14">
        <v>8014</v>
      </c>
      <c r="G488" s="61"/>
      <c r="H488" s="61"/>
      <c r="I488" s="61"/>
      <c r="J488" s="70" t="s">
        <v>14</v>
      </c>
      <c r="K488" s="70" t="s">
        <v>2285</v>
      </c>
      <c r="L488" s="71">
        <v>39391</v>
      </c>
      <c r="M488" s="73" t="s">
        <v>2957</v>
      </c>
    </row>
    <row r="489" spans="1:13" x14ac:dyDescent="0.3">
      <c r="C489" s="2" t="s">
        <v>2320</v>
      </c>
      <c r="D489" s="109">
        <v>44188</v>
      </c>
      <c r="E489" s="14">
        <v>6516</v>
      </c>
      <c r="G489" s="61"/>
      <c r="H489" s="61"/>
      <c r="I489" s="61"/>
      <c r="J489" s="70" t="s">
        <v>715</v>
      </c>
      <c r="K489" s="70" t="s">
        <v>2288</v>
      </c>
      <c r="L489" s="71">
        <v>39394</v>
      </c>
      <c r="M489" s="73" t="s">
        <v>2815</v>
      </c>
    </row>
    <row r="490" spans="1:13" x14ac:dyDescent="0.3">
      <c r="C490" s="2" t="s">
        <v>1038</v>
      </c>
      <c r="D490" s="109">
        <v>44188</v>
      </c>
      <c r="E490" s="14">
        <v>8523</v>
      </c>
      <c r="J490" s="70" t="s">
        <v>2295</v>
      </c>
      <c r="K490" s="70" t="s">
        <v>2296</v>
      </c>
      <c r="L490" s="71">
        <v>39396</v>
      </c>
      <c r="M490" s="73" t="s">
        <v>2866</v>
      </c>
    </row>
    <row r="491" spans="1:13" x14ac:dyDescent="0.3">
      <c r="C491" s="2" t="s">
        <v>30</v>
      </c>
      <c r="D491" s="109">
        <v>44188</v>
      </c>
      <c r="E491" s="14">
        <v>7141</v>
      </c>
      <c r="G491" s="61"/>
      <c r="H491" s="61"/>
      <c r="I491" s="61"/>
      <c r="J491" s="70" t="s">
        <v>760</v>
      </c>
      <c r="K491" s="70" t="s">
        <v>697</v>
      </c>
      <c r="L491" s="71">
        <v>39416</v>
      </c>
      <c r="M491" s="73" t="s">
        <v>2778</v>
      </c>
    </row>
    <row r="492" spans="1:13" x14ac:dyDescent="0.3">
      <c r="C492" s="2" t="s">
        <v>24</v>
      </c>
      <c r="D492" s="109">
        <v>44189</v>
      </c>
      <c r="E492" s="14">
        <v>6160</v>
      </c>
      <c r="J492" s="70" t="s">
        <v>209</v>
      </c>
      <c r="K492" s="70" t="s">
        <v>2294</v>
      </c>
      <c r="L492" s="71">
        <v>39438</v>
      </c>
      <c r="M492" s="73" t="s">
        <v>2863</v>
      </c>
    </row>
    <row r="493" spans="1:13" x14ac:dyDescent="0.3">
      <c r="C493" s="2" t="s">
        <v>16</v>
      </c>
      <c r="D493" s="109">
        <v>44189</v>
      </c>
      <c r="E493" s="14">
        <v>6612</v>
      </c>
      <c r="G493" s="61"/>
      <c r="H493" s="61"/>
      <c r="I493" s="61"/>
      <c r="J493" s="70" t="s">
        <v>719</v>
      </c>
      <c r="K493" s="70" t="s">
        <v>697</v>
      </c>
      <c r="L493" s="71">
        <v>39454</v>
      </c>
      <c r="M493" s="73" t="s">
        <v>2788</v>
      </c>
    </row>
    <row r="494" spans="1:13" x14ac:dyDescent="0.3">
      <c r="C494" s="2" t="s">
        <v>1038</v>
      </c>
      <c r="D494" s="109">
        <v>44191</v>
      </c>
      <c r="E494" s="14">
        <v>6578</v>
      </c>
      <c r="G494" s="61"/>
      <c r="H494" s="61"/>
      <c r="I494" s="61"/>
      <c r="J494" s="70" t="s">
        <v>191</v>
      </c>
      <c r="K494" s="70" t="s">
        <v>697</v>
      </c>
      <c r="L494" s="71">
        <v>39465</v>
      </c>
      <c r="M494" s="73" t="s">
        <v>2798</v>
      </c>
    </row>
    <row r="495" spans="1:13" x14ac:dyDescent="0.3">
      <c r="C495" s="2" t="s">
        <v>76</v>
      </c>
      <c r="D495" s="109">
        <v>44191</v>
      </c>
      <c r="E495" s="14">
        <v>7333</v>
      </c>
      <c r="G495" s="61"/>
      <c r="H495" s="61"/>
      <c r="I495" s="61"/>
      <c r="J495" s="70" t="s">
        <v>669</v>
      </c>
      <c r="K495" s="70" t="s">
        <v>234</v>
      </c>
      <c r="L495" s="71">
        <v>39475</v>
      </c>
      <c r="M495" s="73" t="s">
        <v>2781</v>
      </c>
    </row>
    <row r="496" spans="1:13" x14ac:dyDescent="0.3">
      <c r="C496" s="2" t="s">
        <v>32</v>
      </c>
      <c r="D496" s="109">
        <v>44192</v>
      </c>
      <c r="E496" s="14">
        <v>8719</v>
      </c>
      <c r="J496" s="70" t="s">
        <v>608</v>
      </c>
      <c r="K496" s="70" t="s">
        <v>792</v>
      </c>
      <c r="L496" s="71">
        <v>39489</v>
      </c>
      <c r="M496" s="73" t="s">
        <v>2353</v>
      </c>
    </row>
    <row r="497" spans="3:13" x14ac:dyDescent="0.3">
      <c r="C497" s="2" t="s">
        <v>3384</v>
      </c>
      <c r="D497" s="109">
        <v>44193</v>
      </c>
      <c r="E497" s="14">
        <v>9121</v>
      </c>
      <c r="G497" s="61"/>
      <c r="H497" s="61"/>
      <c r="I497" s="61"/>
      <c r="J497" s="70" t="s">
        <v>339</v>
      </c>
      <c r="K497" s="70" t="s">
        <v>2288</v>
      </c>
      <c r="L497" s="71">
        <v>39506</v>
      </c>
      <c r="M497" s="73" t="s">
        <v>2817</v>
      </c>
    </row>
    <row r="498" spans="3:13" x14ac:dyDescent="0.3">
      <c r="C498" s="2" t="s">
        <v>53</v>
      </c>
      <c r="D498" s="109">
        <v>44194</v>
      </c>
      <c r="E498" s="14">
        <v>9415</v>
      </c>
      <c r="J498" s="70" t="s">
        <v>215</v>
      </c>
      <c r="K498" s="70" t="s">
        <v>697</v>
      </c>
      <c r="L498" s="71">
        <v>39507</v>
      </c>
      <c r="M498" s="73" t="s">
        <v>2801</v>
      </c>
    </row>
    <row r="499" spans="3:13" x14ac:dyDescent="0.3">
      <c r="C499" s="2" t="s">
        <v>34</v>
      </c>
      <c r="D499" s="109">
        <v>44194</v>
      </c>
      <c r="E499" s="14">
        <v>7859</v>
      </c>
      <c r="G499" s="61"/>
      <c r="H499" s="61"/>
      <c r="I499" s="61"/>
      <c r="J499" s="70" t="s">
        <v>348</v>
      </c>
      <c r="K499" s="70" t="s">
        <v>2288</v>
      </c>
      <c r="L499" s="71">
        <v>39516</v>
      </c>
      <c r="M499" s="73" t="s">
        <v>2824</v>
      </c>
    </row>
    <row r="500" spans="3:13" x14ac:dyDescent="0.3">
      <c r="C500" s="2" t="s">
        <v>67</v>
      </c>
      <c r="D500" s="109">
        <v>44195</v>
      </c>
      <c r="E500" s="14">
        <v>7501</v>
      </c>
      <c r="J500" s="70" t="s">
        <v>476</v>
      </c>
      <c r="K500" s="70" t="s">
        <v>225</v>
      </c>
      <c r="L500" s="71">
        <v>39541</v>
      </c>
      <c r="M500" s="73" t="s">
        <v>2590</v>
      </c>
    </row>
    <row r="501" spans="3:13" x14ac:dyDescent="0.3">
      <c r="C501" s="2" t="s">
        <v>38</v>
      </c>
      <c r="D501" s="109">
        <v>44195</v>
      </c>
      <c r="E501" s="14">
        <v>8278</v>
      </c>
      <c r="G501" s="61"/>
      <c r="H501" s="61"/>
      <c r="I501" s="61"/>
      <c r="J501" s="70" t="s">
        <v>290</v>
      </c>
      <c r="K501" s="70" t="s">
        <v>697</v>
      </c>
      <c r="L501" s="71">
        <v>39563</v>
      </c>
      <c r="M501" s="73" t="s">
        <v>2827</v>
      </c>
    </row>
    <row r="502" spans="3:13" x14ac:dyDescent="0.3">
      <c r="C502" s="2" t="s">
        <v>24</v>
      </c>
      <c r="D502" s="109">
        <v>44195</v>
      </c>
      <c r="E502" s="14">
        <v>9410</v>
      </c>
      <c r="J502" s="70" t="s">
        <v>756</v>
      </c>
      <c r="K502" s="70" t="s">
        <v>234</v>
      </c>
      <c r="L502" s="71">
        <v>39566</v>
      </c>
      <c r="M502" s="73" t="s">
        <v>2783</v>
      </c>
    </row>
    <row r="503" spans="3:13" x14ac:dyDescent="0.3">
      <c r="C503" s="2" t="s">
        <v>59</v>
      </c>
      <c r="D503" s="109">
        <v>44196</v>
      </c>
      <c r="E503" s="14">
        <v>7919</v>
      </c>
      <c r="G503" s="61"/>
      <c r="H503" s="61"/>
      <c r="I503" s="61"/>
      <c r="J503" s="70" t="s">
        <v>202</v>
      </c>
      <c r="K503" s="70" t="s">
        <v>792</v>
      </c>
      <c r="L503" s="71">
        <v>39571</v>
      </c>
      <c r="M503" s="73" t="s">
        <v>2475</v>
      </c>
    </row>
    <row r="504" spans="3:13" x14ac:dyDescent="0.3">
      <c r="G504" s="61"/>
      <c r="H504" s="61"/>
      <c r="I504" s="61"/>
      <c r="J504" s="70" t="s">
        <v>576</v>
      </c>
      <c r="K504" s="70" t="s">
        <v>623</v>
      </c>
      <c r="L504" s="71">
        <v>39580</v>
      </c>
      <c r="M504" s="73" t="s">
        <v>2903</v>
      </c>
    </row>
    <row r="505" spans="3:13" x14ac:dyDescent="0.3">
      <c r="G505" s="61"/>
      <c r="H505" s="61"/>
      <c r="I505" s="61"/>
      <c r="J505" s="70" t="s">
        <v>358</v>
      </c>
      <c r="K505" s="70" t="s">
        <v>697</v>
      </c>
      <c r="L505" s="71">
        <v>39597</v>
      </c>
      <c r="M505" s="73" t="s">
        <v>2830</v>
      </c>
    </row>
    <row r="506" spans="3:13" x14ac:dyDescent="0.3">
      <c r="J506" s="70" t="s">
        <v>555</v>
      </c>
      <c r="K506" s="70" t="s">
        <v>2291</v>
      </c>
      <c r="L506" s="71">
        <v>39611</v>
      </c>
      <c r="M506" s="73" t="s">
        <v>2870</v>
      </c>
    </row>
    <row r="507" spans="3:13" x14ac:dyDescent="0.3">
      <c r="G507" s="61"/>
      <c r="H507" s="61"/>
      <c r="I507" s="61"/>
      <c r="J507" s="70" t="s">
        <v>627</v>
      </c>
      <c r="K507" s="70" t="s">
        <v>2294</v>
      </c>
      <c r="L507" s="71">
        <v>39636</v>
      </c>
      <c r="M507" s="73" t="s">
        <v>2880</v>
      </c>
    </row>
    <row r="508" spans="3:13" x14ac:dyDescent="0.3">
      <c r="G508" s="61"/>
      <c r="H508" s="61"/>
      <c r="I508" s="61"/>
      <c r="J508" s="70" t="s">
        <v>382</v>
      </c>
      <c r="K508" s="70" t="s">
        <v>2300</v>
      </c>
      <c r="L508" s="71">
        <v>39636</v>
      </c>
      <c r="M508" s="73" t="s">
        <v>2753</v>
      </c>
    </row>
    <row r="509" spans="3:13" x14ac:dyDescent="0.3">
      <c r="G509" s="61"/>
      <c r="H509" s="61"/>
      <c r="I509" s="61"/>
      <c r="J509" s="70" t="s">
        <v>426</v>
      </c>
      <c r="K509" s="70" t="s">
        <v>2294</v>
      </c>
      <c r="L509" s="71">
        <v>39639</v>
      </c>
      <c r="M509" s="73" t="s">
        <v>2885</v>
      </c>
    </row>
    <row r="510" spans="3:13" x14ac:dyDescent="0.3">
      <c r="J510" s="70" t="s">
        <v>296</v>
      </c>
      <c r="K510" s="70" t="s">
        <v>697</v>
      </c>
      <c r="L510" s="71">
        <v>39639</v>
      </c>
      <c r="M510" s="73" t="s">
        <v>2842</v>
      </c>
    </row>
    <row r="511" spans="3:13" x14ac:dyDescent="0.3">
      <c r="G511" s="61"/>
      <c r="H511" s="61"/>
      <c r="I511" s="61"/>
      <c r="J511" s="70" t="s">
        <v>269</v>
      </c>
      <c r="K511" s="70" t="s">
        <v>2294</v>
      </c>
      <c r="L511" s="71">
        <v>39664</v>
      </c>
      <c r="M511" s="73" t="s">
        <v>2886</v>
      </c>
    </row>
    <row r="512" spans="3:13" x14ac:dyDescent="0.3">
      <c r="G512" s="61"/>
      <c r="H512" s="61"/>
      <c r="I512" s="61"/>
      <c r="J512" s="70" t="s">
        <v>462</v>
      </c>
      <c r="K512" s="70" t="s">
        <v>2288</v>
      </c>
      <c r="L512" s="71">
        <v>39674</v>
      </c>
      <c r="M512" s="73" t="s">
        <v>2839</v>
      </c>
    </row>
    <row r="513" spans="2:17" s="61" customFormat="1" x14ac:dyDescent="0.3">
      <c r="B513" s="158"/>
      <c r="E513" s="14"/>
      <c r="F513" s="84"/>
      <c r="J513" s="70" t="s">
        <v>66</v>
      </c>
      <c r="K513" s="70" t="s">
        <v>234</v>
      </c>
      <c r="L513" s="71">
        <v>39727</v>
      </c>
      <c r="M513" s="73" t="s">
        <v>2790</v>
      </c>
      <c r="N513" s="70"/>
      <c r="O513"/>
      <c r="P513"/>
      <c r="Q513"/>
    </row>
    <row r="514" spans="2:17" s="61" customFormat="1" x14ac:dyDescent="0.3">
      <c r="B514" s="158"/>
      <c r="E514" s="14"/>
      <c r="F514" s="84"/>
      <c r="J514" s="70" t="s">
        <v>278</v>
      </c>
      <c r="K514" s="70" t="s">
        <v>2296</v>
      </c>
      <c r="L514" s="71">
        <v>39734</v>
      </c>
      <c r="M514" s="73" t="s">
        <v>2930</v>
      </c>
      <c r="N514" s="70"/>
      <c r="O514"/>
      <c r="P514"/>
      <c r="Q514"/>
    </row>
    <row r="515" spans="2:17" s="61" customFormat="1" x14ac:dyDescent="0.3">
      <c r="B515" s="158"/>
      <c r="E515" s="14"/>
      <c r="F515" s="84"/>
      <c r="G515" s="2"/>
      <c r="H515" s="2"/>
      <c r="I515" s="2"/>
      <c r="J515" s="70" t="s">
        <v>25</v>
      </c>
      <c r="K515" s="70" t="s">
        <v>2288</v>
      </c>
      <c r="L515" s="71">
        <v>39739</v>
      </c>
      <c r="M515" s="73" t="s">
        <v>2844</v>
      </c>
      <c r="N515" s="70"/>
      <c r="O515"/>
      <c r="P515"/>
      <c r="Q515"/>
    </row>
    <row r="516" spans="2:17" s="61" customFormat="1" x14ac:dyDescent="0.3">
      <c r="B516" s="158"/>
      <c r="E516" s="14"/>
      <c r="F516" s="84"/>
      <c r="J516" s="70" t="s">
        <v>492</v>
      </c>
      <c r="K516" s="70" t="s">
        <v>2300</v>
      </c>
      <c r="L516" s="71">
        <v>39747</v>
      </c>
      <c r="M516" s="73" t="s">
        <v>2770</v>
      </c>
      <c r="N516" s="70"/>
      <c r="O516"/>
      <c r="P516"/>
      <c r="Q516"/>
    </row>
    <row r="517" spans="2:17" s="61" customFormat="1" x14ac:dyDescent="0.3">
      <c r="B517" s="158"/>
      <c r="E517" s="14"/>
      <c r="F517" s="84"/>
      <c r="J517" s="70" t="s">
        <v>48</v>
      </c>
      <c r="K517" s="70" t="s">
        <v>2293</v>
      </c>
      <c r="L517" s="71">
        <v>39786</v>
      </c>
      <c r="M517" s="73" t="s">
        <v>2834</v>
      </c>
      <c r="N517" s="70"/>
      <c r="O517"/>
      <c r="P517"/>
      <c r="Q517"/>
    </row>
    <row r="518" spans="2:17" s="61" customFormat="1" x14ac:dyDescent="0.3">
      <c r="B518" s="158"/>
      <c r="E518" s="14"/>
      <c r="F518" s="84"/>
      <c r="G518" s="2"/>
      <c r="H518" s="2"/>
      <c r="I518" s="2"/>
      <c r="J518" s="70" t="s">
        <v>503</v>
      </c>
      <c r="K518" s="70" t="s">
        <v>234</v>
      </c>
      <c r="L518" s="71">
        <v>39798</v>
      </c>
      <c r="M518" s="73" t="s">
        <v>2347</v>
      </c>
      <c r="N518" s="70"/>
      <c r="O518"/>
      <c r="P518"/>
      <c r="Q518"/>
    </row>
    <row r="519" spans="2:17" s="61" customFormat="1" x14ac:dyDescent="0.3">
      <c r="B519" s="158"/>
      <c r="E519" s="14"/>
      <c r="F519" s="84"/>
      <c r="G519" s="2"/>
      <c r="H519" s="2"/>
      <c r="I519" s="2"/>
      <c r="J519" s="70" t="s">
        <v>93</v>
      </c>
      <c r="K519" s="70" t="s">
        <v>234</v>
      </c>
      <c r="L519" s="71">
        <v>39824</v>
      </c>
      <c r="M519" s="73" t="s">
        <v>2792</v>
      </c>
      <c r="N519" s="70"/>
      <c r="O519"/>
      <c r="P519"/>
      <c r="Q519"/>
    </row>
    <row r="520" spans="2:17" s="61" customFormat="1" x14ac:dyDescent="0.3">
      <c r="B520" s="158"/>
      <c r="E520" s="14"/>
      <c r="F520" s="84"/>
      <c r="G520" s="2"/>
      <c r="H520" s="2"/>
      <c r="I520" s="2"/>
      <c r="J520" s="70" t="s">
        <v>447</v>
      </c>
      <c r="K520" s="70" t="s">
        <v>234</v>
      </c>
      <c r="L520" s="71">
        <v>39829</v>
      </c>
      <c r="M520" s="73" t="s">
        <v>2795</v>
      </c>
      <c r="N520" s="70"/>
      <c r="O520"/>
      <c r="P520"/>
      <c r="Q520"/>
    </row>
    <row r="521" spans="2:17" s="61" customFormat="1" x14ac:dyDescent="0.3">
      <c r="B521" s="158"/>
      <c r="E521" s="14"/>
      <c r="F521" s="84"/>
      <c r="J521" s="70" t="s">
        <v>341</v>
      </c>
      <c r="K521" s="70" t="s">
        <v>2288</v>
      </c>
      <c r="L521" s="71">
        <v>39846</v>
      </c>
      <c r="M521" s="73" t="s">
        <v>2865</v>
      </c>
      <c r="N521" s="70"/>
      <c r="O521"/>
      <c r="P521"/>
      <c r="Q521"/>
    </row>
    <row r="522" spans="2:17" s="61" customFormat="1" x14ac:dyDescent="0.3">
      <c r="B522" s="158"/>
      <c r="E522" s="14"/>
      <c r="F522" s="84"/>
      <c r="J522" s="70" t="s">
        <v>504</v>
      </c>
      <c r="K522" s="70" t="s">
        <v>234</v>
      </c>
      <c r="L522" s="71">
        <v>39892</v>
      </c>
      <c r="M522" s="73" t="s">
        <v>2803</v>
      </c>
      <c r="N522" s="70"/>
      <c r="O522"/>
      <c r="P522"/>
      <c r="Q522"/>
    </row>
    <row r="523" spans="2:17" s="61" customFormat="1" x14ac:dyDescent="0.3">
      <c r="B523" s="158"/>
      <c r="E523" s="14"/>
      <c r="F523" s="84"/>
      <c r="J523" s="70" t="s">
        <v>721</v>
      </c>
      <c r="K523" s="70" t="s">
        <v>2283</v>
      </c>
      <c r="L523" s="71">
        <v>39902</v>
      </c>
      <c r="M523" s="73" t="s">
        <v>2888</v>
      </c>
      <c r="N523" s="70"/>
      <c r="O523"/>
      <c r="P523"/>
      <c r="Q523"/>
    </row>
    <row r="524" spans="2:17" s="61" customFormat="1" x14ac:dyDescent="0.3">
      <c r="B524" s="158"/>
      <c r="E524" s="14"/>
      <c r="F524" s="84"/>
      <c r="G524" s="2"/>
      <c r="H524" s="2"/>
      <c r="I524" s="2"/>
      <c r="J524" s="70" t="s">
        <v>179</v>
      </c>
      <c r="K524" s="70" t="s">
        <v>2300</v>
      </c>
      <c r="L524" s="71">
        <v>39902</v>
      </c>
      <c r="M524" s="73" t="s">
        <v>2787</v>
      </c>
      <c r="N524" s="70"/>
      <c r="O524"/>
      <c r="P524"/>
      <c r="Q524"/>
    </row>
    <row r="525" spans="2:17" s="61" customFormat="1" x14ac:dyDescent="0.3">
      <c r="B525" s="158"/>
      <c r="E525" s="14"/>
      <c r="F525" s="84"/>
      <c r="J525" s="70" t="s">
        <v>106</v>
      </c>
      <c r="K525" s="70" t="s">
        <v>386</v>
      </c>
      <c r="L525" s="71">
        <v>39905</v>
      </c>
      <c r="M525" s="73" t="s">
        <v>2641</v>
      </c>
      <c r="N525" s="70"/>
      <c r="O525"/>
      <c r="P525"/>
      <c r="Q525"/>
    </row>
    <row r="526" spans="2:17" s="61" customFormat="1" x14ac:dyDescent="0.3">
      <c r="B526" s="158"/>
      <c r="E526" s="14"/>
      <c r="F526" s="84"/>
      <c r="G526" s="2"/>
      <c r="H526" s="2"/>
      <c r="I526" s="2"/>
      <c r="J526" s="70" t="s">
        <v>506</v>
      </c>
      <c r="K526" s="70" t="s">
        <v>234</v>
      </c>
      <c r="L526" s="71">
        <v>39934</v>
      </c>
      <c r="M526" s="73" t="s">
        <v>2805</v>
      </c>
      <c r="N526" s="70"/>
      <c r="O526"/>
      <c r="P526"/>
      <c r="Q526"/>
    </row>
    <row r="527" spans="2:17" s="61" customFormat="1" x14ac:dyDescent="0.3">
      <c r="B527" s="158"/>
      <c r="E527" s="14"/>
      <c r="F527" s="84"/>
      <c r="J527" s="70" t="s">
        <v>228</v>
      </c>
      <c r="K527" s="70" t="s">
        <v>697</v>
      </c>
      <c r="L527" s="71">
        <v>39951</v>
      </c>
      <c r="M527" s="73" t="s">
        <v>2855</v>
      </c>
      <c r="N527" s="70"/>
      <c r="O527"/>
      <c r="P527"/>
      <c r="Q527"/>
    </row>
    <row r="528" spans="2:17" s="61" customFormat="1" x14ac:dyDescent="0.3">
      <c r="B528" s="158"/>
      <c r="E528" s="14"/>
      <c r="F528" s="84"/>
      <c r="J528" s="70" t="s">
        <v>500</v>
      </c>
      <c r="K528" s="70" t="s">
        <v>2298</v>
      </c>
      <c r="L528" s="71">
        <v>39968</v>
      </c>
      <c r="M528" s="73" t="s">
        <v>2782</v>
      </c>
      <c r="N528" s="70"/>
      <c r="O528"/>
      <c r="P528"/>
      <c r="Q528"/>
    </row>
    <row r="529" spans="2:17" s="61" customFormat="1" x14ac:dyDescent="0.3">
      <c r="B529" s="158"/>
      <c r="E529" s="14"/>
      <c r="F529" s="84"/>
      <c r="J529" s="70" t="s">
        <v>611</v>
      </c>
      <c r="K529" s="70" t="s">
        <v>697</v>
      </c>
      <c r="L529" s="71">
        <v>39993</v>
      </c>
      <c r="M529" s="73" t="s">
        <v>2859</v>
      </c>
      <c r="N529" s="70"/>
      <c r="O529"/>
      <c r="P529"/>
      <c r="Q529"/>
    </row>
    <row r="530" spans="2:17" s="61" customFormat="1" x14ac:dyDescent="0.3">
      <c r="B530" s="158"/>
      <c r="E530" s="14"/>
      <c r="F530" s="84"/>
      <c r="J530" s="70" t="s">
        <v>156</v>
      </c>
      <c r="K530" s="70" t="s">
        <v>225</v>
      </c>
      <c r="L530" s="71">
        <v>40003</v>
      </c>
      <c r="M530" s="73" t="s">
        <v>2621</v>
      </c>
      <c r="N530" s="70"/>
      <c r="O530"/>
      <c r="P530"/>
      <c r="Q530"/>
    </row>
    <row r="531" spans="2:17" s="61" customFormat="1" x14ac:dyDescent="0.3">
      <c r="B531" s="158"/>
      <c r="E531" s="14"/>
      <c r="F531" s="84"/>
      <c r="J531" s="70" t="s">
        <v>307</v>
      </c>
      <c r="K531" s="70" t="s">
        <v>234</v>
      </c>
      <c r="L531" s="71">
        <v>40007</v>
      </c>
      <c r="M531" s="73" t="s">
        <v>2808</v>
      </c>
      <c r="N531" s="70"/>
      <c r="O531"/>
      <c r="P531"/>
      <c r="Q531"/>
    </row>
    <row r="532" spans="2:17" s="61" customFormat="1" x14ac:dyDescent="0.3">
      <c r="B532" s="158"/>
      <c r="E532" s="14"/>
      <c r="F532" s="84"/>
      <c r="G532" s="2"/>
      <c r="H532" s="2"/>
      <c r="I532" s="2"/>
      <c r="J532" s="70" t="s">
        <v>687</v>
      </c>
      <c r="K532" s="70" t="s">
        <v>2300</v>
      </c>
      <c r="L532" s="71">
        <v>40024</v>
      </c>
      <c r="M532" s="73" t="s">
        <v>2799</v>
      </c>
      <c r="N532" s="70"/>
      <c r="O532"/>
      <c r="P532"/>
      <c r="Q532"/>
    </row>
    <row r="533" spans="2:17" s="61" customFormat="1" x14ac:dyDescent="0.3">
      <c r="B533" s="158"/>
      <c r="E533" s="14"/>
      <c r="F533" s="84"/>
      <c r="J533" s="70" t="s">
        <v>521</v>
      </c>
      <c r="K533" s="70" t="s">
        <v>2300</v>
      </c>
      <c r="L533" s="71">
        <v>40066</v>
      </c>
      <c r="M533" s="73" t="s">
        <v>3360</v>
      </c>
      <c r="N533" s="70"/>
      <c r="O533"/>
      <c r="P533"/>
      <c r="Q533"/>
    </row>
    <row r="534" spans="2:17" s="61" customFormat="1" x14ac:dyDescent="0.3">
      <c r="B534" s="158"/>
      <c r="E534" s="14"/>
      <c r="F534" s="84"/>
      <c r="G534" s="2"/>
      <c r="H534" s="2"/>
      <c r="I534" s="2"/>
      <c r="J534" s="70" t="s">
        <v>681</v>
      </c>
      <c r="K534" s="70" t="s">
        <v>2291</v>
      </c>
      <c r="L534" s="71">
        <v>40110</v>
      </c>
      <c r="M534" s="73" t="s">
        <v>2963</v>
      </c>
      <c r="N534" s="70"/>
      <c r="O534"/>
      <c r="P534"/>
      <c r="Q534"/>
    </row>
    <row r="535" spans="2:17" s="61" customFormat="1" x14ac:dyDescent="0.3">
      <c r="B535" s="158"/>
      <c r="E535" s="14"/>
      <c r="F535" s="84"/>
      <c r="G535" s="2"/>
      <c r="H535" s="2"/>
      <c r="I535" s="2"/>
      <c r="J535" s="70" t="s">
        <v>408</v>
      </c>
      <c r="K535" s="70" t="s">
        <v>234</v>
      </c>
      <c r="L535" s="71">
        <v>40118</v>
      </c>
      <c r="M535" s="73" t="s">
        <v>2822</v>
      </c>
      <c r="N535" s="70"/>
      <c r="O535"/>
      <c r="P535"/>
      <c r="Q535"/>
    </row>
    <row r="536" spans="2:17" s="61" customFormat="1" x14ac:dyDescent="0.3">
      <c r="B536" s="158"/>
      <c r="E536" s="14"/>
      <c r="F536" s="84"/>
      <c r="J536" s="70" t="s">
        <v>115</v>
      </c>
      <c r="K536" s="70" t="s">
        <v>623</v>
      </c>
      <c r="L536" s="71">
        <v>40123</v>
      </c>
      <c r="M536" s="73" t="s">
        <v>2904</v>
      </c>
      <c r="N536" s="70"/>
      <c r="O536"/>
      <c r="P536"/>
      <c r="Q536"/>
    </row>
    <row r="537" spans="2:17" s="61" customFormat="1" x14ac:dyDescent="0.3">
      <c r="B537" s="158"/>
      <c r="E537" s="14"/>
      <c r="F537" s="84"/>
      <c r="G537" s="2"/>
      <c r="H537" s="2"/>
      <c r="I537" s="2"/>
      <c r="J537" s="70" t="s">
        <v>676</v>
      </c>
      <c r="K537" s="70" t="s">
        <v>234</v>
      </c>
      <c r="L537" s="71">
        <v>40132</v>
      </c>
      <c r="M537" s="73" t="s">
        <v>2823</v>
      </c>
      <c r="N537" s="70"/>
      <c r="O537"/>
      <c r="P537"/>
      <c r="Q537"/>
    </row>
    <row r="538" spans="2:17" s="61" customFormat="1" x14ac:dyDescent="0.3">
      <c r="B538" s="158"/>
      <c r="E538" s="14"/>
      <c r="F538" s="84"/>
      <c r="J538" s="70" t="s">
        <v>125</v>
      </c>
      <c r="K538" s="70" t="s">
        <v>2293</v>
      </c>
      <c r="L538" s="71">
        <v>40139</v>
      </c>
      <c r="M538" s="73" t="s">
        <v>2838</v>
      </c>
      <c r="N538" s="70"/>
      <c r="O538"/>
      <c r="P538"/>
      <c r="Q538"/>
    </row>
    <row r="539" spans="2:17" s="61" customFormat="1" x14ac:dyDescent="0.3">
      <c r="B539" s="158"/>
      <c r="E539" s="14"/>
      <c r="F539" s="84"/>
      <c r="G539" s="2"/>
      <c r="H539" s="2"/>
      <c r="I539" s="2"/>
      <c r="J539" s="70" t="s">
        <v>213</v>
      </c>
      <c r="K539" s="70" t="s">
        <v>2291</v>
      </c>
      <c r="L539" s="71">
        <v>40165</v>
      </c>
      <c r="M539" s="73" t="s">
        <v>2964</v>
      </c>
      <c r="N539" s="70"/>
      <c r="O539"/>
      <c r="P539"/>
      <c r="Q539"/>
    </row>
    <row r="540" spans="2:17" s="61" customFormat="1" x14ac:dyDescent="0.3">
      <c r="B540" s="158"/>
      <c r="E540" s="14"/>
      <c r="F540" s="84"/>
      <c r="J540" s="70" t="s">
        <v>505</v>
      </c>
      <c r="K540" s="70" t="s">
        <v>792</v>
      </c>
      <c r="L540" s="71">
        <v>40182</v>
      </c>
      <c r="M540" s="73" t="s">
        <v>2832</v>
      </c>
      <c r="N540" s="70"/>
      <c r="O540"/>
      <c r="P540"/>
      <c r="Q540"/>
    </row>
    <row r="541" spans="2:17" s="61" customFormat="1" x14ac:dyDescent="0.3">
      <c r="B541" s="158"/>
      <c r="E541" s="14"/>
      <c r="F541" s="84"/>
      <c r="J541" s="70" t="s">
        <v>795</v>
      </c>
      <c r="K541" s="70" t="s">
        <v>2300</v>
      </c>
      <c r="L541" s="71">
        <v>40199</v>
      </c>
      <c r="M541" s="73" t="s">
        <v>2821</v>
      </c>
      <c r="N541" s="70"/>
      <c r="O541"/>
      <c r="P541"/>
      <c r="Q541"/>
    </row>
    <row r="542" spans="2:17" s="61" customFormat="1" x14ac:dyDescent="0.3">
      <c r="B542" s="158"/>
      <c r="E542" s="14"/>
      <c r="F542" s="84"/>
      <c r="G542" s="2"/>
      <c r="H542" s="2"/>
      <c r="I542" s="2"/>
      <c r="J542" s="70" t="s">
        <v>87</v>
      </c>
      <c r="K542" s="70" t="s">
        <v>2298</v>
      </c>
      <c r="L542" s="71">
        <v>40209</v>
      </c>
      <c r="M542" s="73" t="s">
        <v>2785</v>
      </c>
      <c r="N542" s="70"/>
      <c r="O542"/>
      <c r="P542"/>
      <c r="Q542"/>
    </row>
    <row r="543" spans="2:17" s="61" customFormat="1" x14ac:dyDescent="0.3">
      <c r="B543" s="158"/>
      <c r="E543" s="14"/>
      <c r="F543" s="84"/>
      <c r="J543" s="70" t="s">
        <v>75</v>
      </c>
      <c r="K543" s="70" t="s">
        <v>234</v>
      </c>
      <c r="L543" s="71">
        <v>40228</v>
      </c>
      <c r="M543" s="73" t="s">
        <v>2833</v>
      </c>
      <c r="N543" s="70"/>
      <c r="O543"/>
      <c r="P543"/>
      <c r="Q543"/>
    </row>
    <row r="544" spans="2:17" s="61" customFormat="1" x14ac:dyDescent="0.3">
      <c r="B544" s="158"/>
      <c r="E544" s="14"/>
      <c r="F544" s="84"/>
      <c r="J544" s="70" t="s">
        <v>730</v>
      </c>
      <c r="K544" s="70" t="s">
        <v>623</v>
      </c>
      <c r="L544" s="71">
        <v>40273</v>
      </c>
      <c r="M544" s="73" t="s">
        <v>2907</v>
      </c>
      <c r="N544" s="70"/>
      <c r="O544"/>
      <c r="P544"/>
      <c r="Q544"/>
    </row>
    <row r="545" spans="7:13" x14ac:dyDescent="0.3">
      <c r="G545" s="61"/>
      <c r="H545" s="61"/>
      <c r="I545" s="61"/>
      <c r="J545" s="70" t="s">
        <v>643</v>
      </c>
      <c r="K545" s="70" t="s">
        <v>2283</v>
      </c>
      <c r="L545" s="71">
        <v>40280</v>
      </c>
      <c r="M545" s="73" t="s">
        <v>2944</v>
      </c>
    </row>
    <row r="546" spans="7:13" x14ac:dyDescent="0.3">
      <c r="G546" s="61"/>
      <c r="H546" s="61"/>
      <c r="I546" s="61"/>
      <c r="J546" s="70" t="s">
        <v>524</v>
      </c>
      <c r="K546" s="70" t="s">
        <v>2288</v>
      </c>
      <c r="L546" s="71">
        <v>40283</v>
      </c>
      <c r="M546" s="73" t="s">
        <v>2879</v>
      </c>
    </row>
    <row r="547" spans="7:13" x14ac:dyDescent="0.3">
      <c r="G547" s="61"/>
      <c r="H547" s="61"/>
      <c r="I547" s="61"/>
      <c r="J547" s="70" t="s">
        <v>606</v>
      </c>
      <c r="K547" s="70" t="s">
        <v>623</v>
      </c>
      <c r="L547" s="71">
        <v>40291</v>
      </c>
      <c r="M547" s="73" t="s">
        <v>3363</v>
      </c>
    </row>
    <row r="548" spans="7:13" x14ac:dyDescent="0.3">
      <c r="J548" s="70" t="s">
        <v>325</v>
      </c>
      <c r="K548" s="70" t="s">
        <v>2296</v>
      </c>
      <c r="L548" s="71">
        <v>40301</v>
      </c>
      <c r="M548" s="73" t="s">
        <v>3352</v>
      </c>
    </row>
    <row r="549" spans="7:13" x14ac:dyDescent="0.3">
      <c r="J549" s="70" t="s">
        <v>189</v>
      </c>
      <c r="K549" s="70" t="s">
        <v>697</v>
      </c>
      <c r="L549" s="71">
        <v>40308</v>
      </c>
      <c r="M549" s="73" t="s">
        <v>2874</v>
      </c>
    </row>
    <row r="550" spans="7:13" x14ac:dyDescent="0.3">
      <c r="J550" s="70" t="s">
        <v>755</v>
      </c>
      <c r="K550" s="70" t="s">
        <v>623</v>
      </c>
      <c r="L550" s="71">
        <v>40313</v>
      </c>
      <c r="M550" s="73" t="s">
        <v>2932</v>
      </c>
    </row>
    <row r="551" spans="7:13" x14ac:dyDescent="0.3">
      <c r="G551" s="61"/>
      <c r="H551" s="61"/>
      <c r="I551" s="61"/>
      <c r="J551" s="70" t="s">
        <v>91</v>
      </c>
      <c r="K551" s="70" t="s">
        <v>234</v>
      </c>
      <c r="L551" s="71">
        <v>40318</v>
      </c>
      <c r="M551" s="73" t="s">
        <v>2837</v>
      </c>
    </row>
    <row r="552" spans="7:13" x14ac:dyDescent="0.3">
      <c r="G552" s="61"/>
      <c r="H552" s="61"/>
      <c r="I552" s="61"/>
      <c r="J552" s="70" t="s">
        <v>101</v>
      </c>
      <c r="K552" s="70" t="s">
        <v>2296</v>
      </c>
      <c r="L552" s="71">
        <v>40325</v>
      </c>
      <c r="M552" s="73" t="s">
        <v>2953</v>
      </c>
    </row>
    <row r="553" spans="7:13" x14ac:dyDescent="0.3">
      <c r="J553" s="70" t="s">
        <v>723</v>
      </c>
      <c r="K553" s="70" t="s">
        <v>2300</v>
      </c>
      <c r="L553" s="71">
        <v>40346</v>
      </c>
      <c r="M553" s="73" t="s">
        <v>2826</v>
      </c>
    </row>
    <row r="554" spans="7:13" x14ac:dyDescent="0.3">
      <c r="G554" s="61"/>
      <c r="H554" s="61"/>
      <c r="I554" s="61"/>
      <c r="J554" s="70" t="s">
        <v>575</v>
      </c>
      <c r="K554" s="70" t="s">
        <v>234</v>
      </c>
      <c r="L554" s="71">
        <v>40364</v>
      </c>
      <c r="M554" s="73" t="s">
        <v>2845</v>
      </c>
    </row>
    <row r="555" spans="7:13" x14ac:dyDescent="0.3">
      <c r="J555" s="70" t="s">
        <v>324</v>
      </c>
      <c r="K555" s="70" t="s">
        <v>2290</v>
      </c>
      <c r="L555" s="71">
        <v>40381</v>
      </c>
      <c r="M555" s="73" t="s">
        <v>2365</v>
      </c>
    </row>
    <row r="556" spans="7:13" x14ac:dyDescent="0.3">
      <c r="G556" s="61"/>
      <c r="H556" s="61"/>
      <c r="I556" s="61"/>
      <c r="J556" s="70" t="s">
        <v>400</v>
      </c>
      <c r="K556" s="70" t="s">
        <v>234</v>
      </c>
      <c r="L556" s="71">
        <v>40397</v>
      </c>
      <c r="M556" s="73" t="s">
        <v>2860</v>
      </c>
    </row>
    <row r="557" spans="7:13" x14ac:dyDescent="0.3">
      <c r="J557" s="70" t="s">
        <v>401</v>
      </c>
      <c r="K557" s="70" t="s">
        <v>234</v>
      </c>
      <c r="L557" s="71">
        <v>40434</v>
      </c>
      <c r="M557" s="73" t="s">
        <v>2861</v>
      </c>
    </row>
    <row r="558" spans="7:13" x14ac:dyDescent="0.3">
      <c r="J558" s="70" t="s">
        <v>455</v>
      </c>
      <c r="K558" s="70" t="s">
        <v>386</v>
      </c>
      <c r="L558" s="71">
        <v>40434</v>
      </c>
      <c r="M558" s="73" t="s">
        <v>2700</v>
      </c>
    </row>
    <row r="559" spans="7:13" x14ac:dyDescent="0.3">
      <c r="G559" s="61"/>
      <c r="H559" s="61"/>
      <c r="I559" s="61"/>
      <c r="J559" s="70" t="s">
        <v>378</v>
      </c>
      <c r="K559" s="70" t="s">
        <v>234</v>
      </c>
      <c r="L559" s="71">
        <v>40441</v>
      </c>
      <c r="M559" s="73" t="s">
        <v>2864</v>
      </c>
    </row>
    <row r="560" spans="7:13" x14ac:dyDescent="0.3">
      <c r="G560" s="61"/>
      <c r="H560" s="61"/>
      <c r="I560" s="61"/>
      <c r="J560" s="70" t="s">
        <v>514</v>
      </c>
      <c r="K560" s="70" t="s">
        <v>225</v>
      </c>
      <c r="L560" s="71">
        <v>40444</v>
      </c>
      <c r="M560" s="73" t="s">
        <v>2712</v>
      </c>
    </row>
    <row r="561" spans="7:13" x14ac:dyDescent="0.3">
      <c r="G561" s="61"/>
      <c r="H561" s="61"/>
      <c r="I561" s="61"/>
      <c r="J561" s="70" t="s">
        <v>250</v>
      </c>
      <c r="K561" s="70" t="s">
        <v>2288</v>
      </c>
      <c r="L561" s="71">
        <v>40458</v>
      </c>
      <c r="M561" s="73" t="s">
        <v>2881</v>
      </c>
    </row>
    <row r="562" spans="7:13" x14ac:dyDescent="0.3">
      <c r="G562" s="61"/>
      <c r="H562" s="61"/>
      <c r="I562" s="61"/>
      <c r="J562" s="70" t="s">
        <v>100</v>
      </c>
      <c r="K562" s="70" t="s">
        <v>623</v>
      </c>
      <c r="L562" s="71">
        <v>40525</v>
      </c>
      <c r="M562" s="73" t="s">
        <v>2973</v>
      </c>
    </row>
    <row r="563" spans="7:13" x14ac:dyDescent="0.3">
      <c r="G563" s="61"/>
      <c r="H563" s="61"/>
      <c r="I563" s="61"/>
      <c r="J563" s="70" t="s">
        <v>233</v>
      </c>
      <c r="K563" s="70" t="s">
        <v>234</v>
      </c>
      <c r="L563" s="71">
        <v>40542</v>
      </c>
      <c r="M563" s="73" t="s">
        <v>2868</v>
      </c>
    </row>
    <row r="564" spans="7:13" x14ac:dyDescent="0.3">
      <c r="J564" s="70" t="s">
        <v>790</v>
      </c>
      <c r="K564" s="70" t="s">
        <v>2285</v>
      </c>
      <c r="L564" s="71">
        <v>40549</v>
      </c>
      <c r="M564" s="73" t="s">
        <v>3005</v>
      </c>
    </row>
    <row r="565" spans="7:13" x14ac:dyDescent="0.3">
      <c r="J565" s="70" t="s">
        <v>761</v>
      </c>
      <c r="K565" s="70" t="s">
        <v>234</v>
      </c>
      <c r="L565" s="71">
        <v>40571</v>
      </c>
      <c r="M565" s="73" t="s">
        <v>2869</v>
      </c>
    </row>
    <row r="566" spans="7:13" x14ac:dyDescent="0.3">
      <c r="J566" s="70" t="s">
        <v>392</v>
      </c>
      <c r="K566" s="70" t="s">
        <v>2293</v>
      </c>
      <c r="L566" s="71">
        <v>40633</v>
      </c>
      <c r="M566" s="73" t="s">
        <v>2873</v>
      </c>
    </row>
    <row r="567" spans="7:13" x14ac:dyDescent="0.3">
      <c r="G567" s="61"/>
      <c r="H567" s="61"/>
      <c r="I567" s="61"/>
      <c r="J567" s="70" t="s">
        <v>310</v>
      </c>
      <c r="K567" s="70" t="s">
        <v>2283</v>
      </c>
      <c r="L567" s="71">
        <v>40640</v>
      </c>
      <c r="M567" s="73" t="s">
        <v>2951</v>
      </c>
    </row>
    <row r="568" spans="7:13" x14ac:dyDescent="0.3">
      <c r="G568" s="61"/>
      <c r="H568" s="61"/>
      <c r="I568" s="61"/>
      <c r="J568" s="70" t="s">
        <v>206</v>
      </c>
      <c r="K568" s="70" t="s">
        <v>2298</v>
      </c>
      <c r="L568" s="71">
        <v>40642</v>
      </c>
      <c r="M568" s="73" t="s">
        <v>2789</v>
      </c>
    </row>
    <row r="569" spans="7:13" x14ac:dyDescent="0.3">
      <c r="G569" s="61"/>
      <c r="H569" s="61"/>
      <c r="I569" s="61"/>
      <c r="J569" s="70" t="s">
        <v>168</v>
      </c>
      <c r="K569" s="70" t="s">
        <v>234</v>
      </c>
      <c r="L569" s="71">
        <v>40644</v>
      </c>
      <c r="M569" s="73" t="s">
        <v>2872</v>
      </c>
    </row>
    <row r="570" spans="7:13" x14ac:dyDescent="0.3">
      <c r="G570" s="61"/>
      <c r="H570" s="61"/>
      <c r="I570" s="61"/>
      <c r="J570" s="70" t="s">
        <v>301</v>
      </c>
      <c r="K570" s="70" t="s">
        <v>2300</v>
      </c>
      <c r="L570" s="71">
        <v>40671</v>
      </c>
      <c r="M570" s="73" t="s">
        <v>2836</v>
      </c>
    </row>
    <row r="571" spans="7:13" x14ac:dyDescent="0.3">
      <c r="G571" s="61"/>
      <c r="H571" s="61"/>
      <c r="I571" s="61"/>
      <c r="J571" s="70" t="s">
        <v>176</v>
      </c>
      <c r="K571" s="70" t="s">
        <v>2298</v>
      </c>
      <c r="L571" s="71">
        <v>40725</v>
      </c>
      <c r="M571" s="73" t="s">
        <v>2793</v>
      </c>
    </row>
    <row r="572" spans="7:13" x14ac:dyDescent="0.3">
      <c r="G572" s="61"/>
      <c r="H572" s="61"/>
      <c r="I572" s="61"/>
      <c r="J572" s="70" t="s">
        <v>694</v>
      </c>
      <c r="K572" s="70" t="s">
        <v>623</v>
      </c>
      <c r="L572" s="71">
        <v>40735</v>
      </c>
      <c r="M572" s="73" t="s">
        <v>2980</v>
      </c>
    </row>
    <row r="573" spans="7:13" x14ac:dyDescent="0.3">
      <c r="G573" s="61"/>
      <c r="H573" s="61"/>
      <c r="I573" s="61"/>
      <c r="J573" s="70" t="s">
        <v>424</v>
      </c>
      <c r="K573" s="70" t="s">
        <v>234</v>
      </c>
      <c r="L573" s="71">
        <v>40787</v>
      </c>
      <c r="M573" s="73" t="s">
        <v>2876</v>
      </c>
    </row>
    <row r="574" spans="7:13" x14ac:dyDescent="0.3">
      <c r="G574" s="61"/>
      <c r="H574" s="61"/>
      <c r="I574" s="61"/>
      <c r="J574" s="70" t="s">
        <v>698</v>
      </c>
      <c r="K574" s="70" t="s">
        <v>234</v>
      </c>
      <c r="L574" s="71">
        <v>40819</v>
      </c>
      <c r="M574" s="73" t="s">
        <v>2877</v>
      </c>
    </row>
    <row r="575" spans="7:13" x14ac:dyDescent="0.3">
      <c r="G575" s="61"/>
      <c r="H575" s="61"/>
      <c r="I575" s="61"/>
      <c r="J575" s="70" t="s">
        <v>227</v>
      </c>
      <c r="K575" s="70" t="s">
        <v>234</v>
      </c>
      <c r="L575" s="71">
        <v>40819</v>
      </c>
      <c r="M575" s="73" t="s">
        <v>2883</v>
      </c>
    </row>
    <row r="576" spans="7:13" x14ac:dyDescent="0.3">
      <c r="G576" s="61"/>
      <c r="H576" s="61"/>
      <c r="I576" s="61"/>
      <c r="J576" s="70" t="s">
        <v>502</v>
      </c>
      <c r="K576" s="70" t="s">
        <v>697</v>
      </c>
      <c r="L576" s="71">
        <v>40826</v>
      </c>
      <c r="M576" s="73" t="s">
        <v>2902</v>
      </c>
    </row>
    <row r="577" spans="2:17" s="61" customFormat="1" x14ac:dyDescent="0.3">
      <c r="B577" s="158"/>
      <c r="E577" s="14"/>
      <c r="F577" s="84"/>
      <c r="G577" s="2"/>
      <c r="H577" s="2"/>
      <c r="I577" s="2"/>
      <c r="J577" s="70" t="s">
        <v>195</v>
      </c>
      <c r="K577" s="70" t="s">
        <v>697</v>
      </c>
      <c r="L577" s="71">
        <v>40845</v>
      </c>
      <c r="M577" s="73" t="s">
        <v>2912</v>
      </c>
      <c r="N577" s="70"/>
      <c r="O577"/>
      <c r="P577"/>
      <c r="Q577"/>
    </row>
    <row r="578" spans="2:17" s="61" customFormat="1" x14ac:dyDescent="0.3">
      <c r="B578" s="158"/>
      <c r="E578" s="14"/>
      <c r="F578" s="84"/>
      <c r="J578" s="70" t="s">
        <v>491</v>
      </c>
      <c r="K578" s="70" t="s">
        <v>623</v>
      </c>
      <c r="L578" s="71">
        <v>40851</v>
      </c>
      <c r="M578" s="73" t="s">
        <v>2989</v>
      </c>
      <c r="N578" s="70"/>
      <c r="O578"/>
      <c r="P578"/>
      <c r="Q578"/>
    </row>
    <row r="579" spans="2:17" s="61" customFormat="1" x14ac:dyDescent="0.3">
      <c r="B579" s="158"/>
      <c r="E579" s="14"/>
      <c r="F579" s="84"/>
      <c r="J579" s="70" t="s">
        <v>388</v>
      </c>
      <c r="K579" s="70" t="s">
        <v>2294</v>
      </c>
      <c r="L579" s="71">
        <v>40860</v>
      </c>
      <c r="M579" s="73" t="s">
        <v>2901</v>
      </c>
      <c r="N579" s="70"/>
      <c r="O579"/>
      <c r="P579"/>
      <c r="Q579"/>
    </row>
    <row r="580" spans="2:17" s="61" customFormat="1" x14ac:dyDescent="0.3">
      <c r="B580" s="158"/>
      <c r="E580" s="14"/>
      <c r="F580" s="84"/>
      <c r="J580" s="70" t="s">
        <v>44</v>
      </c>
      <c r="K580" s="70" t="s">
        <v>234</v>
      </c>
      <c r="L580" s="71">
        <v>40875</v>
      </c>
      <c r="M580" s="73" t="s">
        <v>2887</v>
      </c>
      <c r="N580" s="70"/>
      <c r="O580"/>
      <c r="P580"/>
      <c r="Q580"/>
    </row>
    <row r="581" spans="2:17" s="61" customFormat="1" x14ac:dyDescent="0.3">
      <c r="B581" s="158"/>
      <c r="E581" s="14"/>
      <c r="F581" s="84"/>
      <c r="G581" s="2"/>
      <c r="H581" s="2"/>
      <c r="I581" s="2"/>
      <c r="J581" s="70" t="s">
        <v>659</v>
      </c>
      <c r="K581" s="70" t="s">
        <v>234</v>
      </c>
      <c r="L581" s="71">
        <v>40875</v>
      </c>
      <c r="M581" s="73" t="s">
        <v>2890</v>
      </c>
      <c r="N581" s="70"/>
      <c r="O581"/>
      <c r="P581"/>
      <c r="Q581"/>
    </row>
    <row r="582" spans="2:17" s="61" customFormat="1" x14ac:dyDescent="0.3">
      <c r="B582" s="158"/>
      <c r="E582" s="14"/>
      <c r="F582" s="84"/>
      <c r="J582" s="70" t="s">
        <v>631</v>
      </c>
      <c r="K582" s="70" t="s">
        <v>2290</v>
      </c>
      <c r="L582" s="71">
        <v>40895</v>
      </c>
      <c r="M582" s="73" t="s">
        <v>3338</v>
      </c>
      <c r="N582" s="70"/>
      <c r="O582"/>
      <c r="P582"/>
      <c r="Q582"/>
    </row>
    <row r="583" spans="2:17" s="61" customFormat="1" x14ac:dyDescent="0.3">
      <c r="B583" s="158"/>
      <c r="E583" s="14"/>
      <c r="F583" s="84"/>
      <c r="G583" s="2"/>
      <c r="H583" s="2"/>
      <c r="I583" s="2"/>
      <c r="J583" s="70" t="s">
        <v>791</v>
      </c>
      <c r="K583" s="70" t="s">
        <v>11</v>
      </c>
      <c r="L583" s="71">
        <v>40915</v>
      </c>
      <c r="M583" s="73" t="s">
        <v>3367</v>
      </c>
      <c r="N583" s="70"/>
      <c r="O583"/>
      <c r="P583"/>
      <c r="Q583"/>
    </row>
    <row r="584" spans="2:17" s="61" customFormat="1" x14ac:dyDescent="0.3">
      <c r="B584" s="158"/>
      <c r="E584" s="14"/>
      <c r="F584" s="84"/>
      <c r="J584" s="70" t="s">
        <v>86</v>
      </c>
      <c r="K584" s="70" t="s">
        <v>2300</v>
      </c>
      <c r="L584" s="71">
        <v>40921</v>
      </c>
      <c r="M584" s="73" t="s">
        <v>2843</v>
      </c>
      <c r="N584" s="70"/>
      <c r="O584"/>
      <c r="P584"/>
      <c r="Q584"/>
    </row>
    <row r="585" spans="2:17" s="61" customFormat="1" x14ac:dyDescent="0.3">
      <c r="B585" s="158"/>
      <c r="E585" s="14"/>
      <c r="F585" s="84"/>
      <c r="J585" s="70" t="s">
        <v>561</v>
      </c>
      <c r="K585" s="70" t="s">
        <v>697</v>
      </c>
      <c r="L585" s="71">
        <v>40936</v>
      </c>
      <c r="M585" s="73" t="s">
        <v>2914</v>
      </c>
      <c r="N585" s="70"/>
      <c r="O585"/>
      <c r="P585"/>
      <c r="Q585"/>
    </row>
    <row r="586" spans="2:17" s="61" customFormat="1" x14ac:dyDescent="0.3">
      <c r="B586" s="158"/>
      <c r="E586" s="14"/>
      <c r="F586" s="84"/>
      <c r="J586" s="70" t="s">
        <v>653</v>
      </c>
      <c r="K586" s="70" t="s">
        <v>2294</v>
      </c>
      <c r="L586" s="71">
        <v>40994</v>
      </c>
      <c r="M586" s="73" t="s">
        <v>2905</v>
      </c>
      <c r="N586" s="70"/>
      <c r="O586"/>
      <c r="P586"/>
      <c r="Q586"/>
    </row>
    <row r="587" spans="2:17" s="61" customFormat="1" x14ac:dyDescent="0.3">
      <c r="B587" s="158"/>
      <c r="E587" s="14"/>
      <c r="F587" s="84"/>
      <c r="J587" s="70" t="s">
        <v>487</v>
      </c>
      <c r="K587" s="70" t="s">
        <v>234</v>
      </c>
      <c r="L587" s="71">
        <v>41005</v>
      </c>
      <c r="M587" s="73" t="s">
        <v>2891</v>
      </c>
      <c r="N587" s="70"/>
      <c r="O587"/>
      <c r="P587"/>
      <c r="Q587"/>
    </row>
    <row r="588" spans="2:17" s="61" customFormat="1" x14ac:dyDescent="0.3">
      <c r="B588" s="158"/>
      <c r="E588" s="14"/>
      <c r="F588" s="84"/>
      <c r="G588" s="2"/>
      <c r="H588" s="2"/>
      <c r="I588" s="2"/>
      <c r="J588" s="70" t="s">
        <v>605</v>
      </c>
      <c r="K588" s="70" t="s">
        <v>2292</v>
      </c>
      <c r="L588" s="71">
        <v>41025</v>
      </c>
      <c r="M588" s="73" t="s">
        <v>2775</v>
      </c>
      <c r="N588" s="70"/>
      <c r="O588"/>
      <c r="P588"/>
      <c r="Q588"/>
    </row>
    <row r="589" spans="2:17" s="61" customFormat="1" x14ac:dyDescent="0.3">
      <c r="B589" s="158"/>
      <c r="E589" s="14"/>
      <c r="F589" s="84"/>
      <c r="J589" s="70" t="s">
        <v>211</v>
      </c>
      <c r="K589" s="70" t="s">
        <v>234</v>
      </c>
      <c r="L589" s="71">
        <v>41035</v>
      </c>
      <c r="M589" s="73" t="s">
        <v>2899</v>
      </c>
      <c r="N589" s="70"/>
      <c r="O589"/>
      <c r="P589"/>
      <c r="Q589"/>
    </row>
    <row r="590" spans="2:17" s="61" customFormat="1" x14ac:dyDescent="0.3">
      <c r="B590" s="158"/>
      <c r="E590" s="14"/>
      <c r="F590" s="84"/>
      <c r="G590" s="2"/>
      <c r="H590" s="2"/>
      <c r="I590" s="2"/>
      <c r="J590" s="70" t="s">
        <v>638</v>
      </c>
      <c r="K590" s="70" t="s">
        <v>2300</v>
      </c>
      <c r="L590" s="71">
        <v>41075</v>
      </c>
      <c r="M590" s="73" t="s">
        <v>3358</v>
      </c>
      <c r="N590" s="70"/>
      <c r="O590"/>
      <c r="P590"/>
      <c r="Q590"/>
    </row>
    <row r="591" spans="2:17" s="61" customFormat="1" x14ac:dyDescent="0.3">
      <c r="B591" s="158"/>
      <c r="E591" s="14"/>
      <c r="F591" s="84"/>
      <c r="G591" s="2"/>
      <c r="H591" s="2"/>
      <c r="I591" s="2"/>
      <c r="J591" s="70" t="s">
        <v>295</v>
      </c>
      <c r="K591" s="70" t="s">
        <v>2292</v>
      </c>
      <c r="L591" s="71">
        <v>41085</v>
      </c>
      <c r="M591" s="73" t="s">
        <v>2915</v>
      </c>
      <c r="N591" s="70"/>
      <c r="O591"/>
      <c r="P591"/>
      <c r="Q591"/>
    </row>
    <row r="592" spans="2:17" s="61" customFormat="1" x14ac:dyDescent="0.3">
      <c r="B592" s="158"/>
      <c r="E592" s="14"/>
      <c r="F592" s="84"/>
      <c r="J592" s="70" t="s">
        <v>567</v>
      </c>
      <c r="K592" s="70" t="s">
        <v>697</v>
      </c>
      <c r="L592" s="71">
        <v>41124</v>
      </c>
      <c r="M592" s="73" t="s">
        <v>2916</v>
      </c>
      <c r="N592" s="70"/>
      <c r="O592"/>
      <c r="P592"/>
      <c r="Q592"/>
    </row>
    <row r="593" spans="2:17" s="61" customFormat="1" x14ac:dyDescent="0.3">
      <c r="B593" s="158"/>
      <c r="E593" s="14"/>
      <c r="F593" s="84"/>
      <c r="J593" s="70" t="s">
        <v>192</v>
      </c>
      <c r="K593" s="70" t="s">
        <v>697</v>
      </c>
      <c r="L593" s="71">
        <v>41144</v>
      </c>
      <c r="M593" s="73" t="s">
        <v>2919</v>
      </c>
      <c r="N593" s="70"/>
      <c r="O593"/>
      <c r="P593"/>
      <c r="Q593"/>
    </row>
    <row r="594" spans="2:17" s="61" customFormat="1" x14ac:dyDescent="0.3">
      <c r="B594" s="158"/>
      <c r="E594" s="14"/>
      <c r="F594" s="84"/>
      <c r="G594" s="2"/>
      <c r="H594" s="2"/>
      <c r="I594" s="2"/>
      <c r="J594" s="70" t="s">
        <v>478</v>
      </c>
      <c r="K594" s="70" t="s">
        <v>234</v>
      </c>
      <c r="L594" s="71">
        <v>41162</v>
      </c>
      <c r="M594" s="73" t="s">
        <v>2900</v>
      </c>
      <c r="N594" s="70"/>
      <c r="O594"/>
      <c r="P594"/>
      <c r="Q594"/>
    </row>
    <row r="595" spans="2:17" s="61" customFormat="1" x14ac:dyDescent="0.3">
      <c r="B595" s="158"/>
      <c r="E595" s="14"/>
      <c r="F595" s="84"/>
      <c r="J595" s="70" t="s">
        <v>639</v>
      </c>
      <c r="K595" s="70" t="s">
        <v>2300</v>
      </c>
      <c r="L595" s="71">
        <v>41221</v>
      </c>
      <c r="M595" s="73" t="s">
        <v>2849</v>
      </c>
      <c r="N595" s="70"/>
      <c r="O595"/>
      <c r="P595"/>
      <c r="Q595"/>
    </row>
    <row r="596" spans="2:17" s="61" customFormat="1" x14ac:dyDescent="0.3">
      <c r="B596" s="158"/>
      <c r="E596" s="14"/>
      <c r="F596" s="84"/>
      <c r="G596" s="2"/>
      <c r="H596" s="2"/>
      <c r="I596" s="2"/>
      <c r="J596" s="70" t="s">
        <v>552</v>
      </c>
      <c r="K596" s="70" t="s">
        <v>234</v>
      </c>
      <c r="L596" s="71">
        <v>41231</v>
      </c>
      <c r="M596" s="73" t="s">
        <v>2908</v>
      </c>
      <c r="N596" s="70"/>
      <c r="O596"/>
      <c r="P596"/>
      <c r="Q596"/>
    </row>
    <row r="597" spans="2:17" s="61" customFormat="1" x14ac:dyDescent="0.3">
      <c r="B597" s="158"/>
      <c r="E597" s="14"/>
      <c r="F597" s="84"/>
      <c r="G597" s="2"/>
      <c r="H597" s="2"/>
      <c r="I597" s="2"/>
      <c r="J597" s="70" t="s">
        <v>769</v>
      </c>
      <c r="K597" s="70" t="s">
        <v>2293</v>
      </c>
      <c r="L597" s="71">
        <v>41251</v>
      </c>
      <c r="M597" s="73" t="s">
        <v>2895</v>
      </c>
      <c r="N597" s="70"/>
      <c r="O597"/>
      <c r="P597"/>
      <c r="Q597"/>
    </row>
    <row r="598" spans="2:17" s="61" customFormat="1" x14ac:dyDescent="0.3">
      <c r="B598" s="158"/>
      <c r="E598" s="14"/>
      <c r="F598" s="84"/>
      <c r="G598" s="2"/>
      <c r="H598" s="2"/>
      <c r="I598" s="2"/>
      <c r="J598" s="70" t="s">
        <v>523</v>
      </c>
      <c r="K598" s="70" t="s">
        <v>2290</v>
      </c>
      <c r="L598" s="71">
        <v>41253</v>
      </c>
      <c r="M598" s="73" t="s">
        <v>2491</v>
      </c>
      <c r="N598" s="70"/>
      <c r="O598"/>
      <c r="P598"/>
      <c r="Q598"/>
    </row>
    <row r="599" spans="2:17" s="61" customFormat="1" x14ac:dyDescent="0.3">
      <c r="B599" s="158"/>
      <c r="E599" s="14"/>
      <c r="F599" s="84"/>
      <c r="G599" s="2"/>
      <c r="H599" s="2"/>
      <c r="I599" s="2"/>
      <c r="J599" s="70" t="s">
        <v>580</v>
      </c>
      <c r="K599" s="70" t="s">
        <v>2300</v>
      </c>
      <c r="L599" s="71">
        <v>41288</v>
      </c>
      <c r="M599" s="73" t="s">
        <v>2853</v>
      </c>
      <c r="N599" s="70"/>
      <c r="O599"/>
      <c r="P599"/>
      <c r="Q599"/>
    </row>
    <row r="600" spans="2:17" s="61" customFormat="1" x14ac:dyDescent="0.3">
      <c r="B600" s="158"/>
      <c r="E600" s="14"/>
      <c r="F600" s="84"/>
      <c r="J600" s="70" t="s">
        <v>748</v>
      </c>
      <c r="K600" s="70" t="s">
        <v>623</v>
      </c>
      <c r="L600" s="71">
        <v>41291</v>
      </c>
      <c r="M600" s="73" t="s">
        <v>2994</v>
      </c>
      <c r="N600" s="70"/>
      <c r="O600"/>
      <c r="P600"/>
      <c r="Q600"/>
    </row>
    <row r="601" spans="2:17" s="61" customFormat="1" x14ac:dyDescent="0.3">
      <c r="B601" s="158"/>
      <c r="E601" s="14"/>
      <c r="F601" s="84"/>
      <c r="G601" s="2"/>
      <c r="H601" s="2"/>
      <c r="I601" s="2"/>
      <c r="J601" s="70" t="s">
        <v>330</v>
      </c>
      <c r="K601" s="70" t="s">
        <v>2298</v>
      </c>
      <c r="L601" s="71">
        <v>41305</v>
      </c>
      <c r="M601" s="73" t="s">
        <v>2825</v>
      </c>
      <c r="N601" s="70"/>
      <c r="O601"/>
      <c r="P601"/>
      <c r="Q601"/>
    </row>
    <row r="602" spans="2:17" s="61" customFormat="1" x14ac:dyDescent="0.3">
      <c r="B602" s="158"/>
      <c r="E602" s="14"/>
      <c r="F602" s="84"/>
      <c r="J602" s="70" t="s">
        <v>444</v>
      </c>
      <c r="K602" s="70" t="s">
        <v>234</v>
      </c>
      <c r="L602" s="71">
        <v>41307</v>
      </c>
      <c r="M602" s="73" t="s">
        <v>2909</v>
      </c>
      <c r="N602" s="70"/>
      <c r="O602"/>
      <c r="P602"/>
      <c r="Q602"/>
    </row>
    <row r="603" spans="2:17" s="61" customFormat="1" x14ac:dyDescent="0.3">
      <c r="B603" s="158"/>
      <c r="E603" s="14"/>
      <c r="F603" s="84"/>
      <c r="J603" s="70" t="s">
        <v>284</v>
      </c>
      <c r="K603" s="70" t="s">
        <v>234</v>
      </c>
      <c r="L603" s="71">
        <v>41319</v>
      </c>
      <c r="M603" s="73" t="s">
        <v>2911</v>
      </c>
      <c r="N603" s="70"/>
      <c r="O603"/>
      <c r="P603"/>
      <c r="Q603"/>
    </row>
    <row r="604" spans="2:17" s="61" customFormat="1" x14ac:dyDescent="0.3">
      <c r="B604" s="158"/>
      <c r="E604" s="14"/>
      <c r="F604" s="84"/>
      <c r="G604" s="2"/>
      <c r="H604" s="2"/>
      <c r="I604" s="2"/>
      <c r="J604" s="70" t="s">
        <v>737</v>
      </c>
      <c r="K604" s="70" t="s">
        <v>234</v>
      </c>
      <c r="L604" s="71">
        <v>41330</v>
      </c>
      <c r="M604" s="73" t="s">
        <v>2917</v>
      </c>
      <c r="N604" s="70"/>
      <c r="O604"/>
      <c r="P604"/>
      <c r="Q604"/>
    </row>
    <row r="605" spans="2:17" s="61" customFormat="1" x14ac:dyDescent="0.3">
      <c r="B605" s="158"/>
      <c r="E605" s="14"/>
      <c r="F605" s="84"/>
      <c r="G605" s="2"/>
      <c r="H605" s="2"/>
      <c r="I605" s="2"/>
      <c r="J605" s="70" t="s">
        <v>237</v>
      </c>
      <c r="K605" s="70" t="s">
        <v>234</v>
      </c>
      <c r="L605" s="71">
        <v>41372</v>
      </c>
      <c r="M605" s="73" t="s">
        <v>2929</v>
      </c>
      <c r="N605" s="70"/>
      <c r="O605"/>
      <c r="P605"/>
      <c r="Q605"/>
    </row>
    <row r="606" spans="2:17" s="61" customFormat="1" x14ac:dyDescent="0.3">
      <c r="B606" s="158"/>
      <c r="E606" s="14"/>
      <c r="F606" s="84"/>
      <c r="G606" s="2"/>
      <c r="H606" s="2"/>
      <c r="I606" s="2"/>
      <c r="J606" s="70" t="s">
        <v>666</v>
      </c>
      <c r="K606" s="70" t="s">
        <v>623</v>
      </c>
      <c r="L606" s="71">
        <v>41400</v>
      </c>
      <c r="M606" s="73" t="s">
        <v>2995</v>
      </c>
      <c r="N606" s="70"/>
      <c r="O606"/>
      <c r="P606"/>
      <c r="Q606"/>
    </row>
    <row r="607" spans="2:17" s="61" customFormat="1" x14ac:dyDescent="0.3">
      <c r="B607" s="158"/>
      <c r="E607" s="14"/>
      <c r="F607" s="84"/>
      <c r="G607" s="2"/>
      <c r="H607" s="2"/>
      <c r="I607" s="2"/>
      <c r="J607" s="70" t="s">
        <v>270</v>
      </c>
      <c r="K607" s="70" t="s">
        <v>234</v>
      </c>
      <c r="L607" s="71">
        <v>41410</v>
      </c>
      <c r="M607" s="73" t="s">
        <v>2946</v>
      </c>
      <c r="N607" s="70"/>
      <c r="O607"/>
      <c r="P607"/>
      <c r="Q607"/>
    </row>
    <row r="608" spans="2:17" s="61" customFormat="1" x14ac:dyDescent="0.3">
      <c r="B608" s="158"/>
      <c r="E608" s="14"/>
      <c r="F608" s="84"/>
      <c r="J608" s="70" t="s">
        <v>361</v>
      </c>
      <c r="K608" s="70" t="s">
        <v>2298</v>
      </c>
      <c r="L608" s="71">
        <v>41414</v>
      </c>
      <c r="M608" s="73" t="s">
        <v>2846</v>
      </c>
      <c r="N608" s="70"/>
      <c r="O608"/>
      <c r="P608"/>
      <c r="Q608"/>
    </row>
    <row r="609" spans="2:17" s="61" customFormat="1" x14ac:dyDescent="0.3">
      <c r="B609" s="158"/>
      <c r="E609" s="14"/>
      <c r="F609" s="84"/>
      <c r="G609" s="2"/>
      <c r="H609" s="2"/>
      <c r="I609" s="2"/>
      <c r="J609" s="70" t="s">
        <v>318</v>
      </c>
      <c r="K609" s="70" t="s">
        <v>2288</v>
      </c>
      <c r="L609" s="71">
        <v>41468</v>
      </c>
      <c r="M609" s="73" t="s">
        <v>2892</v>
      </c>
      <c r="N609" s="70"/>
      <c r="O609"/>
      <c r="P609"/>
      <c r="Q609"/>
    </row>
    <row r="610" spans="2:17" s="61" customFormat="1" x14ac:dyDescent="0.3">
      <c r="B610" s="158"/>
      <c r="E610" s="14"/>
      <c r="F610" s="84"/>
      <c r="G610" s="2"/>
      <c r="H610" s="2"/>
      <c r="I610" s="2"/>
      <c r="J610" s="70" t="s">
        <v>143</v>
      </c>
      <c r="K610" s="70" t="s">
        <v>386</v>
      </c>
      <c r="L610" s="71">
        <v>41536</v>
      </c>
      <c r="M610" s="73" t="s">
        <v>2812</v>
      </c>
      <c r="N610" s="70"/>
      <c r="O610"/>
      <c r="P610"/>
      <c r="Q610"/>
    </row>
    <row r="611" spans="2:17" s="61" customFormat="1" x14ac:dyDescent="0.3">
      <c r="B611" s="158"/>
      <c r="E611" s="14"/>
      <c r="F611" s="84"/>
      <c r="J611" s="70" t="s">
        <v>171</v>
      </c>
      <c r="K611" s="70" t="s">
        <v>2288</v>
      </c>
      <c r="L611" s="71">
        <v>41538</v>
      </c>
      <c r="M611" s="73" t="s">
        <v>2921</v>
      </c>
      <c r="N611" s="70"/>
      <c r="O611"/>
      <c r="P611"/>
      <c r="Q611"/>
    </row>
    <row r="612" spans="2:17" s="61" customFormat="1" x14ac:dyDescent="0.3">
      <c r="B612" s="158"/>
      <c r="E612" s="14"/>
      <c r="F612" s="84"/>
      <c r="G612" s="2"/>
      <c r="H612" s="2"/>
      <c r="I612" s="2"/>
      <c r="J612" s="70" t="s">
        <v>384</v>
      </c>
      <c r="K612" s="70" t="s">
        <v>2300</v>
      </c>
      <c r="L612" s="71">
        <v>41545</v>
      </c>
      <c r="M612" s="73" t="s">
        <v>2862</v>
      </c>
      <c r="N612" s="70"/>
      <c r="O612"/>
      <c r="P612"/>
      <c r="Q612"/>
    </row>
    <row r="613" spans="2:17" s="61" customFormat="1" x14ac:dyDescent="0.3">
      <c r="B613" s="158"/>
      <c r="E613" s="14"/>
      <c r="F613" s="84"/>
      <c r="J613" s="70" t="s">
        <v>668</v>
      </c>
      <c r="K613" s="70" t="s">
        <v>2283</v>
      </c>
      <c r="L613" s="71">
        <v>41567</v>
      </c>
      <c r="M613" s="73" t="s">
        <v>2978</v>
      </c>
      <c r="N613" s="70"/>
      <c r="O613"/>
      <c r="P613"/>
      <c r="Q613"/>
    </row>
    <row r="614" spans="2:17" s="61" customFormat="1" x14ac:dyDescent="0.3">
      <c r="B614" s="158"/>
      <c r="E614" s="14"/>
      <c r="F614" s="84"/>
      <c r="G614" s="2"/>
      <c r="H614" s="2"/>
      <c r="I614" s="2"/>
      <c r="J614" s="70" t="s">
        <v>33</v>
      </c>
      <c r="K614" s="70" t="s">
        <v>234</v>
      </c>
      <c r="L614" s="71">
        <v>41585</v>
      </c>
      <c r="M614" s="73" t="s">
        <v>2949</v>
      </c>
      <c r="N614" s="70"/>
      <c r="O614"/>
      <c r="P614"/>
      <c r="Q614"/>
    </row>
    <row r="615" spans="2:17" s="61" customFormat="1" x14ac:dyDescent="0.3">
      <c r="B615" s="158"/>
      <c r="E615" s="14"/>
      <c r="F615" s="84"/>
      <c r="J615" s="70" t="s">
        <v>263</v>
      </c>
      <c r="K615" s="70" t="s">
        <v>2294</v>
      </c>
      <c r="L615" s="71">
        <v>41596</v>
      </c>
      <c r="M615" s="73" t="s">
        <v>2913</v>
      </c>
      <c r="N615" s="70"/>
      <c r="O615"/>
      <c r="P615"/>
      <c r="Q615"/>
    </row>
    <row r="616" spans="2:17" s="61" customFormat="1" x14ac:dyDescent="0.3">
      <c r="B616" s="158"/>
      <c r="E616" s="14"/>
      <c r="F616" s="84"/>
      <c r="J616" s="70" t="s">
        <v>178</v>
      </c>
      <c r="K616" s="70" t="s">
        <v>150</v>
      </c>
      <c r="L616" s="71">
        <v>41645</v>
      </c>
      <c r="M616" s="73" t="s">
        <v>2648</v>
      </c>
      <c r="N616" s="70"/>
      <c r="O616"/>
      <c r="P616"/>
      <c r="Q616"/>
    </row>
    <row r="617" spans="2:17" s="61" customFormat="1" x14ac:dyDescent="0.3">
      <c r="B617" s="158"/>
      <c r="E617" s="14"/>
      <c r="F617" s="84"/>
      <c r="G617" s="2"/>
      <c r="H617" s="2"/>
      <c r="I617" s="2"/>
      <c r="J617" s="70" t="s">
        <v>437</v>
      </c>
      <c r="K617" s="70" t="s">
        <v>623</v>
      </c>
      <c r="L617" s="71">
        <v>41651</v>
      </c>
      <c r="M617" s="73" t="s">
        <v>2998</v>
      </c>
      <c r="N617" s="70"/>
      <c r="O617"/>
      <c r="P617"/>
      <c r="Q617"/>
    </row>
    <row r="618" spans="2:17" s="61" customFormat="1" x14ac:dyDescent="0.3">
      <c r="B618" s="158"/>
      <c r="E618" s="14"/>
      <c r="F618" s="84"/>
      <c r="J618" s="70" t="s">
        <v>564</v>
      </c>
      <c r="K618" s="70" t="s">
        <v>2294</v>
      </c>
      <c r="L618" s="71">
        <v>41655</v>
      </c>
      <c r="M618" s="73" t="s">
        <v>2935</v>
      </c>
      <c r="N618" s="70"/>
      <c r="O618"/>
      <c r="P618"/>
      <c r="Q618"/>
    </row>
    <row r="619" spans="2:17" s="61" customFormat="1" x14ac:dyDescent="0.3">
      <c r="B619" s="158"/>
      <c r="E619" s="14"/>
      <c r="F619" s="84"/>
      <c r="J619" s="70" t="s">
        <v>118</v>
      </c>
      <c r="K619" s="70" t="s">
        <v>697</v>
      </c>
      <c r="L619" s="71">
        <v>41669</v>
      </c>
      <c r="M619" s="73" t="s">
        <v>2922</v>
      </c>
      <c r="N619" s="70"/>
      <c r="O619"/>
      <c r="P619"/>
      <c r="Q619"/>
    </row>
    <row r="620" spans="2:17" s="61" customFormat="1" x14ac:dyDescent="0.3">
      <c r="B620" s="158"/>
      <c r="E620" s="14"/>
      <c r="F620" s="84"/>
      <c r="J620" s="70" t="s">
        <v>31</v>
      </c>
      <c r="K620" s="70" t="s">
        <v>234</v>
      </c>
      <c r="L620" s="71">
        <v>41687</v>
      </c>
      <c r="M620" s="73" t="s">
        <v>2955</v>
      </c>
      <c r="N620" s="70"/>
      <c r="O620"/>
      <c r="P620"/>
      <c r="Q620"/>
    </row>
    <row r="621" spans="2:17" s="61" customFormat="1" x14ac:dyDescent="0.3">
      <c r="B621" s="158"/>
      <c r="E621" s="14"/>
      <c r="F621" s="84"/>
      <c r="J621" s="70" t="s">
        <v>801</v>
      </c>
      <c r="K621" s="70" t="s">
        <v>2300</v>
      </c>
      <c r="L621" s="71">
        <v>41715</v>
      </c>
      <c r="M621" s="73" t="s">
        <v>2867</v>
      </c>
      <c r="N621" s="70"/>
      <c r="O621"/>
      <c r="P621"/>
      <c r="Q621"/>
    </row>
    <row r="622" spans="2:17" s="61" customFormat="1" x14ac:dyDescent="0.3">
      <c r="B622" s="158"/>
      <c r="E622" s="14"/>
      <c r="F622" s="84"/>
      <c r="J622" s="70" t="s">
        <v>2306</v>
      </c>
      <c r="K622" s="70" t="s">
        <v>2294</v>
      </c>
      <c r="L622" s="71">
        <v>41781</v>
      </c>
      <c r="M622" s="73" t="s">
        <v>2943</v>
      </c>
      <c r="N622" s="70"/>
      <c r="O622"/>
      <c r="P622"/>
      <c r="Q622"/>
    </row>
    <row r="623" spans="2:17" s="61" customFormat="1" x14ac:dyDescent="0.3">
      <c r="B623" s="158"/>
      <c r="E623" s="14"/>
      <c r="F623" s="84"/>
      <c r="J623" s="70" t="s">
        <v>84</v>
      </c>
      <c r="K623" s="70" t="s">
        <v>697</v>
      </c>
      <c r="L623" s="71">
        <v>41781</v>
      </c>
      <c r="M623" s="73" t="s">
        <v>2924</v>
      </c>
      <c r="N623" s="70"/>
      <c r="O623"/>
      <c r="P623"/>
      <c r="Q623"/>
    </row>
    <row r="624" spans="2:17" s="61" customFormat="1" x14ac:dyDescent="0.3">
      <c r="B624" s="158"/>
      <c r="E624" s="14"/>
      <c r="F624" s="84"/>
      <c r="G624" s="2"/>
      <c r="H624" s="2"/>
      <c r="I624" s="2"/>
      <c r="J624" s="70" t="s">
        <v>262</v>
      </c>
      <c r="K624" s="70" t="s">
        <v>2298</v>
      </c>
      <c r="L624" s="71">
        <v>41797</v>
      </c>
      <c r="M624" s="73" t="s">
        <v>3356</v>
      </c>
      <c r="N624" s="70"/>
      <c r="O624"/>
      <c r="P624"/>
      <c r="Q624"/>
    </row>
    <row r="625" spans="2:17" s="61" customFormat="1" x14ac:dyDescent="0.3">
      <c r="B625" s="158"/>
      <c r="E625" s="14"/>
      <c r="F625" s="84"/>
      <c r="J625" s="70" t="s">
        <v>54</v>
      </c>
      <c r="K625" s="70" t="s">
        <v>234</v>
      </c>
      <c r="L625" s="71">
        <v>41810</v>
      </c>
      <c r="M625" s="73" t="s">
        <v>2962</v>
      </c>
      <c r="N625" s="70"/>
      <c r="O625"/>
      <c r="P625"/>
      <c r="Q625"/>
    </row>
    <row r="626" spans="2:17" s="61" customFormat="1" x14ac:dyDescent="0.3">
      <c r="B626" s="158"/>
      <c r="E626" s="14"/>
      <c r="F626" s="84"/>
      <c r="J626" s="70" t="s">
        <v>224</v>
      </c>
      <c r="K626" s="70" t="s">
        <v>234</v>
      </c>
      <c r="L626" s="71">
        <v>41846</v>
      </c>
      <c r="M626" s="73" t="s">
        <v>2965</v>
      </c>
      <c r="N626" s="70"/>
      <c r="O626"/>
      <c r="P626"/>
      <c r="Q626"/>
    </row>
    <row r="627" spans="2:17" s="61" customFormat="1" x14ac:dyDescent="0.3">
      <c r="B627" s="158"/>
      <c r="E627" s="14"/>
      <c r="F627" s="84"/>
      <c r="J627" s="70" t="s">
        <v>665</v>
      </c>
      <c r="K627" s="70" t="s">
        <v>2300</v>
      </c>
      <c r="L627" s="71">
        <v>41860</v>
      </c>
      <c r="M627" s="73" t="s">
        <v>2889</v>
      </c>
      <c r="N627" s="70"/>
      <c r="O627"/>
      <c r="P627"/>
      <c r="Q627"/>
    </row>
    <row r="628" spans="2:17" s="61" customFormat="1" x14ac:dyDescent="0.3">
      <c r="B628" s="158"/>
      <c r="E628" s="14"/>
      <c r="F628" s="84"/>
      <c r="J628" s="70" t="s">
        <v>2302</v>
      </c>
      <c r="K628" s="70" t="s">
        <v>2290</v>
      </c>
      <c r="L628" s="71">
        <v>41886</v>
      </c>
      <c r="M628" s="73" t="s">
        <v>2548</v>
      </c>
      <c r="N628" s="70"/>
      <c r="O628"/>
      <c r="P628"/>
      <c r="Q628"/>
    </row>
    <row r="629" spans="2:17" s="61" customFormat="1" x14ac:dyDescent="0.3">
      <c r="B629" s="158"/>
      <c r="E629" s="14"/>
      <c r="F629" s="84"/>
      <c r="J629" s="70" t="s">
        <v>393</v>
      </c>
      <c r="K629" s="70" t="s">
        <v>234</v>
      </c>
      <c r="L629" s="71">
        <v>41888</v>
      </c>
      <c r="M629" s="73" t="s">
        <v>2966</v>
      </c>
      <c r="N629" s="70"/>
      <c r="O629"/>
      <c r="P629"/>
      <c r="Q629"/>
    </row>
    <row r="630" spans="2:17" s="61" customFormat="1" x14ac:dyDescent="0.3">
      <c r="B630" s="158"/>
      <c r="E630" s="14"/>
      <c r="F630" s="84"/>
      <c r="G630" s="2"/>
      <c r="H630" s="2"/>
      <c r="I630" s="2"/>
      <c r="J630" s="70" t="s">
        <v>490</v>
      </c>
      <c r="K630" s="70" t="s">
        <v>2298</v>
      </c>
      <c r="L630" s="71">
        <v>41902</v>
      </c>
      <c r="M630" s="73" t="s">
        <v>2871</v>
      </c>
      <c r="N630" s="70"/>
      <c r="O630"/>
      <c r="P630"/>
      <c r="Q630"/>
    </row>
    <row r="631" spans="2:17" s="61" customFormat="1" x14ac:dyDescent="0.3">
      <c r="B631" s="158"/>
      <c r="E631" s="14"/>
      <c r="F631" s="84"/>
      <c r="J631" s="70" t="s">
        <v>173</v>
      </c>
      <c r="K631" s="70" t="s">
        <v>2287</v>
      </c>
      <c r="L631" s="71">
        <v>41915</v>
      </c>
      <c r="M631" s="73" t="s">
        <v>2816</v>
      </c>
      <c r="N631" s="70"/>
      <c r="O631"/>
      <c r="P631"/>
      <c r="Q631"/>
    </row>
    <row r="632" spans="2:17" s="61" customFormat="1" x14ac:dyDescent="0.3">
      <c r="B632" s="158"/>
      <c r="E632" s="14"/>
      <c r="F632" s="84"/>
      <c r="J632" s="70" t="s">
        <v>707</v>
      </c>
      <c r="K632" s="70" t="s">
        <v>697</v>
      </c>
      <c r="L632" s="71">
        <v>41939</v>
      </c>
      <c r="M632" s="73" t="s">
        <v>2926</v>
      </c>
      <c r="N632" s="70"/>
      <c r="O632"/>
      <c r="P632"/>
      <c r="Q632"/>
    </row>
    <row r="633" spans="2:17" s="61" customFormat="1" x14ac:dyDescent="0.3">
      <c r="B633" s="158"/>
      <c r="E633" s="14"/>
      <c r="F633" s="84"/>
      <c r="G633" s="2"/>
      <c r="H633" s="2"/>
      <c r="I633" s="2"/>
      <c r="J633" s="70" t="s">
        <v>727</v>
      </c>
      <c r="K633" s="70" t="s">
        <v>2300</v>
      </c>
      <c r="L633" s="71">
        <v>41944</v>
      </c>
      <c r="M633" s="73" t="s">
        <v>2897</v>
      </c>
      <c r="N633" s="70"/>
      <c r="O633"/>
      <c r="P633"/>
      <c r="Q633"/>
    </row>
    <row r="634" spans="2:17" s="61" customFormat="1" x14ac:dyDescent="0.3">
      <c r="B634" s="158"/>
      <c r="E634" s="14"/>
      <c r="F634" s="84"/>
      <c r="J634" s="70" t="s">
        <v>396</v>
      </c>
      <c r="K634" s="70" t="s">
        <v>11</v>
      </c>
      <c r="L634" s="71">
        <v>41945</v>
      </c>
      <c r="M634" s="73" t="s">
        <v>2380</v>
      </c>
      <c r="N634" s="70"/>
      <c r="O634"/>
      <c r="P634"/>
      <c r="Q634"/>
    </row>
    <row r="635" spans="2:17" s="61" customFormat="1" x14ac:dyDescent="0.3">
      <c r="B635" s="158"/>
      <c r="E635" s="14"/>
      <c r="F635" s="84"/>
      <c r="G635" s="2"/>
      <c r="H635" s="2"/>
      <c r="I635" s="2"/>
      <c r="J635" s="70" t="s">
        <v>434</v>
      </c>
      <c r="K635" s="70" t="s">
        <v>234</v>
      </c>
      <c r="L635" s="71">
        <v>41953</v>
      </c>
      <c r="M635" s="73" t="s">
        <v>2968</v>
      </c>
      <c r="N635" s="70"/>
      <c r="O635"/>
      <c r="P635"/>
      <c r="Q635"/>
    </row>
    <row r="636" spans="2:17" s="61" customFormat="1" x14ac:dyDescent="0.3">
      <c r="B636" s="158"/>
      <c r="E636" s="14"/>
      <c r="F636" s="84"/>
      <c r="J636" s="70" t="s">
        <v>323</v>
      </c>
      <c r="K636" s="70" t="s">
        <v>2290</v>
      </c>
      <c r="L636" s="71">
        <v>42027</v>
      </c>
      <c r="M636" s="73" t="s">
        <v>2743</v>
      </c>
      <c r="N636" s="70"/>
      <c r="O636"/>
      <c r="P636"/>
      <c r="Q636"/>
    </row>
    <row r="637" spans="2:17" s="61" customFormat="1" x14ac:dyDescent="0.3">
      <c r="B637" s="158"/>
      <c r="E637" s="14"/>
      <c r="F637" s="84"/>
      <c r="G637" s="2"/>
      <c r="H637" s="2"/>
      <c r="I637" s="2"/>
      <c r="J637" s="70" t="s">
        <v>344</v>
      </c>
      <c r="K637" s="70" t="s">
        <v>697</v>
      </c>
      <c r="L637" s="71">
        <v>42033</v>
      </c>
      <c r="M637" s="73" t="s">
        <v>2928</v>
      </c>
      <c r="N637" s="70"/>
      <c r="O637"/>
      <c r="P637"/>
      <c r="Q637"/>
    </row>
    <row r="638" spans="2:17" s="61" customFormat="1" x14ac:dyDescent="0.3">
      <c r="B638" s="158"/>
      <c r="E638" s="14"/>
      <c r="F638" s="84"/>
      <c r="G638" s="2"/>
      <c r="H638" s="2"/>
      <c r="I638" s="2"/>
      <c r="J638" s="70" t="s">
        <v>651</v>
      </c>
      <c r="K638" s="70" t="s">
        <v>234</v>
      </c>
      <c r="L638" s="71">
        <v>42036</v>
      </c>
      <c r="M638" s="73" t="s">
        <v>2970</v>
      </c>
      <c r="N638" s="70"/>
      <c r="O638"/>
      <c r="P638"/>
      <c r="Q638"/>
    </row>
    <row r="639" spans="2:17" s="61" customFormat="1" x14ac:dyDescent="0.3">
      <c r="B639" s="158"/>
      <c r="E639" s="14"/>
      <c r="F639" s="84"/>
      <c r="J639" s="70" t="s">
        <v>585</v>
      </c>
      <c r="K639" s="70" t="s">
        <v>234</v>
      </c>
      <c r="L639" s="71">
        <v>42043</v>
      </c>
      <c r="M639" s="73" t="s">
        <v>2974</v>
      </c>
      <c r="N639" s="70"/>
      <c r="O639"/>
      <c r="P639"/>
      <c r="Q639"/>
    </row>
    <row r="640" spans="2:17" s="61" customFormat="1" x14ac:dyDescent="0.3">
      <c r="B640" s="158"/>
      <c r="E640" s="14"/>
      <c r="F640" s="84"/>
      <c r="J640" s="70" t="s">
        <v>616</v>
      </c>
      <c r="K640" s="70" t="s">
        <v>697</v>
      </c>
      <c r="L640" s="71">
        <v>42100</v>
      </c>
      <c r="M640" s="73" t="s">
        <v>2933</v>
      </c>
      <c r="N640" s="70"/>
      <c r="O640"/>
      <c r="P640"/>
      <c r="Q640"/>
    </row>
    <row r="641" spans="2:17" s="61" customFormat="1" x14ac:dyDescent="0.3">
      <c r="B641" s="158"/>
      <c r="E641" s="14"/>
      <c r="F641" s="84"/>
      <c r="G641" s="2"/>
      <c r="H641" s="2"/>
      <c r="I641" s="2"/>
      <c r="J641" s="70" t="s">
        <v>271</v>
      </c>
      <c r="K641" s="70" t="s">
        <v>2298</v>
      </c>
      <c r="L641" s="71">
        <v>42155</v>
      </c>
      <c r="M641" s="73" t="s">
        <v>2875</v>
      </c>
      <c r="N641" s="70"/>
      <c r="O641"/>
      <c r="P641"/>
      <c r="Q641"/>
    </row>
    <row r="642" spans="2:17" s="61" customFormat="1" x14ac:dyDescent="0.3">
      <c r="B642" s="158"/>
      <c r="E642" s="14"/>
      <c r="F642" s="84"/>
      <c r="J642" s="70" t="s">
        <v>779</v>
      </c>
      <c r="K642" s="70" t="s">
        <v>2298</v>
      </c>
      <c r="L642" s="71">
        <v>42176</v>
      </c>
      <c r="M642" s="73" t="s">
        <v>2884</v>
      </c>
      <c r="N642" s="70"/>
      <c r="O642"/>
      <c r="P642"/>
      <c r="Q642"/>
    </row>
    <row r="643" spans="2:17" s="61" customFormat="1" x14ac:dyDescent="0.3">
      <c r="B643" s="158"/>
      <c r="E643" s="14"/>
      <c r="F643" s="84"/>
      <c r="G643" s="2"/>
      <c r="H643" s="2"/>
      <c r="I643" s="2"/>
      <c r="J643" s="70" t="s">
        <v>338</v>
      </c>
      <c r="K643" s="70" t="s">
        <v>697</v>
      </c>
      <c r="L643" s="71">
        <v>42177</v>
      </c>
      <c r="M643" s="73" t="s">
        <v>2939</v>
      </c>
      <c r="N643" s="70"/>
      <c r="O643"/>
      <c r="P643"/>
      <c r="Q643"/>
    </row>
    <row r="644" spans="2:17" s="61" customFormat="1" x14ac:dyDescent="0.3">
      <c r="B644" s="158"/>
      <c r="E644" s="14"/>
      <c r="F644" s="84"/>
      <c r="G644" s="2"/>
      <c r="H644" s="2"/>
      <c r="I644" s="2"/>
      <c r="J644" s="70" t="s">
        <v>566</v>
      </c>
      <c r="K644" s="70" t="s">
        <v>234</v>
      </c>
      <c r="L644" s="71">
        <v>42194</v>
      </c>
      <c r="M644" s="73" t="s">
        <v>2975</v>
      </c>
      <c r="N644" s="70"/>
      <c r="O644"/>
      <c r="P644"/>
      <c r="Q644"/>
    </row>
    <row r="645" spans="2:17" s="61" customFormat="1" x14ac:dyDescent="0.3">
      <c r="B645" s="158"/>
      <c r="E645" s="14"/>
      <c r="F645" s="84"/>
      <c r="G645" s="2"/>
      <c r="H645" s="2"/>
      <c r="I645" s="2"/>
      <c r="J645" s="70" t="s">
        <v>754</v>
      </c>
      <c r="K645" s="70" t="s">
        <v>2283</v>
      </c>
      <c r="L645" s="71">
        <v>42202</v>
      </c>
      <c r="M645" s="73" t="s">
        <v>3017</v>
      </c>
      <c r="N645" s="70"/>
      <c r="O645"/>
      <c r="P645"/>
      <c r="Q645"/>
    </row>
    <row r="646" spans="2:17" s="61" customFormat="1" x14ac:dyDescent="0.3">
      <c r="B646" s="158"/>
      <c r="E646" s="14"/>
      <c r="F646" s="84"/>
      <c r="G646" s="2"/>
      <c r="H646" s="2"/>
      <c r="I646" s="2"/>
      <c r="J646" s="70" t="s">
        <v>314</v>
      </c>
      <c r="K646" s="70" t="s">
        <v>623</v>
      </c>
      <c r="L646" s="71">
        <v>42218</v>
      </c>
      <c r="M646" s="73" t="s">
        <v>3012</v>
      </c>
      <c r="N646" s="70"/>
      <c r="O646"/>
      <c r="P646"/>
      <c r="Q646"/>
    </row>
    <row r="647" spans="2:17" s="61" customFormat="1" x14ac:dyDescent="0.3">
      <c r="B647" s="158"/>
      <c r="E647" s="14"/>
      <c r="F647" s="84"/>
      <c r="G647" s="2"/>
      <c r="H647" s="2"/>
      <c r="I647" s="2"/>
      <c r="J647" s="70" t="s">
        <v>675</v>
      </c>
      <c r="K647" s="70" t="s">
        <v>2300</v>
      </c>
      <c r="L647" s="71">
        <v>42226</v>
      </c>
      <c r="M647" s="73" t="s">
        <v>2898</v>
      </c>
      <c r="N647" s="70"/>
      <c r="O647"/>
      <c r="P647"/>
      <c r="Q647"/>
    </row>
    <row r="648" spans="2:17" s="61" customFormat="1" x14ac:dyDescent="0.3">
      <c r="B648" s="158"/>
      <c r="E648" s="14"/>
      <c r="F648" s="84"/>
      <c r="J648" s="70" t="s">
        <v>475</v>
      </c>
      <c r="K648" s="70" t="s">
        <v>697</v>
      </c>
      <c r="L648" s="71">
        <v>42226</v>
      </c>
      <c r="M648" s="73" t="s">
        <v>2952</v>
      </c>
      <c r="N648" s="70"/>
      <c r="O648"/>
      <c r="P648"/>
      <c r="Q648"/>
    </row>
    <row r="649" spans="2:17" s="61" customFormat="1" x14ac:dyDescent="0.3">
      <c r="B649" s="158"/>
      <c r="E649" s="14"/>
      <c r="F649" s="84"/>
      <c r="G649" s="2"/>
      <c r="H649" s="2"/>
      <c r="I649" s="2"/>
      <c r="J649" s="70" t="s">
        <v>770</v>
      </c>
      <c r="K649" s="70" t="s">
        <v>697</v>
      </c>
      <c r="L649" s="71">
        <v>42226</v>
      </c>
      <c r="M649" s="73" t="s">
        <v>2959</v>
      </c>
      <c r="N649" s="70"/>
      <c r="O649"/>
      <c r="P649"/>
      <c r="Q649"/>
    </row>
    <row r="650" spans="2:17" s="61" customFormat="1" x14ac:dyDescent="0.3">
      <c r="B650" s="158"/>
      <c r="E650" s="14"/>
      <c r="F650" s="84"/>
      <c r="J650" s="70" t="s">
        <v>104</v>
      </c>
      <c r="K650" s="70" t="s">
        <v>623</v>
      </c>
      <c r="L650" s="71">
        <v>42243</v>
      </c>
      <c r="M650" s="73" t="s">
        <v>3013</v>
      </c>
      <c r="N650" s="70"/>
      <c r="O650"/>
      <c r="P650"/>
      <c r="Q650"/>
    </row>
    <row r="651" spans="2:17" s="61" customFormat="1" x14ac:dyDescent="0.3">
      <c r="B651" s="158"/>
      <c r="E651" s="14"/>
      <c r="F651" s="84"/>
      <c r="J651" s="70" t="s">
        <v>470</v>
      </c>
      <c r="K651" s="70" t="s">
        <v>234</v>
      </c>
      <c r="L651" s="71">
        <v>42245</v>
      </c>
      <c r="M651" s="73" t="s">
        <v>2986</v>
      </c>
      <c r="N651" s="70"/>
      <c r="O651"/>
      <c r="P651"/>
      <c r="Q651"/>
    </row>
    <row r="652" spans="2:17" s="61" customFormat="1" x14ac:dyDescent="0.3">
      <c r="B652" s="158"/>
      <c r="E652" s="14"/>
      <c r="F652" s="84"/>
      <c r="J652" s="70" t="s">
        <v>774</v>
      </c>
      <c r="K652" s="70" t="s">
        <v>2293</v>
      </c>
      <c r="L652" s="71">
        <v>42266</v>
      </c>
      <c r="M652" s="73" t="s">
        <v>2925</v>
      </c>
      <c r="N652" s="70"/>
      <c r="O652"/>
      <c r="P652"/>
      <c r="Q652"/>
    </row>
    <row r="653" spans="2:17" s="61" customFormat="1" x14ac:dyDescent="0.3">
      <c r="B653" s="158"/>
      <c r="E653" s="14"/>
      <c r="F653" s="84"/>
      <c r="J653" s="70" t="s">
        <v>780</v>
      </c>
      <c r="K653" s="70" t="s">
        <v>2298</v>
      </c>
      <c r="L653" s="71">
        <v>42281</v>
      </c>
      <c r="M653" s="73" t="s">
        <v>2894</v>
      </c>
      <c r="N653" s="70"/>
      <c r="O653"/>
      <c r="P653"/>
      <c r="Q653"/>
    </row>
    <row r="654" spans="2:17" s="61" customFormat="1" x14ac:dyDescent="0.3">
      <c r="B654" s="158"/>
      <c r="E654" s="14"/>
      <c r="F654" s="84"/>
      <c r="J654" s="70" t="s">
        <v>484</v>
      </c>
      <c r="K654" s="70" t="s">
        <v>2288</v>
      </c>
      <c r="L654" s="71">
        <v>42300</v>
      </c>
      <c r="M654" s="73" t="s">
        <v>2927</v>
      </c>
      <c r="N654" s="70"/>
      <c r="O654"/>
      <c r="P654"/>
      <c r="Q654"/>
    </row>
    <row r="655" spans="2:17" s="61" customFormat="1" x14ac:dyDescent="0.3">
      <c r="B655" s="158"/>
      <c r="E655" s="14"/>
      <c r="F655" s="84"/>
      <c r="G655" s="2"/>
      <c r="H655" s="2"/>
      <c r="I655" s="2"/>
      <c r="J655" s="70" t="s">
        <v>628</v>
      </c>
      <c r="K655" s="70" t="s">
        <v>623</v>
      </c>
      <c r="L655" s="71">
        <v>42313</v>
      </c>
      <c r="M655" s="73" t="s">
        <v>3015</v>
      </c>
      <c r="N655" s="70"/>
      <c r="O655"/>
      <c r="P655"/>
      <c r="Q655"/>
    </row>
    <row r="656" spans="2:17" s="61" customFormat="1" x14ac:dyDescent="0.3">
      <c r="B656" s="158"/>
      <c r="E656" s="14"/>
      <c r="F656" s="84"/>
      <c r="G656" s="2"/>
      <c r="H656" s="2"/>
      <c r="I656" s="2"/>
      <c r="J656" s="70" t="s">
        <v>109</v>
      </c>
      <c r="K656" s="70" t="s">
        <v>234</v>
      </c>
      <c r="L656" s="71">
        <v>42320</v>
      </c>
      <c r="M656" s="73" t="s">
        <v>2987</v>
      </c>
      <c r="N656" s="70"/>
      <c r="O656"/>
      <c r="P656"/>
      <c r="Q656"/>
    </row>
    <row r="657" spans="2:17" s="61" customFormat="1" x14ac:dyDescent="0.3">
      <c r="B657" s="158"/>
      <c r="E657" s="14"/>
      <c r="F657" s="84"/>
      <c r="G657" s="2"/>
      <c r="H657" s="2"/>
      <c r="I657" s="2"/>
      <c r="J657" s="70" t="s">
        <v>671</v>
      </c>
      <c r="K657" s="70" t="s">
        <v>234</v>
      </c>
      <c r="L657" s="71">
        <v>42328</v>
      </c>
      <c r="M657" s="73" t="s">
        <v>2990</v>
      </c>
      <c r="N657" s="70"/>
      <c r="O657"/>
      <c r="P657"/>
      <c r="Q657"/>
    </row>
    <row r="658" spans="2:17" s="61" customFormat="1" x14ac:dyDescent="0.3">
      <c r="B658" s="158"/>
      <c r="E658" s="14"/>
      <c r="F658" s="84"/>
      <c r="J658" s="70" t="s">
        <v>247</v>
      </c>
      <c r="K658" s="70" t="s">
        <v>2300</v>
      </c>
      <c r="L658" s="71">
        <v>42362</v>
      </c>
      <c r="M658" s="73" t="s">
        <v>2906</v>
      </c>
      <c r="N658" s="70"/>
      <c r="O658"/>
      <c r="P658"/>
      <c r="Q658"/>
    </row>
    <row r="659" spans="2:17" s="61" customFormat="1" x14ac:dyDescent="0.3">
      <c r="B659" s="158"/>
      <c r="E659" s="14"/>
      <c r="F659" s="84"/>
      <c r="G659" s="2"/>
      <c r="H659" s="2"/>
      <c r="I659" s="2"/>
      <c r="J659" s="70" t="s">
        <v>116</v>
      </c>
      <c r="K659" s="70" t="s">
        <v>2294</v>
      </c>
      <c r="L659" s="71">
        <v>42369</v>
      </c>
      <c r="M659" s="73" t="s">
        <v>2948</v>
      </c>
      <c r="N659" s="70"/>
      <c r="O659"/>
      <c r="P659"/>
      <c r="Q659"/>
    </row>
    <row r="660" spans="2:17" s="61" customFormat="1" x14ac:dyDescent="0.3">
      <c r="B660" s="158"/>
      <c r="E660" s="14"/>
      <c r="F660" s="84"/>
      <c r="J660" s="70" t="s">
        <v>350</v>
      </c>
      <c r="K660" s="70" t="s">
        <v>2293</v>
      </c>
      <c r="L660" s="71">
        <v>42391</v>
      </c>
      <c r="M660" s="73" t="s">
        <v>2931</v>
      </c>
      <c r="N660" s="70"/>
      <c r="O660"/>
      <c r="P660"/>
      <c r="Q660"/>
    </row>
    <row r="661" spans="2:17" s="61" customFormat="1" x14ac:dyDescent="0.3">
      <c r="B661" s="158"/>
      <c r="E661" s="14"/>
      <c r="F661" s="84"/>
      <c r="J661" s="70" t="s">
        <v>28</v>
      </c>
      <c r="K661" s="70" t="s">
        <v>2300</v>
      </c>
      <c r="L661" s="71">
        <v>42397</v>
      </c>
      <c r="M661" s="73" t="s">
        <v>2938</v>
      </c>
      <c r="N661" s="70"/>
      <c r="O661"/>
      <c r="P661"/>
      <c r="Q661"/>
    </row>
    <row r="662" spans="2:17" s="61" customFormat="1" x14ac:dyDescent="0.3">
      <c r="B662" s="158"/>
      <c r="E662" s="14"/>
      <c r="F662" s="84"/>
      <c r="J662" s="70" t="s">
        <v>617</v>
      </c>
      <c r="K662" s="70" t="s">
        <v>2288</v>
      </c>
      <c r="L662" s="71">
        <v>42420</v>
      </c>
      <c r="M662" s="73" t="s">
        <v>2981</v>
      </c>
      <c r="N662" s="70"/>
      <c r="O662"/>
      <c r="P662"/>
      <c r="Q662"/>
    </row>
    <row r="663" spans="2:17" s="61" customFormat="1" x14ac:dyDescent="0.3">
      <c r="B663" s="158"/>
      <c r="E663" s="14"/>
      <c r="F663" s="84"/>
      <c r="J663" s="70" t="s">
        <v>204</v>
      </c>
      <c r="K663" s="70" t="s">
        <v>2290</v>
      </c>
      <c r="L663" s="71">
        <v>42421</v>
      </c>
      <c r="M663" s="73" t="s">
        <v>2773</v>
      </c>
      <c r="N663" s="70"/>
      <c r="O663"/>
      <c r="P663"/>
      <c r="Q663"/>
    </row>
    <row r="664" spans="2:17" s="61" customFormat="1" x14ac:dyDescent="0.3">
      <c r="B664" s="158"/>
      <c r="E664" s="14"/>
      <c r="F664" s="84"/>
      <c r="G664" s="2"/>
      <c r="H664" s="2"/>
      <c r="I664" s="2"/>
      <c r="J664" s="70" t="s">
        <v>245</v>
      </c>
      <c r="K664" s="70" t="s">
        <v>2288</v>
      </c>
      <c r="L664" s="71">
        <v>42457</v>
      </c>
      <c r="M664" s="73" t="s">
        <v>2982</v>
      </c>
      <c r="N664" s="70"/>
      <c r="O664"/>
      <c r="P664"/>
      <c r="Q664"/>
    </row>
    <row r="665" spans="2:17" s="61" customFormat="1" x14ac:dyDescent="0.3">
      <c r="B665" s="158"/>
      <c r="E665" s="14"/>
      <c r="F665" s="84"/>
      <c r="G665" s="2"/>
      <c r="H665" s="2"/>
      <c r="I665" s="2"/>
      <c r="J665" s="70" t="s">
        <v>345</v>
      </c>
      <c r="K665" s="70" t="s">
        <v>234</v>
      </c>
      <c r="L665" s="71">
        <v>42470</v>
      </c>
      <c r="M665" s="73" t="s">
        <v>2997</v>
      </c>
      <c r="N665" s="70"/>
      <c r="O665"/>
      <c r="P665"/>
      <c r="Q665"/>
    </row>
    <row r="666" spans="2:17" s="61" customFormat="1" x14ac:dyDescent="0.3">
      <c r="B666" s="158"/>
      <c r="E666" s="14"/>
      <c r="F666" s="84"/>
      <c r="J666" s="70" t="s">
        <v>58</v>
      </c>
      <c r="K666" s="70" t="s">
        <v>697</v>
      </c>
      <c r="L666" s="71">
        <v>42516</v>
      </c>
      <c r="M666" s="73" t="s">
        <v>2961</v>
      </c>
      <c r="N666" s="70"/>
      <c r="O666"/>
      <c r="P666"/>
      <c r="Q666"/>
    </row>
    <row r="667" spans="2:17" s="61" customFormat="1" x14ac:dyDescent="0.3">
      <c r="B667" s="158"/>
      <c r="E667" s="14"/>
      <c r="F667" s="84"/>
      <c r="G667" s="2"/>
      <c r="H667" s="2"/>
      <c r="I667" s="2"/>
      <c r="J667" s="70" t="s">
        <v>649</v>
      </c>
      <c r="K667" s="70" t="s">
        <v>2293</v>
      </c>
      <c r="L667" s="71">
        <v>42552</v>
      </c>
      <c r="M667" s="73" t="s">
        <v>2934</v>
      </c>
      <c r="N667" s="70"/>
      <c r="O667"/>
      <c r="P667"/>
      <c r="Q667"/>
    </row>
    <row r="668" spans="2:17" s="61" customFormat="1" x14ac:dyDescent="0.3">
      <c r="B668" s="158"/>
      <c r="E668" s="14"/>
      <c r="F668" s="84"/>
      <c r="J668" s="70" t="s">
        <v>758</v>
      </c>
      <c r="K668" s="70" t="s">
        <v>623</v>
      </c>
      <c r="L668" s="71">
        <v>42576</v>
      </c>
      <c r="M668" s="73" t="s">
        <v>3021</v>
      </c>
      <c r="N668" s="70"/>
      <c r="O668"/>
      <c r="P668"/>
      <c r="Q668"/>
    </row>
    <row r="669" spans="2:17" s="61" customFormat="1" x14ac:dyDescent="0.3">
      <c r="B669" s="158"/>
      <c r="E669" s="14"/>
      <c r="F669" s="84"/>
      <c r="J669" s="70" t="s">
        <v>354</v>
      </c>
      <c r="K669" s="70" t="s">
        <v>2294</v>
      </c>
      <c r="L669" s="71">
        <v>42581</v>
      </c>
      <c r="M669" s="73" t="s">
        <v>2967</v>
      </c>
      <c r="N669" s="70"/>
      <c r="O669"/>
      <c r="P669"/>
      <c r="Q669"/>
    </row>
    <row r="670" spans="2:17" s="61" customFormat="1" x14ac:dyDescent="0.3">
      <c r="B670" s="158"/>
      <c r="E670" s="14"/>
      <c r="F670" s="84"/>
      <c r="J670" s="70" t="s">
        <v>577</v>
      </c>
      <c r="K670" s="70" t="s">
        <v>2288</v>
      </c>
      <c r="L670" s="71">
        <v>42583</v>
      </c>
      <c r="M670" s="73" t="s">
        <v>2993</v>
      </c>
      <c r="N670" s="70"/>
      <c r="O670"/>
      <c r="P670"/>
      <c r="Q670"/>
    </row>
    <row r="671" spans="2:17" s="61" customFormat="1" x14ac:dyDescent="0.3">
      <c r="B671" s="158"/>
      <c r="E671" s="14"/>
      <c r="F671" s="84"/>
      <c r="J671" s="70" t="s">
        <v>720</v>
      </c>
      <c r="K671" s="70" t="s">
        <v>2285</v>
      </c>
      <c r="L671" s="71">
        <v>42604</v>
      </c>
      <c r="M671" s="73" t="s">
        <v>3036</v>
      </c>
      <c r="N671" s="70"/>
      <c r="O671"/>
      <c r="P671"/>
      <c r="Q671"/>
    </row>
    <row r="672" spans="2:17" s="61" customFormat="1" x14ac:dyDescent="0.3">
      <c r="B672" s="158"/>
      <c r="E672" s="14"/>
      <c r="F672" s="84"/>
      <c r="J672" s="70" t="s">
        <v>52</v>
      </c>
      <c r="K672" s="70" t="s">
        <v>2283</v>
      </c>
      <c r="L672" s="71">
        <v>42624</v>
      </c>
      <c r="M672" s="73" t="s">
        <v>3335</v>
      </c>
      <c r="N672" s="70"/>
      <c r="O672"/>
      <c r="P672"/>
      <c r="Q672"/>
    </row>
    <row r="673" spans="2:17" s="61" customFormat="1" x14ac:dyDescent="0.3">
      <c r="B673" s="158"/>
      <c r="E673" s="14"/>
      <c r="F673" s="84"/>
      <c r="J673" s="70" t="s">
        <v>635</v>
      </c>
      <c r="K673" s="70" t="s">
        <v>2300</v>
      </c>
      <c r="L673" s="71">
        <v>42635</v>
      </c>
      <c r="M673" s="73" t="s">
        <v>2950</v>
      </c>
      <c r="N673" s="70"/>
      <c r="O673"/>
      <c r="P673"/>
      <c r="Q673"/>
    </row>
    <row r="674" spans="2:17" s="61" customFormat="1" x14ac:dyDescent="0.3">
      <c r="B674" s="158"/>
      <c r="E674" s="14"/>
      <c r="F674" s="84"/>
      <c r="J674" s="70" t="s">
        <v>565</v>
      </c>
      <c r="K674" s="70" t="s">
        <v>2287</v>
      </c>
      <c r="L674" s="71">
        <v>42650</v>
      </c>
      <c r="M674" s="73" t="s">
        <v>2910</v>
      </c>
      <c r="N674" s="70"/>
      <c r="O674"/>
      <c r="P674"/>
      <c r="Q674"/>
    </row>
    <row r="675" spans="2:17" s="61" customFormat="1" x14ac:dyDescent="0.3">
      <c r="B675" s="158"/>
      <c r="E675" s="14"/>
      <c r="F675" s="84"/>
      <c r="G675" s="2"/>
      <c r="H675" s="2"/>
      <c r="I675" s="2"/>
      <c r="J675" s="70" t="s">
        <v>701</v>
      </c>
      <c r="K675" s="70" t="s">
        <v>623</v>
      </c>
      <c r="L675" s="71">
        <v>42659</v>
      </c>
      <c r="M675" s="73" t="s">
        <v>2351</v>
      </c>
      <c r="N675" s="70"/>
      <c r="O675"/>
      <c r="P675"/>
      <c r="Q675"/>
    </row>
    <row r="676" spans="2:17" s="61" customFormat="1" x14ac:dyDescent="0.3">
      <c r="B676" s="158"/>
      <c r="E676" s="14"/>
      <c r="F676" s="84"/>
      <c r="J676" s="70" t="s">
        <v>510</v>
      </c>
      <c r="K676" s="70" t="s">
        <v>2300</v>
      </c>
      <c r="L676" s="71">
        <v>42664</v>
      </c>
      <c r="M676" s="73" t="s">
        <v>2958</v>
      </c>
      <c r="N676" s="70"/>
      <c r="O676"/>
      <c r="P676"/>
      <c r="Q676"/>
    </row>
    <row r="677" spans="2:17" s="61" customFormat="1" x14ac:dyDescent="0.3">
      <c r="B677" s="158"/>
      <c r="E677" s="14"/>
      <c r="F677" s="84"/>
      <c r="J677" s="70" t="s">
        <v>527</v>
      </c>
      <c r="K677" s="70" t="s">
        <v>234</v>
      </c>
      <c r="L677" s="71">
        <v>42673</v>
      </c>
      <c r="M677" s="73" t="s">
        <v>3001</v>
      </c>
      <c r="N677" s="70"/>
      <c r="O677"/>
      <c r="P677"/>
      <c r="Q677"/>
    </row>
    <row r="678" spans="2:17" s="61" customFormat="1" x14ac:dyDescent="0.3">
      <c r="B678" s="158"/>
      <c r="E678" s="14"/>
      <c r="F678" s="84"/>
      <c r="G678" s="2"/>
      <c r="H678" s="2"/>
      <c r="I678" s="2"/>
      <c r="J678" s="70" t="s">
        <v>1045</v>
      </c>
      <c r="K678" s="70" t="s">
        <v>11</v>
      </c>
      <c r="L678" s="71">
        <v>42686</v>
      </c>
      <c r="M678" s="73" t="s">
        <v>2349</v>
      </c>
      <c r="N678" s="70"/>
      <c r="O678"/>
      <c r="P678"/>
      <c r="Q678"/>
    </row>
    <row r="679" spans="2:17" s="61" customFormat="1" x14ac:dyDescent="0.3">
      <c r="B679" s="158"/>
      <c r="E679" s="14"/>
      <c r="F679" s="84"/>
      <c r="J679" s="70" t="s">
        <v>351</v>
      </c>
      <c r="K679" s="70" t="s">
        <v>234</v>
      </c>
      <c r="L679" s="71">
        <v>42701</v>
      </c>
      <c r="M679" s="73" t="s">
        <v>3002</v>
      </c>
      <c r="N679" s="70"/>
      <c r="O679"/>
      <c r="P679"/>
      <c r="Q679"/>
    </row>
    <row r="680" spans="2:17" s="61" customFormat="1" x14ac:dyDescent="0.3">
      <c r="B680" s="158"/>
      <c r="E680" s="14"/>
      <c r="F680" s="84"/>
      <c r="J680" s="70" t="s">
        <v>417</v>
      </c>
      <c r="K680" s="70" t="s">
        <v>2294</v>
      </c>
      <c r="L680" s="71">
        <v>42707</v>
      </c>
      <c r="M680" s="73" t="s">
        <v>2972</v>
      </c>
      <c r="N680" s="70"/>
      <c r="O680"/>
      <c r="P680"/>
      <c r="Q680"/>
    </row>
    <row r="681" spans="2:17" s="61" customFormat="1" x14ac:dyDescent="0.3">
      <c r="B681" s="158"/>
      <c r="E681" s="14"/>
      <c r="F681" s="84"/>
      <c r="G681" s="2"/>
      <c r="H681" s="2"/>
      <c r="I681" s="2"/>
      <c r="J681" s="70" t="s">
        <v>648</v>
      </c>
      <c r="K681" s="70" t="s">
        <v>697</v>
      </c>
      <c r="L681" s="71">
        <v>42733</v>
      </c>
      <c r="M681" s="73" t="s">
        <v>2969</v>
      </c>
      <c r="N681" s="70"/>
      <c r="O681"/>
      <c r="P681"/>
      <c r="Q681"/>
    </row>
    <row r="682" spans="2:17" s="61" customFormat="1" x14ac:dyDescent="0.3">
      <c r="B682" s="158"/>
      <c r="E682" s="14"/>
      <c r="F682" s="84"/>
      <c r="G682" s="2"/>
      <c r="H682" s="2"/>
      <c r="I682" s="2"/>
      <c r="J682" s="70" t="s">
        <v>421</v>
      </c>
      <c r="K682" s="70" t="s">
        <v>2293</v>
      </c>
      <c r="L682" s="71">
        <v>42734</v>
      </c>
      <c r="M682" s="73" t="s">
        <v>2937</v>
      </c>
      <c r="N682" s="70"/>
      <c r="O682"/>
      <c r="P682"/>
      <c r="Q682"/>
    </row>
    <row r="683" spans="2:17" s="61" customFormat="1" x14ac:dyDescent="0.3">
      <c r="B683" s="158"/>
      <c r="E683" s="14"/>
      <c r="F683" s="84"/>
      <c r="J683" s="70" t="s">
        <v>454</v>
      </c>
      <c r="K683" s="70" t="s">
        <v>2290</v>
      </c>
      <c r="L683" s="71">
        <v>42751</v>
      </c>
      <c r="M683" s="73" t="s">
        <v>2809</v>
      </c>
      <c r="N683" s="70"/>
      <c r="O683"/>
      <c r="P683"/>
      <c r="Q683"/>
    </row>
    <row r="684" spans="2:17" s="61" customFormat="1" x14ac:dyDescent="0.3">
      <c r="B684" s="158"/>
      <c r="E684" s="14"/>
      <c r="F684" s="84"/>
      <c r="G684" s="2"/>
      <c r="H684" s="2"/>
      <c r="I684" s="2"/>
      <c r="J684" s="70" t="s">
        <v>199</v>
      </c>
      <c r="K684" s="70" t="s">
        <v>2300</v>
      </c>
      <c r="L684" s="71">
        <v>42752</v>
      </c>
      <c r="M684" s="73" t="s">
        <v>2977</v>
      </c>
      <c r="N684" s="70"/>
      <c r="O684"/>
      <c r="P684"/>
      <c r="Q684"/>
    </row>
    <row r="685" spans="2:17" s="61" customFormat="1" x14ac:dyDescent="0.3">
      <c r="B685" s="158"/>
      <c r="E685" s="14"/>
      <c r="F685" s="84"/>
      <c r="J685" s="70" t="s">
        <v>607</v>
      </c>
      <c r="K685" s="70" t="s">
        <v>2293</v>
      </c>
      <c r="L685" s="71">
        <v>42757</v>
      </c>
      <c r="M685" s="73" t="s">
        <v>2940</v>
      </c>
      <c r="N685" s="70"/>
      <c r="O685"/>
      <c r="P685"/>
      <c r="Q685"/>
    </row>
    <row r="686" spans="2:17" s="61" customFormat="1" x14ac:dyDescent="0.3">
      <c r="B686" s="158"/>
      <c r="E686" s="14"/>
      <c r="F686" s="84"/>
      <c r="J686" s="70" t="s">
        <v>556</v>
      </c>
      <c r="K686" s="70" t="s">
        <v>225</v>
      </c>
      <c r="L686" s="71">
        <v>42761</v>
      </c>
      <c r="M686" s="73" t="s">
        <v>2786</v>
      </c>
      <c r="N686" s="70"/>
      <c r="O686"/>
      <c r="P686"/>
      <c r="Q686"/>
    </row>
    <row r="687" spans="2:17" s="61" customFormat="1" x14ac:dyDescent="0.3">
      <c r="B687" s="158"/>
      <c r="E687" s="14"/>
      <c r="F687" s="84"/>
      <c r="J687" s="70" t="s">
        <v>525</v>
      </c>
      <c r="K687" s="70" t="s">
        <v>234</v>
      </c>
      <c r="L687" s="71">
        <v>42768</v>
      </c>
      <c r="M687" s="73" t="s">
        <v>3003</v>
      </c>
      <c r="N687" s="70"/>
      <c r="O687"/>
      <c r="P687"/>
      <c r="Q687"/>
    </row>
    <row r="688" spans="2:17" s="61" customFormat="1" x14ac:dyDescent="0.3">
      <c r="B688" s="158"/>
      <c r="E688" s="14"/>
      <c r="F688" s="84"/>
      <c r="J688" s="70" t="s">
        <v>96</v>
      </c>
      <c r="K688" s="70" t="s">
        <v>2288</v>
      </c>
      <c r="L688" s="71">
        <v>42772</v>
      </c>
      <c r="M688" s="73" t="s">
        <v>3007</v>
      </c>
      <c r="N688" s="70"/>
      <c r="O688"/>
      <c r="P688"/>
      <c r="Q688"/>
    </row>
    <row r="689" spans="2:17" s="61" customFormat="1" x14ac:dyDescent="0.3">
      <c r="B689" s="158"/>
      <c r="E689" s="14"/>
      <c r="F689" s="84"/>
      <c r="J689" s="70" t="s">
        <v>82</v>
      </c>
      <c r="K689" s="70" t="s">
        <v>2288</v>
      </c>
      <c r="L689" s="71">
        <v>42790</v>
      </c>
      <c r="M689" s="73" t="s">
        <v>3011</v>
      </c>
      <c r="N689" s="70"/>
      <c r="O689"/>
      <c r="P689"/>
      <c r="Q689"/>
    </row>
    <row r="690" spans="2:17" s="61" customFormat="1" x14ac:dyDescent="0.3">
      <c r="B690" s="158"/>
      <c r="E690" s="14"/>
      <c r="F690" s="84"/>
      <c r="J690" s="70" t="s">
        <v>123</v>
      </c>
      <c r="K690" s="70" t="s">
        <v>386</v>
      </c>
      <c r="L690" s="71">
        <v>42790</v>
      </c>
      <c r="M690" s="73" t="s">
        <v>2840</v>
      </c>
      <c r="N690" s="70"/>
      <c r="O690"/>
      <c r="P690"/>
      <c r="Q690"/>
    </row>
    <row r="691" spans="2:17" s="61" customFormat="1" x14ac:dyDescent="0.3">
      <c r="B691" s="158"/>
      <c r="E691" s="14"/>
      <c r="F691" s="84"/>
      <c r="J691" s="70" t="s">
        <v>89</v>
      </c>
      <c r="K691" s="70" t="s">
        <v>2300</v>
      </c>
      <c r="L691" s="71">
        <v>42791</v>
      </c>
      <c r="M691" s="73" t="s">
        <v>2996</v>
      </c>
      <c r="N691" s="70"/>
      <c r="O691"/>
      <c r="P691"/>
      <c r="Q691"/>
    </row>
    <row r="692" spans="2:17" s="61" customFormat="1" x14ac:dyDescent="0.3">
      <c r="B692" s="158"/>
      <c r="E692" s="14"/>
      <c r="F692" s="84"/>
      <c r="J692" s="70" t="s">
        <v>127</v>
      </c>
      <c r="K692" s="70" t="s">
        <v>150</v>
      </c>
      <c r="L692" s="71">
        <v>42811</v>
      </c>
      <c r="M692" s="73" t="s">
        <v>2829</v>
      </c>
      <c r="N692" s="70"/>
      <c r="O692"/>
      <c r="P692"/>
      <c r="Q692"/>
    </row>
    <row r="693" spans="2:17" s="61" customFormat="1" x14ac:dyDescent="0.3">
      <c r="B693" s="158"/>
      <c r="E693" s="14"/>
      <c r="F693" s="84"/>
      <c r="G693" s="2"/>
      <c r="H693" s="2"/>
      <c r="I693" s="2"/>
      <c r="J693" s="70" t="s">
        <v>474</v>
      </c>
      <c r="K693" s="70" t="s">
        <v>386</v>
      </c>
      <c r="L693" s="71">
        <v>42811</v>
      </c>
      <c r="M693" s="73" t="s">
        <v>3347</v>
      </c>
      <c r="N693" s="70"/>
      <c r="O693"/>
      <c r="P693"/>
      <c r="Q693"/>
    </row>
    <row r="694" spans="2:17" s="61" customFormat="1" x14ac:dyDescent="0.3">
      <c r="B694" s="158"/>
      <c r="E694" s="14"/>
      <c r="F694" s="84"/>
      <c r="J694" s="70" t="s">
        <v>147</v>
      </c>
      <c r="K694" s="70" t="s">
        <v>2296</v>
      </c>
      <c r="L694" s="71">
        <v>42831</v>
      </c>
      <c r="M694" s="73" t="s">
        <v>2983</v>
      </c>
      <c r="N694" s="70"/>
      <c r="O694"/>
      <c r="P694"/>
      <c r="Q694"/>
    </row>
    <row r="695" spans="2:17" s="61" customFormat="1" x14ac:dyDescent="0.3">
      <c r="B695" s="158"/>
      <c r="E695" s="14"/>
      <c r="F695" s="84"/>
      <c r="J695" s="70" t="s">
        <v>317</v>
      </c>
      <c r="K695" s="70" t="s">
        <v>697</v>
      </c>
      <c r="L695" s="71">
        <v>42832</v>
      </c>
      <c r="M695" s="73" t="s">
        <v>2979</v>
      </c>
      <c r="N695" s="70"/>
      <c r="O695"/>
      <c r="P695"/>
      <c r="Q695"/>
    </row>
    <row r="696" spans="2:17" s="61" customFormat="1" x14ac:dyDescent="0.3">
      <c r="B696" s="158"/>
      <c r="E696" s="14"/>
      <c r="F696" s="84"/>
      <c r="G696" s="2"/>
      <c r="H696" s="2"/>
      <c r="I696" s="2"/>
      <c r="J696" s="70" t="s">
        <v>283</v>
      </c>
      <c r="K696" s="70" t="s">
        <v>623</v>
      </c>
      <c r="L696" s="71">
        <v>42848</v>
      </c>
      <c r="M696" s="73" t="s">
        <v>3031</v>
      </c>
      <c r="N696" s="70"/>
      <c r="O696"/>
      <c r="P696"/>
      <c r="Q696"/>
    </row>
    <row r="697" spans="2:17" s="61" customFormat="1" x14ac:dyDescent="0.3">
      <c r="B697" s="158"/>
      <c r="E697" s="14"/>
      <c r="F697" s="84"/>
      <c r="J697" s="70" t="s">
        <v>620</v>
      </c>
      <c r="K697" s="70" t="s">
        <v>2294</v>
      </c>
      <c r="L697" s="71">
        <v>42849</v>
      </c>
      <c r="M697" s="73" t="s">
        <v>3009</v>
      </c>
      <c r="N697" s="70"/>
      <c r="O697"/>
      <c r="P697"/>
      <c r="Q697"/>
    </row>
    <row r="698" spans="2:17" s="61" customFormat="1" x14ac:dyDescent="0.3">
      <c r="B698" s="158"/>
      <c r="E698" s="14"/>
      <c r="F698" s="84"/>
      <c r="G698" s="2"/>
      <c r="H698" s="2"/>
      <c r="I698" s="2"/>
      <c r="J698" s="70" t="s">
        <v>29</v>
      </c>
      <c r="K698" s="70" t="s">
        <v>2294</v>
      </c>
      <c r="L698" s="71">
        <v>42859</v>
      </c>
      <c r="M698" s="73" t="s">
        <v>3014</v>
      </c>
      <c r="N698" s="70"/>
      <c r="O698"/>
      <c r="P698"/>
      <c r="Q698"/>
    </row>
    <row r="699" spans="2:17" s="61" customFormat="1" x14ac:dyDescent="0.3">
      <c r="B699" s="158"/>
      <c r="E699" s="14"/>
      <c r="F699" s="84"/>
      <c r="J699" s="70" t="s">
        <v>458</v>
      </c>
      <c r="K699" s="70" t="s">
        <v>2298</v>
      </c>
      <c r="L699" s="71">
        <v>42868</v>
      </c>
      <c r="M699" s="73" t="s">
        <v>2920</v>
      </c>
      <c r="N699" s="70"/>
      <c r="O699"/>
      <c r="P699"/>
      <c r="Q699"/>
    </row>
    <row r="700" spans="2:17" s="61" customFormat="1" x14ac:dyDescent="0.3">
      <c r="B700" s="158"/>
      <c r="E700" s="14"/>
      <c r="F700" s="84"/>
      <c r="G700" s="2"/>
      <c r="H700" s="2"/>
      <c r="I700" s="2"/>
      <c r="J700" s="70" t="s">
        <v>599</v>
      </c>
      <c r="K700" s="70" t="s">
        <v>2296</v>
      </c>
      <c r="L700" s="71">
        <v>42870</v>
      </c>
      <c r="M700" s="73" t="s">
        <v>2988</v>
      </c>
      <c r="N700" s="70"/>
      <c r="O700"/>
      <c r="P700"/>
      <c r="Q700"/>
    </row>
    <row r="701" spans="2:17" s="61" customFormat="1" x14ac:dyDescent="0.3">
      <c r="B701" s="158"/>
      <c r="E701" s="14"/>
      <c r="F701" s="84"/>
      <c r="G701" s="2"/>
      <c r="H701" s="2"/>
      <c r="I701" s="2"/>
      <c r="J701" s="70" t="s">
        <v>749</v>
      </c>
      <c r="K701" s="70" t="s">
        <v>798</v>
      </c>
      <c r="L701" s="71">
        <v>42882</v>
      </c>
      <c r="M701" s="73" t="s">
        <v>2818</v>
      </c>
      <c r="N701" s="70"/>
      <c r="O701"/>
      <c r="P701"/>
      <c r="Q701"/>
    </row>
    <row r="702" spans="2:17" s="61" customFormat="1" x14ac:dyDescent="0.3">
      <c r="B702" s="158"/>
      <c r="E702" s="14"/>
      <c r="F702" s="84"/>
      <c r="J702" s="70" t="s">
        <v>705</v>
      </c>
      <c r="K702" s="70" t="s">
        <v>2298</v>
      </c>
      <c r="L702" s="71">
        <v>42891</v>
      </c>
      <c r="M702" s="73" t="s">
        <v>2936</v>
      </c>
      <c r="N702" s="70"/>
      <c r="O702"/>
      <c r="P702"/>
      <c r="Q702"/>
    </row>
    <row r="703" spans="2:17" s="61" customFormat="1" x14ac:dyDescent="0.3">
      <c r="B703" s="158"/>
      <c r="E703" s="14"/>
      <c r="F703" s="84"/>
      <c r="J703" s="70" t="s">
        <v>139</v>
      </c>
      <c r="K703" s="70" t="s">
        <v>2293</v>
      </c>
      <c r="L703" s="71">
        <v>42897</v>
      </c>
      <c r="M703" s="73" t="s">
        <v>2960</v>
      </c>
      <c r="N703" s="70"/>
      <c r="O703"/>
      <c r="P703"/>
      <c r="Q703"/>
    </row>
    <row r="704" spans="2:17" s="61" customFormat="1" x14ac:dyDescent="0.3">
      <c r="B704" s="158"/>
      <c r="E704" s="14"/>
      <c r="F704" s="84"/>
      <c r="G704" s="142" t="e">
        <f ca="1">_xlfn.FORMULATEXT(G705)</f>
        <v>#N/A</v>
      </c>
      <c r="H704" s="142"/>
      <c r="I704" s="142"/>
      <c r="J704" s="70" t="s">
        <v>432</v>
      </c>
      <c r="K704" s="70" t="s">
        <v>2292</v>
      </c>
      <c r="L704" s="71">
        <v>42898</v>
      </c>
      <c r="M704" s="73" t="s">
        <v>2923</v>
      </c>
      <c r="N704" s="70"/>
      <c r="O704"/>
      <c r="P704"/>
      <c r="Q704"/>
    </row>
    <row r="705" spans="2:17" s="61" customFormat="1" x14ac:dyDescent="0.3">
      <c r="B705" s="158"/>
      <c r="E705" s="14"/>
      <c r="F705" s="84"/>
      <c r="J705" s="70" t="s">
        <v>407</v>
      </c>
      <c r="K705" s="70" t="s">
        <v>2298</v>
      </c>
      <c r="L705" s="71">
        <v>42901</v>
      </c>
      <c r="M705" s="73" t="s">
        <v>2942</v>
      </c>
      <c r="N705" s="70"/>
      <c r="O705"/>
      <c r="P705"/>
      <c r="Q705"/>
    </row>
    <row r="706" spans="2:17" s="61" customFormat="1" x14ac:dyDescent="0.3">
      <c r="B706" s="158"/>
      <c r="E706" s="14"/>
      <c r="F706" s="84"/>
      <c r="G706" s="2"/>
      <c r="H706" s="2"/>
      <c r="I706" s="2"/>
      <c r="J706" s="70" t="s">
        <v>329</v>
      </c>
      <c r="K706" s="70" t="s">
        <v>2300</v>
      </c>
      <c r="L706" s="71">
        <v>42902</v>
      </c>
      <c r="M706" s="73" t="s">
        <v>3018</v>
      </c>
      <c r="N706" s="70"/>
      <c r="O706"/>
      <c r="P706"/>
      <c r="Q706"/>
    </row>
    <row r="707" spans="2:17" s="61" customFormat="1" x14ac:dyDescent="0.3">
      <c r="B707" s="158"/>
      <c r="E707" s="14"/>
      <c r="F707" s="84"/>
      <c r="J707" s="70" t="s">
        <v>212</v>
      </c>
      <c r="K707" s="70" t="s">
        <v>2300</v>
      </c>
      <c r="L707" s="71">
        <v>42908</v>
      </c>
      <c r="M707" s="73" t="s">
        <v>3024</v>
      </c>
      <c r="N707" s="70"/>
      <c r="O707"/>
      <c r="P707"/>
      <c r="Q707"/>
    </row>
    <row r="708" spans="2:17" s="61" customFormat="1" x14ac:dyDescent="0.3">
      <c r="B708" s="158"/>
      <c r="E708" s="14"/>
      <c r="F708" s="84"/>
      <c r="G708" s="2"/>
      <c r="H708" s="2"/>
      <c r="I708" s="2"/>
      <c r="J708" s="70" t="s">
        <v>119</v>
      </c>
      <c r="K708" s="70" t="s">
        <v>2300</v>
      </c>
      <c r="L708" s="71">
        <v>42919</v>
      </c>
      <c r="M708" s="73" t="s">
        <v>3025</v>
      </c>
      <c r="N708" s="70"/>
      <c r="O708"/>
      <c r="P708"/>
      <c r="Q708"/>
    </row>
    <row r="709" spans="2:17" s="61" customFormat="1" x14ac:dyDescent="0.3">
      <c r="B709" s="158"/>
      <c r="E709" s="14"/>
      <c r="F709" s="84"/>
      <c r="G709" s="2"/>
      <c r="H709" s="2"/>
      <c r="I709" s="2"/>
      <c r="J709" s="70" t="s">
        <v>513</v>
      </c>
      <c r="K709" s="70" t="s">
        <v>2300</v>
      </c>
      <c r="L709" s="71">
        <v>42936</v>
      </c>
      <c r="M709" s="73" t="s">
        <v>3026</v>
      </c>
      <c r="N709" s="70"/>
      <c r="O709"/>
      <c r="P709"/>
      <c r="Q709"/>
    </row>
    <row r="710" spans="2:17" s="61" customFormat="1" x14ac:dyDescent="0.3">
      <c r="B710" s="158"/>
      <c r="E710" s="14"/>
      <c r="F710" s="84"/>
      <c r="J710" s="70" t="s">
        <v>596</v>
      </c>
      <c r="K710" s="70" t="s">
        <v>2294</v>
      </c>
      <c r="L710" s="71">
        <v>42945</v>
      </c>
      <c r="M710" s="73" t="s">
        <v>3022</v>
      </c>
      <c r="N710" s="70"/>
      <c r="O710"/>
      <c r="P710"/>
      <c r="Q710"/>
    </row>
    <row r="711" spans="2:17" s="61" customFormat="1" x14ac:dyDescent="0.3">
      <c r="B711" s="158"/>
      <c r="E711" s="14"/>
      <c r="F711" s="84"/>
      <c r="J711" s="70" t="s">
        <v>722</v>
      </c>
      <c r="K711" s="70" t="s">
        <v>234</v>
      </c>
      <c r="L711" s="71">
        <v>42947</v>
      </c>
      <c r="M711" s="73" t="s">
        <v>3008</v>
      </c>
      <c r="N711" s="70"/>
      <c r="O711"/>
      <c r="P711"/>
      <c r="Q711"/>
    </row>
    <row r="712" spans="2:17" s="61" customFormat="1" x14ac:dyDescent="0.3">
      <c r="B712" s="158"/>
      <c r="E712" s="14"/>
      <c r="F712" s="84"/>
      <c r="J712" s="70" t="s">
        <v>144</v>
      </c>
      <c r="K712" s="70" t="s">
        <v>2298</v>
      </c>
      <c r="L712" s="71">
        <v>42950</v>
      </c>
      <c r="M712" s="73" t="s">
        <v>2947</v>
      </c>
      <c r="N712" s="70"/>
      <c r="O712"/>
      <c r="P712"/>
      <c r="Q712"/>
    </row>
    <row r="713" spans="2:17" s="61" customFormat="1" x14ac:dyDescent="0.3">
      <c r="B713" s="158"/>
      <c r="E713" s="14"/>
      <c r="F713" s="84"/>
      <c r="J713" s="70" t="s">
        <v>509</v>
      </c>
      <c r="K713" s="70" t="s">
        <v>2298</v>
      </c>
      <c r="L713" s="71">
        <v>42966</v>
      </c>
      <c r="M713" s="73" t="s">
        <v>2971</v>
      </c>
      <c r="N713" s="70"/>
      <c r="O713"/>
      <c r="P713"/>
      <c r="Q713"/>
    </row>
    <row r="714" spans="2:17" s="61" customFormat="1" x14ac:dyDescent="0.3">
      <c r="B714" s="158"/>
      <c r="E714" s="14"/>
      <c r="F714" s="84"/>
      <c r="J714" s="70" t="s">
        <v>449</v>
      </c>
      <c r="K714" s="70" t="s">
        <v>2293</v>
      </c>
      <c r="L714" s="71">
        <v>42968</v>
      </c>
      <c r="M714" s="73" t="s">
        <v>2976</v>
      </c>
      <c r="N714" s="70"/>
      <c r="O714"/>
      <c r="P714"/>
      <c r="Q714"/>
    </row>
    <row r="715" spans="2:17" s="61" customFormat="1" x14ac:dyDescent="0.3">
      <c r="B715" s="158"/>
      <c r="E715" s="14"/>
      <c r="F715" s="84"/>
      <c r="G715" s="2"/>
      <c r="H715" s="2"/>
      <c r="I715" s="2"/>
      <c r="J715" s="70" t="s">
        <v>535</v>
      </c>
      <c r="K715" s="70" t="s">
        <v>234</v>
      </c>
      <c r="L715" s="71">
        <v>42968</v>
      </c>
      <c r="M715" s="73" t="s">
        <v>3010</v>
      </c>
      <c r="N715" s="70"/>
      <c r="O715"/>
      <c r="P715"/>
      <c r="Q715"/>
    </row>
    <row r="716" spans="2:17" s="61" customFormat="1" x14ac:dyDescent="0.3">
      <c r="B716" s="158"/>
      <c r="E716" s="14"/>
      <c r="F716" s="84"/>
      <c r="G716" s="2"/>
      <c r="H716" s="2"/>
      <c r="I716" s="2"/>
      <c r="J716" s="70" t="s">
        <v>614</v>
      </c>
      <c r="K716" s="70" t="s">
        <v>2300</v>
      </c>
      <c r="L716" s="71">
        <v>42975</v>
      </c>
      <c r="M716" s="73" t="s">
        <v>3028</v>
      </c>
      <c r="N716" s="70"/>
      <c r="O716"/>
      <c r="P716"/>
      <c r="Q716"/>
    </row>
    <row r="717" spans="2:17" s="61" customFormat="1" x14ac:dyDescent="0.3">
      <c r="B717" s="158"/>
      <c r="E717" s="14"/>
      <c r="F717" s="84"/>
      <c r="G717" s="2"/>
      <c r="H717" s="2"/>
      <c r="I717" s="2"/>
      <c r="J717" s="70" t="s">
        <v>587</v>
      </c>
      <c r="K717" s="70" t="s">
        <v>2288</v>
      </c>
      <c r="L717" s="71">
        <v>42999</v>
      </c>
      <c r="M717" s="73" t="s">
        <v>3016</v>
      </c>
      <c r="N717" s="70"/>
      <c r="O717"/>
      <c r="P717"/>
      <c r="Q717"/>
    </row>
    <row r="718" spans="2:17" s="61" customFormat="1" x14ac:dyDescent="0.3">
      <c r="B718" s="158"/>
      <c r="E718" s="14"/>
      <c r="F718" s="84"/>
      <c r="J718" s="70" t="s">
        <v>568</v>
      </c>
      <c r="K718" s="70" t="s">
        <v>2290</v>
      </c>
      <c r="L718" s="71">
        <v>43003</v>
      </c>
      <c r="M718" s="73" t="s">
        <v>2882</v>
      </c>
      <c r="N718" s="70"/>
      <c r="O718"/>
      <c r="P718"/>
      <c r="Q718"/>
    </row>
    <row r="719" spans="2:17" s="61" customFormat="1" x14ac:dyDescent="0.3">
      <c r="B719" s="158"/>
      <c r="E719" s="14"/>
      <c r="F719" s="84"/>
      <c r="J719" s="70" t="s">
        <v>236</v>
      </c>
      <c r="K719" s="70" t="s">
        <v>150</v>
      </c>
      <c r="L719" s="71">
        <v>43014</v>
      </c>
      <c r="M719" s="73" t="s">
        <v>2835</v>
      </c>
      <c r="N719" s="70"/>
      <c r="O719"/>
      <c r="P719"/>
      <c r="Q719"/>
    </row>
    <row r="720" spans="2:17" s="61" customFormat="1" x14ac:dyDescent="0.3">
      <c r="B720" s="158"/>
      <c r="E720" s="14"/>
      <c r="F720" s="84"/>
      <c r="G720" s="2"/>
      <c r="H720" s="2"/>
      <c r="I720" s="2"/>
      <c r="J720" s="70" t="s">
        <v>217</v>
      </c>
      <c r="K720" s="70" t="s">
        <v>697</v>
      </c>
      <c r="L720" s="71">
        <v>43021</v>
      </c>
      <c r="M720" s="73" t="s">
        <v>2984</v>
      </c>
      <c r="N720" s="70"/>
      <c r="O720"/>
      <c r="P720"/>
      <c r="Q720"/>
    </row>
    <row r="721" spans="2:17" s="61" customFormat="1" x14ac:dyDescent="0.3">
      <c r="B721" s="158"/>
      <c r="E721" s="14"/>
      <c r="F721" s="84"/>
      <c r="J721" s="70" t="s">
        <v>23</v>
      </c>
      <c r="K721" s="70" t="s">
        <v>2296</v>
      </c>
      <c r="L721" s="71">
        <v>43031</v>
      </c>
      <c r="M721" s="73" t="s">
        <v>3004</v>
      </c>
      <c r="N721" s="70"/>
      <c r="O721"/>
      <c r="P721"/>
      <c r="Q721"/>
    </row>
    <row r="722" spans="2:17" s="61" customFormat="1" x14ac:dyDescent="0.3">
      <c r="B722" s="158"/>
      <c r="E722" s="14"/>
      <c r="F722" s="84"/>
      <c r="J722" s="70" t="s">
        <v>255</v>
      </c>
      <c r="K722" s="70" t="s">
        <v>697</v>
      </c>
      <c r="L722" s="71">
        <v>43034</v>
      </c>
      <c r="M722" s="73" t="s">
        <v>2985</v>
      </c>
      <c r="N722" s="70"/>
      <c r="O722"/>
      <c r="P722"/>
      <c r="Q722"/>
    </row>
    <row r="723" spans="2:17" s="61" customFormat="1" x14ac:dyDescent="0.3">
      <c r="B723" s="158"/>
      <c r="E723" s="14"/>
      <c r="F723" s="84"/>
      <c r="G723" s="2"/>
      <c r="H723" s="2"/>
      <c r="I723" s="2"/>
      <c r="J723" s="70" t="s">
        <v>102</v>
      </c>
      <c r="K723" s="70" t="s">
        <v>798</v>
      </c>
      <c r="L723" s="71">
        <v>43041</v>
      </c>
      <c r="M723" s="73" t="s">
        <v>2941</v>
      </c>
      <c r="N723" s="70"/>
      <c r="O723"/>
      <c r="P723"/>
      <c r="Q723"/>
    </row>
    <row r="724" spans="2:17" s="61" customFormat="1" x14ac:dyDescent="0.3">
      <c r="B724" s="158"/>
      <c r="E724" s="14"/>
      <c r="F724" s="84"/>
      <c r="J724" s="70" t="s">
        <v>589</v>
      </c>
      <c r="K724" s="70" t="s">
        <v>697</v>
      </c>
      <c r="L724" s="71">
        <v>43061</v>
      </c>
      <c r="M724" s="73" t="s">
        <v>2991</v>
      </c>
      <c r="N724" s="70"/>
      <c r="O724"/>
      <c r="P724"/>
      <c r="Q724"/>
    </row>
    <row r="725" spans="2:17" s="61" customFormat="1" x14ac:dyDescent="0.3">
      <c r="B725" s="158"/>
      <c r="E725" s="14"/>
      <c r="F725" s="84"/>
      <c r="G725" s="2"/>
      <c r="H725" s="2"/>
      <c r="I725" s="2"/>
      <c r="J725" s="70" t="s">
        <v>71</v>
      </c>
      <c r="K725" s="70" t="s">
        <v>697</v>
      </c>
      <c r="L725" s="71">
        <v>43066</v>
      </c>
      <c r="M725" s="73" t="s">
        <v>2992</v>
      </c>
      <c r="N725" s="70"/>
      <c r="O725"/>
      <c r="P725"/>
      <c r="Q725"/>
    </row>
    <row r="726" spans="2:17" s="61" customFormat="1" x14ac:dyDescent="0.3">
      <c r="B726" s="158"/>
      <c r="E726" s="14"/>
      <c r="F726" s="84"/>
      <c r="J726" s="70" t="s">
        <v>713</v>
      </c>
      <c r="K726" s="70" t="s">
        <v>150</v>
      </c>
      <c r="L726" s="71">
        <v>43070</v>
      </c>
      <c r="M726" s="73" t="s">
        <v>2851</v>
      </c>
      <c r="N726" s="70"/>
      <c r="O726"/>
      <c r="P726"/>
      <c r="Q726"/>
    </row>
    <row r="727" spans="2:17" s="61" customFormat="1" x14ac:dyDescent="0.3">
      <c r="B727" s="158"/>
      <c r="E727" s="14"/>
      <c r="F727" s="84"/>
      <c r="J727" s="70" t="s">
        <v>41</v>
      </c>
      <c r="K727" s="70" t="s">
        <v>234</v>
      </c>
      <c r="L727" s="71">
        <v>43072</v>
      </c>
      <c r="M727" s="73" t="s">
        <v>3345</v>
      </c>
      <c r="N727" s="70"/>
      <c r="O727"/>
      <c r="P727"/>
      <c r="Q727"/>
    </row>
    <row r="728" spans="2:17" s="61" customFormat="1" x14ac:dyDescent="0.3">
      <c r="B728" s="158"/>
      <c r="E728" s="14"/>
      <c r="F728" s="84"/>
      <c r="G728" s="2"/>
      <c r="H728" s="2"/>
      <c r="I728" s="2"/>
      <c r="J728" s="70" t="s">
        <v>39</v>
      </c>
      <c r="K728" s="70" t="s">
        <v>2288</v>
      </c>
      <c r="L728" s="71">
        <v>43073</v>
      </c>
      <c r="M728" s="73" t="s">
        <v>3337</v>
      </c>
      <c r="N728" s="70"/>
      <c r="O728"/>
      <c r="P728"/>
      <c r="Q728"/>
    </row>
    <row r="729" spans="2:17" s="61" customFormat="1" x14ac:dyDescent="0.3">
      <c r="B729" s="158"/>
      <c r="E729" s="14"/>
      <c r="F729" s="84"/>
      <c r="J729" s="70" t="s">
        <v>519</v>
      </c>
      <c r="K729" s="70" t="s">
        <v>234</v>
      </c>
      <c r="L729" s="71">
        <v>43076</v>
      </c>
      <c r="M729" s="73" t="s">
        <v>3346</v>
      </c>
      <c r="N729" s="70"/>
      <c r="O729"/>
      <c r="P729"/>
      <c r="Q729"/>
    </row>
    <row r="730" spans="2:17" s="61" customFormat="1" x14ac:dyDescent="0.3">
      <c r="B730" s="158"/>
      <c r="E730" s="14"/>
      <c r="F730" s="84"/>
      <c r="J730" s="70" t="s">
        <v>129</v>
      </c>
      <c r="K730" s="70" t="s">
        <v>623</v>
      </c>
      <c r="L730" s="71">
        <v>43079</v>
      </c>
      <c r="M730" s="73" t="s">
        <v>3034</v>
      </c>
      <c r="N730" s="70"/>
      <c r="O730"/>
      <c r="P730"/>
      <c r="Q730"/>
    </row>
    <row r="731" spans="2:17" s="61" customFormat="1" x14ac:dyDescent="0.3">
      <c r="B731" s="158"/>
      <c r="E731" s="14"/>
      <c r="F731" s="84"/>
      <c r="J731" s="70" t="s">
        <v>578</v>
      </c>
      <c r="K731" s="70" t="s">
        <v>2288</v>
      </c>
      <c r="L731" s="71">
        <v>43094</v>
      </c>
      <c r="M731" s="73" t="s">
        <v>3019</v>
      </c>
      <c r="N731" s="70"/>
      <c r="O731"/>
      <c r="P731"/>
      <c r="Q731"/>
    </row>
    <row r="732" spans="2:17" s="61" customFormat="1" x14ac:dyDescent="0.3">
      <c r="B732" s="158"/>
      <c r="E732" s="14"/>
      <c r="F732" s="84"/>
      <c r="J732" s="70" t="s">
        <v>387</v>
      </c>
      <c r="K732" s="70" t="s">
        <v>234</v>
      </c>
      <c r="L732" s="71">
        <v>43101</v>
      </c>
      <c r="M732" s="73" t="s">
        <v>3027</v>
      </c>
      <c r="N732" s="70"/>
      <c r="O732"/>
      <c r="P732"/>
      <c r="Q732"/>
    </row>
    <row r="733" spans="2:17" s="61" customFormat="1" x14ac:dyDescent="0.3">
      <c r="B733" s="158"/>
      <c r="E733" s="14"/>
      <c r="F733" s="84"/>
      <c r="J733" s="70" t="s">
        <v>70</v>
      </c>
      <c r="K733" s="70" t="s">
        <v>2298</v>
      </c>
      <c r="L733" s="71">
        <v>43118</v>
      </c>
      <c r="M733" s="73" t="s">
        <v>3032</v>
      </c>
      <c r="N733" s="70"/>
      <c r="O733"/>
      <c r="P733"/>
      <c r="Q733"/>
    </row>
    <row r="734" spans="2:17" s="61" customFormat="1" x14ac:dyDescent="0.3">
      <c r="B734" s="158"/>
      <c r="E734" s="14"/>
      <c r="F734" s="84"/>
      <c r="G734" s="2"/>
      <c r="H734" s="2"/>
      <c r="I734" s="2"/>
      <c r="J734" s="70" t="s">
        <v>190</v>
      </c>
      <c r="K734" s="70" t="s">
        <v>2300</v>
      </c>
      <c r="L734" s="71">
        <v>43122</v>
      </c>
      <c r="M734" s="73" t="s">
        <v>3035</v>
      </c>
      <c r="N734" s="70"/>
      <c r="O734"/>
      <c r="P734"/>
      <c r="Q734"/>
    </row>
    <row r="735" spans="2:17" s="61" customFormat="1" x14ac:dyDescent="0.3">
      <c r="B735" s="158"/>
      <c r="E735" s="14"/>
      <c r="F735" s="84"/>
      <c r="J735" s="70" t="s">
        <v>2305</v>
      </c>
      <c r="K735" s="70" t="s">
        <v>234</v>
      </c>
      <c r="L735" s="71">
        <v>43132</v>
      </c>
      <c r="M735" s="73" t="s">
        <v>3030</v>
      </c>
      <c r="N735" s="70"/>
      <c r="O735"/>
      <c r="P735"/>
      <c r="Q735"/>
    </row>
    <row r="736" spans="2:17" s="61" customFormat="1" x14ac:dyDescent="0.3">
      <c r="B736" s="158"/>
      <c r="E736" s="14"/>
      <c r="F736" s="84"/>
      <c r="J736" s="70" t="s">
        <v>549</v>
      </c>
      <c r="K736" s="70" t="s">
        <v>697</v>
      </c>
      <c r="L736" s="71">
        <v>43135</v>
      </c>
      <c r="M736" s="73" t="s">
        <v>2999</v>
      </c>
      <c r="N736" s="70"/>
      <c r="O736"/>
      <c r="P736"/>
      <c r="Q736"/>
    </row>
    <row r="737" spans="7:14" x14ac:dyDescent="0.3">
      <c r="G737" s="61"/>
      <c r="H737" s="61"/>
      <c r="I737" s="61"/>
      <c r="J737" s="70" t="s">
        <v>440</v>
      </c>
      <c r="K737" s="70" t="s">
        <v>697</v>
      </c>
      <c r="L737" s="71">
        <v>43136</v>
      </c>
      <c r="M737" s="73" t="s">
        <v>3006</v>
      </c>
    </row>
    <row r="738" spans="7:14" x14ac:dyDescent="0.3">
      <c r="G738" s="61"/>
      <c r="H738" s="61"/>
      <c r="I738" s="61"/>
      <c r="J738" s="70" t="s">
        <v>511</v>
      </c>
      <c r="K738" s="70" t="s">
        <v>234</v>
      </c>
      <c r="L738" s="71">
        <v>43178</v>
      </c>
      <c r="M738" s="73" t="s">
        <v>3033</v>
      </c>
    </row>
    <row r="739" spans="7:14" x14ac:dyDescent="0.3">
      <c r="G739" s="61"/>
      <c r="H739" s="61"/>
      <c r="I739" s="61"/>
      <c r="J739" s="70" t="s">
        <v>2339</v>
      </c>
      <c r="K739" s="70" t="s">
        <v>697</v>
      </c>
      <c r="L739" s="71">
        <v>43178</v>
      </c>
      <c r="M739" s="73" t="s">
        <v>3020</v>
      </c>
    </row>
    <row r="740" spans="7:14" x14ac:dyDescent="0.3">
      <c r="J740" s="70" t="s">
        <v>688</v>
      </c>
      <c r="K740" s="70" t="s">
        <v>697</v>
      </c>
      <c r="L740" s="71">
        <v>43178</v>
      </c>
      <c r="M740" s="73" t="s">
        <v>3029</v>
      </c>
    </row>
    <row r="741" spans="7:14" x14ac:dyDescent="0.3">
      <c r="G741" s="61"/>
      <c r="H741" s="61"/>
      <c r="I741" s="61"/>
      <c r="J741" s="70" t="s">
        <v>414</v>
      </c>
      <c r="K741" s="70" t="s">
        <v>792</v>
      </c>
      <c r="L741" s="71">
        <v>43217</v>
      </c>
      <c r="M741" s="73" t="s">
        <v>2857</v>
      </c>
    </row>
    <row r="742" spans="7:14" x14ac:dyDescent="0.3">
      <c r="G742" s="61"/>
      <c r="H742" s="61"/>
      <c r="I742" s="61"/>
      <c r="J742" s="70" t="s">
        <v>657</v>
      </c>
      <c r="K742" s="70" t="s">
        <v>234</v>
      </c>
      <c r="L742" s="71">
        <v>43434</v>
      </c>
      <c r="M742" s="73" t="s">
        <v>2343</v>
      </c>
    </row>
    <row r="743" spans="7:14" x14ac:dyDescent="0.3">
      <c r="J743"/>
      <c r="K743"/>
      <c r="L743"/>
      <c r="M743" s="162"/>
      <c r="N743"/>
    </row>
    <row r="744" spans="7:14" x14ac:dyDescent="0.3">
      <c r="J744"/>
      <c r="K744"/>
      <c r="L744"/>
      <c r="M744" s="162"/>
      <c r="N744"/>
    </row>
    <row r="745" spans="7:14" x14ac:dyDescent="0.3">
      <c r="J745"/>
      <c r="K745"/>
      <c r="L745"/>
      <c r="M745" s="162"/>
      <c r="N745"/>
    </row>
    <row r="746" spans="7:14" x14ac:dyDescent="0.3">
      <c r="J746"/>
      <c r="K746"/>
      <c r="L746"/>
      <c r="M746" s="162"/>
      <c r="N746"/>
    </row>
    <row r="747" spans="7:14" x14ac:dyDescent="0.3">
      <c r="J747"/>
      <c r="K747"/>
      <c r="L747"/>
      <c r="M747" s="162"/>
      <c r="N747"/>
    </row>
    <row r="748" spans="7:14" x14ac:dyDescent="0.3">
      <c r="J748"/>
      <c r="K748"/>
      <c r="L748"/>
      <c r="M748" s="162"/>
      <c r="N748"/>
    </row>
    <row r="749" spans="7:14" x14ac:dyDescent="0.3">
      <c r="J749"/>
      <c r="K749"/>
      <c r="L749"/>
      <c r="M749" s="162"/>
      <c r="N749"/>
    </row>
    <row r="750" spans="7:14" x14ac:dyDescent="0.3">
      <c r="J750"/>
      <c r="K750"/>
      <c r="L750"/>
      <c r="M750" s="162"/>
      <c r="N750"/>
    </row>
    <row r="751" spans="7:14" x14ac:dyDescent="0.3">
      <c r="J751"/>
      <c r="K751"/>
      <c r="L751"/>
      <c r="M751" s="162"/>
      <c r="N751"/>
    </row>
    <row r="752" spans="7:14" x14ac:dyDescent="0.3">
      <c r="J752"/>
      <c r="K752"/>
      <c r="L752"/>
      <c r="M752" s="162"/>
      <c r="N752"/>
    </row>
    <row r="753" spans="10:14" x14ac:dyDescent="0.3">
      <c r="J753"/>
      <c r="K753"/>
      <c r="L753"/>
      <c r="M753" s="162"/>
      <c r="N753"/>
    </row>
    <row r="754" spans="10:14" x14ac:dyDescent="0.3">
      <c r="J754"/>
      <c r="K754"/>
      <c r="L754"/>
      <c r="M754" s="162"/>
      <c r="N754"/>
    </row>
    <row r="755" spans="10:14" x14ac:dyDescent="0.3">
      <c r="J755"/>
      <c r="K755"/>
      <c r="L755"/>
      <c r="M755" s="162"/>
      <c r="N755"/>
    </row>
    <row r="756" spans="10:14" x14ac:dyDescent="0.3">
      <c r="J756"/>
      <c r="K756"/>
      <c r="L756"/>
      <c r="M756" s="162"/>
      <c r="N756"/>
    </row>
    <row r="757" spans="10:14" x14ac:dyDescent="0.3">
      <c r="J757"/>
      <c r="K757"/>
      <c r="L757"/>
      <c r="M757" s="162"/>
      <c r="N757"/>
    </row>
    <row r="758" spans="10:14" x14ac:dyDescent="0.3">
      <c r="J758"/>
      <c r="K758"/>
      <c r="L758"/>
      <c r="M758" s="162"/>
      <c r="N758"/>
    </row>
    <row r="759" spans="10:14" x14ac:dyDescent="0.3">
      <c r="J759"/>
      <c r="K759"/>
      <c r="L759"/>
      <c r="M759" s="162"/>
      <c r="N759"/>
    </row>
    <row r="760" spans="10:14" x14ac:dyDescent="0.3">
      <c r="J760"/>
      <c r="K760"/>
      <c r="L760"/>
      <c r="M760" s="162"/>
      <c r="N760"/>
    </row>
    <row r="761" spans="10:14" x14ac:dyDescent="0.3">
      <c r="J761"/>
      <c r="K761"/>
      <c r="L761"/>
      <c r="M761" s="162"/>
      <c r="N761"/>
    </row>
    <row r="762" spans="10:14" x14ac:dyDescent="0.3">
      <c r="J762"/>
      <c r="K762"/>
      <c r="L762"/>
      <c r="M762" s="162"/>
      <c r="N762"/>
    </row>
    <row r="763" spans="10:14" x14ac:dyDescent="0.3">
      <c r="J763"/>
      <c r="K763"/>
      <c r="L763"/>
      <c r="M763" s="162"/>
      <c r="N763"/>
    </row>
  </sheetData>
  <sortState xmlns:xlrd2="http://schemas.microsoft.com/office/spreadsheetml/2017/richdata2" ref="C2:E503">
    <sortCondition ref="D3"/>
  </sortState>
  <phoneticPr fontId="9" type="noConversion"/>
  <dataValidations disablePrompts="1" count="1">
    <dataValidation type="list" allowBlank="1" showInputMessage="1" showErrorMessage="1" sqref="P2" xr:uid="{2F7E4C8E-7789-4C1E-81E9-9D12F516A8E4}">
      <formula1>$AI$2:$AI$94</formula1>
    </dataValidation>
  </dataValidations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ADA-7B5A-49D1-8DFA-7B11317CC50A}">
  <dimension ref="A1:G12"/>
  <sheetViews>
    <sheetView zoomScale="205" zoomScaleNormal="205" workbookViewId="0">
      <selection activeCell="C11" sqref="C11"/>
    </sheetView>
  </sheetViews>
  <sheetFormatPr defaultColWidth="8.77734375" defaultRowHeight="14.4" x14ac:dyDescent="0.3"/>
  <cols>
    <col min="1" max="1" width="10" bestFit="1" customWidth="1"/>
    <col min="2" max="2" width="5.44140625" bestFit="1" customWidth="1"/>
    <col min="3" max="3" width="36.33203125" bestFit="1" customWidth="1"/>
    <col min="5" max="5" width="13.44140625" bestFit="1" customWidth="1"/>
    <col min="6" max="6" width="7.33203125" bestFit="1" customWidth="1"/>
    <col min="7" max="7" width="5.44140625" bestFit="1" customWidth="1"/>
  </cols>
  <sheetData>
    <row r="1" spans="1:7" x14ac:dyDescent="0.3">
      <c r="A1" s="16" t="s">
        <v>3368</v>
      </c>
      <c r="B1" s="17" t="s">
        <v>3369</v>
      </c>
      <c r="C1" s="149" t="s">
        <v>3370</v>
      </c>
      <c r="D1" s="2"/>
      <c r="E1" s="16" t="s">
        <v>3368</v>
      </c>
      <c r="F1" s="150" t="s">
        <v>3371</v>
      </c>
      <c r="G1" s="16" t="s">
        <v>3372</v>
      </c>
    </row>
    <row r="2" spans="1:7" x14ac:dyDescent="0.3">
      <c r="A2" s="2" t="s">
        <v>3373</v>
      </c>
      <c r="B2" s="18">
        <v>1988</v>
      </c>
      <c r="C2" s="2" t="s">
        <v>3379</v>
      </c>
      <c r="D2" s="2"/>
      <c r="E2" s="2" t="s">
        <v>3374</v>
      </c>
      <c r="F2" s="151">
        <v>12.95</v>
      </c>
      <c r="G2" s="2">
        <v>1987</v>
      </c>
    </row>
    <row r="3" spans="1:7" x14ac:dyDescent="0.3">
      <c r="A3" s="2" t="s">
        <v>3373</v>
      </c>
      <c r="B3" s="18">
        <v>1958</v>
      </c>
      <c r="C3" s="2"/>
      <c r="D3" s="2"/>
      <c r="E3" s="2" t="s">
        <v>3374</v>
      </c>
      <c r="F3" s="151">
        <v>12.95</v>
      </c>
      <c r="G3" s="2">
        <v>1942</v>
      </c>
    </row>
    <row r="4" spans="1:7" x14ac:dyDescent="0.3">
      <c r="A4" s="2" t="s">
        <v>3375</v>
      </c>
      <c r="B4" s="18">
        <v>1966</v>
      </c>
      <c r="C4" s="2" t="s">
        <v>3380</v>
      </c>
      <c r="D4" s="2"/>
      <c r="E4" s="2" t="s">
        <v>3373</v>
      </c>
      <c r="F4" s="151">
        <v>13.95</v>
      </c>
      <c r="G4" s="2">
        <v>1958</v>
      </c>
    </row>
    <row r="5" spans="1:7" x14ac:dyDescent="0.3">
      <c r="A5" s="2" t="s">
        <v>3374</v>
      </c>
      <c r="B5" s="18">
        <v>1942</v>
      </c>
      <c r="C5" s="2"/>
      <c r="D5" s="2"/>
      <c r="E5" s="2" t="s">
        <v>3373</v>
      </c>
      <c r="F5" s="151">
        <v>17.95</v>
      </c>
      <c r="G5" s="2">
        <v>1988</v>
      </c>
    </row>
    <row r="6" spans="1:7" x14ac:dyDescent="0.3">
      <c r="A6" s="2" t="s">
        <v>3375</v>
      </c>
      <c r="B6" s="18">
        <v>1994</v>
      </c>
      <c r="C6" s="2"/>
      <c r="D6" s="2"/>
      <c r="E6" s="2" t="s">
        <v>3375</v>
      </c>
      <c r="F6" s="151">
        <v>14.95</v>
      </c>
      <c r="G6" s="2">
        <v>1946</v>
      </c>
    </row>
    <row r="7" spans="1:7" x14ac:dyDescent="0.3">
      <c r="A7" s="2"/>
      <c r="B7" s="2"/>
      <c r="C7" s="2"/>
      <c r="D7" s="2"/>
      <c r="E7" s="2" t="s">
        <v>3375</v>
      </c>
      <c r="F7" s="151">
        <v>14.95</v>
      </c>
      <c r="G7" s="2">
        <v>1966</v>
      </c>
    </row>
    <row r="8" spans="1:7" x14ac:dyDescent="0.3">
      <c r="A8" s="2"/>
      <c r="B8" s="2"/>
      <c r="C8" s="2"/>
      <c r="D8" s="2"/>
      <c r="E8" s="2" t="s">
        <v>3375</v>
      </c>
      <c r="F8" s="151">
        <v>12.95</v>
      </c>
      <c r="G8" s="2">
        <v>1994</v>
      </c>
    </row>
    <row r="9" spans="1:7" x14ac:dyDescent="0.3">
      <c r="A9" s="2"/>
      <c r="B9" s="2"/>
      <c r="C9" s="2"/>
      <c r="D9" s="2"/>
      <c r="E9" s="2" t="s">
        <v>3376</v>
      </c>
      <c r="F9" s="151">
        <v>10.95</v>
      </c>
      <c r="G9" s="2">
        <v>1954</v>
      </c>
    </row>
    <row r="10" spans="1:7" x14ac:dyDescent="0.3">
      <c r="A10" s="2"/>
      <c r="B10" s="2"/>
      <c r="C10" s="2"/>
      <c r="D10" s="2"/>
      <c r="E10" s="2" t="s">
        <v>3376</v>
      </c>
      <c r="F10" s="151">
        <v>13.95</v>
      </c>
      <c r="G10" s="2">
        <v>1968</v>
      </c>
    </row>
    <row r="11" spans="1:7" x14ac:dyDescent="0.3">
      <c r="A11" s="2"/>
      <c r="B11" s="2"/>
      <c r="C11" s="2"/>
      <c r="D11" s="2"/>
      <c r="E11" s="2" t="s">
        <v>3376</v>
      </c>
      <c r="F11" s="151">
        <v>15.95</v>
      </c>
      <c r="G11" s="2">
        <v>1985</v>
      </c>
    </row>
    <row r="12" spans="1:7" x14ac:dyDescent="0.3">
      <c r="A12" s="2"/>
      <c r="B12" s="2"/>
      <c r="C12" s="2"/>
      <c r="D12" s="2"/>
      <c r="E12" s="2"/>
      <c r="F12" s="151"/>
      <c r="G12" s="2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1285-81DA-48AF-907E-FD241FCD8ADC}">
  <sheetPr>
    <tabColor rgb="FF00B0F0"/>
  </sheetPr>
  <dimension ref="A1:N31"/>
  <sheetViews>
    <sheetView zoomScale="145" zoomScaleNormal="145" zoomScalePageLayoutView="145" workbookViewId="0">
      <selection activeCell="N19" sqref="N19"/>
    </sheetView>
  </sheetViews>
  <sheetFormatPr defaultColWidth="9.33203125" defaultRowHeight="14.4" x14ac:dyDescent="0.3"/>
  <cols>
    <col min="1" max="1" width="15.44140625" style="2" bestFit="1" customWidth="1"/>
    <col min="2" max="2" width="12.6640625" style="2" bestFit="1" customWidth="1"/>
    <col min="3" max="3" width="11.6640625" style="2" bestFit="1" customWidth="1"/>
    <col min="4" max="6" width="5.33203125" style="2" bestFit="1" customWidth="1"/>
    <col min="7" max="8" width="5" style="2" customWidth="1"/>
    <col min="9" max="9" width="3" style="2" customWidth="1"/>
    <col min="10" max="10" width="2.6640625" style="2" customWidth="1"/>
    <col min="11" max="11" width="12.6640625" style="2" customWidth="1"/>
    <col min="12" max="12" width="5.33203125" style="2" bestFit="1" customWidth="1"/>
    <col min="13" max="13" width="8.33203125" style="2" customWidth="1"/>
    <col min="14" max="14" width="30.6640625" style="2" customWidth="1"/>
    <col min="15" max="16384" width="9.33203125" style="2"/>
  </cols>
  <sheetData>
    <row r="1" spans="1:14" x14ac:dyDescent="0.3">
      <c r="A1" s="17" t="s">
        <v>8</v>
      </c>
      <c r="B1" s="17" t="s">
        <v>1</v>
      </c>
      <c r="C1" s="17" t="s">
        <v>3305</v>
      </c>
      <c r="D1" s="16">
        <v>2016</v>
      </c>
      <c r="E1" s="16">
        <v>2017</v>
      </c>
      <c r="F1" s="16">
        <v>2018</v>
      </c>
      <c r="G1" s="16">
        <v>2019</v>
      </c>
      <c r="H1" s="16">
        <v>2020</v>
      </c>
      <c r="M1" s="2" t="s">
        <v>3306</v>
      </c>
    </row>
    <row r="2" spans="1:14" x14ac:dyDescent="0.3">
      <c r="A2" s="139" t="s">
        <v>1040</v>
      </c>
      <c r="B2" s="2" t="s">
        <v>3307</v>
      </c>
      <c r="C2" s="140">
        <v>725660913</v>
      </c>
      <c r="D2" s="2">
        <v>14</v>
      </c>
      <c r="E2" s="2">
        <v>11</v>
      </c>
      <c r="F2" s="2">
        <v>10</v>
      </c>
      <c r="G2" s="2">
        <v>13</v>
      </c>
      <c r="H2" s="2">
        <v>13</v>
      </c>
      <c r="K2" s="140">
        <v>447116117</v>
      </c>
      <c r="L2" s="2">
        <v>2010</v>
      </c>
      <c r="M2" s="2">
        <f t="array" ref="M2">MAX(VLOOKUP(K2,C:H,{2,3,4,5,6},0))</f>
        <v>17</v>
      </c>
      <c r="N2" s="2" t="s">
        <v>3308</v>
      </c>
    </row>
    <row r="3" spans="1:14" x14ac:dyDescent="0.3">
      <c r="A3" s="139" t="s">
        <v>3309</v>
      </c>
      <c r="B3" s="2" t="s">
        <v>3307</v>
      </c>
      <c r="C3" s="140">
        <v>744625200</v>
      </c>
      <c r="D3" s="2">
        <v>6</v>
      </c>
      <c r="E3" s="2">
        <v>19</v>
      </c>
      <c r="F3" s="2">
        <v>3</v>
      </c>
      <c r="G3" s="2">
        <v>1</v>
      </c>
      <c r="H3" s="2">
        <v>19</v>
      </c>
      <c r="K3" s="140">
        <v>156351792</v>
      </c>
      <c r="L3" s="2">
        <v>2013</v>
      </c>
      <c r="M3" s="2">
        <f t="array" ref="M3">MAX(VLOOKUP(K3,C:H,{2,3,4,5,6},0))</f>
        <v>20</v>
      </c>
    </row>
    <row r="4" spans="1:14" x14ac:dyDescent="0.3">
      <c r="A4" s="139" t="s">
        <v>3310</v>
      </c>
      <c r="B4" s="2" t="s">
        <v>3307</v>
      </c>
      <c r="C4" s="140">
        <v>882161640</v>
      </c>
      <c r="D4" s="2">
        <v>20</v>
      </c>
      <c r="E4" s="2">
        <v>1</v>
      </c>
      <c r="F4" s="2">
        <v>5</v>
      </c>
      <c r="G4" s="2">
        <v>14</v>
      </c>
      <c r="H4" s="2">
        <v>6</v>
      </c>
      <c r="K4" s="140">
        <v>145696388</v>
      </c>
      <c r="L4" s="2">
        <v>2009</v>
      </c>
      <c r="M4" s="2">
        <f t="array" ref="M4">MAX(VLOOKUP(K4,C:H,{2,3,4,5,6},0))</f>
        <v>16</v>
      </c>
    </row>
    <row r="5" spans="1:14" x14ac:dyDescent="0.3">
      <c r="A5" s="139" t="s">
        <v>3311</v>
      </c>
      <c r="B5" s="2" t="s">
        <v>3307</v>
      </c>
      <c r="C5" s="140">
        <v>874427394</v>
      </c>
      <c r="D5" s="2">
        <v>15</v>
      </c>
      <c r="E5" s="2">
        <v>13</v>
      </c>
      <c r="F5" s="2">
        <v>12</v>
      </c>
      <c r="G5" s="2">
        <v>30</v>
      </c>
      <c r="H5" s="2">
        <v>16</v>
      </c>
      <c r="K5" s="140">
        <v>744625200</v>
      </c>
      <c r="L5" s="2">
        <v>2011</v>
      </c>
      <c r="M5" s="2">
        <f t="array" ref="M5">MAX(VLOOKUP(K5,C:H,{2,3,4,5,6},0))</f>
        <v>19</v>
      </c>
    </row>
    <row r="6" spans="1:14" x14ac:dyDescent="0.3">
      <c r="A6" s="139" t="s">
        <v>820</v>
      </c>
      <c r="B6" s="2" t="s">
        <v>3312</v>
      </c>
      <c r="C6" s="9">
        <v>554288817</v>
      </c>
      <c r="D6" s="2">
        <v>4</v>
      </c>
      <c r="E6" s="2">
        <v>4</v>
      </c>
      <c r="F6" s="2">
        <v>10</v>
      </c>
      <c r="G6" s="2">
        <v>20</v>
      </c>
      <c r="H6" s="2">
        <v>13</v>
      </c>
      <c r="K6" s="9">
        <v>554288817</v>
      </c>
      <c r="L6" s="2">
        <v>2011</v>
      </c>
      <c r="M6" s="2">
        <f t="array" ref="M6">MAX(VLOOKUP(K6,C:H,{2,3,4,5,6},0))</f>
        <v>20</v>
      </c>
    </row>
    <row r="7" spans="1:14" x14ac:dyDescent="0.3">
      <c r="A7" s="141" t="s">
        <v>3313</v>
      </c>
      <c r="B7" s="2" t="s">
        <v>3312</v>
      </c>
      <c r="C7" s="140">
        <v>447116117</v>
      </c>
      <c r="D7" s="2">
        <v>1</v>
      </c>
      <c r="E7" s="2">
        <v>17</v>
      </c>
      <c r="F7" s="2">
        <v>7</v>
      </c>
      <c r="G7" s="2">
        <v>15</v>
      </c>
      <c r="H7" s="2">
        <v>2</v>
      </c>
      <c r="K7" s="140">
        <v>882161640</v>
      </c>
      <c r="L7" s="2">
        <v>2009</v>
      </c>
      <c r="M7" s="2">
        <f t="array" ref="M7">MAX(VLOOKUP(K7,C:H,{2,3,4,5,6},0))</f>
        <v>20</v>
      </c>
    </row>
    <row r="8" spans="1:14" x14ac:dyDescent="0.3">
      <c r="A8" s="139" t="s">
        <v>810</v>
      </c>
      <c r="B8" s="2" t="s">
        <v>3312</v>
      </c>
      <c r="C8" s="140">
        <v>871119771</v>
      </c>
      <c r="D8" s="2">
        <v>9</v>
      </c>
      <c r="E8" s="2">
        <v>7</v>
      </c>
      <c r="F8" s="2">
        <v>6</v>
      </c>
      <c r="G8" s="2">
        <v>6</v>
      </c>
      <c r="H8" s="2">
        <v>6</v>
      </c>
      <c r="K8" s="140">
        <v>874427394</v>
      </c>
      <c r="L8" s="2">
        <v>2012</v>
      </c>
      <c r="M8" s="2">
        <f t="array" ref="M8">MAX(VLOOKUP(K8,C:H,{2,3,4,5,6},0))</f>
        <v>30</v>
      </c>
    </row>
    <row r="9" spans="1:14" x14ac:dyDescent="0.3">
      <c r="A9" s="139" t="s">
        <v>3314</v>
      </c>
      <c r="B9" s="2" t="s">
        <v>472</v>
      </c>
      <c r="C9" s="140">
        <v>156351792</v>
      </c>
      <c r="D9" s="2">
        <v>14</v>
      </c>
      <c r="E9" s="2">
        <v>19</v>
      </c>
      <c r="F9" s="2">
        <v>3</v>
      </c>
      <c r="G9" s="2">
        <v>2</v>
      </c>
      <c r="H9" s="2">
        <v>20</v>
      </c>
    </row>
    <row r="10" spans="1:14" x14ac:dyDescent="0.3">
      <c r="A10" s="139" t="s">
        <v>823</v>
      </c>
      <c r="B10" s="2" t="s">
        <v>472</v>
      </c>
      <c r="C10" s="9">
        <v>281876554</v>
      </c>
      <c r="D10" s="2">
        <v>13</v>
      </c>
      <c r="E10" s="2">
        <v>7</v>
      </c>
      <c r="F10" s="2">
        <v>19</v>
      </c>
      <c r="G10" s="2">
        <v>8</v>
      </c>
      <c r="H10" s="2">
        <v>6</v>
      </c>
      <c r="M10" s="2" t="s">
        <v>3315</v>
      </c>
    </row>
    <row r="11" spans="1:14" x14ac:dyDescent="0.3">
      <c r="A11" s="139" t="s">
        <v>3316</v>
      </c>
      <c r="B11" s="2" t="s">
        <v>472</v>
      </c>
      <c r="C11" s="140">
        <v>460055559</v>
      </c>
      <c r="D11" s="2">
        <v>13</v>
      </c>
      <c r="E11" s="2">
        <v>13</v>
      </c>
      <c r="F11" s="2">
        <v>4</v>
      </c>
      <c r="G11" s="2">
        <v>1</v>
      </c>
      <c r="H11" s="2">
        <v>7</v>
      </c>
      <c r="K11" s="140">
        <v>447116117</v>
      </c>
      <c r="L11" s="2">
        <v>2010</v>
      </c>
      <c r="M11" s="2">
        <f t="array" ref="M11">SUM(VLOOKUP(K11,C:H,{2,3,4,5,6},0))</f>
        <v>42</v>
      </c>
      <c r="N11" s="2" t="str">
        <f ca="1">_xlfn.FORMULATEXT(M11)</f>
        <v>{=SUM(VLOOKUP(K11,C:H,{2,3,4,5,6},0))}</v>
      </c>
    </row>
    <row r="12" spans="1:14" x14ac:dyDescent="0.3">
      <c r="A12" s="139" t="s">
        <v>3317</v>
      </c>
      <c r="B12" s="2" t="s">
        <v>472</v>
      </c>
      <c r="C12" s="140">
        <v>400504726</v>
      </c>
      <c r="D12" s="2">
        <v>1</v>
      </c>
      <c r="E12" s="2">
        <v>18</v>
      </c>
      <c r="F12" s="2">
        <v>6</v>
      </c>
      <c r="G12" s="2">
        <v>16</v>
      </c>
      <c r="H12" s="2">
        <v>1</v>
      </c>
      <c r="K12" s="140">
        <v>156351792</v>
      </c>
      <c r="L12" s="2">
        <v>2013</v>
      </c>
      <c r="M12" s="2">
        <f>SUM(_xlfn.XLOOKUP(K12,C:C,D:H))</f>
        <v>58</v>
      </c>
      <c r="N12" s="2" t="str">
        <f ca="1">_xlfn.FORMULATEXT(M12)</f>
        <v>=SUM(XLOOKUP(K12,C:C,D:H))</v>
      </c>
    </row>
    <row r="13" spans="1:14" x14ac:dyDescent="0.3">
      <c r="A13" s="139" t="s">
        <v>3318</v>
      </c>
      <c r="B13" s="2" t="s">
        <v>234</v>
      </c>
      <c r="C13" s="9">
        <v>899837108</v>
      </c>
      <c r="D13" s="2">
        <v>15</v>
      </c>
      <c r="E13" s="2">
        <v>7</v>
      </c>
      <c r="F13" s="2">
        <v>19</v>
      </c>
      <c r="G13" s="2">
        <v>20</v>
      </c>
      <c r="H13" s="2">
        <v>14</v>
      </c>
      <c r="K13" s="140">
        <v>145696388</v>
      </c>
      <c r="L13" s="2">
        <v>2009</v>
      </c>
      <c r="M13" s="2">
        <f t="array" ref="M13">SUM(VLOOKUP(K13,C:H,{2,3,4,5,6},0))</f>
        <v>44</v>
      </c>
    </row>
    <row r="14" spans="1:14" x14ac:dyDescent="0.3">
      <c r="A14" s="139" t="s">
        <v>818</v>
      </c>
      <c r="B14" s="2" t="s">
        <v>234</v>
      </c>
      <c r="C14" s="140">
        <v>589105031</v>
      </c>
      <c r="D14" s="2">
        <v>1</v>
      </c>
      <c r="E14" s="2">
        <v>3</v>
      </c>
      <c r="F14" s="2">
        <v>14</v>
      </c>
      <c r="G14" s="2">
        <v>7</v>
      </c>
      <c r="H14" s="2">
        <v>8</v>
      </c>
      <c r="K14" s="140">
        <v>744625200</v>
      </c>
      <c r="L14" s="2">
        <v>2011</v>
      </c>
      <c r="M14" s="2">
        <f t="array" ref="M14">SUM(VLOOKUP(K14,C:H,{2,3,4,5,6},0))</f>
        <v>48</v>
      </c>
    </row>
    <row r="15" spans="1:14" x14ac:dyDescent="0.3">
      <c r="A15" s="139" t="s">
        <v>3319</v>
      </c>
      <c r="B15" s="2" t="s">
        <v>234</v>
      </c>
      <c r="C15" s="140">
        <v>298814217</v>
      </c>
      <c r="D15" s="2">
        <v>3</v>
      </c>
      <c r="E15" s="2">
        <v>3</v>
      </c>
      <c r="F15" s="2">
        <v>2</v>
      </c>
      <c r="G15" s="2">
        <v>16</v>
      </c>
      <c r="H15" s="2">
        <v>2</v>
      </c>
      <c r="K15" s="9">
        <v>554288817</v>
      </c>
      <c r="L15" s="2">
        <v>2011</v>
      </c>
      <c r="M15" s="2">
        <f t="array" ref="M15">SUM(VLOOKUP(K15,C:H,{2,3,4,5,6},0))</f>
        <v>51</v>
      </c>
    </row>
    <row r="16" spans="1:14" x14ac:dyDescent="0.3">
      <c r="A16" s="139" t="s">
        <v>3320</v>
      </c>
      <c r="B16" s="2" t="s">
        <v>234</v>
      </c>
      <c r="C16" s="140">
        <v>117584232</v>
      </c>
      <c r="D16" s="2">
        <v>7</v>
      </c>
      <c r="E16" s="2">
        <v>11</v>
      </c>
      <c r="F16" s="2">
        <v>20</v>
      </c>
      <c r="G16" s="2">
        <v>12</v>
      </c>
      <c r="H16" s="2">
        <v>2</v>
      </c>
      <c r="K16" s="140">
        <v>882161640</v>
      </c>
      <c r="L16" s="2">
        <v>2009</v>
      </c>
      <c r="M16" s="2">
        <f t="array" ref="M16">SUM(VLOOKUP(K16,C:H,{2,3,4,5,6},0))</f>
        <v>46</v>
      </c>
    </row>
    <row r="17" spans="1:13" x14ac:dyDescent="0.3">
      <c r="A17" s="139" t="s">
        <v>3321</v>
      </c>
      <c r="B17" s="2" t="s">
        <v>234</v>
      </c>
      <c r="C17" s="140">
        <v>145696388</v>
      </c>
      <c r="D17" s="2">
        <v>9</v>
      </c>
      <c r="E17" s="2">
        <v>16</v>
      </c>
      <c r="F17" s="2">
        <v>6</v>
      </c>
      <c r="G17" s="2">
        <v>3</v>
      </c>
      <c r="H17" s="2">
        <v>10</v>
      </c>
      <c r="K17" s="140">
        <v>874427394</v>
      </c>
      <c r="L17" s="2">
        <v>2012</v>
      </c>
      <c r="M17" s="2">
        <f t="array" ref="M17">SUM(VLOOKUP(K17,C:H,{2,3,4,5,6},0))</f>
        <v>86</v>
      </c>
    </row>
    <row r="18" spans="1:13" x14ac:dyDescent="0.3">
      <c r="A18" s="139" t="s">
        <v>824</v>
      </c>
      <c r="B18" s="2" t="s">
        <v>234</v>
      </c>
      <c r="C18" s="9">
        <v>290436381</v>
      </c>
      <c r="D18" s="2">
        <v>12</v>
      </c>
      <c r="E18" s="2">
        <v>5</v>
      </c>
      <c r="F18" s="2">
        <v>8</v>
      </c>
      <c r="G18" s="2">
        <v>18</v>
      </c>
      <c r="H18" s="2">
        <v>14</v>
      </c>
    </row>
    <row r="19" spans="1:13" x14ac:dyDescent="0.3">
      <c r="A19" s="139" t="s">
        <v>3322</v>
      </c>
      <c r="B19" s="2" t="s">
        <v>234</v>
      </c>
      <c r="C19" s="140">
        <v>399660824</v>
      </c>
      <c r="D19" s="2">
        <v>15</v>
      </c>
      <c r="E19" s="2">
        <v>5</v>
      </c>
      <c r="F19" s="2">
        <v>5</v>
      </c>
      <c r="G19" s="2">
        <v>19</v>
      </c>
      <c r="H19" s="2">
        <v>8</v>
      </c>
    </row>
    <row r="20" spans="1:13" x14ac:dyDescent="0.3">
      <c r="A20" s="2" t="s">
        <v>3323</v>
      </c>
      <c r="B20" s="2" t="s">
        <v>394</v>
      </c>
      <c r="C20" s="140">
        <v>295846686</v>
      </c>
      <c r="D20" s="2">
        <v>3</v>
      </c>
      <c r="E20" s="2">
        <v>7</v>
      </c>
      <c r="F20" s="2">
        <v>11</v>
      </c>
      <c r="G20" s="2">
        <v>4</v>
      </c>
      <c r="H20" s="2">
        <v>13</v>
      </c>
    </row>
    <row r="21" spans="1:13" x14ac:dyDescent="0.3">
      <c r="A21" s="2" t="s">
        <v>3324</v>
      </c>
      <c r="B21" s="2" t="s">
        <v>394</v>
      </c>
      <c r="C21" s="140">
        <v>857473556</v>
      </c>
      <c r="D21" s="2">
        <v>9</v>
      </c>
      <c r="E21" s="2">
        <v>16</v>
      </c>
      <c r="F21" s="2">
        <v>3</v>
      </c>
      <c r="G21" s="2">
        <v>17</v>
      </c>
      <c r="H21" s="2">
        <v>16</v>
      </c>
    </row>
    <row r="22" spans="1:13" x14ac:dyDescent="0.3">
      <c r="A22" s="139" t="s">
        <v>3325</v>
      </c>
      <c r="B22" s="2" t="s">
        <v>394</v>
      </c>
      <c r="C22" s="140">
        <v>259146820</v>
      </c>
      <c r="D22" s="2">
        <v>10</v>
      </c>
      <c r="E22" s="2">
        <v>11</v>
      </c>
      <c r="F22" s="2">
        <v>15</v>
      </c>
      <c r="G22" s="2">
        <v>5</v>
      </c>
      <c r="H22" s="2">
        <v>5</v>
      </c>
    </row>
    <row r="23" spans="1:13" x14ac:dyDescent="0.3">
      <c r="A23" s="2" t="s">
        <v>3326</v>
      </c>
      <c r="B23" s="2" t="s">
        <v>394</v>
      </c>
      <c r="C23" s="140">
        <v>606024453</v>
      </c>
      <c r="D23" s="2">
        <v>12</v>
      </c>
      <c r="E23" s="2">
        <v>8</v>
      </c>
      <c r="F23" s="2">
        <v>18</v>
      </c>
      <c r="G23" s="2">
        <v>13</v>
      </c>
      <c r="H23" s="2">
        <v>14</v>
      </c>
    </row>
    <row r="24" spans="1:13" x14ac:dyDescent="0.3">
      <c r="A24" s="2" t="s">
        <v>3327</v>
      </c>
      <c r="B24" s="2" t="s">
        <v>394</v>
      </c>
      <c r="C24" s="140">
        <v>221149436</v>
      </c>
      <c r="D24" s="2">
        <v>16</v>
      </c>
      <c r="E24" s="2">
        <v>4</v>
      </c>
      <c r="F24" s="2">
        <v>1</v>
      </c>
      <c r="G24" s="2">
        <v>8</v>
      </c>
      <c r="H24" s="2">
        <v>4</v>
      </c>
    </row>
    <row r="25" spans="1:13" x14ac:dyDescent="0.3">
      <c r="A25" s="2" t="s">
        <v>3328</v>
      </c>
      <c r="B25" s="2" t="s">
        <v>394</v>
      </c>
      <c r="C25" s="140">
        <v>184942397</v>
      </c>
      <c r="D25" s="2">
        <v>18</v>
      </c>
      <c r="E25" s="2">
        <v>6</v>
      </c>
      <c r="F25" s="2">
        <v>20</v>
      </c>
      <c r="G25" s="2">
        <v>5</v>
      </c>
      <c r="H25" s="2">
        <v>12</v>
      </c>
    </row>
    <row r="26" spans="1:13" x14ac:dyDescent="0.3">
      <c r="A26" s="2" t="s">
        <v>3329</v>
      </c>
      <c r="B26" s="2" t="s">
        <v>394</v>
      </c>
      <c r="C26" s="140">
        <v>770609459</v>
      </c>
      <c r="D26" s="2">
        <v>2</v>
      </c>
      <c r="E26" s="2">
        <v>13</v>
      </c>
      <c r="F26" s="2">
        <v>19</v>
      </c>
      <c r="G26" s="2">
        <v>20</v>
      </c>
      <c r="H26" s="2">
        <v>3</v>
      </c>
    </row>
    <row r="27" spans="1:13" x14ac:dyDescent="0.3">
      <c r="A27" s="2" t="s">
        <v>3330</v>
      </c>
      <c r="B27" s="2" t="s">
        <v>446</v>
      </c>
      <c r="C27" s="140">
        <v>209478868</v>
      </c>
      <c r="D27" s="2">
        <v>15</v>
      </c>
      <c r="E27" s="2">
        <v>2</v>
      </c>
      <c r="F27" s="2">
        <v>6</v>
      </c>
      <c r="G27" s="2">
        <v>5</v>
      </c>
      <c r="H27" s="2">
        <v>20</v>
      </c>
    </row>
    <row r="28" spans="1:13" x14ac:dyDescent="0.3">
      <c r="A28" s="2" t="s">
        <v>3331</v>
      </c>
      <c r="B28" s="2" t="s">
        <v>446</v>
      </c>
      <c r="C28" s="9">
        <v>560675255</v>
      </c>
      <c r="D28" s="2">
        <v>18</v>
      </c>
      <c r="E28" s="2">
        <v>9</v>
      </c>
      <c r="F28" s="2">
        <v>9</v>
      </c>
      <c r="G28" s="2">
        <v>6</v>
      </c>
      <c r="H28" s="2">
        <v>7</v>
      </c>
    </row>
    <row r="29" spans="1:13" x14ac:dyDescent="0.3">
      <c r="A29" s="2" t="s">
        <v>3332</v>
      </c>
      <c r="B29" s="2" t="s">
        <v>446</v>
      </c>
      <c r="C29" s="140">
        <v>937989910</v>
      </c>
      <c r="D29" s="2">
        <v>12</v>
      </c>
      <c r="E29" s="2">
        <v>5</v>
      </c>
      <c r="F29" s="2">
        <v>5</v>
      </c>
      <c r="G29" s="2">
        <v>11</v>
      </c>
      <c r="H29" s="2">
        <v>4</v>
      </c>
    </row>
    <row r="30" spans="1:13" x14ac:dyDescent="0.3">
      <c r="A30" s="2" t="s">
        <v>3333</v>
      </c>
      <c r="B30" s="2" t="s">
        <v>446</v>
      </c>
      <c r="C30" s="140">
        <v>941637602</v>
      </c>
      <c r="D30" s="2">
        <v>13</v>
      </c>
      <c r="E30" s="2">
        <v>17</v>
      </c>
      <c r="F30" s="2">
        <v>6</v>
      </c>
      <c r="G30" s="2">
        <v>14</v>
      </c>
      <c r="H30" s="2">
        <v>12</v>
      </c>
    </row>
    <row r="31" spans="1:13" x14ac:dyDescent="0.3">
      <c r="A31" s="2" t="s">
        <v>3334</v>
      </c>
      <c r="B31" s="2" t="s">
        <v>446</v>
      </c>
      <c r="C31" s="140">
        <v>490711782</v>
      </c>
      <c r="D31" s="2">
        <v>8</v>
      </c>
      <c r="E31" s="2">
        <v>1</v>
      </c>
      <c r="F31" s="2">
        <v>13</v>
      </c>
      <c r="G31" s="2">
        <v>4</v>
      </c>
      <c r="H31" s="2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Lookups</vt:lpstr>
      <vt:lpstr>ApproximateMatch</vt:lpstr>
      <vt:lpstr>ExactMatch</vt:lpstr>
      <vt:lpstr>NestedVlookup</vt:lpstr>
      <vt:lpstr>LargeTableVLOOKUPs</vt:lpstr>
      <vt:lpstr>CHOOSE</vt:lpstr>
      <vt:lpstr>SWITCH</vt:lpstr>
      <vt:lpstr>MATCH</vt:lpstr>
      <vt:lpstr>INDEX</vt:lpstr>
      <vt:lpstr>INDEX MATCH</vt:lpstr>
      <vt:lpstr>INDEX-MATCH (2)</vt:lpstr>
      <vt:lpstr>FORMULATEXT</vt:lpstr>
      <vt:lpstr>UNIQUE</vt:lpstr>
      <vt:lpstr>XLOOKUP-Exact</vt:lpstr>
      <vt:lpstr>XLOOKUP-Approximate</vt:lpstr>
      <vt:lpstr>XLOOKUP-Expanded</vt:lpstr>
      <vt:lpstr>Sheet3</vt:lpstr>
      <vt:lpstr>MasterList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AjitC</cp:lastModifiedBy>
  <dcterms:created xsi:type="dcterms:W3CDTF">2015-12-06T05:26:50Z</dcterms:created>
  <dcterms:modified xsi:type="dcterms:W3CDTF">2021-03-11T17:51:11Z</dcterms:modified>
</cp:coreProperties>
</file>