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acko/Desktop/Papers/Sapphire Brown/Sapphire Brown Manuscript/Revised Manuscript/"/>
    </mc:Choice>
  </mc:AlternateContent>
  <xr:revisionPtr revIDLastSave="0" documentId="8_{C9AABA46-B150-464D-85C3-45161B477EA2}" xr6:coauthVersionLast="36" xr6:coauthVersionMax="36" xr10:uidLastSave="{00000000-0000-0000-0000-000000000000}"/>
  <bookViews>
    <workbookView xWindow="1480" yWindow="5220" windowWidth="28800" windowHeight="15820" xr2:uid="{8BA00EA0-43DE-F84A-8E0D-DD829315502F}"/>
  </bookViews>
  <sheets>
    <sheet name="Summary Table" sheetId="1" r:id="rId1"/>
    <sheet name="Full Dataset" sheetId="2" r:id="rId2"/>
  </sheets>
  <definedNames>
    <definedName name="_xlnm.Print_Area" localSheetId="0">'Summary Table'!$A$1:$AC$50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D44" i="1"/>
  <c r="H43" i="1"/>
  <c r="D43" i="1"/>
  <c r="H42" i="1"/>
  <c r="D42" i="1"/>
  <c r="H41" i="1"/>
  <c r="D41" i="1"/>
  <c r="H40" i="1"/>
  <c r="D40" i="1"/>
  <c r="H39" i="1"/>
  <c r="D39" i="1"/>
  <c r="H38" i="1"/>
  <c r="D38" i="1"/>
  <c r="H37" i="1"/>
  <c r="D37" i="1"/>
  <c r="H36" i="1"/>
  <c r="D36" i="1"/>
  <c r="H35" i="1"/>
  <c r="D35" i="1"/>
  <c r="H34" i="1"/>
  <c r="D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D18" i="1"/>
  <c r="H17" i="1"/>
  <c r="D17" i="1"/>
  <c r="H16" i="1"/>
  <c r="D16" i="1"/>
  <c r="BY43" i="2" l="1"/>
  <c r="BZ43" i="2" s="1"/>
  <c r="BW43" i="2"/>
  <c r="BX43" i="2" s="1"/>
  <c r="BV43" i="2"/>
  <c r="BN43" i="2"/>
  <c r="BM43" i="2"/>
  <c r="BL43" i="2"/>
  <c r="BK43" i="2"/>
  <c r="BJ43" i="2"/>
  <c r="BB43" i="2"/>
  <c r="BC43" i="2" s="1"/>
  <c r="AZ43" i="2"/>
  <c r="BA43" i="2" s="1"/>
  <c r="AY43" i="2"/>
  <c r="AR43" i="2"/>
  <c r="AQ43" i="2"/>
  <c r="AO43" i="2"/>
  <c r="AN43" i="2"/>
  <c r="AP43" i="2" s="1"/>
  <c r="AF43" i="2"/>
  <c r="AG43" i="2" s="1"/>
  <c r="AD43" i="2"/>
  <c r="AE43" i="2" s="1"/>
  <c r="AC43" i="2"/>
  <c r="V43" i="2"/>
  <c r="U43" i="2"/>
  <c r="T43" i="2"/>
  <c r="S43" i="2"/>
  <c r="R43" i="2"/>
  <c r="J43" i="2"/>
  <c r="K43" i="2" s="1"/>
  <c r="H43" i="2"/>
  <c r="I43" i="2" s="1"/>
  <c r="G43" i="2"/>
  <c r="BZ42" i="2"/>
  <c r="BY42" i="2"/>
  <c r="BW42" i="2"/>
  <c r="BV42" i="2"/>
  <c r="BX42" i="2" s="1"/>
  <c r="BM42" i="2"/>
  <c r="BN42" i="2" s="1"/>
  <c r="BK42" i="2"/>
  <c r="BL42" i="2" s="1"/>
  <c r="BJ42" i="2"/>
  <c r="BC42" i="2"/>
  <c r="BB42" i="2"/>
  <c r="BA42" i="2"/>
  <c r="AZ42" i="2"/>
  <c r="AY42" i="2"/>
  <c r="AQ42" i="2"/>
  <c r="AR42" i="2" s="1"/>
  <c r="AO42" i="2"/>
  <c r="AP42" i="2" s="1"/>
  <c r="AN42" i="2"/>
  <c r="AG42" i="2"/>
  <c r="AF42" i="2"/>
  <c r="AD42" i="2"/>
  <c r="AC42" i="2"/>
  <c r="AE42" i="2" s="1"/>
  <c r="U42" i="2"/>
  <c r="V42" i="2" s="1"/>
  <c r="S42" i="2"/>
  <c r="T42" i="2" s="1"/>
  <c r="R42" i="2"/>
  <c r="K42" i="2"/>
  <c r="J42" i="2"/>
  <c r="I42" i="2"/>
  <c r="H42" i="2"/>
  <c r="G42" i="2"/>
  <c r="BY41" i="2"/>
  <c r="BZ41" i="2" s="1"/>
  <c r="BW41" i="2"/>
  <c r="BX41" i="2" s="1"/>
  <c r="BV41" i="2"/>
  <c r="BN41" i="2"/>
  <c r="BM41" i="2"/>
  <c r="BK41" i="2"/>
  <c r="BJ41" i="2"/>
  <c r="BL41" i="2" s="1"/>
  <c r="BB41" i="2"/>
  <c r="BC41" i="2" s="1"/>
  <c r="AZ41" i="2"/>
  <c r="BA41" i="2" s="1"/>
  <c r="AY41" i="2"/>
  <c r="AR41" i="2"/>
  <c r="AQ41" i="2"/>
  <c r="AP41" i="2"/>
  <c r="AO41" i="2"/>
  <c r="AN41" i="2"/>
  <c r="AF41" i="2"/>
  <c r="AG41" i="2" s="1"/>
  <c r="AD41" i="2"/>
  <c r="AE41" i="2" s="1"/>
  <c r="AC41" i="2"/>
  <c r="V41" i="2"/>
  <c r="U41" i="2"/>
  <c r="S41" i="2"/>
  <c r="R41" i="2"/>
  <c r="T41" i="2" s="1"/>
  <c r="J41" i="2"/>
  <c r="K41" i="2" s="1"/>
  <c r="H41" i="2"/>
  <c r="I41" i="2" s="1"/>
  <c r="G41" i="2"/>
  <c r="BZ40" i="2"/>
  <c r="BY40" i="2"/>
  <c r="BX40" i="2"/>
  <c r="BW40" i="2"/>
  <c r="BV40" i="2"/>
  <c r="BM40" i="2"/>
  <c r="BN40" i="2" s="1"/>
  <c r="BK40" i="2"/>
  <c r="BL40" i="2" s="1"/>
  <c r="BJ40" i="2"/>
  <c r="BC40" i="2"/>
  <c r="BB40" i="2"/>
  <c r="AZ40" i="2"/>
  <c r="AY40" i="2"/>
  <c r="BA40" i="2" s="1"/>
  <c r="AQ40" i="2"/>
  <c r="AR40" i="2" s="1"/>
  <c r="AO40" i="2"/>
  <c r="AP40" i="2" s="1"/>
  <c r="AN40" i="2"/>
  <c r="AG40" i="2"/>
  <c r="AF40" i="2"/>
  <c r="AE40" i="2"/>
  <c r="AD40" i="2"/>
  <c r="AC40" i="2"/>
  <c r="U40" i="2"/>
  <c r="V40" i="2" s="1"/>
  <c r="S40" i="2"/>
  <c r="T40" i="2" s="1"/>
  <c r="R40" i="2"/>
  <c r="K40" i="2"/>
  <c r="J40" i="2"/>
  <c r="H40" i="2"/>
  <c r="G40" i="2"/>
  <c r="I40" i="2" s="1"/>
  <c r="BY39" i="2"/>
  <c r="BZ39" i="2" s="1"/>
  <c r="BW39" i="2"/>
  <c r="BX39" i="2" s="1"/>
  <c r="BV39" i="2"/>
  <c r="BN39" i="2"/>
  <c r="BM39" i="2"/>
  <c r="BL39" i="2"/>
  <c r="BK39" i="2"/>
  <c r="BJ39" i="2"/>
  <c r="BB39" i="2"/>
  <c r="BC39" i="2" s="1"/>
  <c r="AZ39" i="2"/>
  <c r="BA39" i="2" s="1"/>
  <c r="AY39" i="2"/>
  <c r="AR39" i="2"/>
  <c r="AQ39" i="2"/>
  <c r="AO39" i="2"/>
  <c r="AN39" i="2"/>
  <c r="AP39" i="2" s="1"/>
  <c r="AF39" i="2"/>
  <c r="AG39" i="2" s="1"/>
  <c r="AD39" i="2"/>
  <c r="AE39" i="2" s="1"/>
  <c r="AC39" i="2"/>
  <c r="V39" i="2"/>
  <c r="U39" i="2"/>
  <c r="T39" i="2"/>
  <c r="S39" i="2"/>
  <c r="R39" i="2"/>
  <c r="J39" i="2"/>
  <c r="K39" i="2" s="1"/>
  <c r="H39" i="2"/>
  <c r="I39" i="2" s="1"/>
  <c r="G39" i="2"/>
  <c r="BZ38" i="2"/>
  <c r="BY38" i="2"/>
  <c r="BW38" i="2"/>
  <c r="BV38" i="2"/>
  <c r="BX38" i="2" s="1"/>
  <c r="BM38" i="2"/>
  <c r="BN38" i="2" s="1"/>
  <c r="BK38" i="2"/>
  <c r="BL38" i="2" s="1"/>
  <c r="BJ38" i="2"/>
  <c r="BC38" i="2"/>
  <c r="BB38" i="2"/>
  <c r="BA38" i="2"/>
  <c r="AZ38" i="2"/>
  <c r="AY38" i="2"/>
  <c r="AQ38" i="2"/>
  <c r="AR38" i="2" s="1"/>
  <c r="AO38" i="2"/>
  <c r="AP38" i="2" s="1"/>
  <c r="AN38" i="2"/>
  <c r="AG38" i="2"/>
  <c r="AF38" i="2"/>
  <c r="AD38" i="2"/>
  <c r="AC38" i="2"/>
  <c r="AE38" i="2" s="1"/>
  <c r="U38" i="2"/>
  <c r="V38" i="2" s="1"/>
  <c r="S38" i="2"/>
  <c r="T38" i="2" s="1"/>
  <c r="R38" i="2"/>
  <c r="K38" i="2"/>
  <c r="J38" i="2"/>
  <c r="I38" i="2"/>
  <c r="H38" i="2"/>
  <c r="G38" i="2"/>
  <c r="BY37" i="2"/>
  <c r="BZ37" i="2" s="1"/>
  <c r="BW37" i="2"/>
  <c r="BX37" i="2" s="1"/>
  <c r="BV37" i="2"/>
  <c r="BN37" i="2"/>
  <c r="BM37" i="2"/>
  <c r="BK37" i="2"/>
  <c r="BJ37" i="2"/>
  <c r="BL37" i="2" s="1"/>
  <c r="BB37" i="2"/>
  <c r="BC37" i="2" s="1"/>
  <c r="AZ37" i="2"/>
  <c r="BA37" i="2" s="1"/>
  <c r="AY37" i="2"/>
  <c r="AR37" i="2"/>
  <c r="AQ37" i="2"/>
  <c r="AP37" i="2"/>
  <c r="AO37" i="2"/>
  <c r="AN37" i="2"/>
  <c r="AF37" i="2"/>
  <c r="AG37" i="2" s="1"/>
  <c r="AD37" i="2"/>
  <c r="AE37" i="2" s="1"/>
  <c r="AC37" i="2"/>
  <c r="V37" i="2"/>
  <c r="U37" i="2"/>
  <c r="S37" i="2"/>
  <c r="R37" i="2"/>
  <c r="T37" i="2" s="1"/>
  <c r="J37" i="2"/>
  <c r="K37" i="2" s="1"/>
  <c r="H37" i="2"/>
  <c r="I37" i="2" s="1"/>
  <c r="G37" i="2"/>
  <c r="BZ36" i="2"/>
  <c r="BY36" i="2"/>
  <c r="BX36" i="2"/>
  <c r="BW36" i="2"/>
  <c r="BV36" i="2"/>
  <c r="BM36" i="2"/>
  <c r="BN36" i="2" s="1"/>
  <c r="BK36" i="2"/>
  <c r="BL36" i="2" s="1"/>
  <c r="BJ36" i="2"/>
  <c r="BC36" i="2"/>
  <c r="BB36" i="2"/>
  <c r="AZ36" i="2"/>
  <c r="AY36" i="2"/>
  <c r="BA36" i="2" s="1"/>
  <c r="AQ36" i="2"/>
  <c r="AR36" i="2" s="1"/>
  <c r="AO36" i="2"/>
  <c r="AP36" i="2" s="1"/>
  <c r="AN36" i="2"/>
  <c r="AG36" i="2"/>
  <c r="AF36" i="2"/>
  <c r="AE36" i="2"/>
  <c r="AD36" i="2"/>
  <c r="AC36" i="2"/>
  <c r="U36" i="2"/>
  <c r="V36" i="2" s="1"/>
  <c r="S36" i="2"/>
  <c r="T36" i="2" s="1"/>
  <c r="R36" i="2"/>
  <c r="K36" i="2"/>
  <c r="J36" i="2"/>
  <c r="H36" i="2"/>
  <c r="G36" i="2"/>
  <c r="I36" i="2" s="1"/>
  <c r="BY35" i="2"/>
  <c r="BZ35" i="2" s="1"/>
  <c r="BW35" i="2"/>
  <c r="BX35" i="2" s="1"/>
  <c r="BV35" i="2"/>
  <c r="BN35" i="2"/>
  <c r="BM35" i="2"/>
  <c r="BL35" i="2"/>
  <c r="BK35" i="2"/>
  <c r="BJ35" i="2"/>
  <c r="BB35" i="2"/>
  <c r="BC35" i="2" s="1"/>
  <c r="AZ35" i="2"/>
  <c r="BA35" i="2" s="1"/>
  <c r="AY35" i="2"/>
  <c r="AR35" i="2"/>
  <c r="AQ35" i="2"/>
  <c r="AO35" i="2"/>
  <c r="AN35" i="2"/>
  <c r="AP35" i="2" s="1"/>
  <c r="AF35" i="2"/>
  <c r="AG35" i="2" s="1"/>
  <c r="AD35" i="2"/>
  <c r="AE35" i="2" s="1"/>
  <c r="AC35" i="2"/>
  <c r="V35" i="2"/>
  <c r="U35" i="2"/>
  <c r="T35" i="2"/>
  <c r="S35" i="2"/>
  <c r="R35" i="2"/>
  <c r="J35" i="2"/>
  <c r="K35" i="2" s="1"/>
  <c r="H35" i="2"/>
  <c r="I35" i="2" s="1"/>
  <c r="G35" i="2"/>
  <c r="BZ34" i="2"/>
  <c r="BY34" i="2"/>
  <c r="BW34" i="2"/>
  <c r="BV34" i="2"/>
  <c r="BX34" i="2" s="1"/>
  <c r="BM34" i="2"/>
  <c r="BN34" i="2" s="1"/>
  <c r="BK34" i="2"/>
  <c r="BL34" i="2" s="1"/>
  <c r="BJ34" i="2"/>
  <c r="BC34" i="2"/>
  <c r="BB34" i="2"/>
  <c r="BA34" i="2"/>
  <c r="AZ34" i="2"/>
  <c r="AY34" i="2"/>
  <c r="AQ34" i="2"/>
  <c r="AR34" i="2" s="1"/>
  <c r="AO34" i="2"/>
  <c r="AP34" i="2" s="1"/>
  <c r="AN34" i="2"/>
  <c r="AG34" i="2"/>
  <c r="AF34" i="2"/>
  <c r="AD34" i="2"/>
  <c r="AC34" i="2"/>
  <c r="AE34" i="2" s="1"/>
  <c r="U34" i="2"/>
  <c r="V34" i="2" s="1"/>
  <c r="S34" i="2"/>
  <c r="T34" i="2" s="1"/>
  <c r="R34" i="2"/>
  <c r="K34" i="2"/>
  <c r="J34" i="2"/>
  <c r="I34" i="2"/>
  <c r="H34" i="2"/>
  <c r="G34" i="2"/>
  <c r="BY33" i="2"/>
  <c r="BZ33" i="2" s="1"/>
  <c r="BW33" i="2"/>
  <c r="BX33" i="2" s="1"/>
  <c r="BV33" i="2"/>
  <c r="BN33" i="2"/>
  <c r="BM33" i="2"/>
  <c r="BK33" i="2"/>
  <c r="BJ33" i="2"/>
  <c r="BL33" i="2" s="1"/>
  <c r="BB33" i="2"/>
  <c r="BC33" i="2" s="1"/>
  <c r="AZ33" i="2"/>
  <c r="BA33" i="2" s="1"/>
  <c r="AY33" i="2"/>
  <c r="AR33" i="2"/>
  <c r="AQ33" i="2"/>
  <c r="AP33" i="2"/>
  <c r="AO33" i="2"/>
  <c r="AN33" i="2"/>
  <c r="AF33" i="2"/>
  <c r="AG33" i="2" s="1"/>
  <c r="AD33" i="2"/>
  <c r="AE33" i="2" s="1"/>
  <c r="AC33" i="2"/>
  <c r="V33" i="2"/>
  <c r="U33" i="2"/>
  <c r="S33" i="2"/>
  <c r="R33" i="2"/>
  <c r="T33" i="2" s="1"/>
  <c r="J33" i="2"/>
  <c r="K33" i="2" s="1"/>
  <c r="H33" i="2"/>
  <c r="I33" i="2" s="1"/>
  <c r="G33" i="2"/>
  <c r="BZ32" i="2"/>
  <c r="BY32" i="2"/>
  <c r="BX32" i="2"/>
  <c r="BW32" i="2"/>
  <c r="BV32" i="2"/>
  <c r="BM32" i="2"/>
  <c r="BN32" i="2" s="1"/>
  <c r="BK32" i="2"/>
  <c r="BL32" i="2" s="1"/>
  <c r="BJ32" i="2"/>
  <c r="BC32" i="2"/>
  <c r="BB32" i="2"/>
  <c r="AZ32" i="2"/>
  <c r="AY32" i="2"/>
  <c r="BA32" i="2" s="1"/>
  <c r="AQ32" i="2"/>
  <c r="AR32" i="2" s="1"/>
  <c r="AO32" i="2"/>
  <c r="AP32" i="2" s="1"/>
  <c r="AN32" i="2"/>
  <c r="AG32" i="2"/>
  <c r="AF32" i="2"/>
  <c r="AE32" i="2"/>
  <c r="AD32" i="2"/>
  <c r="AC32" i="2"/>
  <c r="U32" i="2"/>
  <c r="V32" i="2" s="1"/>
  <c r="S32" i="2"/>
  <c r="T32" i="2" s="1"/>
  <c r="R32" i="2"/>
  <c r="K32" i="2"/>
  <c r="J32" i="2"/>
  <c r="H32" i="2"/>
  <c r="G32" i="2"/>
  <c r="I32" i="2" s="1"/>
  <c r="BY31" i="2"/>
  <c r="BZ31" i="2" s="1"/>
  <c r="BW31" i="2"/>
  <c r="BX31" i="2" s="1"/>
  <c r="BV31" i="2"/>
  <c r="BN31" i="2"/>
  <c r="BM31" i="2"/>
  <c r="BL31" i="2"/>
  <c r="BK31" i="2"/>
  <c r="BJ31" i="2"/>
  <c r="BB31" i="2"/>
  <c r="BC31" i="2" s="1"/>
  <c r="AZ31" i="2"/>
  <c r="BA31" i="2" s="1"/>
  <c r="AY31" i="2"/>
  <c r="AR31" i="2"/>
  <c r="AQ31" i="2"/>
  <c r="AO31" i="2"/>
  <c r="AN31" i="2"/>
  <c r="AP31" i="2" s="1"/>
  <c r="AF31" i="2"/>
  <c r="AG31" i="2" s="1"/>
  <c r="AD31" i="2"/>
  <c r="AE31" i="2" s="1"/>
  <c r="AC31" i="2"/>
  <c r="V31" i="2"/>
  <c r="U31" i="2"/>
  <c r="T31" i="2"/>
  <c r="S31" i="2"/>
  <c r="R31" i="2"/>
  <c r="J31" i="2"/>
  <c r="K31" i="2" s="1"/>
  <c r="H31" i="2"/>
  <c r="I31" i="2" s="1"/>
  <c r="G31" i="2"/>
  <c r="BZ30" i="2"/>
  <c r="BY30" i="2"/>
  <c r="BW30" i="2"/>
  <c r="BV30" i="2"/>
  <c r="BX30" i="2" s="1"/>
  <c r="BM30" i="2"/>
  <c r="BN30" i="2" s="1"/>
  <c r="BK30" i="2"/>
  <c r="BL30" i="2" s="1"/>
  <c r="BJ30" i="2"/>
  <c r="BC30" i="2"/>
  <c r="BB30" i="2"/>
  <c r="BA30" i="2"/>
  <c r="AZ30" i="2"/>
  <c r="AY30" i="2"/>
  <c r="AQ30" i="2"/>
  <c r="AR30" i="2" s="1"/>
  <c r="AO30" i="2"/>
  <c r="AP30" i="2" s="1"/>
  <c r="AN30" i="2"/>
  <c r="AG30" i="2"/>
  <c r="AF30" i="2"/>
  <c r="AE30" i="2"/>
  <c r="AD30" i="2"/>
  <c r="AC30" i="2"/>
  <c r="U30" i="2"/>
  <c r="V30" i="2" s="1"/>
  <c r="S30" i="2"/>
  <c r="T30" i="2" s="1"/>
  <c r="R30" i="2"/>
  <c r="K30" i="2"/>
  <c r="J30" i="2"/>
  <c r="I30" i="2"/>
  <c r="H30" i="2"/>
  <c r="G30" i="2"/>
  <c r="BY29" i="2"/>
  <c r="BZ29" i="2" s="1"/>
  <c r="BW29" i="2"/>
  <c r="BX29" i="2" s="1"/>
  <c r="BV29" i="2"/>
  <c r="BN29" i="2"/>
  <c r="BM29" i="2"/>
  <c r="BL29" i="2"/>
  <c r="BK29" i="2"/>
  <c r="BJ29" i="2"/>
  <c r="BB29" i="2"/>
  <c r="BC29" i="2" s="1"/>
  <c r="AZ29" i="2"/>
  <c r="BA29" i="2" s="1"/>
  <c r="AY29" i="2"/>
  <c r="AR29" i="2"/>
  <c r="AQ29" i="2"/>
  <c r="AP29" i="2"/>
  <c r="AO29" i="2"/>
  <c r="AN29" i="2"/>
  <c r="AF29" i="2"/>
  <c r="AG29" i="2" s="1"/>
  <c r="AD29" i="2"/>
  <c r="AE29" i="2" s="1"/>
  <c r="AC29" i="2"/>
  <c r="V29" i="2"/>
  <c r="U29" i="2"/>
  <c r="T29" i="2"/>
  <c r="S29" i="2"/>
  <c r="R29" i="2"/>
  <c r="J29" i="2"/>
  <c r="K29" i="2" s="1"/>
  <c r="H29" i="2"/>
  <c r="I29" i="2" s="1"/>
  <c r="G29" i="2"/>
  <c r="BZ28" i="2"/>
  <c r="BY28" i="2"/>
  <c r="BW28" i="2"/>
  <c r="BV28" i="2"/>
  <c r="BX28" i="2" s="1"/>
  <c r="BM28" i="2"/>
  <c r="BN28" i="2" s="1"/>
  <c r="BK28" i="2"/>
  <c r="BL28" i="2" s="1"/>
  <c r="BJ28" i="2"/>
  <c r="BC28" i="2"/>
  <c r="BB28" i="2"/>
  <c r="AZ28" i="2"/>
  <c r="AY28" i="2"/>
  <c r="BA28" i="2" s="1"/>
  <c r="AQ28" i="2"/>
  <c r="AR28" i="2" s="1"/>
  <c r="AO28" i="2"/>
  <c r="AP28" i="2" s="1"/>
  <c r="AN28" i="2"/>
  <c r="AG28" i="2"/>
  <c r="AF28" i="2"/>
  <c r="AD28" i="2"/>
  <c r="AC28" i="2"/>
  <c r="AE28" i="2" s="1"/>
  <c r="U28" i="2"/>
  <c r="V28" i="2" s="1"/>
  <c r="S28" i="2"/>
  <c r="T28" i="2" s="1"/>
  <c r="R28" i="2"/>
  <c r="K28" i="2"/>
  <c r="J28" i="2"/>
  <c r="H28" i="2"/>
  <c r="G28" i="2"/>
  <c r="I28" i="2" s="1"/>
  <c r="BY27" i="2"/>
  <c r="BZ27" i="2" s="1"/>
  <c r="BW27" i="2"/>
  <c r="BX27" i="2" s="1"/>
  <c r="BV27" i="2"/>
  <c r="BN27" i="2"/>
  <c r="BM27" i="2"/>
  <c r="BK27" i="2"/>
  <c r="BJ27" i="2"/>
  <c r="BL27" i="2" s="1"/>
  <c r="BB27" i="2"/>
  <c r="BC27" i="2" s="1"/>
  <c r="AZ27" i="2"/>
  <c r="BA27" i="2" s="1"/>
  <c r="AY27" i="2"/>
  <c r="AR27" i="2"/>
  <c r="AQ27" i="2"/>
  <c r="AO27" i="2"/>
  <c r="AN27" i="2"/>
  <c r="AP27" i="2" s="1"/>
  <c r="AF27" i="2"/>
  <c r="AG27" i="2" s="1"/>
  <c r="AD27" i="2"/>
  <c r="AE27" i="2" s="1"/>
  <c r="AC27" i="2"/>
  <c r="V27" i="2"/>
  <c r="U27" i="2"/>
  <c r="S27" i="2"/>
  <c r="R27" i="2"/>
  <c r="T27" i="2" s="1"/>
  <c r="J27" i="2"/>
  <c r="K27" i="2" s="1"/>
  <c r="H27" i="2"/>
  <c r="I27" i="2" s="1"/>
  <c r="G27" i="2"/>
  <c r="BZ26" i="2"/>
  <c r="BY26" i="2"/>
  <c r="BW26" i="2"/>
  <c r="BV26" i="2"/>
  <c r="BX26" i="2" s="1"/>
  <c r="BM26" i="2"/>
  <c r="BN26" i="2" s="1"/>
  <c r="BK26" i="2"/>
  <c r="BL26" i="2" s="1"/>
  <c r="BJ26" i="2"/>
  <c r="BC26" i="2"/>
  <c r="BB26" i="2"/>
  <c r="AZ26" i="2"/>
  <c r="AY26" i="2"/>
  <c r="BA26" i="2" s="1"/>
  <c r="AQ26" i="2"/>
  <c r="AR26" i="2" s="1"/>
  <c r="AO26" i="2"/>
  <c r="AP26" i="2" s="1"/>
  <c r="AN26" i="2"/>
  <c r="AG26" i="2"/>
  <c r="AF26" i="2"/>
  <c r="AD26" i="2"/>
  <c r="AC26" i="2"/>
  <c r="AE26" i="2" s="1"/>
  <c r="U26" i="2"/>
  <c r="V26" i="2" s="1"/>
  <c r="S26" i="2"/>
  <c r="T26" i="2" s="1"/>
  <c r="R26" i="2"/>
  <c r="K26" i="2"/>
  <c r="J26" i="2"/>
  <c r="H26" i="2"/>
  <c r="G26" i="2"/>
  <c r="I26" i="2" s="1"/>
  <c r="BY25" i="2"/>
  <c r="BZ25" i="2" s="1"/>
  <c r="BW25" i="2"/>
  <c r="BX25" i="2" s="1"/>
  <c r="BV25" i="2"/>
  <c r="BN25" i="2"/>
  <c r="BM25" i="2"/>
  <c r="BK25" i="2"/>
  <c r="BJ25" i="2"/>
  <c r="BL25" i="2" s="1"/>
  <c r="BB25" i="2"/>
  <c r="BC25" i="2" s="1"/>
  <c r="AZ25" i="2"/>
  <c r="BA25" i="2" s="1"/>
  <c r="AY25" i="2"/>
  <c r="AR25" i="2"/>
  <c r="AQ25" i="2"/>
  <c r="AO25" i="2"/>
  <c r="AN25" i="2"/>
  <c r="AP25" i="2" s="1"/>
  <c r="AF25" i="2"/>
  <c r="AG25" i="2" s="1"/>
  <c r="AD25" i="2"/>
  <c r="AE25" i="2" s="1"/>
  <c r="AC25" i="2"/>
  <c r="V25" i="2"/>
  <c r="U25" i="2"/>
  <c r="S25" i="2"/>
  <c r="R25" i="2"/>
  <c r="T25" i="2" s="1"/>
  <c r="J25" i="2"/>
  <c r="K25" i="2" s="1"/>
  <c r="H25" i="2"/>
  <c r="I25" i="2" s="1"/>
  <c r="G25" i="2"/>
  <c r="BZ24" i="2"/>
  <c r="BY24" i="2"/>
  <c r="BW24" i="2"/>
  <c r="BV24" i="2"/>
  <c r="BX24" i="2" s="1"/>
  <c r="BM24" i="2"/>
  <c r="BN24" i="2" s="1"/>
  <c r="BK24" i="2"/>
  <c r="BL24" i="2" s="1"/>
  <c r="BJ24" i="2"/>
  <c r="BC24" i="2"/>
  <c r="BB24" i="2"/>
  <c r="AZ24" i="2"/>
  <c r="AY24" i="2"/>
  <c r="BA24" i="2" s="1"/>
  <c r="AQ24" i="2"/>
  <c r="AR24" i="2" s="1"/>
  <c r="AO24" i="2"/>
  <c r="AP24" i="2" s="1"/>
  <c r="AN24" i="2"/>
  <c r="AG24" i="2"/>
  <c r="AF24" i="2"/>
  <c r="AD24" i="2"/>
  <c r="AC24" i="2"/>
  <c r="AE24" i="2" s="1"/>
  <c r="U24" i="2"/>
  <c r="V24" i="2" s="1"/>
  <c r="S24" i="2"/>
  <c r="T24" i="2" s="1"/>
  <c r="R24" i="2"/>
  <c r="K24" i="2"/>
  <c r="J24" i="2"/>
  <c r="H24" i="2"/>
  <c r="G24" i="2"/>
  <c r="I24" i="2" s="1"/>
  <c r="BY23" i="2"/>
  <c r="BZ23" i="2" s="1"/>
  <c r="BW23" i="2"/>
  <c r="BX23" i="2" s="1"/>
  <c r="BV23" i="2"/>
  <c r="BN23" i="2"/>
  <c r="BM23" i="2"/>
  <c r="BK23" i="2"/>
  <c r="BJ23" i="2"/>
  <c r="BL23" i="2" s="1"/>
  <c r="BB23" i="2"/>
  <c r="BC23" i="2" s="1"/>
  <c r="AZ23" i="2"/>
  <c r="BA23" i="2" s="1"/>
  <c r="AY23" i="2"/>
  <c r="AR23" i="2"/>
  <c r="AQ23" i="2"/>
  <c r="AO23" i="2"/>
  <c r="AN23" i="2"/>
  <c r="AP23" i="2" s="1"/>
  <c r="AF23" i="2"/>
  <c r="AG23" i="2" s="1"/>
  <c r="AD23" i="2"/>
  <c r="AE23" i="2" s="1"/>
  <c r="AC23" i="2"/>
  <c r="V23" i="2"/>
  <c r="U23" i="2"/>
  <c r="S23" i="2"/>
  <c r="R23" i="2"/>
  <c r="T23" i="2" s="1"/>
  <c r="J23" i="2"/>
  <c r="K23" i="2" s="1"/>
  <c r="H23" i="2"/>
  <c r="I23" i="2" s="1"/>
  <c r="G23" i="2"/>
  <c r="BZ22" i="2"/>
  <c r="BY22" i="2"/>
  <c r="BW22" i="2"/>
  <c r="BV22" i="2"/>
  <c r="BX22" i="2" s="1"/>
  <c r="BM22" i="2"/>
  <c r="BN22" i="2" s="1"/>
  <c r="BK22" i="2"/>
  <c r="BL22" i="2" s="1"/>
  <c r="BJ22" i="2"/>
  <c r="BC22" i="2"/>
  <c r="BB22" i="2"/>
  <c r="AZ22" i="2"/>
  <c r="AY22" i="2"/>
  <c r="BA22" i="2" s="1"/>
  <c r="AQ22" i="2"/>
  <c r="AR22" i="2" s="1"/>
  <c r="AO22" i="2"/>
  <c r="AP22" i="2" s="1"/>
  <c r="AN22" i="2"/>
  <c r="AG22" i="2"/>
  <c r="AF22" i="2"/>
  <c r="AD22" i="2"/>
  <c r="AC22" i="2"/>
  <c r="AE22" i="2" s="1"/>
  <c r="U22" i="2"/>
  <c r="V22" i="2" s="1"/>
  <c r="S22" i="2"/>
  <c r="T22" i="2" s="1"/>
  <c r="R22" i="2"/>
  <c r="K22" i="2"/>
  <c r="J22" i="2"/>
  <c r="H22" i="2"/>
  <c r="G22" i="2"/>
  <c r="I22" i="2" s="1"/>
  <c r="BY21" i="2"/>
  <c r="BZ21" i="2" s="1"/>
  <c r="BW21" i="2"/>
  <c r="BX21" i="2" s="1"/>
  <c r="BV21" i="2"/>
  <c r="BN21" i="2"/>
  <c r="BM21" i="2"/>
  <c r="BK21" i="2"/>
  <c r="BJ21" i="2"/>
  <c r="BL21" i="2" s="1"/>
  <c r="BB21" i="2"/>
  <c r="BC21" i="2" s="1"/>
  <c r="AZ21" i="2"/>
  <c r="BA21" i="2" s="1"/>
  <c r="AY21" i="2"/>
  <c r="AR21" i="2"/>
  <c r="AQ21" i="2"/>
  <c r="AO21" i="2"/>
  <c r="AN21" i="2"/>
  <c r="AP21" i="2" s="1"/>
  <c r="AF21" i="2"/>
  <c r="AG21" i="2" s="1"/>
  <c r="AD21" i="2"/>
  <c r="AE21" i="2" s="1"/>
  <c r="AC21" i="2"/>
  <c r="V21" i="2"/>
  <c r="U21" i="2"/>
  <c r="S21" i="2"/>
  <c r="R21" i="2"/>
  <c r="T21" i="2" s="1"/>
  <c r="J21" i="2"/>
  <c r="K21" i="2" s="1"/>
  <c r="H21" i="2"/>
  <c r="I21" i="2" s="1"/>
  <c r="G21" i="2"/>
  <c r="BZ20" i="2"/>
  <c r="BY20" i="2"/>
  <c r="BW20" i="2"/>
  <c r="BV20" i="2"/>
  <c r="BX20" i="2" s="1"/>
  <c r="BM20" i="2"/>
  <c r="BN20" i="2" s="1"/>
  <c r="BK20" i="2"/>
  <c r="BL20" i="2" s="1"/>
  <c r="BJ20" i="2"/>
  <c r="BC20" i="2"/>
  <c r="BB20" i="2"/>
  <c r="AZ20" i="2"/>
  <c r="AY20" i="2"/>
  <c r="BA20" i="2" s="1"/>
  <c r="AQ20" i="2"/>
  <c r="AR20" i="2" s="1"/>
  <c r="AO20" i="2"/>
  <c r="AP20" i="2" s="1"/>
  <c r="AN20" i="2"/>
  <c r="AG20" i="2"/>
  <c r="AF20" i="2"/>
  <c r="AD20" i="2"/>
  <c r="AC20" i="2"/>
  <c r="AE20" i="2" s="1"/>
  <c r="U20" i="2"/>
  <c r="V20" i="2" s="1"/>
  <c r="S20" i="2"/>
  <c r="T20" i="2" s="1"/>
  <c r="R20" i="2"/>
  <c r="K20" i="2"/>
  <c r="J20" i="2"/>
  <c r="H20" i="2"/>
  <c r="G20" i="2"/>
  <c r="I20" i="2" s="1"/>
  <c r="BY19" i="2"/>
  <c r="BZ19" i="2" s="1"/>
  <c r="BW19" i="2"/>
  <c r="BV19" i="2"/>
  <c r="BM19" i="2"/>
  <c r="BN19" i="2" s="1"/>
  <c r="BK19" i="2"/>
  <c r="BL19" i="2" s="1"/>
  <c r="BJ19" i="2"/>
  <c r="BC19" i="2"/>
  <c r="BB19" i="2"/>
  <c r="BA19" i="2"/>
  <c r="AZ19" i="2"/>
  <c r="AY19" i="2"/>
  <c r="AQ19" i="2"/>
  <c r="AR19" i="2" s="1"/>
  <c r="AO19" i="2"/>
  <c r="AP19" i="2" s="1"/>
  <c r="AN19" i="2"/>
  <c r="AG19" i="2"/>
  <c r="AF19" i="2"/>
  <c r="AD19" i="2"/>
  <c r="AC19" i="2"/>
  <c r="AE19" i="2" s="1"/>
  <c r="U19" i="2"/>
  <c r="V19" i="2" s="1"/>
  <c r="S19" i="2"/>
  <c r="T19" i="2" s="1"/>
  <c r="R19" i="2"/>
  <c r="K19" i="2"/>
  <c r="J19" i="2"/>
  <c r="I19" i="2"/>
  <c r="H19" i="2"/>
  <c r="G19" i="2"/>
  <c r="BY18" i="2"/>
  <c r="BZ18" i="2" s="1"/>
  <c r="BW18" i="2"/>
  <c r="BX18" i="2" s="1"/>
  <c r="BV18" i="2"/>
  <c r="BN18" i="2"/>
  <c r="BM18" i="2"/>
  <c r="BK18" i="2"/>
  <c r="BJ18" i="2"/>
  <c r="BL18" i="2" s="1"/>
  <c r="BB18" i="2"/>
  <c r="BC18" i="2" s="1"/>
  <c r="AZ18" i="2"/>
  <c r="BA18" i="2" s="1"/>
  <c r="AY18" i="2"/>
  <c r="AR18" i="2"/>
  <c r="AQ18" i="2"/>
  <c r="AP18" i="2"/>
  <c r="AO18" i="2"/>
  <c r="AN18" i="2"/>
  <c r="AF18" i="2"/>
  <c r="AG18" i="2" s="1"/>
  <c r="AD18" i="2"/>
  <c r="AE18" i="2" s="1"/>
  <c r="AC18" i="2"/>
  <c r="V18" i="2"/>
  <c r="U18" i="2"/>
  <c r="S18" i="2"/>
  <c r="R18" i="2"/>
  <c r="T18" i="2" s="1"/>
  <c r="J18" i="2"/>
  <c r="K18" i="2" s="1"/>
  <c r="H18" i="2"/>
  <c r="I18" i="2" s="1"/>
  <c r="G18" i="2"/>
  <c r="BZ17" i="2"/>
  <c r="BY17" i="2"/>
  <c r="BX17" i="2"/>
  <c r="BW17" i="2"/>
  <c r="BV17" i="2"/>
  <c r="BM17" i="2"/>
  <c r="BN17" i="2" s="1"/>
  <c r="BB17" i="2"/>
  <c r="BC17" i="2" s="1"/>
  <c r="AZ17" i="2"/>
  <c r="BA17" i="2" s="1"/>
  <c r="AY17" i="2"/>
  <c r="AR17" i="2"/>
  <c r="AQ17" i="2"/>
  <c r="AP17" i="2"/>
  <c r="AO17" i="2"/>
  <c r="AN17" i="2"/>
  <c r="AF17" i="2"/>
  <c r="AG17" i="2" s="1"/>
  <c r="AD17" i="2"/>
  <c r="AE17" i="2" s="1"/>
  <c r="AC17" i="2"/>
  <c r="V17" i="2"/>
  <c r="U17" i="2"/>
  <c r="S17" i="2"/>
  <c r="R17" i="2"/>
  <c r="T17" i="2" s="1"/>
  <c r="J17" i="2"/>
  <c r="K17" i="2" s="1"/>
  <c r="H17" i="2"/>
  <c r="I17" i="2" s="1"/>
  <c r="G17" i="2"/>
  <c r="BZ16" i="2"/>
  <c r="BY16" i="2"/>
  <c r="BX16" i="2"/>
  <c r="BW16" i="2"/>
  <c r="BV16" i="2"/>
  <c r="BM16" i="2"/>
  <c r="BN16" i="2" s="1"/>
  <c r="BK16" i="2"/>
  <c r="BL16" i="2" s="1"/>
  <c r="BJ16" i="2"/>
  <c r="BC16" i="2"/>
  <c r="BB16" i="2"/>
  <c r="AZ16" i="2"/>
  <c r="AY16" i="2"/>
  <c r="BA16" i="2" s="1"/>
  <c r="AQ16" i="2"/>
  <c r="AR16" i="2" s="1"/>
  <c r="AO16" i="2"/>
  <c r="AP16" i="2" s="1"/>
  <c r="AN16" i="2"/>
  <c r="AG16" i="2"/>
  <c r="AF16" i="2"/>
  <c r="AE16" i="2"/>
  <c r="AD16" i="2"/>
  <c r="AC16" i="2"/>
  <c r="U16" i="2"/>
  <c r="V16" i="2" s="1"/>
  <c r="S16" i="2"/>
  <c r="T16" i="2" s="1"/>
  <c r="R16" i="2"/>
  <c r="K16" i="2"/>
  <c r="J16" i="2"/>
  <c r="H16" i="2"/>
  <c r="G16" i="2"/>
  <c r="I16" i="2" s="1"/>
  <c r="BY15" i="2"/>
  <c r="BZ15" i="2" s="1"/>
  <c r="BW15" i="2"/>
  <c r="BX15" i="2" s="1"/>
  <c r="BV15" i="2"/>
  <c r="BN15" i="2"/>
  <c r="BM15" i="2"/>
  <c r="BL15" i="2"/>
  <c r="BK15" i="2"/>
  <c r="BJ15" i="2"/>
  <c r="BB15" i="2"/>
  <c r="BC15" i="2" s="1"/>
  <c r="AZ15" i="2"/>
  <c r="BA15" i="2" s="1"/>
  <c r="AY15" i="2"/>
  <c r="AR15" i="2"/>
  <c r="AQ15" i="2"/>
  <c r="AO15" i="2"/>
  <c r="AN15" i="2"/>
  <c r="AP15" i="2" s="1"/>
  <c r="AF15" i="2"/>
  <c r="AG15" i="2" s="1"/>
  <c r="AD15" i="2"/>
  <c r="AE15" i="2" s="1"/>
  <c r="AC15" i="2"/>
  <c r="V15" i="2"/>
  <c r="U15" i="2"/>
  <c r="T15" i="2"/>
  <c r="S15" i="2"/>
  <c r="R15" i="2"/>
  <c r="J15" i="2"/>
  <c r="K15" i="2" s="1"/>
  <c r="H15" i="2"/>
  <c r="I15" i="2" s="1"/>
  <c r="G15" i="2"/>
  <c r="BU13" i="2"/>
  <c r="BT13" i="2"/>
  <c r="BS13" i="2"/>
  <c r="BY13" i="2" s="1"/>
  <c r="BR13" i="2"/>
  <c r="BQ13" i="2"/>
  <c r="BP13" i="2"/>
  <c r="BM13" i="2"/>
  <c r="BK13" i="2"/>
  <c r="BL13" i="2" s="1"/>
  <c r="BJ13" i="2"/>
  <c r="BB13" i="2"/>
  <c r="AQ13" i="2"/>
  <c r="AF13" i="2"/>
  <c r="U13" i="2"/>
  <c r="J13" i="2"/>
  <c r="BZ12" i="2"/>
  <c r="BY12" i="2"/>
  <c r="BX12" i="2"/>
  <c r="BW12" i="2"/>
  <c r="BV12" i="2"/>
  <c r="BM12" i="2"/>
  <c r="BN12" i="2" s="1"/>
  <c r="BK12" i="2"/>
  <c r="BL12" i="2" s="1"/>
  <c r="BJ12" i="2"/>
  <c r="BC12" i="2"/>
  <c r="BB12" i="2"/>
  <c r="AZ12" i="2"/>
  <c r="AY12" i="2"/>
  <c r="BA12" i="2" s="1"/>
  <c r="AQ12" i="2"/>
  <c r="AR12" i="2" s="1"/>
  <c r="AO12" i="2"/>
  <c r="AP12" i="2" s="1"/>
  <c r="AN12" i="2"/>
  <c r="AG12" i="2"/>
  <c r="AF12" i="2"/>
  <c r="AE12" i="2"/>
  <c r="AD12" i="2"/>
  <c r="AC12" i="2"/>
  <c r="U12" i="2"/>
  <c r="V12" i="2" s="1"/>
  <c r="S12" i="2"/>
  <c r="T12" i="2" s="1"/>
  <c r="R12" i="2"/>
  <c r="K12" i="2"/>
  <c r="J12" i="2"/>
  <c r="H12" i="2"/>
  <c r="G12" i="2"/>
  <c r="I12" i="2" s="1"/>
  <c r="BY11" i="2"/>
  <c r="BZ11" i="2" s="1"/>
  <c r="BW11" i="2"/>
  <c r="BX11" i="2" s="1"/>
  <c r="BV11" i="2"/>
  <c r="BN11" i="2"/>
  <c r="BM11" i="2"/>
  <c r="BL11" i="2"/>
  <c r="BK11" i="2"/>
  <c r="BJ11" i="2"/>
  <c r="BB11" i="2"/>
  <c r="BC11" i="2" s="1"/>
  <c r="AZ11" i="2"/>
  <c r="BA11" i="2" s="1"/>
  <c r="AY11" i="2"/>
  <c r="AR11" i="2"/>
  <c r="AQ11" i="2"/>
  <c r="AO11" i="2"/>
  <c r="AN11" i="2"/>
  <c r="AP11" i="2" s="1"/>
  <c r="AF11" i="2"/>
  <c r="AG11" i="2" s="1"/>
  <c r="AD11" i="2"/>
  <c r="AE11" i="2" s="1"/>
  <c r="AC11" i="2"/>
  <c r="V11" i="2"/>
  <c r="U11" i="2"/>
  <c r="T11" i="2"/>
  <c r="S11" i="2"/>
  <c r="R11" i="2"/>
  <c r="J11" i="2"/>
  <c r="K11" i="2" s="1"/>
  <c r="H11" i="2"/>
  <c r="I11" i="2" s="1"/>
  <c r="G11" i="2"/>
  <c r="BZ10" i="2"/>
  <c r="BY10" i="2"/>
  <c r="BW10" i="2"/>
  <c r="BV10" i="2"/>
  <c r="BX10" i="2" s="1"/>
  <c r="BM10" i="2"/>
  <c r="BN10" i="2" s="1"/>
  <c r="BK10" i="2"/>
  <c r="BL10" i="2" s="1"/>
  <c r="BJ10" i="2"/>
  <c r="BC10" i="2"/>
  <c r="BB10" i="2"/>
  <c r="BA10" i="2"/>
  <c r="AZ10" i="2"/>
  <c r="AY10" i="2"/>
  <c r="AQ10" i="2"/>
  <c r="AR10" i="2" s="1"/>
  <c r="AO10" i="2"/>
  <c r="AP10" i="2" s="1"/>
  <c r="AN10" i="2"/>
  <c r="AG10" i="2"/>
  <c r="AF10" i="2"/>
  <c r="AD10" i="2"/>
  <c r="AC10" i="2"/>
  <c r="AE10" i="2" s="1"/>
  <c r="U10" i="2"/>
  <c r="V10" i="2" s="1"/>
  <c r="S10" i="2"/>
  <c r="T10" i="2" s="1"/>
  <c r="R10" i="2"/>
  <c r="K10" i="2"/>
  <c r="J10" i="2"/>
  <c r="I10" i="2"/>
  <c r="H10" i="2"/>
  <c r="G10" i="2"/>
  <c r="BY9" i="2"/>
  <c r="BZ9" i="2" s="1"/>
  <c r="BW9" i="2"/>
  <c r="BX9" i="2" s="1"/>
  <c r="BV9" i="2"/>
  <c r="BN9" i="2"/>
  <c r="BM9" i="2"/>
  <c r="BK9" i="2"/>
  <c r="BJ9" i="2"/>
  <c r="BL9" i="2" s="1"/>
  <c r="BB9" i="2"/>
  <c r="BC9" i="2" s="1"/>
  <c r="AZ9" i="2"/>
  <c r="BA9" i="2" s="1"/>
  <c r="AY9" i="2"/>
  <c r="AR9" i="2"/>
  <c r="AQ9" i="2"/>
  <c r="AP9" i="2"/>
  <c r="AO9" i="2"/>
  <c r="AN9" i="2"/>
  <c r="AF9" i="2"/>
  <c r="AG9" i="2" s="1"/>
  <c r="AD9" i="2"/>
  <c r="AE9" i="2" s="1"/>
  <c r="AC9" i="2"/>
  <c r="V9" i="2"/>
  <c r="U9" i="2"/>
  <c r="S9" i="2"/>
  <c r="R9" i="2"/>
  <c r="T9" i="2" s="1"/>
  <c r="J9" i="2"/>
  <c r="K9" i="2" s="1"/>
  <c r="H9" i="2"/>
  <c r="I9" i="2" s="1"/>
  <c r="G9" i="2"/>
  <c r="BZ8" i="2"/>
  <c r="BY8" i="2"/>
  <c r="BX8" i="2"/>
  <c r="BW8" i="2"/>
  <c r="BV8" i="2"/>
  <c r="BM8" i="2"/>
  <c r="BN8" i="2" s="1"/>
  <c r="BK8" i="2"/>
  <c r="BL8" i="2" s="1"/>
  <c r="BJ8" i="2"/>
  <c r="BC8" i="2"/>
  <c r="BB8" i="2"/>
  <c r="AZ8" i="2"/>
  <c r="AY8" i="2"/>
  <c r="BA8" i="2" s="1"/>
  <c r="AQ8" i="2"/>
  <c r="AR8" i="2" s="1"/>
  <c r="AO8" i="2"/>
  <c r="AP8" i="2" s="1"/>
  <c r="AN8" i="2"/>
  <c r="AG8" i="2"/>
  <c r="AF8" i="2"/>
  <c r="AE8" i="2"/>
  <c r="AD8" i="2"/>
  <c r="AC8" i="2"/>
  <c r="U8" i="2"/>
  <c r="V8" i="2" s="1"/>
  <c r="S8" i="2"/>
  <c r="T8" i="2" s="1"/>
  <c r="R8" i="2"/>
  <c r="K8" i="2"/>
  <c r="J8" i="2"/>
  <c r="H8" i="2"/>
  <c r="G8" i="2"/>
  <c r="I8" i="2" s="1"/>
  <c r="BY7" i="2"/>
  <c r="BZ7" i="2" s="1"/>
  <c r="BW7" i="2"/>
  <c r="BX7" i="2" s="1"/>
  <c r="BV7" i="2"/>
  <c r="BN7" i="2"/>
  <c r="BM7" i="2"/>
  <c r="BL7" i="2"/>
  <c r="BK7" i="2"/>
  <c r="BJ7" i="2"/>
  <c r="BB7" i="2"/>
  <c r="BC7" i="2" s="1"/>
  <c r="AZ7" i="2"/>
  <c r="BA7" i="2" s="1"/>
  <c r="AY7" i="2"/>
  <c r="AR7" i="2"/>
  <c r="AQ7" i="2"/>
  <c r="AO7" i="2"/>
  <c r="AN7" i="2"/>
  <c r="AP7" i="2" s="1"/>
  <c r="AF7" i="2"/>
  <c r="AG7" i="2" s="1"/>
  <c r="AD7" i="2"/>
  <c r="AE7" i="2" s="1"/>
  <c r="AC7" i="2"/>
  <c r="V7" i="2"/>
  <c r="U7" i="2"/>
  <c r="T7" i="2"/>
  <c r="S7" i="2"/>
  <c r="R7" i="2"/>
  <c r="J7" i="2"/>
  <c r="K7" i="2" s="1"/>
  <c r="H7" i="2"/>
  <c r="I7" i="2" s="1"/>
  <c r="G7" i="2"/>
  <c r="BZ6" i="2"/>
  <c r="BY6" i="2"/>
  <c r="BW6" i="2"/>
  <c r="BV6" i="2"/>
  <c r="BX6" i="2" s="1"/>
  <c r="BM6" i="2"/>
  <c r="BN6" i="2" s="1"/>
  <c r="BK6" i="2"/>
  <c r="BL6" i="2" s="1"/>
  <c r="BJ6" i="2"/>
  <c r="BC6" i="2"/>
  <c r="BB6" i="2"/>
  <c r="BA6" i="2"/>
  <c r="AZ6" i="2"/>
  <c r="AY6" i="2"/>
  <c r="AQ6" i="2"/>
  <c r="AR6" i="2" s="1"/>
  <c r="AO6" i="2"/>
  <c r="AP6" i="2" s="1"/>
  <c r="AN6" i="2"/>
  <c r="AG6" i="2"/>
  <c r="AF6" i="2"/>
  <c r="AD6" i="2"/>
  <c r="AC6" i="2"/>
  <c r="AE6" i="2" s="1"/>
  <c r="U6" i="2"/>
  <c r="V6" i="2" s="1"/>
  <c r="S6" i="2"/>
  <c r="T6" i="2" s="1"/>
  <c r="R6" i="2"/>
  <c r="K6" i="2"/>
  <c r="J6" i="2"/>
  <c r="I6" i="2"/>
  <c r="H6" i="2"/>
  <c r="G6" i="2"/>
  <c r="BY5" i="2"/>
  <c r="BZ5" i="2" s="1"/>
  <c r="BW5" i="2"/>
  <c r="BX5" i="2" s="1"/>
  <c r="BV5" i="2"/>
  <c r="BN5" i="2"/>
  <c r="BM5" i="2"/>
  <c r="BK5" i="2"/>
  <c r="BJ5" i="2"/>
  <c r="BL5" i="2" s="1"/>
  <c r="BB5" i="2"/>
  <c r="BC5" i="2" s="1"/>
  <c r="AZ5" i="2"/>
  <c r="BA5" i="2" s="1"/>
  <c r="AY5" i="2"/>
  <c r="AR5" i="2"/>
  <c r="AQ5" i="2"/>
  <c r="AP5" i="2"/>
  <c r="AO5" i="2"/>
  <c r="AN5" i="2"/>
  <c r="AF5" i="2"/>
  <c r="AG5" i="2" s="1"/>
  <c r="AD5" i="2"/>
  <c r="AE5" i="2" s="1"/>
  <c r="AC5" i="2"/>
  <c r="V5" i="2"/>
  <c r="U5" i="2"/>
  <c r="S5" i="2"/>
  <c r="R5" i="2"/>
  <c r="T5" i="2" s="1"/>
  <c r="J5" i="2"/>
  <c r="K5" i="2" s="1"/>
  <c r="H5" i="2"/>
  <c r="I5" i="2" s="1"/>
  <c r="G5" i="2"/>
  <c r="BZ4" i="2"/>
  <c r="BY4" i="2"/>
  <c r="BX4" i="2"/>
  <c r="BW4" i="2"/>
  <c r="BV4" i="2"/>
  <c r="BM4" i="2"/>
  <c r="BN4" i="2" s="1"/>
  <c r="BK4" i="2"/>
  <c r="BL4" i="2" s="1"/>
  <c r="BJ4" i="2"/>
  <c r="BC4" i="2"/>
  <c r="BB4" i="2"/>
  <c r="AZ4" i="2"/>
  <c r="AY4" i="2"/>
  <c r="BA4" i="2" s="1"/>
  <c r="AQ4" i="2"/>
  <c r="AR4" i="2" s="1"/>
  <c r="AO4" i="2"/>
  <c r="AP4" i="2" s="1"/>
  <c r="AN4" i="2"/>
  <c r="AG4" i="2"/>
  <c r="AF4" i="2"/>
  <c r="AE4" i="2"/>
  <c r="AD4" i="2"/>
  <c r="AC4" i="2"/>
  <c r="U4" i="2"/>
  <c r="V4" i="2" s="1"/>
  <c r="S4" i="2"/>
  <c r="T4" i="2" s="1"/>
  <c r="R4" i="2"/>
  <c r="K4" i="2"/>
  <c r="J4" i="2"/>
  <c r="H4" i="2"/>
  <c r="G4" i="2"/>
  <c r="I4" i="2" s="1"/>
  <c r="BY3" i="2"/>
  <c r="BZ3" i="2" s="1"/>
  <c r="BW3" i="2"/>
  <c r="BX3" i="2" s="1"/>
  <c r="BV3" i="2"/>
  <c r="BV13" i="2" s="1"/>
  <c r="BN3" i="2"/>
  <c r="BM3" i="2"/>
  <c r="BL3" i="2"/>
  <c r="BK3" i="2"/>
  <c r="BJ3" i="2"/>
  <c r="BB3" i="2"/>
  <c r="BC3" i="2" s="1"/>
  <c r="AZ3" i="2"/>
  <c r="BA3" i="2" s="1"/>
  <c r="AY3" i="2"/>
  <c r="AY13" i="2" s="1"/>
  <c r="AR3" i="2"/>
  <c r="AQ3" i="2"/>
  <c r="AO3" i="2"/>
  <c r="AN3" i="2"/>
  <c r="AN13" i="2" s="1"/>
  <c r="AF3" i="2"/>
  <c r="AG3" i="2" s="1"/>
  <c r="AD3" i="2"/>
  <c r="AE3" i="2" s="1"/>
  <c r="AC3" i="2"/>
  <c r="AC13" i="2" s="1"/>
  <c r="V3" i="2"/>
  <c r="U3" i="2"/>
  <c r="T3" i="2"/>
  <c r="S3" i="2"/>
  <c r="R3" i="2"/>
  <c r="R13" i="2" s="1"/>
  <c r="J3" i="2"/>
  <c r="K3" i="2" s="1"/>
  <c r="H3" i="2"/>
  <c r="I3" i="2" s="1"/>
  <c r="G3" i="2"/>
  <c r="G13" i="2" s="1"/>
  <c r="AP3" i="2" l="1"/>
  <c r="BX19" i="2"/>
</calcChain>
</file>

<file path=xl/sharedStrings.xml><?xml version="1.0" encoding="utf-8"?>
<sst xmlns="http://schemas.openxmlformats.org/spreadsheetml/2006/main" count="286" uniqueCount="113">
  <si>
    <t>Analytical Error (n = 6)</t>
  </si>
  <si>
    <t>Average</t>
  </si>
  <si>
    <t>1 SD</t>
  </si>
  <si>
    <t>1 RSD (%)</t>
  </si>
  <si>
    <r>
      <t>SiO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</si>
  <si>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TiO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</si>
  <si>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Al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"/>
        <family val="2"/>
        <scheme val="minor"/>
      </rPr>
      <t>3</t>
    </r>
  </si>
  <si>
    <r>
      <t>FeO</t>
    </r>
    <r>
      <rPr>
        <b/>
        <vertAlign val="superscript"/>
        <sz val="12"/>
        <color theme="1"/>
        <rFont val="Calibri"/>
        <family val="2"/>
        <scheme val="minor"/>
      </rPr>
      <t>T</t>
    </r>
  </si>
  <si>
    <t>MnO</t>
  </si>
  <si>
    <t>MgO</t>
  </si>
  <si>
    <t>CaO</t>
  </si>
  <si>
    <r>
      <t>Na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O</t>
    </r>
  </si>
  <si>
    <r>
      <t>K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O</t>
    </r>
  </si>
  <si>
    <r>
      <t>P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"/>
        <family val="2"/>
        <scheme val="minor"/>
      </rPr>
      <t>5</t>
    </r>
  </si>
  <si>
    <t>Total</t>
  </si>
  <si>
    <t>V</t>
  </si>
  <si>
    <t>Ga</t>
  </si>
  <si>
    <t>Rb</t>
  </si>
  <si>
    <t>Sr</t>
  </si>
  <si>
    <t>Y</t>
  </si>
  <si>
    <t>Zr</t>
  </si>
  <si>
    <t>Nb</t>
  </si>
  <si>
    <t>Sn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</si>
  <si>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</si>
  <si>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</si>
  <si>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</si>
  <si>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</si>
  <si>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</si>
  <si>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</si>
  <si>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</si>
  <si>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</si>
  <si>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</si>
  <si>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</si>
  <si>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</si>
  <si>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</si>
  <si>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</si>
  <si>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</si>
  <si>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</si>
  <si>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</si>
  <si>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</si>
  <si>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Tl</t>
  </si>
  <si>
    <t>Pb</t>
  </si>
  <si>
    <t>Th</t>
  </si>
  <si>
    <t>U</t>
  </si>
  <si>
    <t xml:space="preserve">Notes: Major- and minor-element oxides are reported in wt. % and normalized to 100 % totals;  trace elements are reported in ppm. </t>
  </si>
  <si>
    <t>Table  2. Effect of Sample Size on the Precision of Whole-Rock Geochemical Analyses of the Sapphire Brown (SB) Granite</t>
  </si>
  <si>
    <t>0.625 kg</t>
  </si>
  <si>
    <t>1.25 kg</t>
  </si>
  <si>
    <t>2.5 kg</t>
  </si>
  <si>
    <t>5 kg</t>
  </si>
  <si>
    <t>10 kg</t>
  </si>
  <si>
    <t>20kg</t>
  </si>
  <si>
    <t>Sample</t>
  </si>
  <si>
    <t>SB-0.6A</t>
  </si>
  <si>
    <t>SB-0.6B</t>
  </si>
  <si>
    <t>SB-0.6E</t>
  </si>
  <si>
    <t>SB-0.6F</t>
  </si>
  <si>
    <t>SB-0.6G</t>
  </si>
  <si>
    <t>St. Dev.</t>
  </si>
  <si>
    <t>Median</t>
  </si>
  <si>
    <t>MAD</t>
  </si>
  <si>
    <t>SB-1.2A</t>
  </si>
  <si>
    <t>SB-1.2B</t>
  </si>
  <si>
    <t>SB-1.2C</t>
  </si>
  <si>
    <t>SB-1.2D</t>
  </si>
  <si>
    <t>SB-1.2E</t>
  </si>
  <si>
    <t>SB-2.5A</t>
  </si>
  <si>
    <t>SB-2.5B</t>
  </si>
  <si>
    <t>SB-2.5C</t>
  </si>
  <si>
    <t>SB-2.5D</t>
  </si>
  <si>
    <t>SB-2.5E</t>
  </si>
  <si>
    <t>SB-5A</t>
  </si>
  <si>
    <t>SB-5B</t>
  </si>
  <si>
    <t>SB-5C</t>
  </si>
  <si>
    <t>SB-5D</t>
  </si>
  <si>
    <t>SB-5E</t>
  </si>
  <si>
    <t>SB-10A</t>
  </si>
  <si>
    <t>SB-10B</t>
  </si>
  <si>
    <t>SB-10C</t>
  </si>
  <si>
    <t>SB-10D</t>
  </si>
  <si>
    <t>SB-10E</t>
  </si>
  <si>
    <t>SB-20A</t>
  </si>
  <si>
    <t>SB-20B</t>
  </si>
  <si>
    <t>SB-20C</t>
  </si>
  <si>
    <t>SB-20D</t>
  </si>
  <si>
    <t>SB-20E</t>
  </si>
  <si>
    <t>SB-REP-1</t>
  </si>
  <si>
    <t>SB-REP-2</t>
  </si>
  <si>
    <t>SB-REP3</t>
  </si>
  <si>
    <t>SB-REP-4</t>
  </si>
  <si>
    <t>SB-REP-5</t>
  </si>
  <si>
    <t>SB-REP-6</t>
  </si>
  <si>
    <t>SiO2</t>
  </si>
  <si>
    <t>TiO2</t>
  </si>
  <si>
    <t>Al2O3</t>
  </si>
  <si>
    <t>FeO(T)</t>
  </si>
  <si>
    <t>Na2O</t>
  </si>
  <si>
    <t>K2O</t>
  </si>
  <si>
    <t>P2O5</t>
  </si>
  <si>
    <t>RSD %</t>
  </si>
  <si>
    <t>1 SD(S)</t>
  </si>
  <si>
    <t>1 SD(TS)</t>
  </si>
  <si>
    <t xml:space="preserve">      0.625 kg (n = 5)</t>
  </si>
  <si>
    <t xml:space="preserve">       1.25 kg (n = 5)</t>
  </si>
  <si>
    <t xml:space="preserve">        2.5 kg (n = 5)</t>
  </si>
  <si>
    <t xml:space="preserve">         10 kg (n =5)</t>
  </si>
  <si>
    <t xml:space="preserve">        20 kg (n = 5)</t>
  </si>
  <si>
    <t>Averages and standard deviations reported for 0.625-10 kg subsamples are based on the analysis of 5 separate subsamples at each mass. Averages for 20 kg samples based on averaging combinations of smaller subsamples (see text).</t>
  </si>
  <si>
    <t>estimates (see text).</t>
  </si>
  <si>
    <t>RSD = relative standard deviation; 1 SD = 1 standard deviation of the measured analytical data.  1 SD(S) = 1 SD sampling error given by the theoretical calculations of Stanley (2003). The Stanley spreadsheet (column L) was corrected for a coding error such that the sum of the masses</t>
  </si>
  <si>
    <t xml:space="preserve">of a rock's constituent minerals now equals the overall sample mass, as it must.  1SD (TS) = 1 SD sampling error given by the theoretical calculations of this study, which are a modification of the approach of Stanley (2003) that take into account the effect of closure on uncertainty </t>
  </si>
  <si>
    <t xml:space="preserve">         5 kg (n = 5)</t>
  </si>
  <si>
    <t>Columns labelled 'Analytical Error' are the mean and standard deviation of 6 replicate analyses of a single, homogeneous rock powder of the SB granite (SB-REP) and provide an indication of the analytical precision of the ICP(OES-MS) techniques employed in this study (see text).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</si>
</sst>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2" fontId="0" fillId="0" borderId="0" xfId="0" applyNumberFormat="1" applyFont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7" fontId="6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2" fontId="5" fillId="0" borderId="5" xfId="0" applyNumberFormat="1" applyFont="1" applyBorder="1" applyAlignment="1">
      <alignment horizontal="left"/>
    </xf>
    <xf numFmtId="2" fontId="0" fillId="0" borderId="0" xfId="0" applyNumberFormat="1"/>
    <xf numFmtId="2" fontId="0" fillId="0" borderId="5" xfId="0" applyNumberFormat="1" applyBorder="1"/>
    <xf numFmtId="2" fontId="1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left"/>
    </xf>
    <xf numFmtId="2" fontId="0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left"/>
    </xf>
    <xf numFmtId="2" fontId="1" fillId="0" borderId="2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left"/>
    </xf>
    <xf numFmtId="2" fontId="1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left"/>
    </xf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FEE2-C1F9-444B-B6B5-2BCB515401A3}">
  <sheetPr>
    <pageSetUpPr fitToPage="1"/>
  </sheetPr>
  <dimension ref="A1:AC50"/>
  <sheetViews>
    <sheetView tabSelected="1" zoomScale="94" workbookViewId="0">
      <selection sqref="A1:AC51"/>
    </sheetView>
  </sheetViews>
  <sheetFormatPr baseColWidth="10" defaultRowHeight="16" x14ac:dyDescent="0.2"/>
  <cols>
    <col min="1" max="1" width="5.5" bestFit="1" customWidth="1"/>
    <col min="2" max="3" width="8" customWidth="1"/>
    <col min="4" max="4" width="9.5" bestFit="1" customWidth="1"/>
    <col min="5" max="5" width="8" bestFit="1" customWidth="1"/>
    <col min="6" max="6" width="8" customWidth="1"/>
    <col min="7" max="7" width="9.5" bestFit="1" customWidth="1"/>
    <col min="8" max="8" width="8" bestFit="1" customWidth="1"/>
    <col min="9" max="10" width="8" customWidth="1"/>
    <col min="11" max="11" width="8" bestFit="1" customWidth="1"/>
    <col min="12" max="12" width="8" customWidth="1"/>
    <col min="13" max="13" width="9.5" bestFit="1" customWidth="1"/>
    <col min="14" max="28" width="8" customWidth="1"/>
    <col min="29" max="29" width="5.5" customWidth="1"/>
  </cols>
  <sheetData>
    <row r="1" spans="1:29" ht="20" thickBot="1" x14ac:dyDescent="0.3">
      <c r="A1" s="33" t="s">
        <v>45</v>
      </c>
      <c r="B1" s="34"/>
      <c r="C1" s="35"/>
      <c r="D1" s="35"/>
      <c r="E1" s="34"/>
      <c r="F1" s="34"/>
      <c r="G1" s="34"/>
      <c r="H1" s="34"/>
      <c r="I1" s="34"/>
      <c r="J1" s="34"/>
      <c r="K1" s="34"/>
      <c r="L1" s="35"/>
      <c r="M1" s="35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</row>
    <row r="2" spans="1:29" x14ac:dyDescent="0.2">
      <c r="A2" s="36"/>
      <c r="B2" s="37"/>
      <c r="C2" s="38" t="s">
        <v>102</v>
      </c>
      <c r="D2" s="38"/>
      <c r="E2" s="36"/>
      <c r="F2" s="39"/>
      <c r="G2" s="40" t="s">
        <v>103</v>
      </c>
      <c r="H2" s="41"/>
      <c r="I2" s="36"/>
      <c r="J2" s="39"/>
      <c r="K2" s="40" t="s">
        <v>104</v>
      </c>
      <c r="L2" s="42"/>
      <c r="M2" s="36"/>
      <c r="N2" s="39"/>
      <c r="O2" s="40" t="s">
        <v>111</v>
      </c>
      <c r="P2" s="41"/>
      <c r="Q2" s="36"/>
      <c r="R2" s="39"/>
      <c r="S2" s="40" t="s">
        <v>105</v>
      </c>
      <c r="T2" s="41"/>
      <c r="U2" s="36"/>
      <c r="V2" s="39"/>
      <c r="W2" s="40" t="s">
        <v>106</v>
      </c>
      <c r="X2" s="41"/>
      <c r="Y2" s="36"/>
      <c r="Z2" s="40"/>
      <c r="AA2" s="41" t="s">
        <v>0</v>
      </c>
      <c r="AB2" s="3"/>
      <c r="AC2" s="43"/>
    </row>
    <row r="3" spans="1:29" ht="17" thickBot="1" x14ac:dyDescent="0.25">
      <c r="A3" s="44"/>
      <c r="B3" s="45" t="s">
        <v>1</v>
      </c>
      <c r="C3" s="45" t="s">
        <v>2</v>
      </c>
      <c r="D3" s="45" t="s">
        <v>100</v>
      </c>
      <c r="E3" s="46" t="s">
        <v>101</v>
      </c>
      <c r="F3" s="45" t="s">
        <v>1</v>
      </c>
      <c r="G3" s="45" t="s">
        <v>2</v>
      </c>
      <c r="H3" s="45" t="s">
        <v>100</v>
      </c>
      <c r="I3" s="46" t="s">
        <v>101</v>
      </c>
      <c r="J3" s="45" t="s">
        <v>1</v>
      </c>
      <c r="K3" s="45" t="s">
        <v>2</v>
      </c>
      <c r="L3" s="45" t="s">
        <v>100</v>
      </c>
      <c r="M3" s="46" t="s">
        <v>101</v>
      </c>
      <c r="N3" s="45" t="s">
        <v>1</v>
      </c>
      <c r="O3" s="45" t="s">
        <v>2</v>
      </c>
      <c r="P3" s="45" t="s">
        <v>100</v>
      </c>
      <c r="Q3" s="46" t="s">
        <v>101</v>
      </c>
      <c r="R3" s="47" t="s">
        <v>1</v>
      </c>
      <c r="S3" s="45" t="s">
        <v>2</v>
      </c>
      <c r="T3" s="45" t="s">
        <v>100</v>
      </c>
      <c r="U3" s="46" t="s">
        <v>101</v>
      </c>
      <c r="V3" s="45" t="s">
        <v>1</v>
      </c>
      <c r="W3" s="45" t="s">
        <v>2</v>
      </c>
      <c r="X3" s="45" t="s">
        <v>100</v>
      </c>
      <c r="Y3" s="46" t="s">
        <v>101</v>
      </c>
      <c r="Z3" s="45" t="s">
        <v>1</v>
      </c>
      <c r="AA3" s="45" t="s">
        <v>2</v>
      </c>
      <c r="AB3" s="44" t="s">
        <v>3</v>
      </c>
      <c r="AC3" s="48"/>
    </row>
    <row r="4" spans="1:29" ht="18" x14ac:dyDescent="0.25">
      <c r="A4" s="36" t="s">
        <v>4</v>
      </c>
      <c r="B4" s="1">
        <v>68.552544751219926</v>
      </c>
      <c r="C4" s="1">
        <v>0.30943232186895875</v>
      </c>
      <c r="D4" s="22">
        <v>3.49</v>
      </c>
      <c r="E4" s="29">
        <v>0.38699582799999999</v>
      </c>
      <c r="F4" s="1">
        <v>68.262014899086267</v>
      </c>
      <c r="G4" s="1">
        <v>0.348857734375422</v>
      </c>
      <c r="H4" s="22">
        <v>2.4700000000000002</v>
      </c>
      <c r="I4" s="29">
        <v>0.27186505300000002</v>
      </c>
      <c r="J4" s="1">
        <v>68.571403204790059</v>
      </c>
      <c r="K4" s="1">
        <v>0.27502138311369756</v>
      </c>
      <c r="L4" s="22">
        <v>1.74</v>
      </c>
      <c r="M4" s="29">
        <v>0.19461815900000001</v>
      </c>
      <c r="N4" s="1">
        <v>68.479214854059109</v>
      </c>
      <c r="O4" s="1">
        <v>0.34178814535134627</v>
      </c>
      <c r="P4" s="22">
        <v>1.23</v>
      </c>
      <c r="Q4" s="29">
        <v>0.13691598399999999</v>
      </c>
      <c r="R4" s="1">
        <v>68.527744042491548</v>
      </c>
      <c r="S4" s="22">
        <v>0.29779537218480173</v>
      </c>
      <c r="T4" s="22">
        <v>0.87</v>
      </c>
      <c r="U4" s="29">
        <v>9.6582862000000005E-2</v>
      </c>
      <c r="V4" s="1">
        <v>68.546820897933983</v>
      </c>
      <c r="W4" s="1">
        <v>0.18606860519313628</v>
      </c>
      <c r="X4" s="22">
        <v>0.62</v>
      </c>
      <c r="Y4" s="29">
        <v>6.7353870999999996E-2</v>
      </c>
      <c r="Z4" s="1">
        <v>68.535148304110621</v>
      </c>
      <c r="AA4" s="1">
        <v>0.14642725956170388</v>
      </c>
      <c r="AB4" s="3">
        <v>0.21365279449307242</v>
      </c>
      <c r="AC4" s="49" t="s">
        <v>4</v>
      </c>
    </row>
    <row r="5" spans="1:29" ht="18" x14ac:dyDescent="0.25">
      <c r="A5" s="50" t="s">
        <v>5</v>
      </c>
      <c r="B5" s="1">
        <v>0.64033101008438642</v>
      </c>
      <c r="C5" s="1">
        <v>6.461658759835677E-2</v>
      </c>
      <c r="D5" s="23">
        <v>3.8999999999999998E-3</v>
      </c>
      <c r="E5" s="31">
        <v>4.7810417000000001E-2</v>
      </c>
      <c r="F5" s="1">
        <v>0.62345070240214395</v>
      </c>
      <c r="G5" s="1">
        <v>4.3103842609797369E-2</v>
      </c>
      <c r="H5" s="23">
        <v>2.7000000000000001E-3</v>
      </c>
      <c r="I5" s="31">
        <v>3.3348168999999997E-2</v>
      </c>
      <c r="J5" s="1">
        <v>0.63929606309086262</v>
      </c>
      <c r="K5" s="1">
        <v>3.7979235230086637E-2</v>
      </c>
      <c r="L5" s="23">
        <v>1.9E-3</v>
      </c>
      <c r="M5" s="31">
        <v>2.3704759999999998E-2</v>
      </c>
      <c r="N5" s="1">
        <v>0.65553731963680062</v>
      </c>
      <c r="O5" s="1">
        <v>2.3941074379548951E-2</v>
      </c>
      <c r="P5" s="23">
        <v>1.4E-3</v>
      </c>
      <c r="Q5" s="31">
        <v>1.6637676000000001E-2</v>
      </c>
      <c r="R5" s="1">
        <v>0.65759361062932675</v>
      </c>
      <c r="S5" s="22">
        <v>1.4608509680423109E-2</v>
      </c>
      <c r="T5" s="23">
        <v>1E-3</v>
      </c>
      <c r="U5" s="31">
        <v>1.1960386E-2</v>
      </c>
      <c r="V5" s="1">
        <v>0.65759361062932675</v>
      </c>
      <c r="W5" s="1">
        <v>9.4255163852526372E-3</v>
      </c>
      <c r="X5" s="23">
        <v>6.9999999999999999E-4</v>
      </c>
      <c r="Y5" s="31">
        <v>8.4925290000000004E-3</v>
      </c>
      <c r="Z5" s="1">
        <v>0.64598030105624449</v>
      </c>
      <c r="AA5" s="5">
        <v>6.5100115282933852E-3</v>
      </c>
      <c r="AB5" s="2">
        <v>1.0077724533780434</v>
      </c>
      <c r="AC5" s="49" t="s">
        <v>5</v>
      </c>
    </row>
    <row r="6" spans="1:29" ht="18" x14ac:dyDescent="0.25">
      <c r="A6" s="50" t="s">
        <v>6</v>
      </c>
      <c r="B6" s="1">
        <v>14.819703294837666</v>
      </c>
      <c r="C6" s="1">
        <v>0.18595714363758009</v>
      </c>
      <c r="D6" s="22">
        <v>1.03</v>
      </c>
      <c r="E6" s="30">
        <v>0.305489654</v>
      </c>
      <c r="F6" s="1">
        <v>15.03343454730105</v>
      </c>
      <c r="G6" s="1">
        <v>0.19933476380783294</v>
      </c>
      <c r="H6" s="22">
        <v>0.73</v>
      </c>
      <c r="I6" s="30">
        <v>0.21264010699999999</v>
      </c>
      <c r="J6" s="1">
        <v>14.961906940846671</v>
      </c>
      <c r="K6" s="1">
        <v>0.22628541770801541</v>
      </c>
      <c r="L6" s="22">
        <v>0.51</v>
      </c>
      <c r="M6" s="30">
        <v>0.151175262</v>
      </c>
      <c r="N6" s="1">
        <v>15.017976837265744</v>
      </c>
      <c r="O6" s="1">
        <v>0.24516658122082557</v>
      </c>
      <c r="P6" s="22">
        <v>0.36</v>
      </c>
      <c r="Q6" s="30">
        <v>0.106259593</v>
      </c>
      <c r="R6" s="1">
        <v>14.918365898963964</v>
      </c>
      <c r="S6" s="22">
        <v>0.20902427422077857</v>
      </c>
      <c r="T6" s="22">
        <v>0.26</v>
      </c>
      <c r="U6" s="30">
        <v>7.5722339999999999E-2</v>
      </c>
      <c r="V6" s="1">
        <v>14.934140276970133</v>
      </c>
      <c r="W6" s="1">
        <v>0.13797938995730075</v>
      </c>
      <c r="X6" s="22">
        <v>0.18</v>
      </c>
      <c r="Y6" s="30">
        <v>5.3210901999999997E-2</v>
      </c>
      <c r="Z6" s="1">
        <v>14.916201779306997</v>
      </c>
      <c r="AA6" s="1">
        <v>0.13394355645090653</v>
      </c>
      <c r="AB6" s="2">
        <v>0.89797361575467716</v>
      </c>
      <c r="AC6" s="51" t="s">
        <v>6</v>
      </c>
    </row>
    <row r="7" spans="1:29" ht="19" x14ac:dyDescent="0.2">
      <c r="A7" s="50" t="s">
        <v>7</v>
      </c>
      <c r="B7" s="1">
        <v>3.4661887018894562</v>
      </c>
      <c r="C7" s="1">
        <v>0.27057125365126972</v>
      </c>
      <c r="D7" s="24">
        <v>3.3000000000000002E-2</v>
      </c>
      <c r="E7" s="31">
        <v>0.141236636</v>
      </c>
      <c r="F7" s="1">
        <v>3.5973505597988513</v>
      </c>
      <c r="G7" s="1">
        <v>0.38040352373391789</v>
      </c>
      <c r="H7" s="24">
        <v>2.3E-2</v>
      </c>
      <c r="I7" s="31">
        <v>9.7707177000000006E-2</v>
      </c>
      <c r="J7" s="1">
        <v>3.5043214027386314</v>
      </c>
      <c r="K7" s="1">
        <v>0.18775054661998192</v>
      </c>
      <c r="L7" s="24">
        <v>1.6E-2</v>
      </c>
      <c r="M7" s="31">
        <v>6.9848371000000006E-2</v>
      </c>
      <c r="N7" s="1">
        <v>3.5632578671296997</v>
      </c>
      <c r="O7" s="1">
        <v>4.7829643905361041E-2</v>
      </c>
      <c r="P7" s="24">
        <v>1.2E-2</v>
      </c>
      <c r="Q7" s="31">
        <v>4.8991957000000003E-2</v>
      </c>
      <c r="R7" s="1">
        <v>3.6139213001367523</v>
      </c>
      <c r="S7" s="22">
        <v>7.0050523394841024E-2</v>
      </c>
      <c r="T7" s="24">
        <v>8.2000000000000007E-3</v>
      </c>
      <c r="U7" s="31">
        <v>3.4874318000000001E-2</v>
      </c>
      <c r="V7" s="1">
        <v>3.5792896561749408</v>
      </c>
      <c r="W7" s="1">
        <v>4.9228149242160131E-2</v>
      </c>
      <c r="X7" s="24">
        <v>6.0000000000000001E-3</v>
      </c>
      <c r="Y7" s="31">
        <v>2.4751266000000001E-2</v>
      </c>
      <c r="Z7" s="1">
        <v>3.5421235662329846</v>
      </c>
      <c r="AA7" s="5">
        <v>2.8180749015842804E-2</v>
      </c>
      <c r="AB7" s="2">
        <v>0.79558910040546005</v>
      </c>
      <c r="AC7" s="51" t="s">
        <v>7</v>
      </c>
    </row>
    <row r="8" spans="1:29" x14ac:dyDescent="0.2">
      <c r="A8" s="52" t="s">
        <v>8</v>
      </c>
      <c r="B8" s="1">
        <v>4.7170918743185401E-2</v>
      </c>
      <c r="C8" s="22">
        <v>3.7525206574155912E-3</v>
      </c>
      <c r="D8" s="23">
        <v>4.8999999999999998E-4</v>
      </c>
      <c r="E8" s="32">
        <v>2.5386749999999998E-3</v>
      </c>
      <c r="F8" s="1">
        <v>4.7987386043862143E-2</v>
      </c>
      <c r="G8" s="1">
        <v>3.627094363523104E-3</v>
      </c>
      <c r="H8" s="23">
        <v>3.5E-4</v>
      </c>
      <c r="I8" s="32">
        <v>1.7517030000000001E-3</v>
      </c>
      <c r="J8" s="1">
        <v>4.7408488459557675E-2</v>
      </c>
      <c r="K8" s="1">
        <v>2.321992369138231E-3</v>
      </c>
      <c r="L8" s="23">
        <v>2.4000000000000001E-4</v>
      </c>
      <c r="M8" s="32">
        <v>1.2480049999999999E-3</v>
      </c>
      <c r="N8" s="1">
        <v>4.7151872337756515E-2</v>
      </c>
      <c r="O8" s="1">
        <v>7.2749007046355374E-4</v>
      </c>
      <c r="P8" s="23">
        <v>1.7000000000000001E-4</v>
      </c>
      <c r="Q8" s="32">
        <v>8.7611399999999999E-4</v>
      </c>
      <c r="R8" s="1">
        <v>4.7609921301219625E-2</v>
      </c>
      <c r="S8" s="22">
        <v>1.2266263573628682E-3</v>
      </c>
      <c r="T8" s="25">
        <v>1.2E-4</v>
      </c>
      <c r="U8" s="32">
        <v>6.2695299999999997E-4</v>
      </c>
      <c r="V8" s="1">
        <v>4.738210231346153E-2</v>
      </c>
      <c r="W8" s="1">
        <v>6.8621959354233243E-4</v>
      </c>
      <c r="X8" s="25">
        <v>9.0000000000000006E-5</v>
      </c>
      <c r="Y8" s="32">
        <v>4.4575000000000002E-4</v>
      </c>
      <c r="Z8" s="1">
        <v>4.7163980724841424E-2</v>
      </c>
      <c r="AA8" s="5">
        <v>5.5519026568586654E-4</v>
      </c>
      <c r="AB8" s="2">
        <v>1.1771488690169998</v>
      </c>
      <c r="AC8" s="53" t="s">
        <v>8</v>
      </c>
    </row>
    <row r="9" spans="1:29" x14ac:dyDescent="0.2">
      <c r="A9" s="52" t="s">
        <v>9</v>
      </c>
      <c r="B9" s="1">
        <v>0.9085476941603231</v>
      </c>
      <c r="C9" s="1">
        <v>8.4145283496897705E-2</v>
      </c>
      <c r="D9" s="23">
        <v>3.5999999999999999E-3</v>
      </c>
      <c r="E9" s="31">
        <v>4.5030977E-2</v>
      </c>
      <c r="F9" s="1">
        <v>0.92095744278997616</v>
      </c>
      <c r="G9" s="1">
        <v>7.4344760963869078E-2</v>
      </c>
      <c r="H9" s="23">
        <v>2.5999999999999999E-3</v>
      </c>
      <c r="I9" s="31">
        <v>3.1165900999999999E-2</v>
      </c>
      <c r="J9" s="1">
        <v>0.89322732600489974</v>
      </c>
      <c r="K9" s="1">
        <v>4.9540022254540676E-2</v>
      </c>
      <c r="L9" s="23">
        <v>1.8E-3</v>
      </c>
      <c r="M9" s="31">
        <v>2.2154426000000001E-2</v>
      </c>
      <c r="N9" s="1">
        <v>0.88990517465762531</v>
      </c>
      <c r="O9" s="1">
        <v>2.442518066162817E-2</v>
      </c>
      <c r="P9" s="23">
        <v>1.2999999999999999E-3</v>
      </c>
      <c r="Q9" s="31">
        <v>1.5590915E-2</v>
      </c>
      <c r="R9" s="1">
        <v>0.89123112808836658</v>
      </c>
      <c r="S9" s="22">
        <v>1.4332110361173546E-2</v>
      </c>
      <c r="T9" s="23">
        <v>8.9999999999999998E-4</v>
      </c>
      <c r="U9" s="31">
        <v>1.1092863E-2</v>
      </c>
      <c r="V9" s="1">
        <v>0.88813879425956299</v>
      </c>
      <c r="W9" s="1">
        <v>1.7433634028067625E-2</v>
      </c>
      <c r="X9" s="23">
        <v>5.9999999999999995E-4</v>
      </c>
      <c r="Y9" s="31">
        <v>7.8863240000000001E-3</v>
      </c>
      <c r="Z9" s="1">
        <v>0.87347224159793324</v>
      </c>
      <c r="AA9" s="5">
        <v>1.1124514552224737E-2</v>
      </c>
      <c r="AB9" s="2">
        <v>1.2735968039320298</v>
      </c>
      <c r="AC9" s="53" t="s">
        <v>9</v>
      </c>
    </row>
    <row r="10" spans="1:29" x14ac:dyDescent="0.2">
      <c r="A10" s="52" t="s">
        <v>10</v>
      </c>
      <c r="B10" s="1">
        <v>2.6770420748880528</v>
      </c>
      <c r="C10" s="1">
        <v>0.13078276458306717</v>
      </c>
      <c r="D10" s="24">
        <v>4.2000000000000003E-2</v>
      </c>
      <c r="E10" s="31">
        <v>0.112371771</v>
      </c>
      <c r="F10" s="1">
        <v>2.72637963220616</v>
      </c>
      <c r="G10" s="1">
        <v>7.1811535047415373E-2</v>
      </c>
      <c r="H10" s="24">
        <v>0.03</v>
      </c>
      <c r="I10" s="31">
        <v>7.7388950999999997E-2</v>
      </c>
      <c r="J10" s="1">
        <v>2.6838920180000878</v>
      </c>
      <c r="K10" s="1">
        <v>0.10430991790442395</v>
      </c>
      <c r="L10" s="24">
        <v>2.1000000000000001E-2</v>
      </c>
      <c r="M10" s="31">
        <v>5.5311409999999998E-2</v>
      </c>
      <c r="N10" s="1">
        <v>2.6555059410221813</v>
      </c>
      <c r="O10" s="1">
        <v>3.7611106642114818E-2</v>
      </c>
      <c r="P10" s="24">
        <v>1.4999999999999999E-2</v>
      </c>
      <c r="Q10" s="31">
        <v>3.8940071999999999E-2</v>
      </c>
      <c r="R10" s="1">
        <v>2.6450305885696763</v>
      </c>
      <c r="S10" s="22">
        <v>2.7395018041232459E-2</v>
      </c>
      <c r="T10" s="24">
        <v>1.0999999999999999E-2</v>
      </c>
      <c r="U10" s="31">
        <v>2.7679532E-2</v>
      </c>
      <c r="V10" s="1">
        <v>2.6455719731058505</v>
      </c>
      <c r="W10" s="1">
        <v>3.4772948390421457E-2</v>
      </c>
      <c r="X10" s="24">
        <v>7.0000000000000001E-3</v>
      </c>
      <c r="Y10" s="31">
        <v>1.9737502000000001E-2</v>
      </c>
      <c r="Z10" s="1">
        <v>2.6612404542136172</v>
      </c>
      <c r="AA10" s="5">
        <v>2.0164701818391507E-2</v>
      </c>
      <c r="AB10" s="2">
        <v>0.7577181455536709</v>
      </c>
      <c r="AC10" s="53" t="s">
        <v>10</v>
      </c>
    </row>
    <row r="11" spans="1:29" ht="18" x14ac:dyDescent="0.25">
      <c r="A11" s="50" t="s">
        <v>11</v>
      </c>
      <c r="B11" s="1">
        <v>3.2622256350290497</v>
      </c>
      <c r="C11" s="1">
        <v>9.0373925782946465E-2</v>
      </c>
      <c r="D11" s="24">
        <v>0.13200000000000001</v>
      </c>
      <c r="E11" s="31">
        <v>4.7638025000000001E-2</v>
      </c>
      <c r="F11" s="1">
        <v>3.1798142307378479</v>
      </c>
      <c r="G11" s="1">
        <v>4.6497445123280641E-2</v>
      </c>
      <c r="H11" s="24">
        <v>9.2999999999999999E-2</v>
      </c>
      <c r="I11" s="31">
        <v>3.3153120000000001E-2</v>
      </c>
      <c r="J11" s="1">
        <v>3.1685878250652397</v>
      </c>
      <c r="K11" s="1">
        <v>3.1989228238617697E-2</v>
      </c>
      <c r="L11" s="24">
        <v>6.6000000000000003E-2</v>
      </c>
      <c r="M11" s="31">
        <v>2.3878244999999999E-2</v>
      </c>
      <c r="N11" s="1">
        <v>3.157632454497878</v>
      </c>
      <c r="O11" s="1">
        <v>3.352066416804908E-2</v>
      </c>
      <c r="P11" s="24">
        <v>4.7E-2</v>
      </c>
      <c r="Q11" s="31">
        <v>1.6771514000000001E-2</v>
      </c>
      <c r="R11" s="1">
        <v>3.1681317592007385</v>
      </c>
      <c r="S11" s="22">
        <v>3.6476387115191335E-2</v>
      </c>
      <c r="T11" s="24">
        <v>3.3000000000000002E-2</v>
      </c>
      <c r="U11" s="31">
        <v>1.1768602E-2</v>
      </c>
      <c r="V11" s="1">
        <v>3.1681317592007385</v>
      </c>
      <c r="W11" s="1">
        <v>1.2895892581463538E-2</v>
      </c>
      <c r="X11" s="24">
        <v>2.3E-2</v>
      </c>
      <c r="Y11" s="31">
        <v>8.3490390000000008E-3</v>
      </c>
      <c r="Z11" s="1">
        <v>3.2213480299777579</v>
      </c>
      <c r="AA11" s="5">
        <v>1.1462998860458611E-2</v>
      </c>
      <c r="AB11" s="2">
        <v>0.35584478155679933</v>
      </c>
      <c r="AC11" s="49" t="s">
        <v>11</v>
      </c>
    </row>
    <row r="12" spans="1:29" ht="18" x14ac:dyDescent="0.25">
      <c r="A12" s="50" t="s">
        <v>12</v>
      </c>
      <c r="B12" s="1">
        <v>5.3416803873550744</v>
      </c>
      <c r="C12" s="1">
        <v>0.3143269646463715</v>
      </c>
      <c r="D12" s="22">
        <v>0.65</v>
      </c>
      <c r="E12" s="30">
        <v>0.39048103699999998</v>
      </c>
      <c r="F12" s="1">
        <v>5.3267652902678613</v>
      </c>
      <c r="G12" s="1">
        <v>0.28010963486454188</v>
      </c>
      <c r="H12" s="22">
        <v>0.46</v>
      </c>
      <c r="I12" s="30">
        <v>0.27017160099999998</v>
      </c>
      <c r="J12" s="1">
        <v>5.2613702895339447</v>
      </c>
      <c r="K12" s="1">
        <v>0.19742300412609223</v>
      </c>
      <c r="L12" s="22">
        <v>0.32</v>
      </c>
      <c r="M12" s="30">
        <v>0.19192448300000001</v>
      </c>
      <c r="N12" s="1">
        <v>5.262364994483649</v>
      </c>
      <c r="O12" s="1">
        <v>0.11264989106691273</v>
      </c>
      <c r="P12" s="22">
        <v>0.23</v>
      </c>
      <c r="Q12" s="30">
        <v>0.13505851099999999</v>
      </c>
      <c r="R12" s="1">
        <v>5.2577508345880277</v>
      </c>
      <c r="S12" s="22">
        <v>8.6747129168769727E-2</v>
      </c>
      <c r="T12" s="22">
        <v>0.16</v>
      </c>
      <c r="U12" s="30">
        <v>9.6228830000000001E-2</v>
      </c>
      <c r="V12" s="1">
        <v>5.2729728112540419</v>
      </c>
      <c r="W12" s="1">
        <v>6.5970491368043407E-2</v>
      </c>
      <c r="X12" s="22">
        <v>0.112</v>
      </c>
      <c r="Y12" s="30">
        <v>6.8178874E-2</v>
      </c>
      <c r="Z12" s="1">
        <v>5.2951063479468905</v>
      </c>
      <c r="AA12" s="5">
        <v>1.8481286302040673E-2</v>
      </c>
      <c r="AB12" s="2">
        <v>0.34902578130855777</v>
      </c>
      <c r="AC12" s="49" t="s">
        <v>12</v>
      </c>
    </row>
    <row r="13" spans="1:29" ht="18" x14ac:dyDescent="0.25">
      <c r="A13" s="50" t="s">
        <v>13</v>
      </c>
      <c r="B13" s="1">
        <v>0.28456553179286775</v>
      </c>
      <c r="C13" s="1">
        <v>3.130899865004378E-2</v>
      </c>
      <c r="D13" s="23">
        <v>1.1000000000000001E-3</v>
      </c>
      <c r="E13" s="31">
        <v>1.9938528000000001E-2</v>
      </c>
      <c r="F13" s="1">
        <v>0.28184530936599322</v>
      </c>
      <c r="G13" s="1">
        <v>5.9993612270849766E-3</v>
      </c>
      <c r="H13" s="23">
        <v>7.3999999999999999E-4</v>
      </c>
      <c r="I13" s="31">
        <v>1.3625916E-2</v>
      </c>
      <c r="J13" s="1">
        <v>0.26858644147003657</v>
      </c>
      <c r="K13" s="1">
        <v>1.4315890730818071E-2</v>
      </c>
      <c r="L13" s="23">
        <v>5.1000000000000004E-4</v>
      </c>
      <c r="M13" s="31">
        <v>9.6858529999999995E-3</v>
      </c>
      <c r="N13" s="1">
        <v>0.27145268490954899</v>
      </c>
      <c r="O13" s="1">
        <v>1.273407615766603E-2</v>
      </c>
      <c r="P13" s="23">
        <v>3.6999999999999999E-4</v>
      </c>
      <c r="Q13" s="31">
        <v>6.9033089999999998E-3</v>
      </c>
      <c r="R13" s="1">
        <v>0.27262091603038791</v>
      </c>
      <c r="S13" s="22">
        <v>1.7627943167411553E-2</v>
      </c>
      <c r="T13" s="23">
        <v>2.5999999999999998E-4</v>
      </c>
      <c r="U13" s="31">
        <v>4.8458099999999999E-3</v>
      </c>
      <c r="V13" s="1">
        <v>0.27065436118222164</v>
      </c>
      <c r="W13" s="1">
        <v>1.0631936958370943E-2</v>
      </c>
      <c r="X13" s="23">
        <v>1.9000000000000001E-4</v>
      </c>
      <c r="Y13" s="31">
        <v>3.4661589999999999E-3</v>
      </c>
      <c r="Z13" s="1">
        <v>0.26221499483210314</v>
      </c>
      <c r="AA13" s="5">
        <v>5.8439394065533251E-3</v>
      </c>
      <c r="AB13" s="2">
        <v>2.2286823872506649</v>
      </c>
      <c r="AC13" s="49" t="s">
        <v>13</v>
      </c>
    </row>
    <row r="14" spans="1:29" x14ac:dyDescent="0.2">
      <c r="A14" s="52" t="s">
        <v>14</v>
      </c>
      <c r="B14" s="1">
        <v>99.999999999999972</v>
      </c>
      <c r="C14" s="1"/>
      <c r="D14" s="22"/>
      <c r="E14" s="2"/>
      <c r="F14" s="1">
        <v>100</v>
      </c>
      <c r="G14" s="1"/>
      <c r="H14" s="22"/>
      <c r="I14" s="2"/>
      <c r="J14" s="1">
        <v>100</v>
      </c>
      <c r="K14" s="1"/>
      <c r="L14" s="22"/>
      <c r="M14" s="2"/>
      <c r="N14" s="1">
        <v>100</v>
      </c>
      <c r="O14" s="1"/>
      <c r="P14" s="22"/>
      <c r="Q14" s="2"/>
      <c r="R14" s="1">
        <v>100</v>
      </c>
      <c r="S14" s="22"/>
      <c r="T14" s="22"/>
      <c r="U14" s="2"/>
      <c r="V14" s="1">
        <v>99.999999999999986</v>
      </c>
      <c r="W14" s="1"/>
      <c r="X14" s="22"/>
      <c r="Y14" s="2"/>
      <c r="Z14" s="1">
        <v>100</v>
      </c>
      <c r="AA14" s="1"/>
      <c r="AB14" s="2"/>
      <c r="AC14" s="54" t="s">
        <v>14</v>
      </c>
    </row>
    <row r="15" spans="1:29" x14ac:dyDescent="0.2">
      <c r="A15" s="52"/>
      <c r="B15" s="1"/>
      <c r="C15" s="1"/>
      <c r="D15" s="51" t="s">
        <v>3</v>
      </c>
      <c r="E15" s="50"/>
      <c r="F15" s="1"/>
      <c r="G15" s="1"/>
      <c r="H15" s="51" t="s">
        <v>3</v>
      </c>
      <c r="I15" s="50"/>
      <c r="J15" s="1"/>
      <c r="K15" s="1"/>
      <c r="L15" s="51" t="s">
        <v>3</v>
      </c>
      <c r="M15" s="50"/>
      <c r="N15" s="1"/>
      <c r="O15" s="1"/>
      <c r="P15" s="51" t="s">
        <v>3</v>
      </c>
      <c r="Q15" s="50"/>
      <c r="R15" s="1"/>
      <c r="S15" s="22"/>
      <c r="T15" s="51" t="s">
        <v>3</v>
      </c>
      <c r="U15" s="50"/>
      <c r="V15" s="1"/>
      <c r="W15" s="1"/>
      <c r="X15" s="51" t="s">
        <v>3</v>
      </c>
      <c r="Y15" s="50"/>
      <c r="Z15" s="1"/>
      <c r="AA15" s="1"/>
      <c r="AB15" s="2"/>
      <c r="AC15" s="54"/>
    </row>
    <row r="16" spans="1:29" x14ac:dyDescent="0.2">
      <c r="A16" s="52" t="s">
        <v>15</v>
      </c>
      <c r="B16" s="7">
        <v>46.2</v>
      </c>
      <c r="C16" s="8">
        <v>4.658325879540846</v>
      </c>
      <c r="D16" s="22">
        <f>100*C16/B16</f>
        <v>10.08295644922261</v>
      </c>
      <c r="E16" s="2"/>
      <c r="F16" s="7">
        <v>46.8</v>
      </c>
      <c r="G16" s="8">
        <v>5.805170109479981</v>
      </c>
      <c r="H16" s="1">
        <f>100*G16/F16</f>
        <v>12.404209635640985</v>
      </c>
      <c r="I16" s="2"/>
      <c r="J16" s="7">
        <v>45.8</v>
      </c>
      <c r="K16" s="8">
        <v>3.4928498393145961</v>
      </c>
      <c r="L16" s="22">
        <v>7.6263096928266298</v>
      </c>
      <c r="M16" s="2"/>
      <c r="N16" s="7">
        <v>46.2</v>
      </c>
      <c r="O16" s="8">
        <v>1.0954451150103321</v>
      </c>
      <c r="P16" s="22">
        <v>2.3710933225331865</v>
      </c>
      <c r="Q16" s="2"/>
      <c r="R16" s="7">
        <v>48.4</v>
      </c>
      <c r="S16" s="26">
        <v>2.1908902300206643</v>
      </c>
      <c r="T16" s="22">
        <v>4.5266327066542651</v>
      </c>
      <c r="U16" s="2"/>
      <c r="V16" s="7">
        <v>47.34375</v>
      </c>
      <c r="W16" s="8">
        <v>1.3073126473895569</v>
      </c>
      <c r="X16" s="22">
        <v>2.7613204433310772</v>
      </c>
      <c r="Y16" s="2"/>
      <c r="Z16" s="7">
        <v>46.333333333333336</v>
      </c>
      <c r="AA16" s="8">
        <v>0.51639777949432231</v>
      </c>
      <c r="AB16" s="2">
        <v>1.114527581642422</v>
      </c>
      <c r="AC16" s="54" t="s">
        <v>15</v>
      </c>
    </row>
    <row r="17" spans="1:29" x14ac:dyDescent="0.2">
      <c r="A17" s="52" t="s">
        <v>16</v>
      </c>
      <c r="B17" s="7">
        <v>18.2</v>
      </c>
      <c r="C17" s="8">
        <v>0.83666002653407556</v>
      </c>
      <c r="D17" s="22">
        <f t="shared" ref="D17:D44" si="0">100*C17/B17</f>
        <v>4.5970331128245912</v>
      </c>
      <c r="E17" s="2"/>
      <c r="F17" s="7">
        <v>18.600000000000001</v>
      </c>
      <c r="G17" s="7">
        <v>0.54772255750516607</v>
      </c>
      <c r="H17" s="1">
        <f t="shared" ref="H17:H44" si="1">100*G17/F17</f>
        <v>2.9447449328234732</v>
      </c>
      <c r="I17" s="2"/>
      <c r="J17" s="7">
        <v>18.399999999999999</v>
      </c>
      <c r="K17" s="1">
        <v>0.54772255750516607</v>
      </c>
      <c r="L17" s="22">
        <v>2.9767530299193807</v>
      </c>
      <c r="M17" s="2"/>
      <c r="N17" s="7">
        <v>18.2</v>
      </c>
      <c r="O17" s="1">
        <v>0.44721359549995793</v>
      </c>
      <c r="P17" s="22">
        <v>2.4572175576920765</v>
      </c>
      <c r="Q17" s="2"/>
      <c r="R17" s="7">
        <v>19.2</v>
      </c>
      <c r="S17" s="22">
        <v>0.83666002653407556</v>
      </c>
      <c r="T17" s="22">
        <v>4.3576043048649771</v>
      </c>
      <c r="U17" s="2"/>
      <c r="V17" s="7">
        <v>18.84375</v>
      </c>
      <c r="W17" s="1">
        <v>0.51572494822552628</v>
      </c>
      <c r="X17" s="22">
        <v>2.7368488131371214</v>
      </c>
      <c r="Y17" s="2"/>
      <c r="Z17" s="7">
        <v>18.5</v>
      </c>
      <c r="AA17" s="1">
        <v>0.54772255750516607</v>
      </c>
      <c r="AB17" s="2">
        <v>2.9606624730008977</v>
      </c>
      <c r="AC17" s="54" t="s">
        <v>16</v>
      </c>
    </row>
    <row r="18" spans="1:29" x14ac:dyDescent="0.2">
      <c r="A18" s="52" t="s">
        <v>17</v>
      </c>
      <c r="B18" s="7">
        <v>165.2</v>
      </c>
      <c r="C18" s="7">
        <v>4.2071367935925261</v>
      </c>
      <c r="D18" s="22">
        <f t="shared" si="0"/>
        <v>2.5466929743296167</v>
      </c>
      <c r="E18" s="2"/>
      <c r="F18" s="7">
        <v>168.4</v>
      </c>
      <c r="G18" s="7">
        <v>7.4363969770312828</v>
      </c>
      <c r="H18" s="1">
        <f t="shared" si="1"/>
        <v>4.4159126941990987</v>
      </c>
      <c r="I18" s="2"/>
      <c r="J18" s="7">
        <v>167.4</v>
      </c>
      <c r="K18" s="7">
        <v>5.6833088953531288</v>
      </c>
      <c r="L18" s="22">
        <v>3.3950471298405791</v>
      </c>
      <c r="M18" s="2"/>
      <c r="N18" s="7">
        <v>164</v>
      </c>
      <c r="O18" s="7">
        <v>3.5355339059327378</v>
      </c>
      <c r="P18" s="22">
        <v>2.1558133572760596</v>
      </c>
      <c r="Q18" s="2"/>
      <c r="R18" s="7">
        <v>167.8</v>
      </c>
      <c r="S18" s="27">
        <v>6.1806148561449774</v>
      </c>
      <c r="T18" s="22">
        <v>3.6833223218980788</v>
      </c>
      <c r="U18" s="2"/>
      <c r="V18" s="7">
        <v>167.25</v>
      </c>
      <c r="W18" s="7">
        <v>1.8733474656409359</v>
      </c>
      <c r="X18" s="22">
        <v>1.1200881707868078</v>
      </c>
      <c r="Y18" s="2"/>
      <c r="Z18" s="7">
        <v>165</v>
      </c>
      <c r="AA18" s="7">
        <v>1.7888543819998317</v>
      </c>
      <c r="AB18" s="2">
        <v>1.084154170908989</v>
      </c>
      <c r="AC18" s="54" t="s">
        <v>17</v>
      </c>
    </row>
    <row r="19" spans="1:29" x14ac:dyDescent="0.2">
      <c r="A19" s="52" t="s">
        <v>18</v>
      </c>
      <c r="B19" s="7">
        <v>385</v>
      </c>
      <c r="C19" s="7">
        <v>4.5825756949558398</v>
      </c>
      <c r="D19" s="22">
        <f t="shared" si="0"/>
        <v>1.1902794012872311</v>
      </c>
      <c r="E19" s="2"/>
      <c r="F19" s="7">
        <v>380.2</v>
      </c>
      <c r="G19" s="7">
        <v>6.5345237010818158</v>
      </c>
      <c r="H19" s="1">
        <f t="shared" si="1"/>
        <v>1.7187069176964269</v>
      </c>
      <c r="I19" s="2"/>
      <c r="J19" s="7">
        <v>378.4</v>
      </c>
      <c r="K19" s="7">
        <v>6.730527468185536</v>
      </c>
      <c r="L19" s="22">
        <v>1.7786806205564314</v>
      </c>
      <c r="M19" s="2"/>
      <c r="N19" s="7">
        <v>378</v>
      </c>
      <c r="O19" s="7">
        <v>9.0277350426338945</v>
      </c>
      <c r="P19" s="22">
        <v>2.3882896938184905</v>
      </c>
      <c r="Q19" s="2"/>
      <c r="R19" s="7">
        <v>379.2</v>
      </c>
      <c r="S19" s="27">
        <v>3.4205262752974139</v>
      </c>
      <c r="T19" s="22">
        <v>0.90203751985691305</v>
      </c>
      <c r="U19" s="2"/>
      <c r="V19" s="7">
        <v>377.78125</v>
      </c>
      <c r="W19" s="7">
        <v>3.6774416130726424</v>
      </c>
      <c r="X19" s="22">
        <v>0.97343148000930235</v>
      </c>
      <c r="Y19" s="2"/>
      <c r="Z19" s="7">
        <v>374</v>
      </c>
      <c r="AA19" s="7">
        <v>4.4271887242357311</v>
      </c>
      <c r="AB19" s="2">
        <v>1.1837403005977889</v>
      </c>
      <c r="AC19" s="54" t="s">
        <v>18</v>
      </c>
    </row>
    <row r="20" spans="1:29" x14ac:dyDescent="0.2">
      <c r="A20" s="52" t="s">
        <v>19</v>
      </c>
      <c r="B20" s="8">
        <v>30.860000000000003</v>
      </c>
      <c r="C20" s="8">
        <v>0.82643814045577468</v>
      </c>
      <c r="D20" s="22">
        <f t="shared" si="0"/>
        <v>2.6780237863116483</v>
      </c>
      <c r="E20" s="2"/>
      <c r="F20" s="8">
        <v>29.6</v>
      </c>
      <c r="G20" s="8">
        <v>1.8587630295441104</v>
      </c>
      <c r="H20" s="1">
        <f t="shared" si="1"/>
        <v>6.2796048295409133</v>
      </c>
      <c r="I20" s="2"/>
      <c r="J20" s="8">
        <v>28.939999999999998</v>
      </c>
      <c r="K20" s="8">
        <v>1.4943225890014504</v>
      </c>
      <c r="L20" s="22">
        <v>5.1635196579179361</v>
      </c>
      <c r="M20" s="2"/>
      <c r="N20" s="8">
        <v>29.68</v>
      </c>
      <c r="O20" s="8">
        <v>1.7137677789012153</v>
      </c>
      <c r="P20" s="22">
        <v>5.7741501984542296</v>
      </c>
      <c r="Q20" s="2"/>
      <c r="R20" s="8">
        <v>30.740000000000002</v>
      </c>
      <c r="S20" s="26">
        <v>1.2817956155331478</v>
      </c>
      <c r="T20" s="22">
        <v>4.1697970576875329</v>
      </c>
      <c r="U20" s="2"/>
      <c r="V20" s="8">
        <v>30.1875</v>
      </c>
      <c r="W20" s="8">
        <v>0.66206895804940213</v>
      </c>
      <c r="X20" s="22">
        <v>2.1931890949876678</v>
      </c>
      <c r="Y20" s="2"/>
      <c r="Z20" s="8">
        <v>30.466666666666669</v>
      </c>
      <c r="AA20" s="8">
        <v>0.22509257354845472</v>
      </c>
      <c r="AB20" s="2">
        <v>0.73881588692052957</v>
      </c>
      <c r="AC20" s="54" t="s">
        <v>19</v>
      </c>
    </row>
    <row r="21" spans="1:29" x14ac:dyDescent="0.2">
      <c r="A21" s="52" t="s">
        <v>20</v>
      </c>
      <c r="B21" s="7">
        <v>384.6</v>
      </c>
      <c r="C21" s="7">
        <v>36.225681498075367</v>
      </c>
      <c r="D21" s="22">
        <f t="shared" si="0"/>
        <v>9.419053951657661</v>
      </c>
      <c r="E21" s="2"/>
      <c r="F21" s="7">
        <v>372</v>
      </c>
      <c r="G21" s="7">
        <v>25.758493744782516</v>
      </c>
      <c r="H21" s="1">
        <f t="shared" si="1"/>
        <v>6.9243262754791717</v>
      </c>
      <c r="I21" s="2"/>
      <c r="J21" s="7">
        <v>365.8</v>
      </c>
      <c r="K21" s="7">
        <v>15.139352694220451</v>
      </c>
      <c r="L21" s="22">
        <v>4.1386967452762304</v>
      </c>
      <c r="M21" s="2"/>
      <c r="N21" s="7">
        <v>386.2</v>
      </c>
      <c r="O21" s="7">
        <v>11.009087155618307</v>
      </c>
      <c r="P21" s="22">
        <v>2.8506181138317732</v>
      </c>
      <c r="Q21" s="2"/>
      <c r="R21" s="7">
        <v>381.6</v>
      </c>
      <c r="S21" s="27">
        <v>17.329166165744962</v>
      </c>
      <c r="T21" s="22">
        <v>4.5411861021344233</v>
      </c>
      <c r="U21" s="2"/>
      <c r="V21" s="7">
        <v>381.4375</v>
      </c>
      <c r="W21" s="7">
        <v>10.661759416465719</v>
      </c>
      <c r="X21" s="22">
        <v>2.795152394944314</v>
      </c>
      <c r="Y21" s="2"/>
      <c r="Z21" s="7">
        <v>357.66666666666669</v>
      </c>
      <c r="AA21" s="7">
        <v>19.231917914411621</v>
      </c>
      <c r="AB21" s="2">
        <v>5.3770506750451874</v>
      </c>
      <c r="AC21" s="54" t="s">
        <v>20</v>
      </c>
    </row>
    <row r="22" spans="1:29" x14ac:dyDescent="0.2">
      <c r="A22" s="52" t="s">
        <v>21</v>
      </c>
      <c r="B22" s="8">
        <v>14.959999999999999</v>
      </c>
      <c r="C22" s="1">
        <v>0.65421708935184497</v>
      </c>
      <c r="D22" s="22">
        <f t="shared" si="0"/>
        <v>4.3731088860417451</v>
      </c>
      <c r="E22" s="2"/>
      <c r="F22" s="8">
        <v>14.440000000000001</v>
      </c>
      <c r="G22" s="1">
        <v>1.1058933040759402</v>
      </c>
      <c r="H22" s="1">
        <f t="shared" si="1"/>
        <v>7.658540886952494</v>
      </c>
      <c r="I22" s="2"/>
      <c r="J22" s="8">
        <v>14.86</v>
      </c>
      <c r="K22" s="1">
        <v>1.1588787684654507</v>
      </c>
      <c r="L22" s="22">
        <v>7.7986458173987261</v>
      </c>
      <c r="M22" s="2"/>
      <c r="N22" s="8">
        <v>15.86</v>
      </c>
      <c r="O22" s="1">
        <v>1.0945318634009695</v>
      </c>
      <c r="P22" s="22">
        <v>6.9012097314058609</v>
      </c>
      <c r="Q22" s="2"/>
      <c r="R22" s="8">
        <v>15.919999999999998</v>
      </c>
      <c r="S22" s="22">
        <v>1.4889593681494471</v>
      </c>
      <c r="T22" s="22">
        <v>9.3527598501849702</v>
      </c>
      <c r="U22" s="2"/>
      <c r="V22" s="8">
        <v>15.706250000000001</v>
      </c>
      <c r="W22" s="1">
        <v>0.8710969189761022</v>
      </c>
      <c r="X22" s="22">
        <v>5.5461801446946417</v>
      </c>
      <c r="Y22" s="2"/>
      <c r="Z22" s="8">
        <v>12.466666666666667</v>
      </c>
      <c r="AA22" s="1">
        <v>0.63770421565696656</v>
      </c>
      <c r="AB22" s="2">
        <v>5.1152744571414432</v>
      </c>
      <c r="AC22" s="54" t="s">
        <v>21</v>
      </c>
    </row>
    <row r="23" spans="1:29" x14ac:dyDescent="0.2">
      <c r="A23" s="52" t="s">
        <v>22</v>
      </c>
      <c r="B23" s="1">
        <v>2.4</v>
      </c>
      <c r="C23" s="1">
        <v>0.54772255750516596</v>
      </c>
      <c r="D23" s="22">
        <f t="shared" si="0"/>
        <v>22.821773229381918</v>
      </c>
      <c r="E23" s="2"/>
      <c r="F23" s="1">
        <v>2.6</v>
      </c>
      <c r="G23" s="1">
        <v>0.54772255750516674</v>
      </c>
      <c r="H23" s="1">
        <f t="shared" si="1"/>
        <v>21.066252211737183</v>
      </c>
      <c r="I23" s="2"/>
      <c r="J23" s="1">
        <v>2.8</v>
      </c>
      <c r="K23" s="1">
        <v>0.44721359549995715</v>
      </c>
      <c r="L23" s="22">
        <v>15.97191412499847</v>
      </c>
      <c r="M23" s="2"/>
      <c r="N23" s="1">
        <v>2.8</v>
      </c>
      <c r="O23" s="1">
        <v>0.44721359549995715</v>
      </c>
      <c r="P23" s="22">
        <v>15.97191412499847</v>
      </c>
      <c r="Q23" s="2"/>
      <c r="R23" s="1">
        <v>2.8</v>
      </c>
      <c r="S23" s="22">
        <v>0.44721359549995715</v>
      </c>
      <c r="T23" s="22">
        <v>15.97191412499847</v>
      </c>
      <c r="U23" s="2"/>
      <c r="V23" s="1">
        <v>2.78125</v>
      </c>
      <c r="W23" s="1">
        <v>0.25773360626232306</v>
      </c>
      <c r="X23" s="22">
        <v>9.2668262925779086</v>
      </c>
      <c r="Y23" s="2"/>
      <c r="Z23" s="1">
        <v>2.3333333333333335</v>
      </c>
      <c r="AA23" s="1">
        <v>0.51639777949432275</v>
      </c>
      <c r="AB23" s="2">
        <v>22.131333406899543</v>
      </c>
      <c r="AC23" s="54" t="s">
        <v>22</v>
      </c>
    </row>
    <row r="24" spans="1:29" x14ac:dyDescent="0.2">
      <c r="A24" s="52" t="s">
        <v>23</v>
      </c>
      <c r="B24" s="7">
        <v>1768.8</v>
      </c>
      <c r="C24" s="7">
        <v>109.20485337199992</v>
      </c>
      <c r="D24" s="22">
        <f t="shared" si="0"/>
        <v>6.173951457033013</v>
      </c>
      <c r="E24" s="2"/>
      <c r="F24" s="7">
        <v>1745.2</v>
      </c>
      <c r="G24" s="7">
        <v>96.856595025842196</v>
      </c>
      <c r="H24" s="1">
        <f t="shared" si="1"/>
        <v>5.5498851149348036</v>
      </c>
      <c r="I24" s="2"/>
      <c r="J24" s="7">
        <v>1710.2</v>
      </c>
      <c r="K24" s="7">
        <v>44.538747175914139</v>
      </c>
      <c r="L24" s="22">
        <v>2.6043005014567964</v>
      </c>
      <c r="M24" s="2"/>
      <c r="N24" s="7">
        <v>1747</v>
      </c>
      <c r="O24" s="7">
        <v>39.805778474990284</v>
      </c>
      <c r="P24" s="22">
        <v>2.2785219504859922</v>
      </c>
      <c r="Q24" s="2"/>
      <c r="R24" s="7">
        <v>1737.2</v>
      </c>
      <c r="S24" s="27">
        <v>44.773876311974597</v>
      </c>
      <c r="T24" s="22">
        <v>2.5773587561578748</v>
      </c>
      <c r="U24" s="2"/>
      <c r="V24" s="7">
        <v>1736.625</v>
      </c>
      <c r="W24" s="7">
        <v>19.883849756486921</v>
      </c>
      <c r="X24" s="22">
        <v>1.1449708346066032</v>
      </c>
      <c r="Y24" s="2"/>
      <c r="Z24" s="7">
        <v>1725</v>
      </c>
      <c r="AA24" s="7">
        <v>11.798304963002099</v>
      </c>
      <c r="AB24" s="2">
        <v>0.68395970800012174</v>
      </c>
      <c r="AC24" s="54" t="s">
        <v>23</v>
      </c>
    </row>
    <row r="25" spans="1:29" x14ac:dyDescent="0.2">
      <c r="A25" s="52" t="s">
        <v>24</v>
      </c>
      <c r="B25" s="7">
        <v>128.6</v>
      </c>
      <c r="C25" s="8">
        <v>8.0187280786917814</v>
      </c>
      <c r="D25" s="22">
        <f t="shared" si="0"/>
        <v>6.235402860569037</v>
      </c>
      <c r="E25" s="2"/>
      <c r="F25" s="7">
        <v>132.80000000000001</v>
      </c>
      <c r="G25" s="8">
        <v>7.0142711667000723</v>
      </c>
      <c r="H25" s="1">
        <f t="shared" si="1"/>
        <v>5.2818306978163188</v>
      </c>
      <c r="I25" s="2"/>
      <c r="J25" s="7">
        <v>134</v>
      </c>
      <c r="K25" s="8">
        <v>14.159802258506296</v>
      </c>
      <c r="L25" s="22">
        <v>10.567016610825593</v>
      </c>
      <c r="M25" s="2"/>
      <c r="N25" s="7">
        <v>133.19999999999999</v>
      </c>
      <c r="O25" s="8">
        <v>3.1144823004794873</v>
      </c>
      <c r="P25" s="22">
        <v>2.3381999252849006</v>
      </c>
      <c r="Q25" s="2"/>
      <c r="R25" s="7">
        <v>138.80000000000001</v>
      </c>
      <c r="S25" s="26">
        <v>5.3572380943915494</v>
      </c>
      <c r="T25" s="22">
        <v>3.859681624201404</v>
      </c>
      <c r="U25" s="2"/>
      <c r="V25" s="7">
        <v>135.78125</v>
      </c>
      <c r="W25" s="8">
        <v>2.4562434445124852</v>
      </c>
      <c r="X25" s="22">
        <v>1.808971006315294</v>
      </c>
      <c r="Y25" s="2"/>
      <c r="Z25" s="7">
        <v>132.83333333333334</v>
      </c>
      <c r="AA25" s="8">
        <v>1.4719601443879746</v>
      </c>
      <c r="AB25" s="2">
        <v>1.1081255792130298</v>
      </c>
      <c r="AC25" s="54" t="s">
        <v>24</v>
      </c>
    </row>
    <row r="26" spans="1:29" x14ac:dyDescent="0.2">
      <c r="A26" s="52" t="s">
        <v>25</v>
      </c>
      <c r="B26" s="7">
        <v>227.2</v>
      </c>
      <c r="C26" s="8">
        <v>13.386560424545209</v>
      </c>
      <c r="D26" s="22">
        <f t="shared" si="0"/>
        <v>5.8919720178456032</v>
      </c>
      <c r="E26" s="2"/>
      <c r="F26" s="7">
        <v>234.2</v>
      </c>
      <c r="G26" s="8">
        <v>12.657013865837392</v>
      </c>
      <c r="H26" s="1">
        <f t="shared" si="1"/>
        <v>5.4043611724327034</v>
      </c>
      <c r="I26" s="2"/>
      <c r="J26" s="7">
        <v>237.2</v>
      </c>
      <c r="K26" s="8">
        <v>23.274449510138798</v>
      </c>
      <c r="L26" s="22">
        <v>9.8121625253536244</v>
      </c>
      <c r="M26" s="2"/>
      <c r="N26" s="7">
        <v>236.8</v>
      </c>
      <c r="O26" s="8">
        <v>8.3486525858967191</v>
      </c>
      <c r="P26" s="22">
        <v>3.5256134230982763</v>
      </c>
      <c r="Q26" s="2"/>
      <c r="R26" s="7">
        <v>246.8</v>
      </c>
      <c r="S26" s="26">
        <v>7.2594765651526139</v>
      </c>
      <c r="T26" s="22">
        <v>2.9414410717798272</v>
      </c>
      <c r="U26" s="2"/>
      <c r="V26" s="7">
        <v>241.1875</v>
      </c>
      <c r="W26" s="8">
        <v>4.8760159505551837</v>
      </c>
      <c r="X26" s="22">
        <v>2.0216702567733336</v>
      </c>
      <c r="Y26" s="2"/>
      <c r="Z26" s="7">
        <v>239.33333333333334</v>
      </c>
      <c r="AA26" s="8">
        <v>2.7325202042558923</v>
      </c>
      <c r="AB26" s="2">
        <v>1.1417215338116542</v>
      </c>
      <c r="AC26" s="54" t="s">
        <v>25</v>
      </c>
    </row>
    <row r="27" spans="1:29" x14ac:dyDescent="0.2">
      <c r="A27" s="52" t="s">
        <v>26</v>
      </c>
      <c r="B27" s="8">
        <v>24.799999999999997</v>
      </c>
      <c r="C27" s="1">
        <v>2.0904544960366866</v>
      </c>
      <c r="D27" s="22">
        <f t="shared" si="0"/>
        <v>8.4292520001479314</v>
      </c>
      <c r="E27" s="2"/>
      <c r="F27" s="8">
        <v>24.3</v>
      </c>
      <c r="G27" s="1">
        <v>1.3133925536563709</v>
      </c>
      <c r="H27" s="1">
        <f t="shared" si="1"/>
        <v>5.4049076282155175</v>
      </c>
      <c r="I27" s="2"/>
      <c r="J27" s="8">
        <v>24.580000000000002</v>
      </c>
      <c r="K27" s="1">
        <v>2.2862633269157779</v>
      </c>
      <c r="L27" s="22">
        <v>9.3013154064921792</v>
      </c>
      <c r="M27" s="2"/>
      <c r="N27" s="8">
        <v>24.72</v>
      </c>
      <c r="O27" s="1">
        <v>1.0059821071967427</v>
      </c>
      <c r="P27" s="22">
        <v>4.0695069061356905</v>
      </c>
      <c r="Q27" s="2"/>
      <c r="R27" s="8">
        <v>25.76</v>
      </c>
      <c r="S27" s="22">
        <v>0.78294316524253493</v>
      </c>
      <c r="T27" s="22">
        <v>3.0393756414694679</v>
      </c>
      <c r="U27" s="2"/>
      <c r="V27" s="8">
        <v>25.15625</v>
      </c>
      <c r="W27" s="1">
        <v>0.49708874682718496</v>
      </c>
      <c r="X27" s="22">
        <v>1.9760049563316668</v>
      </c>
      <c r="Y27" s="2"/>
      <c r="Z27" s="8">
        <v>24.333333333333332</v>
      </c>
      <c r="AA27" s="1">
        <v>0.2658320271650253</v>
      </c>
      <c r="AB27" s="2">
        <v>1.0924603856096931</v>
      </c>
      <c r="AC27" s="54" t="s">
        <v>26</v>
      </c>
    </row>
    <row r="28" spans="1:29" x14ac:dyDescent="0.2">
      <c r="A28" s="52" t="s">
        <v>27</v>
      </c>
      <c r="B28" s="8">
        <v>84.560000000000016</v>
      </c>
      <c r="C28" s="1">
        <v>7.9043026257855278</v>
      </c>
      <c r="D28" s="22">
        <f t="shared" si="0"/>
        <v>9.3475669652146713</v>
      </c>
      <c r="E28" s="2"/>
      <c r="F28" s="8">
        <v>83.38</v>
      </c>
      <c r="G28" s="1">
        <v>4.2850904307843942</v>
      </c>
      <c r="H28" s="1">
        <f t="shared" si="1"/>
        <v>5.1392305478344866</v>
      </c>
      <c r="I28" s="2"/>
      <c r="J28" s="8">
        <v>84.04</v>
      </c>
      <c r="K28" s="1">
        <v>7.4607640359416241</v>
      </c>
      <c r="L28" s="22">
        <v>8.8776345025483394</v>
      </c>
      <c r="M28" s="2"/>
      <c r="N28" s="8">
        <v>84.039999999999992</v>
      </c>
      <c r="O28" s="1">
        <v>4.18365868588727</v>
      </c>
      <c r="P28" s="22">
        <v>4.9781754948682417</v>
      </c>
      <c r="Q28" s="2"/>
      <c r="R28" s="8">
        <v>88.680000000000021</v>
      </c>
      <c r="S28" s="22">
        <v>2.4263140769488172</v>
      </c>
      <c r="T28" s="22">
        <v>2.736033014150673</v>
      </c>
      <c r="U28" s="2"/>
      <c r="V28" s="8">
        <v>86.265625</v>
      </c>
      <c r="W28" s="1">
        <v>2.3596609926004191</v>
      </c>
      <c r="X28" s="22">
        <v>2.7353432987941826</v>
      </c>
      <c r="Y28" s="2"/>
      <c r="Z28" s="8">
        <v>83.11666666666666</v>
      </c>
      <c r="AA28" s="1">
        <v>1.0759491933482095</v>
      </c>
      <c r="AB28" s="2">
        <v>1.2945047443531696</v>
      </c>
      <c r="AC28" s="54" t="s">
        <v>27</v>
      </c>
    </row>
    <row r="29" spans="1:29" x14ac:dyDescent="0.2">
      <c r="A29" s="52" t="s">
        <v>28</v>
      </c>
      <c r="B29" s="8">
        <v>13.74</v>
      </c>
      <c r="C29" s="1">
        <v>1.0667708282475667</v>
      </c>
      <c r="D29" s="22">
        <f t="shared" si="0"/>
        <v>7.7639798271293072</v>
      </c>
      <c r="E29" s="2"/>
      <c r="F29" s="8">
        <v>13.540000000000001</v>
      </c>
      <c r="G29" s="1">
        <v>0.71624018317879945</v>
      </c>
      <c r="H29" s="1">
        <f t="shared" si="1"/>
        <v>5.2898093292378094</v>
      </c>
      <c r="I29" s="2"/>
      <c r="J29" s="8">
        <v>13.459999999999999</v>
      </c>
      <c r="K29" s="1">
        <v>1.0406728592598158</v>
      </c>
      <c r="L29" s="22">
        <v>7.7315962797906073</v>
      </c>
      <c r="M29" s="2"/>
      <c r="N29" s="8">
        <v>13.66</v>
      </c>
      <c r="O29" s="1">
        <v>0.74027022093286987</v>
      </c>
      <c r="P29" s="22">
        <v>5.4192549116608335</v>
      </c>
      <c r="Q29" s="2"/>
      <c r="R29" s="8">
        <v>14.16</v>
      </c>
      <c r="S29" s="22">
        <v>0.38470768123342702</v>
      </c>
      <c r="T29" s="22">
        <v>2.7168621556032981</v>
      </c>
      <c r="U29" s="2"/>
      <c r="V29" s="8">
        <v>13.856249999999999</v>
      </c>
      <c r="W29" s="1">
        <v>0.31926565044732824</v>
      </c>
      <c r="X29" s="22">
        <v>2.3041273825698023</v>
      </c>
      <c r="Y29" s="2"/>
      <c r="Z29" s="8">
        <v>13.200000000000003</v>
      </c>
      <c r="AA29" s="1">
        <v>0.20976176963403023</v>
      </c>
      <c r="AB29" s="2">
        <v>1.5891043154093196</v>
      </c>
      <c r="AC29" s="54" t="s">
        <v>28</v>
      </c>
    </row>
    <row r="30" spans="1:29" x14ac:dyDescent="0.2">
      <c r="A30" s="52" t="s">
        <v>29</v>
      </c>
      <c r="B30" s="1">
        <v>2.6040000000000001</v>
      </c>
      <c r="C30" s="1">
        <v>0.10784247771634334</v>
      </c>
      <c r="D30" s="22">
        <f t="shared" si="0"/>
        <v>4.1414161949440604</v>
      </c>
      <c r="E30" s="2"/>
      <c r="F30" s="1">
        <v>2.5780000000000003</v>
      </c>
      <c r="G30" s="1">
        <v>0.11584472366059655</v>
      </c>
      <c r="H30" s="1">
        <f t="shared" si="1"/>
        <v>4.4935889705429224</v>
      </c>
      <c r="I30" s="2"/>
      <c r="J30" s="1">
        <v>2.5419999999999998</v>
      </c>
      <c r="K30" s="1">
        <v>0.13718600511714005</v>
      </c>
      <c r="L30" s="22">
        <v>5.3967743948520868</v>
      </c>
      <c r="M30" s="2"/>
      <c r="N30" s="1">
        <v>2.5960000000000001</v>
      </c>
      <c r="O30" s="1">
        <v>9.8893882520608989E-2</v>
      </c>
      <c r="P30" s="22">
        <v>3.8094715917029656</v>
      </c>
      <c r="Q30" s="2"/>
      <c r="R30" s="1">
        <v>2.6859999999999999</v>
      </c>
      <c r="S30" s="22">
        <v>6.0249481325568316E-2</v>
      </c>
      <c r="T30" s="22">
        <v>2.2430931245557826</v>
      </c>
      <c r="U30" s="2"/>
      <c r="V30" s="1">
        <v>2.6403124999999998</v>
      </c>
      <c r="W30" s="1">
        <v>3.8965719959492592E-2</v>
      </c>
      <c r="X30" s="22">
        <v>1.4757995487084425</v>
      </c>
      <c r="Y30" s="2"/>
      <c r="Z30" s="1">
        <v>2.5566666666666666</v>
      </c>
      <c r="AA30" s="1">
        <v>5.2025634707004442E-2</v>
      </c>
      <c r="AB30" s="2">
        <v>2.034900966375663</v>
      </c>
      <c r="AC30" s="54" t="s">
        <v>29</v>
      </c>
    </row>
    <row r="31" spans="1:29" x14ac:dyDescent="0.2">
      <c r="A31" s="52" t="s">
        <v>30</v>
      </c>
      <c r="B31" s="1">
        <v>9.2539999999999996</v>
      </c>
      <c r="C31" s="1">
        <v>0.46602575036150112</v>
      </c>
      <c r="D31" s="22">
        <f t="shared" si="0"/>
        <v>5.035938516981858</v>
      </c>
      <c r="E31" s="2"/>
      <c r="F31" s="1">
        <v>9.4379999999999988</v>
      </c>
      <c r="G31" s="1">
        <v>0.64708577483978114</v>
      </c>
      <c r="H31" s="1">
        <f t="shared" si="1"/>
        <v>6.8561747704999076</v>
      </c>
      <c r="I31" s="2"/>
      <c r="J31" s="1">
        <v>9.2759999999999998</v>
      </c>
      <c r="K31" s="1">
        <v>0.63350611678183522</v>
      </c>
      <c r="L31" s="22">
        <v>6.8295182921715742</v>
      </c>
      <c r="M31" s="2"/>
      <c r="N31" s="1">
        <v>9.5220000000000002</v>
      </c>
      <c r="O31" s="1">
        <v>0.35442911844260189</v>
      </c>
      <c r="P31" s="22">
        <v>3.7222129641105011</v>
      </c>
      <c r="Q31" s="2"/>
      <c r="R31" s="1">
        <v>9.8820000000000014</v>
      </c>
      <c r="S31" s="22">
        <v>0.31419739018648779</v>
      </c>
      <c r="T31" s="22">
        <v>3.179491906359925</v>
      </c>
      <c r="U31" s="2"/>
      <c r="V31" s="1">
        <v>9.6712500000000006</v>
      </c>
      <c r="W31" s="1">
        <v>0.22622923818524621</v>
      </c>
      <c r="X31" s="22">
        <v>2.3391933636835587</v>
      </c>
      <c r="Y31" s="2"/>
      <c r="Z31" s="1">
        <v>8.6966666666666672</v>
      </c>
      <c r="AA31" s="1">
        <v>0.12956336930887016</v>
      </c>
      <c r="AB31" s="2">
        <v>1.4898049364760846</v>
      </c>
      <c r="AC31" s="54" t="s">
        <v>30</v>
      </c>
    </row>
    <row r="32" spans="1:29" x14ac:dyDescent="0.2">
      <c r="A32" s="52" t="s">
        <v>31</v>
      </c>
      <c r="B32" s="1">
        <v>1.288</v>
      </c>
      <c r="C32" s="1">
        <v>8.5264294989168835E-2</v>
      </c>
      <c r="D32" s="22">
        <f t="shared" si="0"/>
        <v>6.6198986792832946</v>
      </c>
      <c r="E32" s="2"/>
      <c r="F32" s="1">
        <v>1.252</v>
      </c>
      <c r="G32" s="1">
        <v>7.2594765651526214E-2</v>
      </c>
      <c r="H32" s="1">
        <f t="shared" si="1"/>
        <v>5.7983039657768538</v>
      </c>
      <c r="I32" s="2"/>
      <c r="J32" s="1">
        <v>1.2079999999999997</v>
      </c>
      <c r="K32" s="1">
        <v>7.4632432628181228E-2</v>
      </c>
      <c r="L32" s="22">
        <v>6.1781815089554009</v>
      </c>
      <c r="M32" s="2"/>
      <c r="N32" s="1">
        <v>1.234</v>
      </c>
      <c r="O32" s="1">
        <v>7.8294316524253518E-2</v>
      </c>
      <c r="P32" s="22">
        <v>6.3447582272490699</v>
      </c>
      <c r="Q32" s="2"/>
      <c r="R32" s="1">
        <v>1.3140000000000001</v>
      </c>
      <c r="S32" s="22">
        <v>4.3358966777357635E-2</v>
      </c>
      <c r="T32" s="22">
        <v>3.299769161138328</v>
      </c>
      <c r="U32" s="2"/>
      <c r="V32" s="1">
        <v>1.2734375</v>
      </c>
      <c r="W32" s="1">
        <v>4.4625936338652999E-2</v>
      </c>
      <c r="X32" s="22">
        <v>3.5043680069617076</v>
      </c>
      <c r="Y32" s="2"/>
      <c r="Z32" s="1">
        <v>1.2033333333333334</v>
      </c>
      <c r="AA32" s="1">
        <v>2.0655911179772907E-2</v>
      </c>
      <c r="AB32" s="2">
        <v>1.7165577157706016</v>
      </c>
      <c r="AC32" s="54" t="s">
        <v>31</v>
      </c>
    </row>
    <row r="33" spans="1:29" x14ac:dyDescent="0.2">
      <c r="A33" s="52" t="s">
        <v>32</v>
      </c>
      <c r="B33" s="1">
        <v>6.7179999999999991</v>
      </c>
      <c r="C33" s="1">
        <v>0.38693668732752656</v>
      </c>
      <c r="D33" s="22">
        <f t="shared" si="0"/>
        <v>5.7597006151760439</v>
      </c>
      <c r="E33" s="2"/>
      <c r="F33" s="1">
        <v>6.3739999999999997</v>
      </c>
      <c r="G33" s="1">
        <v>0.38746612755181564</v>
      </c>
      <c r="H33" s="1">
        <f t="shared" si="1"/>
        <v>6.0788535856889814</v>
      </c>
      <c r="I33" s="2"/>
      <c r="J33" s="1">
        <v>6.2240000000000002</v>
      </c>
      <c r="K33" s="1">
        <v>0.37480661680391919</v>
      </c>
      <c r="L33" s="22">
        <v>6.0219572108598838</v>
      </c>
      <c r="M33" s="2"/>
      <c r="N33" s="1">
        <v>6.3780000000000001</v>
      </c>
      <c r="O33" s="1">
        <v>0.3175216528049703</v>
      </c>
      <c r="P33" s="22">
        <v>4.9783890373937014</v>
      </c>
      <c r="Q33" s="2"/>
      <c r="R33" s="1">
        <v>6.7680000000000007</v>
      </c>
      <c r="S33" s="22">
        <v>0.35940228157316984</v>
      </c>
      <c r="T33" s="22">
        <v>5.31031739913076</v>
      </c>
      <c r="U33" s="2"/>
      <c r="V33" s="1">
        <v>6.5696875000000006</v>
      </c>
      <c r="W33" s="1">
        <v>0.25397984937567186</v>
      </c>
      <c r="X33" s="22">
        <v>3.8659350140424764</v>
      </c>
      <c r="Y33" s="2"/>
      <c r="Z33" s="1">
        <v>6.2666666666666666</v>
      </c>
      <c r="AA33" s="1">
        <v>0.10875047892614852</v>
      </c>
      <c r="AB33" s="2">
        <v>1.7353799828640721</v>
      </c>
      <c r="AC33" s="54" t="s">
        <v>32</v>
      </c>
    </row>
    <row r="34" spans="1:29" x14ac:dyDescent="0.2">
      <c r="A34" s="52" t="s">
        <v>33</v>
      </c>
      <c r="B34" s="1">
        <v>1.1880000000000002</v>
      </c>
      <c r="C34" s="1">
        <v>6.8337398253079523E-2</v>
      </c>
      <c r="D34" s="22">
        <f t="shared" si="0"/>
        <v>5.7523062502592186</v>
      </c>
      <c r="E34" s="2"/>
      <c r="F34" s="1">
        <v>1.1099999999999999</v>
      </c>
      <c r="G34" s="1">
        <v>5.4313902456001019E-2</v>
      </c>
      <c r="H34" s="1">
        <f t="shared" si="1"/>
        <v>4.8931443654054974</v>
      </c>
      <c r="I34" s="2"/>
      <c r="J34" s="1">
        <v>1.0980000000000001</v>
      </c>
      <c r="K34" s="1">
        <v>7.7910204723129789E-2</v>
      </c>
      <c r="L34" s="22">
        <v>7.0956470603943336</v>
      </c>
      <c r="M34" s="2"/>
      <c r="N34" s="1">
        <v>1.1299999999999999</v>
      </c>
      <c r="O34" s="1">
        <v>5.0990195135927792E-2</v>
      </c>
      <c r="P34" s="22">
        <v>4.5124066491971506</v>
      </c>
      <c r="Q34" s="2"/>
      <c r="R34" s="1">
        <v>1.1759999999999997</v>
      </c>
      <c r="S34" s="22">
        <v>4.505552130427521E-2</v>
      </c>
      <c r="T34" s="22">
        <v>3.8312518115880287</v>
      </c>
      <c r="U34" s="2"/>
      <c r="V34" s="1">
        <v>1.1509374999999999</v>
      </c>
      <c r="W34" s="1">
        <v>2.5469494111888102E-2</v>
      </c>
      <c r="X34" s="22">
        <v>2.2129345956568538</v>
      </c>
      <c r="Y34" s="2"/>
      <c r="Z34" s="1">
        <v>1.1066666666666667</v>
      </c>
      <c r="AA34" s="1">
        <v>1.36626010212794E-2</v>
      </c>
      <c r="AB34" s="2">
        <v>1.2345723814409095</v>
      </c>
      <c r="AC34" s="54" t="s">
        <v>33</v>
      </c>
    </row>
    <row r="35" spans="1:29" x14ac:dyDescent="0.2">
      <c r="A35" s="52" t="s">
        <v>34</v>
      </c>
      <c r="B35" s="1">
        <v>3.2320000000000002</v>
      </c>
      <c r="C35" s="1">
        <v>0.19690099034794101</v>
      </c>
      <c r="D35" s="22">
        <f t="shared" si="0"/>
        <v>6.0922336122506495</v>
      </c>
      <c r="E35" s="2"/>
      <c r="F35" s="1">
        <v>2.9980000000000002</v>
      </c>
      <c r="G35" s="1">
        <v>0.20510972673181549</v>
      </c>
      <c r="H35" s="1">
        <f t="shared" si="1"/>
        <v>6.841551925677634</v>
      </c>
      <c r="I35" s="2"/>
      <c r="J35" s="1">
        <v>2.96</v>
      </c>
      <c r="K35" s="1">
        <v>0.1426534261768711</v>
      </c>
      <c r="L35" s="22">
        <v>4.8193725059753749</v>
      </c>
      <c r="M35" s="2"/>
      <c r="N35" s="1">
        <v>3.0100000000000002</v>
      </c>
      <c r="O35" s="1">
        <v>0.16309506430300086</v>
      </c>
      <c r="P35" s="22">
        <v>5.4184406745183002</v>
      </c>
      <c r="Q35" s="2"/>
      <c r="R35" s="1">
        <v>3.16</v>
      </c>
      <c r="S35" s="22">
        <v>0.10908712114635719</v>
      </c>
      <c r="T35" s="22">
        <v>3.4521240869100378</v>
      </c>
      <c r="U35" s="2"/>
      <c r="V35" s="1">
        <v>3.0931249999999997</v>
      </c>
      <c r="W35" s="1">
        <v>8.3359162663740827E-2</v>
      </c>
      <c r="X35" s="22">
        <v>2.6949820218627063</v>
      </c>
      <c r="Y35" s="2"/>
      <c r="Z35" s="1">
        <v>2.9233333333333333</v>
      </c>
      <c r="AA35" s="1">
        <v>1.366260102127939E-2</v>
      </c>
      <c r="AB35" s="2">
        <v>0.46736377495824594</v>
      </c>
      <c r="AC35" s="54" t="s">
        <v>34</v>
      </c>
    </row>
    <row r="36" spans="1:29" x14ac:dyDescent="0.2">
      <c r="A36" s="52" t="s">
        <v>35</v>
      </c>
      <c r="B36" s="5">
        <v>0.42720000000000002</v>
      </c>
      <c r="C36" s="5">
        <v>3.0833423423291817E-2</v>
      </c>
      <c r="D36" s="22">
        <f t="shared" si="0"/>
        <v>7.2175616627555756</v>
      </c>
      <c r="E36" s="2"/>
      <c r="F36" s="5">
        <v>0.41660000000000003</v>
      </c>
      <c r="G36" s="5">
        <v>2.6987033923719733E-2</v>
      </c>
      <c r="H36" s="1">
        <f t="shared" si="1"/>
        <v>6.4779246096302758</v>
      </c>
      <c r="I36" s="2"/>
      <c r="J36" s="5">
        <v>0.4168</v>
      </c>
      <c r="K36" s="5">
        <v>1.9227584351654774E-2</v>
      </c>
      <c r="L36" s="22">
        <v>4.6131440383048883</v>
      </c>
      <c r="M36" s="2"/>
      <c r="N36" s="5">
        <v>0.42379999999999995</v>
      </c>
      <c r="O36" s="5">
        <v>3.4938517427046033E-2</v>
      </c>
      <c r="P36" s="22">
        <v>8.2441051031255395</v>
      </c>
      <c r="Q36" s="2"/>
      <c r="R36" s="5">
        <v>0.42980000000000002</v>
      </c>
      <c r="S36" s="24">
        <v>2.2264321233758735E-2</v>
      </c>
      <c r="T36" s="22">
        <v>5.1801585001765318</v>
      </c>
      <c r="U36" s="2"/>
      <c r="V36" s="5">
        <v>0.42612499999999998</v>
      </c>
      <c r="W36" s="5">
        <v>4.5843227514174136E-3</v>
      </c>
      <c r="X36" s="22">
        <v>1.0758164274373514</v>
      </c>
      <c r="Y36" s="2"/>
      <c r="Z36" s="5">
        <v>0.39016666666666672</v>
      </c>
      <c r="AA36" s="5">
        <v>7.0261416628663812E-3</v>
      </c>
      <c r="AB36" s="2">
        <v>1.8008052104740828</v>
      </c>
      <c r="AC36" s="54" t="s">
        <v>35</v>
      </c>
    </row>
    <row r="37" spans="1:29" x14ac:dyDescent="0.2">
      <c r="A37" s="52" t="s">
        <v>36</v>
      </c>
      <c r="B37" s="1">
        <v>2.726</v>
      </c>
      <c r="C37" s="1">
        <v>0.22006817125609052</v>
      </c>
      <c r="D37" s="22">
        <f t="shared" si="0"/>
        <v>8.0729336484259164</v>
      </c>
      <c r="E37" s="2"/>
      <c r="F37" s="1">
        <v>2.5819999999999999</v>
      </c>
      <c r="G37" s="1">
        <v>0.2334951819631404</v>
      </c>
      <c r="H37" s="1">
        <f t="shared" si="1"/>
        <v>9.043190625993045</v>
      </c>
      <c r="I37" s="2"/>
      <c r="J37" s="1">
        <v>2.5620000000000003</v>
      </c>
      <c r="K37" s="1">
        <v>0.15221695043588282</v>
      </c>
      <c r="L37" s="22">
        <v>5.9413329600266511</v>
      </c>
      <c r="M37" s="2"/>
      <c r="N37" s="1">
        <v>2.63</v>
      </c>
      <c r="O37" s="1">
        <v>0.19429359227725457</v>
      </c>
      <c r="P37" s="22">
        <v>7.3875890599716572</v>
      </c>
      <c r="Q37" s="2"/>
      <c r="R37" s="1">
        <v>2.6520000000000001</v>
      </c>
      <c r="S37" s="22">
        <v>0.14042791745233563</v>
      </c>
      <c r="T37" s="22">
        <v>5.2951703413399551</v>
      </c>
      <c r="U37" s="2"/>
      <c r="V37" s="1">
        <v>2.6321875000000001</v>
      </c>
      <c r="W37" s="1">
        <v>7.5458194009728849E-2</v>
      </c>
      <c r="X37" s="22">
        <v>2.8667484367936877</v>
      </c>
      <c r="Y37" s="2"/>
      <c r="Z37" s="1">
        <v>2.4883333333333333</v>
      </c>
      <c r="AA37" s="1">
        <v>8.0849654709631666E-2</v>
      </c>
      <c r="AB37" s="2">
        <v>3.249148883173409</v>
      </c>
      <c r="AC37" s="54" t="s">
        <v>36</v>
      </c>
    </row>
    <row r="38" spans="1:29" x14ac:dyDescent="0.2">
      <c r="A38" s="52" t="s">
        <v>37</v>
      </c>
      <c r="B38" s="5">
        <v>0.42219999999999996</v>
      </c>
      <c r="C38" s="5">
        <v>4.4549971941629768E-2</v>
      </c>
      <c r="D38" s="22">
        <f t="shared" si="0"/>
        <v>10.551864505359966</v>
      </c>
      <c r="E38" s="2"/>
      <c r="F38" s="5">
        <v>0.3972</v>
      </c>
      <c r="G38" s="5">
        <v>4.2909206471339001E-2</v>
      </c>
      <c r="H38" s="1">
        <f t="shared" si="1"/>
        <v>10.802922072341138</v>
      </c>
      <c r="I38" s="2"/>
      <c r="J38" s="5">
        <v>0.38880000000000003</v>
      </c>
      <c r="K38" s="5">
        <v>2.1064187617850366E-2</v>
      </c>
      <c r="L38" s="22">
        <v>5.4177437288709784</v>
      </c>
      <c r="M38" s="2"/>
      <c r="N38" s="5">
        <v>0.38980000000000004</v>
      </c>
      <c r="O38" s="5">
        <v>2.6414011433328336E-2</v>
      </c>
      <c r="P38" s="22">
        <v>6.7762984692992134</v>
      </c>
      <c r="Q38" s="2"/>
      <c r="R38" s="5">
        <v>0.42119999999999996</v>
      </c>
      <c r="S38" s="24">
        <v>3.2912003889158742E-2</v>
      </c>
      <c r="T38" s="22">
        <v>7.8138660705505094</v>
      </c>
      <c r="U38" s="2"/>
      <c r="V38" s="5">
        <v>0.40859374999999998</v>
      </c>
      <c r="W38" s="5">
        <v>1.6590546206273524E-2</v>
      </c>
      <c r="X38" s="22">
        <v>4.06040136597134</v>
      </c>
      <c r="Y38" s="2"/>
      <c r="Z38" s="5">
        <v>0.38683333333333331</v>
      </c>
      <c r="AA38" s="5">
        <v>1.6216246996967783E-2</v>
      </c>
      <c r="AB38" s="2">
        <v>4.1920500638434595</v>
      </c>
      <c r="AC38" s="54" t="s">
        <v>37</v>
      </c>
    </row>
    <row r="39" spans="1:29" x14ac:dyDescent="0.2">
      <c r="A39" s="52" t="s">
        <v>38</v>
      </c>
      <c r="B39" s="1">
        <v>7.74</v>
      </c>
      <c r="C39" s="1">
        <v>0.99899949949936939</v>
      </c>
      <c r="D39" s="22">
        <f t="shared" si="0"/>
        <v>12.906970277769631</v>
      </c>
      <c r="E39" s="2"/>
      <c r="F39" s="1">
        <v>7.6599999999999993</v>
      </c>
      <c r="G39" s="1">
        <v>0.46151923036857323</v>
      </c>
      <c r="H39" s="1">
        <f t="shared" si="1"/>
        <v>6.0250552267437767</v>
      </c>
      <c r="I39" s="2"/>
      <c r="J39" s="1">
        <v>7.56</v>
      </c>
      <c r="K39" s="1">
        <v>0.32863353450309951</v>
      </c>
      <c r="L39" s="22">
        <v>4.3470044246441732</v>
      </c>
      <c r="M39" s="2"/>
      <c r="N39" s="1">
        <v>7.92</v>
      </c>
      <c r="O39" s="1">
        <v>0.2683281572999745</v>
      </c>
      <c r="P39" s="22">
        <v>3.387981784090587</v>
      </c>
      <c r="Q39" s="2"/>
      <c r="R39" s="1">
        <v>8.08</v>
      </c>
      <c r="S39" s="22">
        <v>0.36331804249169891</v>
      </c>
      <c r="T39" s="22">
        <v>4.4965104268774621</v>
      </c>
      <c r="U39" s="2"/>
      <c r="V39" s="1">
        <v>7.9812499999999993</v>
      </c>
      <c r="W39" s="1">
        <v>0.33160198513158795</v>
      </c>
      <c r="X39" s="22">
        <v>4.1547625388452687</v>
      </c>
      <c r="Y39" s="2"/>
      <c r="Z39" s="1">
        <v>7.3999999999999995</v>
      </c>
      <c r="AA39" s="1">
        <v>0.41472882706655428</v>
      </c>
      <c r="AB39" s="2">
        <v>5.6044436090074905</v>
      </c>
      <c r="AC39" s="54" t="s">
        <v>38</v>
      </c>
    </row>
    <row r="40" spans="1:29" x14ac:dyDescent="0.2">
      <c r="A40" s="52" t="s">
        <v>39</v>
      </c>
      <c r="B40" s="1">
        <v>1.36</v>
      </c>
      <c r="C40" s="1">
        <v>7.3824115301166976E-2</v>
      </c>
      <c r="D40" s="22">
        <f t="shared" si="0"/>
        <v>5.4282437721446302</v>
      </c>
      <c r="E40" s="2"/>
      <c r="F40" s="1">
        <v>1.5479999999999998</v>
      </c>
      <c r="G40" s="1">
        <v>0.1375499909123952</v>
      </c>
      <c r="H40" s="1">
        <f t="shared" si="1"/>
        <v>8.8856583276741095</v>
      </c>
      <c r="I40" s="2"/>
      <c r="J40" s="1">
        <v>1.6300000000000001</v>
      </c>
      <c r="K40" s="1">
        <v>7.3484692283495301E-2</v>
      </c>
      <c r="L40" s="22">
        <v>4.5082633302757849</v>
      </c>
      <c r="M40" s="2"/>
      <c r="N40" s="1">
        <v>1.6380000000000003</v>
      </c>
      <c r="O40" s="1">
        <v>9.4445751624940746E-2</v>
      </c>
      <c r="P40" s="22">
        <v>5.7659189026215341</v>
      </c>
      <c r="Q40" s="2"/>
      <c r="R40" s="1">
        <v>1.5980000000000001</v>
      </c>
      <c r="S40" s="22">
        <v>2.7748873851023176E-2</v>
      </c>
      <c r="T40" s="22">
        <v>1.7364752097010747</v>
      </c>
      <c r="U40" s="2"/>
      <c r="V40" s="1">
        <v>1.6115625</v>
      </c>
      <c r="W40" s="1">
        <v>2.0502371136583781E-2</v>
      </c>
      <c r="X40" s="22">
        <v>1.2722045304841594</v>
      </c>
      <c r="Y40" s="2"/>
      <c r="Z40" s="1">
        <v>1.365</v>
      </c>
      <c r="AA40" s="1">
        <v>2.5884358211089482E-2</v>
      </c>
      <c r="AB40" s="2">
        <v>1.8962899788343945</v>
      </c>
      <c r="AC40" s="54" t="s">
        <v>39</v>
      </c>
    </row>
    <row r="41" spans="1:29" x14ac:dyDescent="0.2">
      <c r="A41" s="52" t="s">
        <v>40</v>
      </c>
      <c r="B41" s="1">
        <v>0.56200000000000006</v>
      </c>
      <c r="C41" s="1">
        <v>2.7748873851023186E-2</v>
      </c>
      <c r="D41" s="22">
        <f t="shared" si="0"/>
        <v>4.9375220375486091</v>
      </c>
      <c r="E41" s="2"/>
      <c r="F41" s="1">
        <v>0.58200000000000007</v>
      </c>
      <c r="G41" s="1">
        <v>4.4944410108488451E-2</v>
      </c>
      <c r="H41" s="1">
        <f t="shared" si="1"/>
        <v>7.7224072351354724</v>
      </c>
      <c r="I41" s="2"/>
      <c r="J41" s="1">
        <v>0.60399999999999998</v>
      </c>
      <c r="K41" s="1">
        <v>2.3021728866442694E-2</v>
      </c>
      <c r="L41" s="22">
        <v>3.8115445143117044</v>
      </c>
      <c r="M41" s="2"/>
      <c r="N41" s="1">
        <v>0.57799999999999996</v>
      </c>
      <c r="O41" s="1">
        <v>2.1679483388678773E-2</v>
      </c>
      <c r="P41" s="22">
        <v>3.7507756727817947</v>
      </c>
      <c r="Q41" s="2"/>
      <c r="R41" s="1">
        <v>0.56799999999999995</v>
      </c>
      <c r="S41" s="22">
        <v>2.0493901531919156E-2</v>
      </c>
      <c r="T41" s="22">
        <v>3.6080812556195703</v>
      </c>
      <c r="U41" s="2"/>
      <c r="V41" s="1">
        <v>0.57656249999999998</v>
      </c>
      <c r="W41" s="1">
        <v>1.6287823976103812E-2</v>
      </c>
      <c r="X41" s="22">
        <v>2.8249884402998484</v>
      </c>
      <c r="Y41" s="2"/>
      <c r="Z41" s="1">
        <v>0.55333333333333334</v>
      </c>
      <c r="AA41" s="1">
        <v>2.1602468994692842E-2</v>
      </c>
      <c r="AB41" s="2">
        <v>3.9040606616914775</v>
      </c>
      <c r="AC41" s="54" t="s">
        <v>40</v>
      </c>
    </row>
    <row r="42" spans="1:29" x14ac:dyDescent="0.2">
      <c r="A42" s="52" t="s">
        <v>41</v>
      </c>
      <c r="B42" s="7">
        <v>35.799999999999997</v>
      </c>
      <c r="C42" s="8">
        <v>1.4832396974191326</v>
      </c>
      <c r="D42" s="22">
        <f t="shared" si="0"/>
        <v>4.1431276464221583</v>
      </c>
      <c r="E42" s="2"/>
      <c r="F42" s="7">
        <v>36.6</v>
      </c>
      <c r="G42" s="8">
        <v>3.2863353450309964</v>
      </c>
      <c r="H42" s="1">
        <f t="shared" si="1"/>
        <v>8.9790583197568203</v>
      </c>
      <c r="I42" s="2"/>
      <c r="J42" s="7">
        <v>35.799999999999997</v>
      </c>
      <c r="K42" s="8">
        <v>2.16794833886788</v>
      </c>
      <c r="L42" s="22">
        <v>6.0557216169493859</v>
      </c>
      <c r="M42" s="2"/>
      <c r="N42" s="7">
        <v>35</v>
      </c>
      <c r="O42" s="8">
        <v>2.3452078799117149</v>
      </c>
      <c r="P42" s="22">
        <v>6.7005939426049004</v>
      </c>
      <c r="Q42" s="2"/>
      <c r="R42" s="7">
        <v>36.4</v>
      </c>
      <c r="S42" s="26">
        <v>1.51657508881031</v>
      </c>
      <c r="T42" s="22">
        <v>4.1664150791492034</v>
      </c>
      <c r="U42" s="2"/>
      <c r="V42" s="7">
        <v>36.15625</v>
      </c>
      <c r="W42" s="8">
        <v>0.57263484463917047</v>
      </c>
      <c r="X42" s="22">
        <v>1.5837783084229433</v>
      </c>
      <c r="Y42" s="2"/>
      <c r="Z42" s="7">
        <v>34.166666666666664</v>
      </c>
      <c r="AA42" s="8">
        <v>1.4719601443879744</v>
      </c>
      <c r="AB42" s="2">
        <v>4.308176032355048</v>
      </c>
      <c r="AC42" s="54" t="s">
        <v>41</v>
      </c>
    </row>
    <row r="43" spans="1:29" x14ac:dyDescent="0.2">
      <c r="A43" s="52" t="s">
        <v>42</v>
      </c>
      <c r="B43" s="8">
        <v>37.94</v>
      </c>
      <c r="C43" s="1">
        <v>4.3316278695197425</v>
      </c>
      <c r="D43" s="22">
        <f t="shared" si="0"/>
        <v>11.417047626567587</v>
      </c>
      <c r="E43" s="2"/>
      <c r="F43" s="8">
        <v>37.26</v>
      </c>
      <c r="G43" s="1">
        <v>2.3818060374430159</v>
      </c>
      <c r="H43" s="1">
        <f t="shared" si="1"/>
        <v>6.3923940886822761</v>
      </c>
      <c r="I43" s="2"/>
      <c r="J43" s="8">
        <v>39.700000000000003</v>
      </c>
      <c r="K43" s="1">
        <v>4.0199502484483558</v>
      </c>
      <c r="L43" s="22">
        <v>10.125819265612986</v>
      </c>
      <c r="M43" s="2"/>
      <c r="N43" s="8">
        <v>39.42</v>
      </c>
      <c r="O43" s="1">
        <v>2.0992855927672167</v>
      </c>
      <c r="P43" s="22">
        <v>5.3254327568929902</v>
      </c>
      <c r="Q43" s="2"/>
      <c r="R43" s="8">
        <v>40.5</v>
      </c>
      <c r="S43" s="22">
        <v>1.7972200755611407</v>
      </c>
      <c r="T43" s="22">
        <v>4.4375804334842979</v>
      </c>
      <c r="U43" s="2"/>
      <c r="V43" s="8">
        <v>40.071874999999999</v>
      </c>
      <c r="W43" s="1">
        <v>0.61641354915369007</v>
      </c>
      <c r="X43" s="22">
        <v>1.538269794347507</v>
      </c>
      <c r="Y43" s="2"/>
      <c r="Z43" s="8">
        <v>38.300000000000004</v>
      </c>
      <c r="AA43" s="1">
        <v>1.1471704319759999</v>
      </c>
      <c r="AB43" s="2">
        <v>2.9952230599895557</v>
      </c>
      <c r="AC43" s="54" t="s">
        <v>42</v>
      </c>
    </row>
    <row r="44" spans="1:29" ht="17" thickBot="1" x14ac:dyDescent="0.25">
      <c r="A44" s="44" t="s">
        <v>43</v>
      </c>
      <c r="B44" s="9">
        <v>3.5739999999999994</v>
      </c>
      <c r="C44" s="9">
        <v>0.42276470997471532</v>
      </c>
      <c r="D44" s="9">
        <f t="shared" si="0"/>
        <v>11.828895074838147</v>
      </c>
      <c r="E44" s="10"/>
      <c r="F44" s="9">
        <v>3.8820000000000001</v>
      </c>
      <c r="G44" s="9">
        <v>0.79553126902718541</v>
      </c>
      <c r="H44" s="9">
        <f t="shared" si="1"/>
        <v>20.492819913116573</v>
      </c>
      <c r="I44" s="10"/>
      <c r="J44" s="9">
        <v>4.016</v>
      </c>
      <c r="K44" s="9">
        <v>0.7375499983051933</v>
      </c>
      <c r="L44" s="9">
        <v>18.365288802420153</v>
      </c>
      <c r="M44" s="10"/>
      <c r="N44" s="9">
        <v>3.6060000000000003</v>
      </c>
      <c r="O44" s="9">
        <v>0.50247387991814907</v>
      </c>
      <c r="P44" s="9">
        <v>13.934383802499973</v>
      </c>
      <c r="Q44" s="10"/>
      <c r="R44" s="28">
        <v>3.55</v>
      </c>
      <c r="S44" s="9">
        <v>0.51550945675128079</v>
      </c>
      <c r="T44" s="9">
        <v>14.521393147923403</v>
      </c>
      <c r="U44" s="10"/>
      <c r="V44" s="9">
        <v>3.6924999999999999</v>
      </c>
      <c r="W44" s="9">
        <v>0.23123414193207223</v>
      </c>
      <c r="X44" s="9">
        <v>6.262265184348605</v>
      </c>
      <c r="Y44" s="10"/>
      <c r="Z44" s="9">
        <v>3.44</v>
      </c>
      <c r="AA44" s="9">
        <v>2.6076809620810684E-2</v>
      </c>
      <c r="AB44" s="10">
        <v>0.75804679130263619</v>
      </c>
      <c r="AC44" s="48" t="s">
        <v>43</v>
      </c>
    </row>
    <row r="45" spans="1:29" x14ac:dyDescent="0.2">
      <c r="A45" s="55" t="s">
        <v>44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56"/>
      <c r="Y45" s="34"/>
      <c r="Z45" s="34"/>
      <c r="AA45" s="34"/>
      <c r="AB45" s="34"/>
      <c r="AC45" s="34"/>
    </row>
    <row r="46" spans="1:29" x14ac:dyDescent="0.2">
      <c r="A46" s="55" t="s">
        <v>107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</row>
    <row r="47" spans="1:29" x14ac:dyDescent="0.2">
      <c r="A47" s="55" t="s">
        <v>112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</row>
    <row r="48" spans="1:29" x14ac:dyDescent="0.2">
      <c r="A48" s="55" t="s">
        <v>109</v>
      </c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</row>
    <row r="49" spans="1:29" x14ac:dyDescent="0.2">
      <c r="A49" s="55" t="s">
        <v>110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</row>
    <row r="50" spans="1:29" x14ac:dyDescent="0.2">
      <c r="A50" s="55" t="s">
        <v>108</v>
      </c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</row>
  </sheetData>
  <pageMargins left="0.7" right="0.7" top="0.75" bottom="0.75" header="0.3" footer="0.3"/>
  <pageSetup scale="4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BDC7-5863-1646-BCA4-F745D8C36FAB}">
  <dimension ref="A1:CA43"/>
  <sheetViews>
    <sheetView workbookViewId="0">
      <selection activeCell="BC3" sqref="BC3"/>
    </sheetView>
  </sheetViews>
  <sheetFormatPr baseColWidth="10" defaultRowHeight="16" x14ac:dyDescent="0.2"/>
  <cols>
    <col min="1" max="1" width="10.83203125" style="4"/>
    <col min="2" max="9" width="10.83203125" style="6"/>
    <col min="10" max="10" width="10.83203125" style="12"/>
    <col min="11" max="11" width="15.6640625" bestFit="1" customWidth="1"/>
    <col min="13" max="20" width="10.83203125" style="6"/>
    <col min="21" max="22" width="10.83203125" style="12"/>
    <col min="24" max="31" width="10.83203125" style="6"/>
    <col min="32" max="33" width="10.83203125" style="12"/>
    <col min="35" max="42" width="10.83203125" style="6"/>
    <col min="43" max="44" width="10.83203125" style="12"/>
    <col min="46" max="53" width="10.83203125" style="6"/>
    <col min="54" max="55" width="10.83203125" style="12"/>
    <col min="57" max="66" width="10.83203125" style="12"/>
    <col min="68" max="76" width="10.83203125" style="6"/>
    <col min="77" max="78" width="10.83203125" style="12"/>
    <col min="79" max="79" width="10.83203125" style="4"/>
  </cols>
  <sheetData>
    <row r="1" spans="1:79" x14ac:dyDescent="0.2">
      <c r="E1" s="11" t="s">
        <v>46</v>
      </c>
      <c r="Q1" s="4" t="s">
        <v>47</v>
      </c>
      <c r="AB1" s="4" t="s">
        <v>48</v>
      </c>
      <c r="AM1" s="4" t="s">
        <v>49</v>
      </c>
      <c r="AW1" s="4" t="s">
        <v>50</v>
      </c>
      <c r="BH1" s="4" t="s">
        <v>51</v>
      </c>
    </row>
    <row r="2" spans="1:79" x14ac:dyDescent="0.2">
      <c r="A2" s="11" t="s">
        <v>52</v>
      </c>
      <c r="B2" s="4" t="s">
        <v>53</v>
      </c>
      <c r="C2" s="4" t="s">
        <v>54</v>
      </c>
      <c r="D2" s="4" t="s">
        <v>55</v>
      </c>
      <c r="E2" s="4" t="s">
        <v>56</v>
      </c>
      <c r="F2" s="4" t="s">
        <v>57</v>
      </c>
      <c r="G2" s="4" t="s">
        <v>1</v>
      </c>
      <c r="H2" s="4" t="s">
        <v>58</v>
      </c>
      <c r="I2" s="4" t="s">
        <v>99</v>
      </c>
      <c r="J2" s="4" t="s">
        <v>59</v>
      </c>
      <c r="K2" s="4" t="s">
        <v>60</v>
      </c>
      <c r="M2" s="4" t="s">
        <v>61</v>
      </c>
      <c r="N2" s="4" t="s">
        <v>62</v>
      </c>
      <c r="O2" s="4" t="s">
        <v>63</v>
      </c>
      <c r="P2" s="4" t="s">
        <v>64</v>
      </c>
      <c r="Q2" s="4" t="s">
        <v>65</v>
      </c>
      <c r="R2" s="4" t="s">
        <v>1</v>
      </c>
      <c r="S2" s="4" t="s">
        <v>58</v>
      </c>
      <c r="T2" s="4" t="s">
        <v>99</v>
      </c>
      <c r="U2" s="4" t="s">
        <v>59</v>
      </c>
      <c r="V2" s="4" t="s">
        <v>60</v>
      </c>
      <c r="X2" s="4" t="s">
        <v>66</v>
      </c>
      <c r="Y2" s="4" t="s">
        <v>67</v>
      </c>
      <c r="Z2" s="4" t="s">
        <v>68</v>
      </c>
      <c r="AA2" s="4" t="s">
        <v>69</v>
      </c>
      <c r="AB2" s="4" t="s">
        <v>70</v>
      </c>
      <c r="AC2" s="4" t="s">
        <v>1</v>
      </c>
      <c r="AD2" s="4" t="s">
        <v>58</v>
      </c>
      <c r="AE2" s="4" t="s">
        <v>99</v>
      </c>
      <c r="AF2" s="4" t="s">
        <v>59</v>
      </c>
      <c r="AG2" s="4" t="s">
        <v>60</v>
      </c>
      <c r="AI2" s="4" t="s">
        <v>71</v>
      </c>
      <c r="AJ2" s="4" t="s">
        <v>72</v>
      </c>
      <c r="AK2" s="4" t="s">
        <v>73</v>
      </c>
      <c r="AL2" s="4" t="s">
        <v>74</v>
      </c>
      <c r="AM2" s="4" t="s">
        <v>75</v>
      </c>
      <c r="AN2" s="4" t="s">
        <v>1</v>
      </c>
      <c r="AO2" s="4" t="s">
        <v>58</v>
      </c>
      <c r="AP2" s="4" t="s">
        <v>99</v>
      </c>
      <c r="AQ2" s="4" t="s">
        <v>59</v>
      </c>
      <c r="AR2" s="4" t="s">
        <v>60</v>
      </c>
      <c r="AT2" s="4" t="s">
        <v>76</v>
      </c>
      <c r="AU2" s="4" t="s">
        <v>77</v>
      </c>
      <c r="AV2" s="4" t="s">
        <v>78</v>
      </c>
      <c r="AW2" s="4" t="s">
        <v>79</v>
      </c>
      <c r="AX2" s="4" t="s">
        <v>80</v>
      </c>
      <c r="AY2" s="4" t="s">
        <v>1</v>
      </c>
      <c r="AZ2" s="4" t="s">
        <v>58</v>
      </c>
      <c r="BA2" s="4" t="s">
        <v>99</v>
      </c>
      <c r="BB2" s="4" t="s">
        <v>59</v>
      </c>
      <c r="BC2" s="4" t="s">
        <v>60</v>
      </c>
      <c r="BE2" s="4" t="s">
        <v>81</v>
      </c>
      <c r="BF2" s="4" t="s">
        <v>82</v>
      </c>
      <c r="BG2" s="4" t="s">
        <v>83</v>
      </c>
      <c r="BH2" s="4" t="s">
        <v>84</v>
      </c>
      <c r="BI2" s="4" t="s">
        <v>85</v>
      </c>
      <c r="BJ2" s="4" t="s">
        <v>1</v>
      </c>
      <c r="BK2" s="4" t="s">
        <v>58</v>
      </c>
      <c r="BL2" s="4" t="s">
        <v>99</v>
      </c>
      <c r="BM2" s="4" t="s">
        <v>59</v>
      </c>
      <c r="BN2" s="4" t="s">
        <v>60</v>
      </c>
      <c r="BP2" s="11" t="s">
        <v>86</v>
      </c>
      <c r="BQ2" s="11" t="s">
        <v>87</v>
      </c>
      <c r="BR2" s="11" t="s">
        <v>88</v>
      </c>
      <c r="BS2" s="11" t="s">
        <v>89</v>
      </c>
      <c r="BT2" s="11" t="s">
        <v>90</v>
      </c>
      <c r="BU2" s="11" t="s">
        <v>91</v>
      </c>
      <c r="BV2" s="4" t="s">
        <v>1</v>
      </c>
      <c r="BW2" s="4" t="s">
        <v>58</v>
      </c>
      <c r="BX2" s="4" t="s">
        <v>99</v>
      </c>
      <c r="BY2" s="4" t="s">
        <v>59</v>
      </c>
      <c r="BZ2" s="4" t="s">
        <v>60</v>
      </c>
      <c r="CA2" s="11" t="s">
        <v>52</v>
      </c>
    </row>
    <row r="3" spans="1:79" x14ac:dyDescent="0.2">
      <c r="A3" s="11" t="s">
        <v>92</v>
      </c>
      <c r="B3" s="1">
        <v>68.789460472477828</v>
      </c>
      <c r="C3" s="1">
        <v>68.246590148694949</v>
      </c>
      <c r="D3" s="1">
        <v>68.775991015102903</v>
      </c>
      <c r="E3" s="1">
        <v>68.182589359031283</v>
      </c>
      <c r="F3" s="1">
        <v>68.768092760792683</v>
      </c>
      <c r="G3" s="1">
        <f>AVERAGE(B3:F3)</f>
        <v>68.552544751219926</v>
      </c>
      <c r="H3" s="1">
        <f>STDEV(B3:F3)</f>
        <v>0.30943232186895875</v>
      </c>
      <c r="I3" s="1">
        <f>H3/G3*100</f>
        <v>0.45137977443711491</v>
      </c>
      <c r="J3" s="13">
        <f>MEDIAN(B3:F3)</f>
        <v>68.768092760792683</v>
      </c>
      <c r="K3" s="13">
        <f>MEDIAN(ABS(B3-J3), ABS(C3-J3), ABS(D3-J3), ABS(E3-J3), ABS(F3-J3))</f>
        <v>2.1367711685144286E-2</v>
      </c>
      <c r="M3" s="1">
        <v>67.961480440626005</v>
      </c>
      <c r="N3" s="1">
        <v>68.19189450748047</v>
      </c>
      <c r="O3" s="1">
        <v>68.18068750850162</v>
      </c>
      <c r="P3" s="1">
        <v>68.111966840666796</v>
      </c>
      <c r="Q3" s="1">
        <v>68.864045198156418</v>
      </c>
      <c r="R3" s="1">
        <f>AVERAGE(M3:Q3)</f>
        <v>68.262014899086267</v>
      </c>
      <c r="S3" s="1">
        <f>STDEV(M3:Q3)</f>
        <v>0.348857734375422</v>
      </c>
      <c r="T3" s="1">
        <f>S3/R3*100</f>
        <v>0.51105689583166947</v>
      </c>
      <c r="U3" s="13">
        <f>MEDIAN(M3:Q3)</f>
        <v>68.18068750850162</v>
      </c>
      <c r="V3" s="13">
        <f>MEDIAN(ABS(M3-U3), ABS(N3-U3), ABS(O3-U3), ABS(P3-U3), ABS(Q3-U3))</f>
        <v>6.8720667834824667E-2</v>
      </c>
      <c r="X3" s="1">
        <v>68.457164565499625</v>
      </c>
      <c r="Y3" s="1">
        <v>68.43832643719486</v>
      </c>
      <c r="Z3" s="1">
        <v>68.290191963294504</v>
      </c>
      <c r="AA3" s="1">
        <v>68.998511824476978</v>
      </c>
      <c r="AB3" s="1">
        <v>68.672821233484328</v>
      </c>
      <c r="AC3" s="1">
        <f>AVERAGE(X3:AB3)</f>
        <v>68.571403204790059</v>
      </c>
      <c r="AD3" s="1">
        <f>STDEV(X3:AB3)</f>
        <v>0.27502138311369756</v>
      </c>
      <c r="AE3" s="1">
        <f>AD3/AC3*100</f>
        <v>0.40107299874313485</v>
      </c>
      <c r="AF3" s="13">
        <f>MEDIAN(X3:AB3)</f>
        <v>68.457164565499625</v>
      </c>
      <c r="AG3" s="13">
        <f>MEDIAN(ABS(X3-AF3), ABS(Y3-AF3), ABS(Z3-AF3), ABS(AA3-AF3), ABS(AB3-AF3))</f>
        <v>0.16697260220512078</v>
      </c>
      <c r="AI3" s="1">
        <v>68.889926812659795</v>
      </c>
      <c r="AJ3" s="1">
        <v>68.566155617416626</v>
      </c>
      <c r="AK3" s="1">
        <v>68.657075176670133</v>
      </c>
      <c r="AL3" s="1">
        <v>68.266438940048658</v>
      </c>
      <c r="AM3" s="1">
        <v>68.01647772350033</v>
      </c>
      <c r="AN3" s="1">
        <f>AVERAGE(AI3:AM3)</f>
        <v>68.479214854059109</v>
      </c>
      <c r="AO3" s="1">
        <f>STDEV(AI3:AM3)</f>
        <v>0.34178814535134627</v>
      </c>
      <c r="AP3" s="1">
        <f>AO3/AN3*100</f>
        <v>0.49911224315254654</v>
      </c>
      <c r="AQ3" s="13">
        <f>MEDIAN(AI3:AM3)</f>
        <v>68.566155617416626</v>
      </c>
      <c r="AR3" s="13">
        <f>MEDIAN(ABS(AI3-AQ3), ABS(AJ3-AQ3), ABS(AK3-AQ3), ABS(AL3-AQ3), ABS(AM3-AQ3))</f>
        <v>0.29971667736796803</v>
      </c>
      <c r="AT3" s="1">
        <v>68.614363843516571</v>
      </c>
      <c r="AU3" s="1">
        <v>68.850470395953877</v>
      </c>
      <c r="AV3" s="1">
        <v>68.668158169257921</v>
      </c>
      <c r="AW3" s="1">
        <v>68.442914862415194</v>
      </c>
      <c r="AX3" s="1">
        <v>68.062812941314135</v>
      </c>
      <c r="AY3" s="1">
        <f>AVERAGE(AT3:AX3)</f>
        <v>68.527744042491548</v>
      </c>
      <c r="AZ3" s="1">
        <f>STDEV(AT3:AX3)</f>
        <v>0.29779537218480173</v>
      </c>
      <c r="BA3" s="1">
        <f>AZ3/AY3*100</f>
        <v>0.43456176231359622</v>
      </c>
      <c r="BB3" s="13">
        <f>MEDIAN(AT3:AX3)</f>
        <v>68.614363843516571</v>
      </c>
      <c r="BC3" s="13">
        <f>MEDIAN(ABS(AT3-BB3), ABS(AU3-BB3), ABS(AV3-BB3), ABS(AW3-BB3), ABS(AX3-BB3))</f>
        <v>0.17144898110137774</v>
      </c>
      <c r="BE3" s="13">
        <v>68.732417119735231</v>
      </c>
      <c r="BF3" s="13">
        <v>68.555536515836565</v>
      </c>
      <c r="BG3" s="13">
        <v>68.594899136698814</v>
      </c>
      <c r="BH3" s="13">
        <v>68.30443081946531</v>
      </c>
      <c r="BI3" s="13">
        <v>68.315250939203963</v>
      </c>
      <c r="BJ3" s="13">
        <f>AVERAGE(BE3:BI3)</f>
        <v>68.500506906187979</v>
      </c>
      <c r="BK3" s="13">
        <f>STDEV(BE3:BI3)</f>
        <v>0.18606860519313628</v>
      </c>
      <c r="BL3" s="13">
        <f>BK3/BJ3*100</f>
        <v>0.27163099018808545</v>
      </c>
      <c r="BM3" s="13">
        <f>MEDIAN(BE3:BI3)</f>
        <v>68.555536515836565</v>
      </c>
      <c r="BN3" s="13">
        <f>MEDIAN(ABS(BE3-BM3), ABS(BF3-BM3), ABS(BG3-BM3), ABS(BH3-BMB3), ABS(BI3-BM3))</f>
        <v>0.17688060389866678</v>
      </c>
      <c r="BP3" s="1">
        <v>68.483123157451232</v>
      </c>
      <c r="BQ3" s="1">
        <v>68.399718634804884</v>
      </c>
      <c r="BR3" s="1">
        <v>68.356031188300207</v>
      </c>
      <c r="BS3" s="1">
        <v>68.602772171376074</v>
      </c>
      <c r="BT3" s="1">
        <v>68.635550963533788</v>
      </c>
      <c r="BU3" s="1">
        <v>68.733693709197567</v>
      </c>
      <c r="BV3" s="1">
        <f>AVERAGE(BP3:BU3)</f>
        <v>68.535148304110621</v>
      </c>
      <c r="BW3" s="1">
        <f>STDEV(BP3:BU3)</f>
        <v>0.14642725956170388</v>
      </c>
      <c r="BX3" s="1">
        <f>100*BW3/BV3</f>
        <v>0.21365279449307242</v>
      </c>
      <c r="BY3" s="13">
        <f>MEDIAN(BP3:BU3)</f>
        <v>68.542947664413646</v>
      </c>
      <c r="BZ3" s="13">
        <f>MEDIAN(ABS(BP3-BY3), ABS(BQ3-BY3), ABS(BR3-BY3), ABS(BS3-BYB3), ABS(BT3-BY3), ABS(BU3-BY3))</f>
        <v>0.16507275286110001</v>
      </c>
      <c r="CA3" s="11" t="s">
        <v>92</v>
      </c>
    </row>
    <row r="4" spans="1:79" x14ac:dyDescent="0.2">
      <c r="A4" s="11" t="s">
        <v>93</v>
      </c>
      <c r="B4" s="1">
        <v>0.69920527834506618</v>
      </c>
      <c r="C4" s="1">
        <v>0.70366812895322584</v>
      </c>
      <c r="D4" s="1">
        <v>0.59190772493641264</v>
      </c>
      <c r="E4" s="1">
        <v>0.6490236179975466</v>
      </c>
      <c r="F4" s="1">
        <v>0.55785030018968096</v>
      </c>
      <c r="G4" s="1">
        <f t="shared" ref="G4:G12" si="0">AVERAGE(B4:F4)</f>
        <v>0.64033101008438642</v>
      </c>
      <c r="H4" s="1">
        <f t="shared" ref="H4:H12" si="1">STDEV(B4:F4)</f>
        <v>6.461658759835677E-2</v>
      </c>
      <c r="I4" s="1">
        <f t="shared" ref="I4:I12" si="2">H4/G4*100</f>
        <v>10.091122650742971</v>
      </c>
      <c r="J4" s="13">
        <f t="shared" ref="J4:J43" si="3">MEDIAN(B4:F4)</f>
        <v>0.6490236179975466</v>
      </c>
      <c r="K4" s="13">
        <f t="shared" ref="K4:K43" si="4">MEDIAN(ABS(B4-J4), ABS(C4-J4), ABS(D4-J4), ABS(E4-J4), ABS(F4-J4))</f>
        <v>5.4644510955679237E-2</v>
      </c>
      <c r="M4" s="1">
        <v>0.69282107115854907</v>
      </c>
      <c r="N4" s="1">
        <v>0.61058163004889054</v>
      </c>
      <c r="O4" s="1">
        <v>0.57876788292313019</v>
      </c>
      <c r="P4" s="1">
        <v>0.63146107872085322</v>
      </c>
      <c r="Q4" s="1">
        <v>0.60362184915929695</v>
      </c>
      <c r="R4" s="1">
        <f t="shared" ref="R4:R12" si="5">AVERAGE(M4:Q4)</f>
        <v>0.62345070240214395</v>
      </c>
      <c r="S4" s="1">
        <f t="shared" ref="S4:S12" si="6">STDEV(M4:Q4)</f>
        <v>4.3103842609797369E-2</v>
      </c>
      <c r="T4" s="1">
        <f t="shared" ref="T4:T12" si="7">S4/R4*100</f>
        <v>6.9137531554169502</v>
      </c>
      <c r="U4" s="13">
        <f t="shared" ref="U4:U43" si="8">MEDIAN(M4:Q4)</f>
        <v>0.61058163004889054</v>
      </c>
      <c r="V4" s="13">
        <f t="shared" ref="V4:V43" si="9">MEDIAN(ABS(M4-U4), ABS(N4-U4), ABS(O4-U4), ABS(P4-U4), ABS(Q4-U4))</f>
        <v>2.0879448671962675E-2</v>
      </c>
      <c r="X4" s="1">
        <v>0.64618539714142265</v>
      </c>
      <c r="Y4" s="1">
        <v>0.621516093708954</v>
      </c>
      <c r="Z4" s="1">
        <v>0.65467112461478061</v>
      </c>
      <c r="AA4" s="1">
        <v>0.58626186517529455</v>
      </c>
      <c r="AB4" s="1">
        <v>0.68784583481386141</v>
      </c>
      <c r="AC4" s="1">
        <f t="shared" ref="AC4:AC12" si="10">AVERAGE(X4:AB4)</f>
        <v>0.63929606309086262</v>
      </c>
      <c r="AD4" s="1">
        <f t="shared" ref="AD4:AD12" si="11">STDEV(X4:AB4)</f>
        <v>3.7979235230086637E-2</v>
      </c>
      <c r="AE4" s="1">
        <f t="shared" ref="AE4:AE12" si="12">AD4/AC4*100</f>
        <v>5.9407897878277227</v>
      </c>
      <c r="AF4" s="13">
        <f t="shared" ref="AF4:AF43" si="13">MEDIAN(X4:AB4)</f>
        <v>0.64618539714142265</v>
      </c>
      <c r="AG4" s="13">
        <f t="shared" ref="AG4:AG43" si="14">MEDIAN(ABS(X4-AF4), ABS(Y4-AF4), ABS(Z4-AF4), ABS(AA4-AF4), ABS(AB4-AF4))</f>
        <v>2.4669303432468648E-2</v>
      </c>
      <c r="AI4" s="1">
        <v>0.65081528236069608</v>
      </c>
      <c r="AJ4" s="1">
        <v>0.66136040635911053</v>
      </c>
      <c r="AK4" s="1">
        <v>0.63178844718874683</v>
      </c>
      <c r="AL4" s="1">
        <v>0.64025274274717081</v>
      </c>
      <c r="AM4" s="1">
        <v>0.69346971952827841</v>
      </c>
      <c r="AN4" s="1">
        <f t="shared" ref="AN4:AN12" si="15">AVERAGE(AI4:AM4)</f>
        <v>0.65553731963680062</v>
      </c>
      <c r="AO4" s="1">
        <f t="shared" ref="AO4:AO12" si="16">STDEV(AI4:AM4)</f>
        <v>2.3941074379548951E-2</v>
      </c>
      <c r="AP4" s="1">
        <f t="shared" ref="AP4:AP12" si="17">AO4/AN4*100</f>
        <v>3.6521298883202351</v>
      </c>
      <c r="AQ4" s="13">
        <f t="shared" ref="AQ4:AQ43" si="18">MEDIAN(AI4:AM4)</f>
        <v>0.65081528236069608</v>
      </c>
      <c r="AR4" s="13">
        <f t="shared" ref="AR4:AR43" si="19">MEDIAN(ABS(AI4-AQ4), ABS(AJ4-AQ4), ABS(AK4-AQ4), ABS(AL4-AQ4), ABS(AM4-AQ4))</f>
        <v>1.0562539613525268E-2</v>
      </c>
      <c r="AT4" s="1">
        <v>0.63637578832274577</v>
      </c>
      <c r="AU4" s="1">
        <v>0.65418042253047082</v>
      </c>
      <c r="AV4" s="1">
        <v>0.6558367591154316</v>
      </c>
      <c r="AW4" s="1">
        <v>0.67528988699563952</v>
      </c>
      <c r="AX4" s="1">
        <v>0.66628519618234583</v>
      </c>
      <c r="AY4" s="1">
        <f t="shared" ref="AY4:AY12" si="20">AVERAGE(AT4:AX4)</f>
        <v>0.65759361062932675</v>
      </c>
      <c r="AZ4" s="1">
        <f t="shared" ref="AZ4:AZ12" si="21">STDEV(AT4:AX4)</f>
        <v>1.4608509680423109E-2</v>
      </c>
      <c r="BA4" s="1">
        <f t="shared" ref="BA4:BA12" si="22">AZ4/AY4*100</f>
        <v>2.2215102829911246</v>
      </c>
      <c r="BB4" s="13">
        <f t="shared" ref="BB4:BB43" si="23">MEDIAN(AT4:AX4)</f>
        <v>0.6558367591154316</v>
      </c>
      <c r="BC4" s="13">
        <f t="shared" ref="BC4:BC43" si="24">MEDIAN(ABS(AT4-BB4), ABS(AU4-BB4), ABS(AV4-BB4), ABS(AW4-BB4), ABS(AX4-BB4))</f>
        <v>1.0448437066914229E-2</v>
      </c>
      <c r="BE4" s="13">
        <v>0.64527810542660835</v>
      </c>
      <c r="BF4" s="13">
        <v>0.66556332305553556</v>
      </c>
      <c r="BG4" s="13">
        <v>0.64605421966393106</v>
      </c>
      <c r="BH4" s="13">
        <v>0.64672190817122943</v>
      </c>
      <c r="BI4" s="13">
        <v>0.66011068675743279</v>
      </c>
      <c r="BJ4" s="13">
        <f t="shared" ref="BJ4:BJ43" si="25">AVERAGE(BE4:BI4)</f>
        <v>0.65274564861494733</v>
      </c>
      <c r="BK4" s="13">
        <f t="shared" ref="BK4:BK43" si="26">STDEV(BE4:BI4)</f>
        <v>9.4255163852526372E-3</v>
      </c>
      <c r="BL4" s="13">
        <f t="shared" ref="BL4:BL43" si="27">BK4/BJ4*100</f>
        <v>1.4439799645164269</v>
      </c>
      <c r="BM4" s="13">
        <f t="shared" ref="BM4:BM43" si="28">MEDIAN(BE4:BI4)</f>
        <v>0.64672190817122943</v>
      </c>
      <c r="BN4" s="13">
        <f t="shared" ref="BN4:BN43" si="29">MEDIAN(ABS(BE4-BM4), ABS(BF4-BM4), ABS(BG4-BM4), ABS(BH4-BMB4), ABS(BI4-BM4))</f>
        <v>1.3388778586203354E-2</v>
      </c>
      <c r="BP4" s="1">
        <v>0.64455894579338702</v>
      </c>
      <c r="BQ4" s="1">
        <v>0.65303688204992072</v>
      </c>
      <c r="BR4" s="1">
        <v>0.65378691706816094</v>
      </c>
      <c r="BS4" s="1">
        <v>0.64292703960042041</v>
      </c>
      <c r="BT4" s="1">
        <v>0.63655170429156582</v>
      </c>
      <c r="BU4" s="1">
        <v>0.64502031753401179</v>
      </c>
      <c r="BV4" s="1">
        <f t="shared" ref="BV4:BV12" si="30">AVERAGE(BP4:BU4)</f>
        <v>0.64598030105624449</v>
      </c>
      <c r="BW4" s="5">
        <f t="shared" ref="BW4:BW12" si="31">STDEV(BP4:BU4)</f>
        <v>6.5100115282933852E-3</v>
      </c>
      <c r="BX4" s="1">
        <f t="shared" ref="BX4:BX12" si="32">100*BW4/BV4</f>
        <v>1.0077724533780434</v>
      </c>
      <c r="BY4" s="13">
        <f t="shared" ref="BY4:BY43" si="33">MEDIAN(BP4:BU4)</f>
        <v>0.6447896316636994</v>
      </c>
      <c r="BZ4" s="13">
        <f t="shared" ref="BZ4:BZ43" si="34">MEDIAN(ABS(BP4-BY4), ABS(BQ4-BY4), ABS(BR4-BY4), ABS(BS4-BYB4), ABS(BT4-BY4), ABS(BU4-BY4))</f>
        <v>8.2425888791774482E-3</v>
      </c>
      <c r="CA4" s="11" t="s">
        <v>93</v>
      </c>
    </row>
    <row r="5" spans="1:79" x14ac:dyDescent="0.2">
      <c r="A5" s="11" t="s">
        <v>94</v>
      </c>
      <c r="B5" s="1">
        <v>14.50850952566012</v>
      </c>
      <c r="C5" s="1">
        <v>14.913257580144059</v>
      </c>
      <c r="D5" s="1">
        <v>14.941061776509104</v>
      </c>
      <c r="E5" s="1">
        <v>14.786102209094029</v>
      </c>
      <c r="F5" s="1">
        <v>14.949585382781018</v>
      </c>
      <c r="G5" s="1">
        <f t="shared" si="0"/>
        <v>14.819703294837666</v>
      </c>
      <c r="H5" s="1">
        <f t="shared" si="1"/>
        <v>0.18595714363758009</v>
      </c>
      <c r="I5" s="1">
        <f t="shared" si="2"/>
        <v>1.2547966712825951</v>
      </c>
      <c r="J5" s="13">
        <f t="shared" si="3"/>
        <v>14.913257580144059</v>
      </c>
      <c r="K5" s="13">
        <f t="shared" si="4"/>
        <v>3.6327802636959561E-2</v>
      </c>
      <c r="M5" s="1">
        <v>14.760542762366153</v>
      </c>
      <c r="N5" s="1">
        <v>15.089795166864837</v>
      </c>
      <c r="O5" s="1">
        <v>15.277844642364526</v>
      </c>
      <c r="P5" s="1">
        <v>15.122368875515582</v>
      </c>
      <c r="Q5" s="1">
        <v>14.916621289394154</v>
      </c>
      <c r="R5" s="1">
        <f t="shared" si="5"/>
        <v>15.03343454730105</v>
      </c>
      <c r="S5" s="1">
        <f t="shared" si="6"/>
        <v>0.19933476380783294</v>
      </c>
      <c r="T5" s="1">
        <f t="shared" si="7"/>
        <v>1.3259429385922956</v>
      </c>
      <c r="U5" s="13">
        <f t="shared" si="8"/>
        <v>15.089795166864837</v>
      </c>
      <c r="V5" s="13">
        <f t="shared" si="9"/>
        <v>0.17317387747068302</v>
      </c>
      <c r="X5" s="1">
        <v>15.050650472604296</v>
      </c>
      <c r="Y5" s="1">
        <v>15.221010913365667</v>
      </c>
      <c r="Z5" s="1">
        <v>15.07666113873297</v>
      </c>
      <c r="AA5" s="1">
        <v>14.80003729568401</v>
      </c>
      <c r="AB5" s="1">
        <v>14.661174883846408</v>
      </c>
      <c r="AC5" s="1">
        <f t="shared" si="10"/>
        <v>14.961906940846671</v>
      </c>
      <c r="AD5" s="1">
        <f t="shared" si="11"/>
        <v>0.22628541770801541</v>
      </c>
      <c r="AE5" s="1">
        <f t="shared" si="12"/>
        <v>1.5124102736546647</v>
      </c>
      <c r="AF5" s="13">
        <f t="shared" si="13"/>
        <v>15.050650472604296</v>
      </c>
      <c r="AG5" s="13">
        <f t="shared" si="14"/>
        <v>0.17036044076137102</v>
      </c>
      <c r="AI5" s="1">
        <v>14.812720070133823</v>
      </c>
      <c r="AJ5" s="1">
        <v>14.806270182675281</v>
      </c>
      <c r="AK5" s="1">
        <v>14.980656373373364</v>
      </c>
      <c r="AL5" s="1">
        <v>15.088758905506575</v>
      </c>
      <c r="AM5" s="1">
        <v>15.401478654639671</v>
      </c>
      <c r="AN5" s="1">
        <f t="shared" si="15"/>
        <v>15.017976837265744</v>
      </c>
      <c r="AO5" s="1">
        <f t="shared" si="16"/>
        <v>0.24516658122082557</v>
      </c>
      <c r="AP5" s="1">
        <f t="shared" si="17"/>
        <v>1.6324874107707172</v>
      </c>
      <c r="AQ5" s="13">
        <f t="shared" si="18"/>
        <v>14.980656373373364</v>
      </c>
      <c r="AR5" s="13">
        <f t="shared" si="19"/>
        <v>0.16793630323954112</v>
      </c>
      <c r="AT5" s="1">
        <v>15.022140003195586</v>
      </c>
      <c r="AU5" s="1">
        <v>14.729154883826496</v>
      </c>
      <c r="AV5" s="1">
        <v>14.746079630736032</v>
      </c>
      <c r="AW5" s="1">
        <v>14.866532249046861</v>
      </c>
      <c r="AX5" s="1">
        <v>15.227922728014835</v>
      </c>
      <c r="AY5" s="1">
        <f t="shared" si="20"/>
        <v>14.918365898963964</v>
      </c>
      <c r="AZ5" s="1">
        <f t="shared" si="21"/>
        <v>0.20902427422077857</v>
      </c>
      <c r="BA5" s="1">
        <f t="shared" si="22"/>
        <v>1.4011204419868446</v>
      </c>
      <c r="BB5" s="13">
        <f t="shared" si="23"/>
        <v>14.866532249046861</v>
      </c>
      <c r="BC5" s="13">
        <f t="shared" si="24"/>
        <v>0.13737736522036492</v>
      </c>
      <c r="BE5" s="13">
        <v>14.875647443511042</v>
      </c>
      <c r="BF5" s="13">
        <v>14.806305939891446</v>
      </c>
      <c r="BG5" s="13">
        <v>14.922101382922261</v>
      </c>
      <c r="BH5" s="13">
        <v>15.132506341555786</v>
      </c>
      <c r="BI5" s="13">
        <v>15.079468304034943</v>
      </c>
      <c r="BJ5" s="13">
        <f t="shared" si="25"/>
        <v>14.963205882383097</v>
      </c>
      <c r="BK5" s="13">
        <f t="shared" si="26"/>
        <v>0.13797938995730075</v>
      </c>
      <c r="BL5" s="13">
        <f t="shared" si="27"/>
        <v>0.92212451691084818</v>
      </c>
      <c r="BM5" s="13">
        <f t="shared" si="28"/>
        <v>14.922101382922261</v>
      </c>
      <c r="BN5" s="13">
        <f t="shared" si="29"/>
        <v>0.11579544303081413</v>
      </c>
      <c r="BP5" s="1">
        <v>15.05657317646091</v>
      </c>
      <c r="BQ5" s="1">
        <v>14.957312573168515</v>
      </c>
      <c r="BR5" s="1">
        <v>15.060631329019294</v>
      </c>
      <c r="BS5" s="1">
        <v>14.844652984404611</v>
      </c>
      <c r="BT5" s="1">
        <v>14.859662984982313</v>
      </c>
      <c r="BU5" s="1">
        <v>14.718377627806351</v>
      </c>
      <c r="BV5" s="1">
        <f t="shared" si="30"/>
        <v>14.916201779306997</v>
      </c>
      <c r="BW5" s="1">
        <f t="shared" si="31"/>
        <v>0.13394355645090653</v>
      </c>
      <c r="BX5" s="1">
        <f t="shared" si="32"/>
        <v>0.89797361575467716</v>
      </c>
      <c r="BY5" s="13">
        <f t="shared" si="33"/>
        <v>14.908487779075415</v>
      </c>
      <c r="BZ5" s="13">
        <f t="shared" si="34"/>
        <v>0.15011447366468733</v>
      </c>
      <c r="CA5" s="11" t="s">
        <v>94</v>
      </c>
    </row>
    <row r="6" spans="1:79" x14ac:dyDescent="0.2">
      <c r="A6" s="11" t="s">
        <v>95</v>
      </c>
      <c r="B6" s="1">
        <v>3.5528577967492172</v>
      </c>
      <c r="C6" s="1">
        <v>3.6312669858905449</v>
      </c>
      <c r="D6" s="1">
        <v>3.1237529775352311</v>
      </c>
      <c r="E6" s="1">
        <v>3.7729697006945231</v>
      </c>
      <c r="F6" s="1">
        <v>3.2500960485777637</v>
      </c>
      <c r="G6" s="1">
        <f t="shared" si="0"/>
        <v>3.4661887018894562</v>
      </c>
      <c r="H6" s="1">
        <f t="shared" si="1"/>
        <v>0.27057125365126972</v>
      </c>
      <c r="I6" s="1">
        <f t="shared" si="2"/>
        <v>7.8060162594084517</v>
      </c>
      <c r="J6" s="13">
        <f t="shared" si="3"/>
        <v>3.5528577967492172</v>
      </c>
      <c r="K6" s="13">
        <f t="shared" si="4"/>
        <v>0.22011190394530589</v>
      </c>
      <c r="M6" s="1">
        <v>4.2596453792706024</v>
      </c>
      <c r="N6" s="1">
        <v>3.4592321337344321</v>
      </c>
      <c r="O6" s="1">
        <v>3.3864502219900325</v>
      </c>
      <c r="P6" s="1">
        <v>3.5581142780801756</v>
      </c>
      <c r="Q6" s="1">
        <v>3.3233107859190132</v>
      </c>
      <c r="R6" s="1">
        <f t="shared" si="5"/>
        <v>3.5973505597988513</v>
      </c>
      <c r="S6" s="1">
        <f t="shared" si="6"/>
        <v>0.38040352373391789</v>
      </c>
      <c r="T6" s="1">
        <f t="shared" si="7"/>
        <v>10.574546945327132</v>
      </c>
      <c r="U6" s="13">
        <f t="shared" si="8"/>
        <v>3.4592321337344321</v>
      </c>
      <c r="V6" s="13">
        <f t="shared" si="9"/>
        <v>9.8882144345743495E-2</v>
      </c>
      <c r="X6" s="1">
        <v>3.4813736583243982</v>
      </c>
      <c r="Y6" s="1">
        <v>3.3757142670206113</v>
      </c>
      <c r="Z6" s="1">
        <v>3.605495075074062</v>
      </c>
      <c r="AA6" s="1">
        <v>3.2924155793445333</v>
      </c>
      <c r="AB6" s="1">
        <v>3.7666084339295502</v>
      </c>
      <c r="AC6" s="1">
        <f t="shared" si="10"/>
        <v>3.5043214027386314</v>
      </c>
      <c r="AD6" s="1">
        <f t="shared" si="11"/>
        <v>0.18775054661998192</v>
      </c>
      <c r="AE6" s="1">
        <f t="shared" si="12"/>
        <v>5.3576862691091822</v>
      </c>
      <c r="AF6" s="13">
        <f t="shared" si="13"/>
        <v>3.4813736583243982</v>
      </c>
      <c r="AG6" s="13">
        <f t="shared" si="14"/>
        <v>0.12412141674966382</v>
      </c>
      <c r="AI6" s="1">
        <v>3.5284393990916967</v>
      </c>
      <c r="AJ6" s="1">
        <v>3.6444029358475434</v>
      </c>
      <c r="AK6" s="1">
        <v>3.5288736223769708</v>
      </c>
      <c r="AL6" s="1">
        <v>3.5502062502335257</v>
      </c>
      <c r="AM6" s="1">
        <v>3.5643671280987634</v>
      </c>
      <c r="AN6" s="1">
        <f t="shared" si="15"/>
        <v>3.5632578671296997</v>
      </c>
      <c r="AO6" s="1">
        <f t="shared" si="16"/>
        <v>4.7829643905361041E-2</v>
      </c>
      <c r="AP6" s="1">
        <f t="shared" si="17"/>
        <v>1.3423009416910123</v>
      </c>
      <c r="AQ6" s="13">
        <f t="shared" si="18"/>
        <v>3.5502062502335257</v>
      </c>
      <c r="AR6" s="13">
        <f t="shared" si="19"/>
        <v>2.1332627856554875E-2</v>
      </c>
      <c r="AT6" s="1">
        <v>3.5237987574811682</v>
      </c>
      <c r="AU6" s="1">
        <v>3.6244845110009267</v>
      </c>
      <c r="AV6" s="1">
        <v>3.5960953897760315</v>
      </c>
      <c r="AW6" s="1">
        <v>3.7188942171359605</v>
      </c>
      <c r="AX6" s="1">
        <v>3.6063336252896736</v>
      </c>
      <c r="AY6" s="1">
        <f t="shared" si="20"/>
        <v>3.6139213001367523</v>
      </c>
      <c r="AZ6" s="1">
        <f t="shared" si="21"/>
        <v>7.0050523394841024E-2</v>
      </c>
      <c r="BA6" s="1">
        <f t="shared" si="22"/>
        <v>1.9383522101654589</v>
      </c>
      <c r="BB6" s="13">
        <f t="shared" si="23"/>
        <v>3.6063336252896736</v>
      </c>
      <c r="BC6" s="13">
        <f t="shared" si="24"/>
        <v>1.8150885711253117E-2</v>
      </c>
      <c r="BE6" s="13">
        <v>3.5741416342410472</v>
      </c>
      <c r="BF6" s="13">
        <v>3.6574948034559958</v>
      </c>
      <c r="BG6" s="13">
        <v>3.562980551887434</v>
      </c>
      <c r="BH6" s="13">
        <v>3.5225416351152874</v>
      </c>
      <c r="BI6" s="13">
        <v>3.5882876242304649</v>
      </c>
      <c r="BJ6" s="13">
        <f t="shared" si="25"/>
        <v>3.5810892497860456</v>
      </c>
      <c r="BK6" s="13">
        <f t="shared" si="26"/>
        <v>4.9228149242160131E-2</v>
      </c>
      <c r="BL6" s="13">
        <f t="shared" si="27"/>
        <v>1.3746697110411672</v>
      </c>
      <c r="BM6" s="13">
        <f t="shared" si="28"/>
        <v>3.5741416342410472</v>
      </c>
      <c r="BN6" s="13">
        <f t="shared" si="29"/>
        <v>1.4145989989417629E-2</v>
      </c>
      <c r="BP6" s="1">
        <v>3.5053771621746286</v>
      </c>
      <c r="BQ6" s="1">
        <v>3.5883822048622442</v>
      </c>
      <c r="BR6" s="1">
        <v>3.553640473505185</v>
      </c>
      <c r="BS6" s="1">
        <v>3.5466112915381993</v>
      </c>
      <c r="BT6" s="1">
        <v>3.5282976284777381</v>
      </c>
      <c r="BU6" s="1">
        <v>3.5304326368399144</v>
      </c>
      <c r="BV6" s="1">
        <f t="shared" si="30"/>
        <v>3.5421235662329846</v>
      </c>
      <c r="BW6" s="1">
        <f t="shared" si="31"/>
        <v>2.8180749015842804E-2</v>
      </c>
      <c r="BX6" s="1">
        <f t="shared" si="32"/>
        <v>0.79558910040546005</v>
      </c>
      <c r="BY6" s="13">
        <f t="shared" si="33"/>
        <v>3.5385219641890568</v>
      </c>
      <c r="BZ6" s="13">
        <f t="shared" si="34"/>
        <v>2.4131655665278195E-2</v>
      </c>
      <c r="CA6" s="11" t="s">
        <v>95</v>
      </c>
    </row>
    <row r="7" spans="1:79" x14ac:dyDescent="0.2">
      <c r="A7" s="11" t="s">
        <v>8</v>
      </c>
      <c r="B7" s="1">
        <v>4.9355666706710551E-2</v>
      </c>
      <c r="C7" s="1">
        <v>5.0188847625484811E-2</v>
      </c>
      <c r="D7" s="1">
        <v>4.3010595929635527E-2</v>
      </c>
      <c r="E7" s="1">
        <v>5.0156384698419369E-2</v>
      </c>
      <c r="F7" s="1">
        <v>4.3143098755676762E-2</v>
      </c>
      <c r="G7" s="1">
        <f t="shared" si="0"/>
        <v>4.7170918743185401E-2</v>
      </c>
      <c r="H7" s="1">
        <f t="shared" si="1"/>
        <v>3.7525206574155912E-3</v>
      </c>
      <c r="I7" s="1">
        <f t="shared" si="2"/>
        <v>7.9551570276712145</v>
      </c>
      <c r="J7" s="13">
        <f t="shared" si="3"/>
        <v>4.9355666706710551E-2</v>
      </c>
      <c r="K7" s="13">
        <f t="shared" si="4"/>
        <v>8.3318091877426087E-4</v>
      </c>
      <c r="M7" s="1">
        <v>5.3840933682409234E-2</v>
      </c>
      <c r="N7" s="1">
        <v>4.625618409461292E-2</v>
      </c>
      <c r="O7" s="1">
        <v>4.4755337168045216E-2</v>
      </c>
      <c r="P7" s="1">
        <v>4.9045520677347826E-2</v>
      </c>
      <c r="Q7" s="1">
        <v>4.6038954596895533E-2</v>
      </c>
      <c r="R7" s="1">
        <f t="shared" si="5"/>
        <v>4.7987386043862143E-2</v>
      </c>
      <c r="S7" s="1">
        <f t="shared" si="6"/>
        <v>3.627094363523104E-3</v>
      </c>
      <c r="T7" s="1">
        <f t="shared" si="7"/>
        <v>7.5584328769393974</v>
      </c>
      <c r="U7" s="13">
        <f t="shared" si="8"/>
        <v>4.625618409461292E-2</v>
      </c>
      <c r="V7" s="13">
        <f t="shared" si="9"/>
        <v>1.5008469265677046E-3</v>
      </c>
      <c r="X7" s="1">
        <v>4.8615829252019259E-2</v>
      </c>
      <c r="Y7" s="1">
        <v>4.6000368777800872E-2</v>
      </c>
      <c r="Z7" s="1">
        <v>4.8569109708669969E-2</v>
      </c>
      <c r="AA7" s="1">
        <v>4.4072133221219695E-2</v>
      </c>
      <c r="AB7" s="1">
        <v>4.9785001338078595E-2</v>
      </c>
      <c r="AC7" s="1">
        <f t="shared" si="10"/>
        <v>4.7408488459557675E-2</v>
      </c>
      <c r="AD7" s="1">
        <f t="shared" si="11"/>
        <v>2.321992369138231E-3</v>
      </c>
      <c r="AE7" s="1">
        <f t="shared" si="12"/>
        <v>4.8978409660097721</v>
      </c>
      <c r="AF7" s="13">
        <f t="shared" si="13"/>
        <v>4.8569109708669969E-2</v>
      </c>
      <c r="AG7" s="13">
        <f t="shared" si="14"/>
        <v>1.2158916294086261E-3</v>
      </c>
      <c r="AI7" s="1">
        <v>4.6193513732226063E-2</v>
      </c>
      <c r="AJ7" s="1">
        <v>4.819215364167162E-2</v>
      </c>
      <c r="AK7" s="1">
        <v>4.7102542253942226E-2</v>
      </c>
      <c r="AL7" s="1">
        <v>4.6897493895493407E-2</v>
      </c>
      <c r="AM7" s="1">
        <v>4.7373658165449251E-2</v>
      </c>
      <c r="AN7" s="1">
        <f t="shared" si="15"/>
        <v>4.7151872337756515E-2</v>
      </c>
      <c r="AO7" s="1">
        <f t="shared" si="16"/>
        <v>7.2749007046355374E-4</v>
      </c>
      <c r="AP7" s="1">
        <f t="shared" si="17"/>
        <v>1.5428657111480626</v>
      </c>
      <c r="AQ7" s="13">
        <f t="shared" si="18"/>
        <v>4.7102542253942226E-2</v>
      </c>
      <c r="AR7" s="13">
        <f t="shared" si="19"/>
        <v>2.7111591150702496E-4</v>
      </c>
      <c r="AT7" s="1">
        <v>4.6912317728920364E-2</v>
      </c>
      <c r="AU7" s="1">
        <v>4.7448271387240941E-2</v>
      </c>
      <c r="AV7" s="1">
        <v>4.7138267061421643E-2</v>
      </c>
      <c r="AW7" s="1">
        <v>4.9758202199678699E-2</v>
      </c>
      <c r="AX7" s="1">
        <v>4.67925481288365E-2</v>
      </c>
      <c r="AY7" s="1">
        <f t="shared" si="20"/>
        <v>4.7609921301219625E-2</v>
      </c>
      <c r="AZ7" s="1">
        <f t="shared" si="21"/>
        <v>1.2266263573628682E-3</v>
      </c>
      <c r="BA7" s="1">
        <f t="shared" si="22"/>
        <v>2.5764091261613697</v>
      </c>
      <c r="BB7" s="13">
        <f t="shared" si="23"/>
        <v>4.7138267061421643E-2</v>
      </c>
      <c r="BC7" s="13">
        <f t="shared" si="24"/>
        <v>3.1000432581929777E-4</v>
      </c>
      <c r="BE7" s="13">
        <v>4.7180294558080649E-2</v>
      </c>
      <c r="BF7" s="13">
        <v>4.8448234630550174E-2</v>
      </c>
      <c r="BG7" s="13">
        <v>4.7096425880833334E-2</v>
      </c>
      <c r="BH7" s="13">
        <v>4.6803454184381976E-2</v>
      </c>
      <c r="BI7" s="13">
        <v>4.7983953783018708E-2</v>
      </c>
      <c r="BJ7" s="13">
        <f t="shared" si="25"/>
        <v>4.7502472607372961E-2</v>
      </c>
      <c r="BK7" s="13">
        <f t="shared" si="26"/>
        <v>6.8621959354233243E-4</v>
      </c>
      <c r="BL7" s="13">
        <f t="shared" si="27"/>
        <v>1.4445976301364631</v>
      </c>
      <c r="BM7" s="13">
        <f t="shared" si="28"/>
        <v>4.7180294558080649E-2</v>
      </c>
      <c r="BN7" s="13">
        <f t="shared" si="29"/>
        <v>8.0365922493805947E-4</v>
      </c>
      <c r="BP7" s="1">
        <v>4.6545857937983992E-2</v>
      </c>
      <c r="BQ7" s="1">
        <v>4.818325503351064E-2</v>
      </c>
      <c r="BR7" s="1">
        <v>4.7064472903185287E-2</v>
      </c>
      <c r="BS7" s="1">
        <v>4.7093381881559454E-2</v>
      </c>
      <c r="BT7" s="1">
        <v>4.6850205435859243E-2</v>
      </c>
      <c r="BU7" s="1">
        <v>4.7246711156949908E-2</v>
      </c>
      <c r="BV7" s="1">
        <f t="shared" si="30"/>
        <v>4.7163980724841424E-2</v>
      </c>
      <c r="BW7" s="5">
        <f t="shared" si="31"/>
        <v>5.5519026568586654E-4</v>
      </c>
      <c r="BX7" s="1">
        <f t="shared" si="32"/>
        <v>1.1771488690169998</v>
      </c>
      <c r="BY7" s="13">
        <f t="shared" si="33"/>
        <v>4.707892739237237E-2</v>
      </c>
      <c r="BZ7" s="13">
        <f t="shared" si="34"/>
        <v>3.8089570545075252E-4</v>
      </c>
      <c r="CA7" s="11" t="s">
        <v>8</v>
      </c>
    </row>
    <row r="8" spans="1:79" x14ac:dyDescent="0.2">
      <c r="A8" s="11" t="s">
        <v>9</v>
      </c>
      <c r="B8" s="1">
        <v>0.9254187507508228</v>
      </c>
      <c r="C8" s="1">
        <v>0.95256384268777294</v>
      </c>
      <c r="D8" s="1">
        <v>0.79876821012180266</v>
      </c>
      <c r="E8" s="1">
        <v>1.0131589709080713</v>
      </c>
      <c r="F8" s="1">
        <v>0.85282869633314529</v>
      </c>
      <c r="G8" s="1">
        <f t="shared" si="0"/>
        <v>0.9085476941603231</v>
      </c>
      <c r="H8" s="1">
        <f t="shared" si="1"/>
        <v>8.4145283496897705E-2</v>
      </c>
      <c r="I8" s="1">
        <f t="shared" si="2"/>
        <v>9.2615152773751195</v>
      </c>
      <c r="J8" s="13">
        <f t="shared" si="3"/>
        <v>0.9254187507508228</v>
      </c>
      <c r="K8" s="13">
        <f t="shared" si="4"/>
        <v>7.2590054417677519E-2</v>
      </c>
      <c r="M8" s="1">
        <v>1.0463426734505945</v>
      </c>
      <c r="N8" s="1">
        <v>0.90456537785020819</v>
      </c>
      <c r="O8" s="1">
        <v>0.85442007320813596</v>
      </c>
      <c r="P8" s="1">
        <v>0.91960351270027174</v>
      </c>
      <c r="Q8" s="1">
        <v>0.87985557674067028</v>
      </c>
      <c r="R8" s="1">
        <f t="shared" si="5"/>
        <v>0.92095744278997616</v>
      </c>
      <c r="S8" s="1">
        <f t="shared" si="6"/>
        <v>7.4344760963869078E-2</v>
      </c>
      <c r="T8" s="1">
        <f t="shared" si="7"/>
        <v>8.0725511852802683</v>
      </c>
      <c r="U8" s="13">
        <f t="shared" si="8"/>
        <v>0.90456537785020819</v>
      </c>
      <c r="V8" s="13">
        <f t="shared" si="9"/>
        <v>2.470980110953791E-2</v>
      </c>
      <c r="X8" s="1">
        <v>0.90141850071452378</v>
      </c>
      <c r="Y8" s="1">
        <v>0.85867355051894956</v>
      </c>
      <c r="Z8" s="1">
        <v>0.92078937156020157</v>
      </c>
      <c r="AA8" s="1">
        <v>0.83019599788809206</v>
      </c>
      <c r="AB8" s="1">
        <v>0.95505920934273203</v>
      </c>
      <c r="AC8" s="1">
        <f t="shared" si="10"/>
        <v>0.89322732600489974</v>
      </c>
      <c r="AD8" s="1">
        <f t="shared" si="11"/>
        <v>4.9540022254540676E-2</v>
      </c>
      <c r="AE8" s="1">
        <f t="shared" si="12"/>
        <v>5.5461830166029795</v>
      </c>
      <c r="AF8" s="13">
        <f t="shared" si="13"/>
        <v>0.90141850071452378</v>
      </c>
      <c r="AG8" s="13">
        <f t="shared" si="14"/>
        <v>4.2744950195574227E-2</v>
      </c>
      <c r="AI8" s="1">
        <v>0.85201369772772506</v>
      </c>
      <c r="AJ8" s="1">
        <v>0.91257482427846259</v>
      </c>
      <c r="AK8" s="1">
        <v>0.88061274648674592</v>
      </c>
      <c r="AL8" s="1">
        <v>0.89716944843552604</v>
      </c>
      <c r="AM8" s="1">
        <v>0.90715515635966659</v>
      </c>
      <c r="AN8" s="1">
        <f t="shared" si="15"/>
        <v>0.88990517465762531</v>
      </c>
      <c r="AO8" s="1">
        <f t="shared" si="16"/>
        <v>2.442518066162817E-2</v>
      </c>
      <c r="AP8" s="1">
        <f t="shared" si="17"/>
        <v>2.7446947559356882</v>
      </c>
      <c r="AQ8" s="13">
        <f t="shared" si="18"/>
        <v>0.89716944843552604</v>
      </c>
      <c r="AR8" s="13">
        <f t="shared" si="19"/>
        <v>1.5405375842936553E-2</v>
      </c>
      <c r="AT8" s="1">
        <v>0.8770563749319894</v>
      </c>
      <c r="AU8" s="1">
        <v>0.87829778950850257</v>
      </c>
      <c r="AV8" s="1">
        <v>0.91202299314489699</v>
      </c>
      <c r="AW8" s="1">
        <v>0.89361669256565823</v>
      </c>
      <c r="AX8" s="1">
        <v>0.89516179029078524</v>
      </c>
      <c r="AY8" s="1">
        <f t="shared" si="20"/>
        <v>0.89123112808836658</v>
      </c>
      <c r="AZ8" s="1">
        <f t="shared" si="21"/>
        <v>1.4332110361173546E-2</v>
      </c>
      <c r="BA8" s="1">
        <f t="shared" si="22"/>
        <v>1.6081249756070572</v>
      </c>
      <c r="BB8" s="13">
        <f t="shared" si="23"/>
        <v>0.89361669256565823</v>
      </c>
      <c r="BC8" s="13">
        <f t="shared" si="24"/>
        <v>1.5318903057155664E-2</v>
      </c>
      <c r="BE8" s="13">
        <v>0.87767708222024599</v>
      </c>
      <c r="BF8" s="13">
        <v>0.90281984285527761</v>
      </c>
      <c r="BG8" s="13">
        <v>0.88559267923211493</v>
      </c>
      <c r="BH8" s="13">
        <v>0.88646557273061344</v>
      </c>
      <c r="BI8" s="13">
        <v>0.92133260774598558</v>
      </c>
      <c r="BJ8" s="13">
        <f t="shared" si="25"/>
        <v>0.89477755695684746</v>
      </c>
      <c r="BK8" s="13">
        <f t="shared" si="26"/>
        <v>1.7433634028067625E-2</v>
      </c>
      <c r="BL8" s="13">
        <f t="shared" si="27"/>
        <v>1.9483763190663486</v>
      </c>
      <c r="BM8" s="13">
        <f t="shared" si="28"/>
        <v>0.88646557273061344</v>
      </c>
      <c r="BN8" s="13">
        <f t="shared" si="29"/>
        <v>1.6354270124664172E-2</v>
      </c>
      <c r="BP8" s="1">
        <v>0.86008650537579112</v>
      </c>
      <c r="BQ8" s="1">
        <v>0.87139929315923492</v>
      </c>
      <c r="BR8" s="1">
        <v>0.86966960799364124</v>
      </c>
      <c r="BS8" s="1">
        <v>0.87020379563751171</v>
      </c>
      <c r="BT8" s="1">
        <v>0.87589514510519451</v>
      </c>
      <c r="BU8" s="1">
        <v>0.8935791023162265</v>
      </c>
      <c r="BV8" s="1">
        <f t="shared" si="30"/>
        <v>0.87347224159793324</v>
      </c>
      <c r="BW8" s="5">
        <f t="shared" si="31"/>
        <v>1.1124514552224737E-2</v>
      </c>
      <c r="BX8" s="1">
        <f t="shared" si="32"/>
        <v>1.2735968039320298</v>
      </c>
      <c r="BY8" s="13">
        <f t="shared" si="33"/>
        <v>0.87080154439837332</v>
      </c>
      <c r="BZ8" s="13">
        <f t="shared" si="34"/>
        <v>7.9043198647016921E-3</v>
      </c>
      <c r="CA8" s="11" t="s">
        <v>9</v>
      </c>
    </row>
    <row r="9" spans="1:79" x14ac:dyDescent="0.2">
      <c r="A9" s="11" t="s">
        <v>10</v>
      </c>
      <c r="B9" s="1">
        <v>2.6837143771773859</v>
      </c>
      <c r="C9" s="1">
        <v>2.7859931743126265</v>
      </c>
      <c r="D9" s="1">
        <v>2.4679889569148004</v>
      </c>
      <c r="E9" s="1">
        <v>2.7886949892321167</v>
      </c>
      <c r="F9" s="1">
        <v>2.6588188768033354</v>
      </c>
      <c r="G9" s="1">
        <f t="shared" si="0"/>
        <v>2.6770420748880528</v>
      </c>
      <c r="H9" s="1">
        <f t="shared" si="1"/>
        <v>0.13078276458306717</v>
      </c>
      <c r="I9" s="1">
        <f t="shared" si="2"/>
        <v>4.8853458752057977</v>
      </c>
      <c r="J9" s="13">
        <f t="shared" si="3"/>
        <v>2.6837143771773859</v>
      </c>
      <c r="K9" s="13">
        <f t="shared" si="4"/>
        <v>0.10227879713524057</v>
      </c>
      <c r="M9" s="1">
        <v>2.8241093516433522</v>
      </c>
      <c r="N9" s="1">
        <v>2.6828586774875491</v>
      </c>
      <c r="O9" s="1">
        <v>2.6344618923917524</v>
      </c>
      <c r="P9" s="1">
        <v>2.7485927212930346</v>
      </c>
      <c r="Q9" s="1">
        <v>2.741875518215112</v>
      </c>
      <c r="R9" s="1">
        <f t="shared" si="5"/>
        <v>2.72637963220616</v>
      </c>
      <c r="S9" s="1">
        <f t="shared" si="6"/>
        <v>7.1811535047415373E-2</v>
      </c>
      <c r="T9" s="1">
        <f t="shared" si="7"/>
        <v>2.6339521539524622</v>
      </c>
      <c r="U9" s="13">
        <f t="shared" si="8"/>
        <v>2.741875518215112</v>
      </c>
      <c r="V9" s="13">
        <f t="shared" si="9"/>
        <v>5.9016840727562858E-2</v>
      </c>
      <c r="X9" s="1">
        <v>2.7650252887085953</v>
      </c>
      <c r="Y9" s="1">
        <v>2.5760206515568491</v>
      </c>
      <c r="Z9" s="1">
        <v>2.711775292067407</v>
      </c>
      <c r="AA9" s="1">
        <v>2.5725826601223591</v>
      </c>
      <c r="AB9" s="1">
        <v>2.7940561975452272</v>
      </c>
      <c r="AC9" s="1">
        <f t="shared" si="10"/>
        <v>2.6838920180000878</v>
      </c>
      <c r="AD9" s="1">
        <f t="shared" si="11"/>
        <v>0.10430991790442395</v>
      </c>
      <c r="AE9" s="1">
        <f t="shared" si="12"/>
        <v>3.8865169390142187</v>
      </c>
      <c r="AF9" s="13">
        <f t="shared" si="13"/>
        <v>2.711775292067407</v>
      </c>
      <c r="AG9" s="13">
        <f t="shared" si="14"/>
        <v>8.2280905477820188E-2</v>
      </c>
      <c r="AI9" s="1">
        <v>2.6586933459214555</v>
      </c>
      <c r="AJ9" s="1">
        <v>2.66594892485843</v>
      </c>
      <c r="AK9" s="1">
        <v>2.6213588732628716</v>
      </c>
      <c r="AL9" s="1">
        <v>2.6201425937264791</v>
      </c>
      <c r="AM9" s="1">
        <v>2.7113859673416698</v>
      </c>
      <c r="AN9" s="1">
        <f t="shared" si="15"/>
        <v>2.6555059410221813</v>
      </c>
      <c r="AO9" s="1">
        <f t="shared" si="16"/>
        <v>3.7611106642114818E-2</v>
      </c>
      <c r="AP9" s="1">
        <f t="shared" si="17"/>
        <v>1.4163442853242953</v>
      </c>
      <c r="AQ9" s="13">
        <f t="shared" si="18"/>
        <v>2.6586933459214555</v>
      </c>
      <c r="AR9" s="13">
        <f t="shared" si="19"/>
        <v>3.7334472658583806E-2</v>
      </c>
      <c r="AT9" s="1">
        <v>2.6311691247959681</v>
      </c>
      <c r="AU9" s="1">
        <v>2.6348933685255074</v>
      </c>
      <c r="AV9" s="1">
        <v>2.6130995871005473</v>
      </c>
      <c r="AW9" s="1">
        <v>2.680850077696975</v>
      </c>
      <c r="AX9" s="1">
        <v>2.6651407847293833</v>
      </c>
      <c r="AY9" s="1">
        <f t="shared" si="20"/>
        <v>2.6450305885696763</v>
      </c>
      <c r="AZ9" s="1">
        <f t="shared" si="21"/>
        <v>2.7395018041232459E-2</v>
      </c>
      <c r="BA9" s="1">
        <f t="shared" si="22"/>
        <v>1.0357164926416429</v>
      </c>
      <c r="BB9" s="13">
        <f t="shared" si="23"/>
        <v>2.6348933685255074</v>
      </c>
      <c r="BC9" s="13">
        <f t="shared" si="24"/>
        <v>2.1793781424960024E-2</v>
      </c>
      <c r="BE9" s="13">
        <v>2.633031246660738</v>
      </c>
      <c r="BF9" s="13">
        <v>2.6469748323987612</v>
      </c>
      <c r="BG9" s="13">
        <v>2.6415359344423091</v>
      </c>
      <c r="BH9" s="13">
        <v>2.6607458789215928</v>
      </c>
      <c r="BI9" s="13">
        <v>2.719993550112171</v>
      </c>
      <c r="BJ9" s="13">
        <f t="shared" si="25"/>
        <v>2.6604562885071146</v>
      </c>
      <c r="BK9" s="13">
        <f t="shared" si="26"/>
        <v>3.4772948390421457E-2</v>
      </c>
      <c r="BL9" s="13">
        <f t="shared" si="27"/>
        <v>1.3070294949267485</v>
      </c>
      <c r="BM9" s="13">
        <f t="shared" si="28"/>
        <v>2.6469748323987612</v>
      </c>
      <c r="BN9" s="13">
        <f t="shared" si="29"/>
        <v>1.3943585738023234E-2</v>
      </c>
      <c r="BP9" s="1">
        <v>2.6308528399730085</v>
      </c>
      <c r="BQ9" s="1">
        <v>2.655204905038139</v>
      </c>
      <c r="BR9" s="1">
        <v>2.6601658597452555</v>
      </c>
      <c r="BS9" s="1">
        <v>2.692512920619595</v>
      </c>
      <c r="BT9" s="1">
        <v>2.6582399171215787</v>
      </c>
      <c r="BU9" s="1">
        <v>2.6704662827841252</v>
      </c>
      <c r="BV9" s="1">
        <f t="shared" si="30"/>
        <v>2.6612404542136172</v>
      </c>
      <c r="BW9" s="5">
        <f t="shared" si="31"/>
        <v>2.0164701818391507E-2</v>
      </c>
      <c r="BX9" s="1">
        <f t="shared" si="32"/>
        <v>0.7577181455536709</v>
      </c>
      <c r="BY9" s="13">
        <f t="shared" si="33"/>
        <v>2.6592028884334171</v>
      </c>
      <c r="BZ9" s="13">
        <f t="shared" si="34"/>
        <v>7.6306888729931188E-3</v>
      </c>
      <c r="CA9" s="11" t="s">
        <v>10</v>
      </c>
    </row>
    <row r="10" spans="1:79" x14ac:dyDescent="0.2">
      <c r="A10" s="11" t="s">
        <v>96</v>
      </c>
      <c r="B10" s="1">
        <v>3.2081183359361858</v>
      </c>
      <c r="C10" s="1">
        <v>3.2878816505674742</v>
      </c>
      <c r="D10" s="1">
        <v>3.1336291320163028</v>
      </c>
      <c r="E10" s="1">
        <v>3.3303839439750456</v>
      </c>
      <c r="F10" s="1">
        <v>3.3511151126502412</v>
      </c>
      <c r="G10" s="1">
        <f t="shared" si="0"/>
        <v>3.2622256350290497</v>
      </c>
      <c r="H10" s="1">
        <f t="shared" si="1"/>
        <v>9.0373925782946465E-2</v>
      </c>
      <c r="I10" s="1">
        <f t="shared" si="2"/>
        <v>2.7703149902487261</v>
      </c>
      <c r="J10" s="13">
        <f t="shared" si="3"/>
        <v>3.2878816505674742</v>
      </c>
      <c r="K10" s="13">
        <f t="shared" si="4"/>
        <v>6.3233462082767034E-2</v>
      </c>
      <c r="M10" s="1">
        <v>3.1593453538168434</v>
      </c>
      <c r="N10" s="1">
        <v>3.1454205184336783</v>
      </c>
      <c r="O10" s="1">
        <v>3.2142469420687023</v>
      </c>
      <c r="P10" s="1">
        <v>3.1368697599887048</v>
      </c>
      <c r="Q10" s="1">
        <v>3.2431885793813078</v>
      </c>
      <c r="R10" s="1">
        <f t="shared" si="5"/>
        <v>3.1798142307378479</v>
      </c>
      <c r="S10" s="1">
        <f t="shared" si="6"/>
        <v>4.6497445123280641E-2</v>
      </c>
      <c r="T10" s="1">
        <f t="shared" si="7"/>
        <v>1.4622692317623638</v>
      </c>
      <c r="U10" s="13">
        <f t="shared" si="8"/>
        <v>3.1593453538168434</v>
      </c>
      <c r="V10" s="13">
        <f t="shared" si="9"/>
        <v>2.2475593828138685E-2</v>
      </c>
      <c r="X10" s="1">
        <v>3.2106703901854385</v>
      </c>
      <c r="Y10" s="1">
        <v>3.1893589019275272</v>
      </c>
      <c r="Z10" s="1">
        <v>3.1671106955861874</v>
      </c>
      <c r="AA10" s="1">
        <v>3.1362959920216809</v>
      </c>
      <c r="AB10" s="1">
        <v>3.1395031456053641</v>
      </c>
      <c r="AC10" s="1">
        <f t="shared" si="10"/>
        <v>3.1685878250652397</v>
      </c>
      <c r="AD10" s="1">
        <f t="shared" si="11"/>
        <v>3.1989228238617697E-2</v>
      </c>
      <c r="AE10" s="1">
        <f t="shared" si="12"/>
        <v>1.0095736651376881</v>
      </c>
      <c r="AF10" s="13">
        <f t="shared" si="13"/>
        <v>3.1671106955861874</v>
      </c>
      <c r="AG10" s="13">
        <f t="shared" si="14"/>
        <v>2.7607549980823265E-2</v>
      </c>
      <c r="AI10" s="1">
        <v>3.1103632579698881</v>
      </c>
      <c r="AJ10" s="1">
        <v>3.1376168115641523</v>
      </c>
      <c r="AK10" s="1">
        <v>3.1743017605917587</v>
      </c>
      <c r="AL10" s="1">
        <v>3.1706783916300973</v>
      </c>
      <c r="AM10" s="1">
        <v>3.1952020507334922</v>
      </c>
      <c r="AN10" s="1">
        <f t="shared" si="15"/>
        <v>3.157632454497878</v>
      </c>
      <c r="AO10" s="1">
        <f t="shared" si="16"/>
        <v>3.352066416804908E-2</v>
      </c>
      <c r="AP10" s="1">
        <f t="shared" si="17"/>
        <v>1.061575868980593</v>
      </c>
      <c r="AQ10" s="13">
        <f t="shared" si="18"/>
        <v>3.1706783916300973</v>
      </c>
      <c r="AR10" s="13">
        <f t="shared" si="19"/>
        <v>2.4523659103394824E-2</v>
      </c>
      <c r="AT10" s="1">
        <v>3.2022756014958684</v>
      </c>
      <c r="AU10" s="1">
        <v>3.1093760823979171</v>
      </c>
      <c r="AV10" s="1">
        <v>3.1869567513265498</v>
      </c>
      <c r="AW10" s="1">
        <v>3.1581226294081786</v>
      </c>
      <c r="AX10" s="1">
        <v>3.1839277313751793</v>
      </c>
      <c r="AY10" s="1">
        <f t="shared" si="20"/>
        <v>3.1681317592007385</v>
      </c>
      <c r="AZ10" s="1">
        <f t="shared" si="21"/>
        <v>3.6476387115191335E-2</v>
      </c>
      <c r="BA10" s="1">
        <f t="shared" si="22"/>
        <v>1.1513532228973222</v>
      </c>
      <c r="BB10" s="13">
        <f t="shared" si="23"/>
        <v>3.1839277313751793</v>
      </c>
      <c r="BC10" s="13">
        <f t="shared" si="24"/>
        <v>1.8347870120689169E-2</v>
      </c>
      <c r="BE10" s="13">
        <v>3.1558258419468928</v>
      </c>
      <c r="BF10" s="13">
        <v>3.1725396903673642</v>
      </c>
      <c r="BG10" s="13">
        <v>3.1482400554389742</v>
      </c>
      <c r="BH10" s="13">
        <v>3.179893363152694</v>
      </c>
      <c r="BI10" s="13">
        <v>3.169665541320565</v>
      </c>
      <c r="BJ10" s="13">
        <f t="shared" si="25"/>
        <v>3.1652328984452978</v>
      </c>
      <c r="BK10" s="13">
        <f t="shared" si="26"/>
        <v>1.2895892581463538E-2</v>
      </c>
      <c r="BL10" s="13">
        <f t="shared" si="27"/>
        <v>0.40742318164953223</v>
      </c>
      <c r="BM10" s="13">
        <f t="shared" si="28"/>
        <v>3.169665541320565</v>
      </c>
      <c r="BN10" s="13">
        <f t="shared" si="29"/>
        <v>1.3839699373672243E-2</v>
      </c>
      <c r="BP10" s="1">
        <v>3.2177353965823716</v>
      </c>
      <c r="BQ10" s="1">
        <v>3.2395550192743325</v>
      </c>
      <c r="BR10" s="1">
        <v>3.2228932531529058</v>
      </c>
      <c r="BS10" s="1">
        <v>3.2043975062887196</v>
      </c>
      <c r="BT10" s="1">
        <v>3.2184054168981571</v>
      </c>
      <c r="BU10" s="1">
        <v>3.2251015876700588</v>
      </c>
      <c r="BV10" s="1">
        <f t="shared" si="30"/>
        <v>3.2213480299777579</v>
      </c>
      <c r="BW10" s="5">
        <f t="shared" si="31"/>
        <v>1.1462998860458611E-2</v>
      </c>
      <c r="BX10" s="1">
        <f t="shared" si="32"/>
        <v>0.35584478155679933</v>
      </c>
      <c r="BY10" s="13">
        <f t="shared" si="33"/>
        <v>3.2206493350255316</v>
      </c>
      <c r="BZ10" s="13">
        <f t="shared" si="34"/>
        <v>3.6830955438436064E-3</v>
      </c>
      <c r="CA10" s="11" t="s">
        <v>96</v>
      </c>
    </row>
    <row r="11" spans="1:79" x14ac:dyDescent="0.2">
      <c r="A11" s="11" t="s">
        <v>97</v>
      </c>
      <c r="B11" s="1">
        <v>5.2954517404074863</v>
      </c>
      <c r="C11" s="1">
        <v>5.1213109821923277</v>
      </c>
      <c r="D11" s="1">
        <v>5.8781147770501887</v>
      </c>
      <c r="E11" s="1">
        <v>5.1059199622990912</v>
      </c>
      <c r="F11" s="1">
        <v>5.3076044748262809</v>
      </c>
      <c r="G11" s="1">
        <f t="shared" si="0"/>
        <v>5.3416803873550744</v>
      </c>
      <c r="H11" s="1">
        <f t="shared" si="1"/>
        <v>0.3143269646463715</v>
      </c>
      <c r="I11" s="1">
        <f t="shared" si="2"/>
        <v>5.8844210408105315</v>
      </c>
      <c r="J11" s="13">
        <f t="shared" si="3"/>
        <v>5.2954517404074863</v>
      </c>
      <c r="K11" s="13">
        <f t="shared" si="4"/>
        <v>0.17414075821515862</v>
      </c>
      <c r="M11" s="1">
        <v>4.9574293654746615</v>
      </c>
      <c r="N11" s="1">
        <v>5.5815795474166254</v>
      </c>
      <c r="O11" s="1">
        <v>5.553730475852884</v>
      </c>
      <c r="P11" s="1">
        <v>5.4358785417393847</v>
      </c>
      <c r="Q11" s="1">
        <v>5.1052085208557498</v>
      </c>
      <c r="R11" s="1">
        <f t="shared" si="5"/>
        <v>5.3267652902678613</v>
      </c>
      <c r="S11" s="1">
        <f t="shared" si="6"/>
        <v>0.28010963486454188</v>
      </c>
      <c r="T11" s="1">
        <f t="shared" si="7"/>
        <v>5.2585315778096975</v>
      </c>
      <c r="U11" s="13">
        <f t="shared" si="8"/>
        <v>5.4358785417393847</v>
      </c>
      <c r="V11" s="13">
        <f t="shared" si="9"/>
        <v>0.14570100567724076</v>
      </c>
      <c r="X11" s="1">
        <v>5.1755601557878839</v>
      </c>
      <c r="Y11" s="1">
        <v>5.4178212116076585</v>
      </c>
      <c r="Z11" s="1">
        <v>5.2414164227273004</v>
      </c>
      <c r="AA11" s="1">
        <v>5.4833933193843114</v>
      </c>
      <c r="AB11" s="1">
        <v>4.9886603381625694</v>
      </c>
      <c r="AC11" s="1">
        <f t="shared" si="10"/>
        <v>5.2613702895339447</v>
      </c>
      <c r="AD11" s="1">
        <f t="shared" si="11"/>
        <v>0.19742300412609223</v>
      </c>
      <c r="AE11" s="1">
        <f t="shared" si="12"/>
        <v>3.7523115322031453</v>
      </c>
      <c r="AF11" s="13">
        <f t="shared" si="13"/>
        <v>5.2414164227273004</v>
      </c>
      <c r="AG11" s="13">
        <f t="shared" si="14"/>
        <v>0.17640478888035815</v>
      </c>
      <c r="AI11" s="1">
        <v>5.1942039885569748</v>
      </c>
      <c r="AJ11" s="1">
        <v>5.2703759514508963</v>
      </c>
      <c r="AK11" s="1">
        <v>5.2119986972296939</v>
      </c>
      <c r="AL11" s="1">
        <v>5.4543824421932543</v>
      </c>
      <c r="AM11" s="1">
        <v>5.1808638929874284</v>
      </c>
      <c r="AN11" s="1">
        <f t="shared" si="15"/>
        <v>5.262364994483649</v>
      </c>
      <c r="AO11" s="1">
        <f t="shared" si="16"/>
        <v>0.11264989106691273</v>
      </c>
      <c r="AP11" s="1">
        <f t="shared" si="17"/>
        <v>2.1406704245144459</v>
      </c>
      <c r="AQ11" s="13">
        <f t="shared" si="18"/>
        <v>5.2119986972296939</v>
      </c>
      <c r="AR11" s="13">
        <f t="shared" si="19"/>
        <v>3.1134804242265446E-2</v>
      </c>
      <c r="AT11" s="1">
        <v>5.1909499400044483</v>
      </c>
      <c r="AU11" s="1">
        <v>5.189023721923796</v>
      </c>
      <c r="AV11" s="1">
        <v>5.2979313197293454</v>
      </c>
      <c r="AW11" s="1">
        <v>5.2195338633948669</v>
      </c>
      <c r="AX11" s="1">
        <v>5.3913153278876838</v>
      </c>
      <c r="AY11" s="1">
        <f t="shared" si="20"/>
        <v>5.2577508345880277</v>
      </c>
      <c r="AZ11" s="1">
        <f t="shared" si="21"/>
        <v>8.6747129168769727E-2</v>
      </c>
      <c r="BA11" s="1">
        <f t="shared" si="22"/>
        <v>1.6498904550231852</v>
      </c>
      <c r="BB11" s="13">
        <f t="shared" si="23"/>
        <v>5.2195338633948669</v>
      </c>
      <c r="BC11" s="13">
        <f t="shared" si="24"/>
        <v>3.0510141471070895E-2</v>
      </c>
      <c r="BE11" s="13">
        <v>5.1899868309641217</v>
      </c>
      <c r="BF11" s="13">
        <v>5.2587325915621062</v>
      </c>
      <c r="BG11" s="13">
        <v>5.2827402698577046</v>
      </c>
      <c r="BH11" s="13">
        <v>5.3604315526322361</v>
      </c>
      <c r="BI11" s="13">
        <v>5.2162439445636766</v>
      </c>
      <c r="BJ11" s="13">
        <f t="shared" si="25"/>
        <v>5.2616270379159689</v>
      </c>
      <c r="BK11" s="13">
        <f t="shared" si="26"/>
        <v>6.5970491368043407E-2</v>
      </c>
      <c r="BL11" s="13">
        <f t="shared" si="27"/>
        <v>1.2538040209359473</v>
      </c>
      <c r="BM11" s="13">
        <f t="shared" si="28"/>
        <v>5.2587325915621062</v>
      </c>
      <c r="BN11" s="13">
        <f t="shared" si="29"/>
        <v>4.248864699842958E-2</v>
      </c>
      <c r="BP11" s="1">
        <v>5.3021803390225246</v>
      </c>
      <c r="BQ11" s="1">
        <v>5.3206615664663879</v>
      </c>
      <c r="BR11" s="1">
        <v>5.3101003123376449</v>
      </c>
      <c r="BS11" s="1">
        <v>5.2826489241053656</v>
      </c>
      <c r="BT11" s="1">
        <v>5.275740525168497</v>
      </c>
      <c r="BU11" s="1">
        <v>5.2793064205809239</v>
      </c>
      <c r="BV11" s="1">
        <f t="shared" si="30"/>
        <v>5.2951063479468905</v>
      </c>
      <c r="BW11" s="5">
        <f t="shared" si="31"/>
        <v>1.8481286302040673E-2</v>
      </c>
      <c r="BX11" s="1">
        <f t="shared" si="32"/>
        <v>0.34902578130855777</v>
      </c>
      <c r="BY11" s="13">
        <f t="shared" si="33"/>
        <v>5.2924146315639451</v>
      </c>
      <c r="BZ11" s="13">
        <f t="shared" si="34"/>
        <v>1.7179893584573946E-2</v>
      </c>
      <c r="CA11" s="11" t="s">
        <v>97</v>
      </c>
    </row>
    <row r="12" spans="1:79" x14ac:dyDescent="0.2">
      <c r="A12" s="11" t="s">
        <v>98</v>
      </c>
      <c r="B12" s="1">
        <v>0.28790805578914491</v>
      </c>
      <c r="C12" s="1">
        <v>0.30727865893153966</v>
      </c>
      <c r="D12" s="1">
        <v>0.24577483388363155</v>
      </c>
      <c r="E12" s="1">
        <v>0.32100086206988393</v>
      </c>
      <c r="F12" s="1">
        <v>0.26086524829013857</v>
      </c>
      <c r="G12" s="1">
        <f t="shared" si="0"/>
        <v>0.28456553179286775</v>
      </c>
      <c r="H12" s="1">
        <f t="shared" si="1"/>
        <v>3.130899865004378E-2</v>
      </c>
      <c r="I12" s="1">
        <f t="shared" si="2"/>
        <v>11.002386147326257</v>
      </c>
      <c r="J12" s="13">
        <f t="shared" si="3"/>
        <v>0.28790805578914491</v>
      </c>
      <c r="K12" s="13">
        <f t="shared" si="4"/>
        <v>2.7042807499006338E-2</v>
      </c>
      <c r="M12" s="1">
        <v>0.28444266851084127</v>
      </c>
      <c r="N12" s="1">
        <v>0.28781625658870263</v>
      </c>
      <c r="O12" s="1">
        <v>0.27463502353118657</v>
      </c>
      <c r="P12" s="1">
        <v>0.28609887061786238</v>
      </c>
      <c r="Q12" s="1">
        <v>0.27623372758137321</v>
      </c>
      <c r="R12" s="1">
        <f t="shared" si="5"/>
        <v>0.28184530936599322</v>
      </c>
      <c r="S12" s="1">
        <f t="shared" si="6"/>
        <v>5.9993612270849766E-3</v>
      </c>
      <c r="T12" s="1">
        <f t="shared" si="7"/>
        <v>2.1286006996463587</v>
      </c>
      <c r="U12" s="13">
        <f t="shared" si="8"/>
        <v>0.28444266851084127</v>
      </c>
      <c r="V12" s="13">
        <f t="shared" si="9"/>
        <v>3.3735880778613669E-3</v>
      </c>
      <c r="X12" s="1">
        <v>0.26333574178177099</v>
      </c>
      <c r="Y12" s="1">
        <v>0.25555760432111596</v>
      </c>
      <c r="Z12" s="1">
        <v>0.28331980663390821</v>
      </c>
      <c r="AA12" s="1">
        <v>0.25623333268150988</v>
      </c>
      <c r="AB12" s="1">
        <v>0.28448572193187771</v>
      </c>
      <c r="AC12" s="1">
        <f t="shared" si="10"/>
        <v>0.26858644147003657</v>
      </c>
      <c r="AD12" s="1">
        <f t="shared" si="11"/>
        <v>1.4315890730818071E-2</v>
      </c>
      <c r="AE12" s="1">
        <f t="shared" si="12"/>
        <v>5.3300868995708957</v>
      </c>
      <c r="AF12" s="13">
        <f t="shared" si="13"/>
        <v>0.26333574178177099</v>
      </c>
      <c r="AG12" s="13">
        <f t="shared" si="14"/>
        <v>7.7781374606550324E-3</v>
      </c>
      <c r="AI12" s="1">
        <v>0.25663063184570034</v>
      </c>
      <c r="AJ12" s="1">
        <v>0.28710219190783093</v>
      </c>
      <c r="AK12" s="1">
        <v>0.26623176056576042</v>
      </c>
      <c r="AL12" s="1">
        <v>0.26507279158322361</v>
      </c>
      <c r="AM12" s="1">
        <v>0.2822260486452296</v>
      </c>
      <c r="AN12" s="1">
        <f t="shared" si="15"/>
        <v>0.27145268490954899</v>
      </c>
      <c r="AO12" s="1">
        <f t="shared" si="16"/>
        <v>1.273407615766603E-2</v>
      </c>
      <c r="AP12" s="1">
        <f t="shared" si="17"/>
        <v>4.6910849903397205</v>
      </c>
      <c r="AQ12" s="13">
        <f t="shared" si="18"/>
        <v>0.26623176056576042</v>
      </c>
      <c r="AR12" s="13">
        <f t="shared" si="19"/>
        <v>9.6011287200600814E-3</v>
      </c>
      <c r="AT12" s="1">
        <v>0.25495824852674109</v>
      </c>
      <c r="AU12" s="1">
        <v>0.28267055294526522</v>
      </c>
      <c r="AV12" s="1">
        <v>0.27668113275182271</v>
      </c>
      <c r="AW12" s="1">
        <v>0.29448731914095555</v>
      </c>
      <c r="AX12" s="1">
        <v>0.2543073267871549</v>
      </c>
      <c r="AY12" s="1">
        <f t="shared" si="20"/>
        <v>0.27262091603038791</v>
      </c>
      <c r="AZ12" s="1">
        <f t="shared" si="21"/>
        <v>1.7627943167411553E-2</v>
      </c>
      <c r="BA12" s="1">
        <f t="shared" si="22"/>
        <v>6.4661007761585845</v>
      </c>
      <c r="BB12" s="13">
        <f t="shared" si="23"/>
        <v>0.27668113275182271</v>
      </c>
      <c r="BC12" s="13">
        <f t="shared" si="24"/>
        <v>1.7806186389132839E-2</v>
      </c>
      <c r="BE12" s="13">
        <v>0.26881440073600316</v>
      </c>
      <c r="BF12" s="13">
        <v>0.2855842259463891</v>
      </c>
      <c r="BG12" s="13">
        <v>0.26875934397562884</v>
      </c>
      <c r="BH12" s="13">
        <v>0.25945947407086556</v>
      </c>
      <c r="BI12" s="13">
        <v>0.28166284824776733</v>
      </c>
      <c r="BJ12" s="13">
        <f t="shared" si="25"/>
        <v>0.2728560585953308</v>
      </c>
      <c r="BK12" s="13">
        <f t="shared" si="26"/>
        <v>1.0631936958370943E-2</v>
      </c>
      <c r="BL12" s="13">
        <f t="shared" si="27"/>
        <v>3.8965368821584523</v>
      </c>
      <c r="BM12" s="13">
        <f t="shared" si="28"/>
        <v>0.26881440073600316</v>
      </c>
      <c r="BN12" s="13">
        <f t="shared" si="29"/>
        <v>1.2848447511764172E-2</v>
      </c>
      <c r="BP12" s="1">
        <v>0.25296661922817387</v>
      </c>
      <c r="BQ12" s="1">
        <v>0.26654566614282482</v>
      </c>
      <c r="BR12" s="1">
        <v>0.26601658597452554</v>
      </c>
      <c r="BS12" s="1">
        <v>0.26617998454794478</v>
      </c>
      <c r="BT12" s="1">
        <v>0.26480550898529137</v>
      </c>
      <c r="BU12" s="1">
        <v>0.25677560411385819</v>
      </c>
      <c r="BV12" s="1">
        <f t="shared" si="30"/>
        <v>0.26221499483210314</v>
      </c>
      <c r="BW12" s="5">
        <f t="shared" si="31"/>
        <v>5.8439394065533251E-3</v>
      </c>
      <c r="BX12" s="1">
        <f t="shared" si="32"/>
        <v>2.2286823872506649</v>
      </c>
      <c r="BY12" s="13">
        <f t="shared" si="33"/>
        <v>0.26541104747990846</v>
      </c>
      <c r="BZ12" s="13">
        <f t="shared" si="34"/>
        <v>4.8850310144833153E-3</v>
      </c>
      <c r="CA12" s="11" t="s">
        <v>98</v>
      </c>
    </row>
    <row r="13" spans="1:79" x14ac:dyDescent="0.2">
      <c r="A13" s="11" t="s">
        <v>14</v>
      </c>
      <c r="B13" s="1">
        <v>100</v>
      </c>
      <c r="C13" s="1">
        <v>99.999999999999986</v>
      </c>
      <c r="D13" s="1">
        <v>100.00000000000004</v>
      </c>
      <c r="E13" s="1">
        <v>100.00000000000003</v>
      </c>
      <c r="F13" s="1">
        <v>99.999999999999986</v>
      </c>
      <c r="G13" s="1">
        <f>SUM(G3:G12)</f>
        <v>99.999999999999972</v>
      </c>
      <c r="J13" s="13">
        <f t="shared" si="3"/>
        <v>100</v>
      </c>
      <c r="K13" s="13"/>
      <c r="M13" s="1">
        <v>100.00000000000003</v>
      </c>
      <c r="N13" s="1">
        <v>99.999999999999986</v>
      </c>
      <c r="O13" s="1">
        <v>100.00000000000001</v>
      </c>
      <c r="P13" s="1">
        <v>100.00000000000001</v>
      </c>
      <c r="Q13" s="1">
        <v>100</v>
      </c>
      <c r="R13" s="1">
        <f>SUM(R3:R12)</f>
        <v>100</v>
      </c>
      <c r="S13" s="1"/>
      <c r="T13" s="1"/>
      <c r="U13" s="13">
        <f t="shared" si="8"/>
        <v>100.00000000000001</v>
      </c>
      <c r="V13" s="13"/>
      <c r="X13" s="1">
        <v>99.999999999999972</v>
      </c>
      <c r="Y13" s="1">
        <v>99.999999999999972</v>
      </c>
      <c r="Z13" s="1">
        <v>99.999999999999986</v>
      </c>
      <c r="AA13" s="1">
        <v>99.999999999999986</v>
      </c>
      <c r="AB13" s="1">
        <v>100</v>
      </c>
      <c r="AC13" s="1">
        <f>SUM(AC3:AC12)</f>
        <v>100</v>
      </c>
      <c r="AD13" s="1"/>
      <c r="AE13" s="1"/>
      <c r="AF13" s="13">
        <f t="shared" si="13"/>
        <v>99.999999999999986</v>
      </c>
      <c r="AG13" s="13"/>
      <c r="AI13" s="1">
        <v>99.999999999999972</v>
      </c>
      <c r="AJ13" s="1">
        <v>100</v>
      </c>
      <c r="AK13" s="1">
        <v>100</v>
      </c>
      <c r="AL13" s="1">
        <v>100</v>
      </c>
      <c r="AM13" s="1">
        <v>100</v>
      </c>
      <c r="AN13" s="1">
        <f>SUM(AN3:AN12)</f>
        <v>100</v>
      </c>
      <c r="AO13" s="1"/>
      <c r="AP13" s="1"/>
      <c r="AQ13" s="13">
        <f t="shared" si="18"/>
        <v>100</v>
      </c>
      <c r="AR13" s="13"/>
      <c r="AT13" s="1">
        <v>100.00000000000004</v>
      </c>
      <c r="AU13" s="1">
        <v>100</v>
      </c>
      <c r="AV13" s="1">
        <v>100</v>
      </c>
      <c r="AW13" s="1">
        <v>99.999999999999972</v>
      </c>
      <c r="AX13" s="1">
        <v>100.00000000000001</v>
      </c>
      <c r="AY13" s="1">
        <f>SUM(AY2:AY12)</f>
        <v>100</v>
      </c>
      <c r="AZ13" s="1"/>
      <c r="BA13" s="1"/>
      <c r="BB13" s="13">
        <f t="shared" si="23"/>
        <v>100</v>
      </c>
      <c r="BC13" s="13"/>
      <c r="BE13" s="13">
        <v>100</v>
      </c>
      <c r="BF13" s="13">
        <v>99.999999999999986</v>
      </c>
      <c r="BG13" s="13">
        <v>100.00000000000003</v>
      </c>
      <c r="BH13" s="13">
        <v>100</v>
      </c>
      <c r="BI13" s="13">
        <v>99.999999999999972</v>
      </c>
      <c r="BJ13" s="13">
        <f t="shared" si="25"/>
        <v>100</v>
      </c>
      <c r="BK13" s="13">
        <f t="shared" si="26"/>
        <v>2.1316282072803006E-14</v>
      </c>
      <c r="BL13" s="13">
        <f t="shared" si="27"/>
        <v>2.1316282072803006E-14</v>
      </c>
      <c r="BM13" s="13">
        <f t="shared" si="28"/>
        <v>100</v>
      </c>
      <c r="BN13" s="13"/>
      <c r="BP13" s="1">
        <f>SUM(BP3:BP12)</f>
        <v>100.00000000000001</v>
      </c>
      <c r="BQ13" s="1">
        <f t="shared" ref="BQ13:BV13" si="35">SUM(BQ3:BQ12)</f>
        <v>99.999999999999957</v>
      </c>
      <c r="BR13" s="1">
        <f t="shared" si="35"/>
        <v>100</v>
      </c>
      <c r="BS13" s="1">
        <f t="shared" si="35"/>
        <v>99.999999999999986</v>
      </c>
      <c r="BT13" s="1">
        <f t="shared" si="35"/>
        <v>99.999999999999972</v>
      </c>
      <c r="BU13" s="1">
        <f t="shared" si="35"/>
        <v>99.999999999999957</v>
      </c>
      <c r="BV13" s="1">
        <f t="shared" si="35"/>
        <v>100</v>
      </c>
      <c r="BY13" s="13">
        <f t="shared" si="33"/>
        <v>99.999999999999972</v>
      </c>
      <c r="BZ13" s="13"/>
      <c r="CA13" s="11" t="s">
        <v>14</v>
      </c>
    </row>
    <row r="14" spans="1:79" x14ac:dyDescent="0.2">
      <c r="A14" s="11"/>
      <c r="J14"/>
      <c r="K14" s="13"/>
      <c r="U14"/>
      <c r="V14" s="13"/>
      <c r="AF14"/>
      <c r="AG14" s="13"/>
      <c r="AQ14"/>
      <c r="AR14" s="13"/>
      <c r="AY14" s="1"/>
      <c r="AZ14" s="1"/>
      <c r="BA14" s="1"/>
      <c r="BB14"/>
      <c r="BC14" s="13"/>
      <c r="BJ14"/>
      <c r="BK14"/>
      <c r="BL14"/>
      <c r="BM14"/>
      <c r="BN14" s="13"/>
      <c r="BY14"/>
      <c r="BZ14" s="13"/>
      <c r="CA14" s="11"/>
    </row>
    <row r="15" spans="1:79" x14ac:dyDescent="0.2">
      <c r="A15" s="11" t="s">
        <v>15</v>
      </c>
      <c r="B15" s="14">
        <v>47</v>
      </c>
      <c r="C15" s="14">
        <v>46</v>
      </c>
      <c r="D15" s="14">
        <v>40</v>
      </c>
      <c r="E15" s="14">
        <v>53</v>
      </c>
      <c r="F15" s="14">
        <v>45</v>
      </c>
      <c r="G15" s="6">
        <f t="shared" ref="G15:G43" si="36">AVERAGE(B15:F15)</f>
        <v>46.2</v>
      </c>
      <c r="H15" s="1">
        <f t="shared" ref="H15:H43" si="37">STDEV(B15:F15)</f>
        <v>4.658325879540846</v>
      </c>
      <c r="I15" s="1">
        <f t="shared" ref="I15:I43" si="38">H15/G15*100</f>
        <v>10.08295644922261</v>
      </c>
      <c r="J15" s="13">
        <f t="shared" si="3"/>
        <v>46</v>
      </c>
      <c r="K15" s="13">
        <f t="shared" si="4"/>
        <v>1</v>
      </c>
      <c r="M15" s="14">
        <v>57</v>
      </c>
      <c r="N15" s="14">
        <v>43</v>
      </c>
      <c r="O15" s="14">
        <v>44</v>
      </c>
      <c r="P15" s="14">
        <v>46</v>
      </c>
      <c r="Q15" s="14">
        <v>44</v>
      </c>
      <c r="R15" s="14">
        <f t="shared" ref="R15:R43" si="39">AVERAGE(M15:Q15)</f>
        <v>46.8</v>
      </c>
      <c r="S15" s="15">
        <f t="shared" ref="S15:S43" si="40">STDEV(M15:Q15)</f>
        <v>5.805170109479981</v>
      </c>
      <c r="T15" s="15">
        <f t="shared" ref="T15:T43" si="41">S15/R15*100</f>
        <v>12.404209635640987</v>
      </c>
      <c r="U15" s="13">
        <f t="shared" si="8"/>
        <v>44</v>
      </c>
      <c r="V15" s="13">
        <f t="shared" si="9"/>
        <v>1</v>
      </c>
      <c r="X15" s="14">
        <v>46</v>
      </c>
      <c r="Y15" s="14">
        <v>44</v>
      </c>
      <c r="Z15" s="14">
        <v>48</v>
      </c>
      <c r="AA15" s="14">
        <v>41</v>
      </c>
      <c r="AB15" s="14">
        <v>50</v>
      </c>
      <c r="AC15" s="14">
        <f t="shared" ref="AC15:AC43" si="42">AVERAGE(X15:AB15)</f>
        <v>45.8</v>
      </c>
      <c r="AD15" s="15">
        <f t="shared" ref="AD15:AD43" si="43">STDEV(X15:AB15)</f>
        <v>3.4928498393145961</v>
      </c>
      <c r="AE15" s="15">
        <f t="shared" ref="AE15:AE43" si="44">AD15/AC15*100</f>
        <v>7.6263096928266298</v>
      </c>
      <c r="AF15" s="13">
        <f t="shared" si="13"/>
        <v>46</v>
      </c>
      <c r="AG15" s="13">
        <f t="shared" si="14"/>
        <v>2</v>
      </c>
      <c r="AI15" s="14">
        <v>45</v>
      </c>
      <c r="AJ15" s="14">
        <v>47</v>
      </c>
      <c r="AK15" s="14">
        <v>45</v>
      </c>
      <c r="AL15" s="14">
        <v>47</v>
      </c>
      <c r="AM15" s="14">
        <v>47</v>
      </c>
      <c r="AN15" s="14">
        <f t="shared" ref="AN15:AN43" si="45">AVERAGE(AI15:AM15)</f>
        <v>46.2</v>
      </c>
      <c r="AO15" s="15">
        <f t="shared" ref="AO15:AO43" si="46">STDEV(AI15:AM15)</f>
        <v>1.0954451150103321</v>
      </c>
      <c r="AP15" s="15">
        <f t="shared" ref="AP15:AP43" si="47">AO15/AN15*100</f>
        <v>2.3710933225331865</v>
      </c>
      <c r="AQ15" s="13">
        <f t="shared" si="18"/>
        <v>47</v>
      </c>
      <c r="AR15" s="13">
        <f t="shared" si="19"/>
        <v>0</v>
      </c>
      <c r="AT15" s="14">
        <v>45</v>
      </c>
      <c r="AU15" s="14">
        <v>49</v>
      </c>
      <c r="AV15" s="14">
        <v>48</v>
      </c>
      <c r="AW15" s="14">
        <v>51</v>
      </c>
      <c r="AX15" s="14">
        <v>49</v>
      </c>
      <c r="AY15" s="8">
        <f t="shared" ref="AY15:AY43" si="48">AVERAGE(AT15:AX15)</f>
        <v>48.4</v>
      </c>
      <c r="AZ15" s="1">
        <f t="shared" ref="AZ15:AZ43" si="49">STDEV(AT15:AX15)</f>
        <v>2.1908902300206643</v>
      </c>
      <c r="BA15" s="1">
        <f t="shared" ref="BA15:BA43" si="50">AZ15/AY15*100</f>
        <v>4.5266327066542651</v>
      </c>
      <c r="BB15" s="13">
        <f t="shared" si="23"/>
        <v>49</v>
      </c>
      <c r="BC15" s="13">
        <f t="shared" si="24"/>
        <v>1</v>
      </c>
      <c r="BE15" s="12">
        <v>47</v>
      </c>
      <c r="BF15" s="12">
        <v>49.5</v>
      </c>
      <c r="BG15" s="12">
        <v>46</v>
      </c>
      <c r="BH15" s="16">
        <v>46.875</v>
      </c>
      <c r="BI15" s="16">
        <v>47.111111111111107</v>
      </c>
      <c r="BJ15" s="13">
        <f t="shared" si="25"/>
        <v>47.297222222222224</v>
      </c>
      <c r="BK15" s="13">
        <f t="shared" si="26"/>
        <v>1.3073126473895569</v>
      </c>
      <c r="BL15" s="13">
        <f t="shared" si="27"/>
        <v>2.7640368418408436</v>
      </c>
      <c r="BM15" s="13">
        <f t="shared" si="28"/>
        <v>47</v>
      </c>
      <c r="BN15" s="13">
        <f t="shared" si="29"/>
        <v>1</v>
      </c>
      <c r="BP15" s="14">
        <v>46</v>
      </c>
      <c r="BQ15" s="14">
        <v>47</v>
      </c>
      <c r="BR15" s="14">
        <v>46</v>
      </c>
      <c r="BS15" s="14">
        <v>46</v>
      </c>
      <c r="BT15" s="14">
        <v>46</v>
      </c>
      <c r="BU15" s="14">
        <v>47</v>
      </c>
      <c r="BV15" s="1">
        <f t="shared" ref="BV15:BV43" si="51">AVERAGE(BP15:BU15)</f>
        <v>46.333333333333336</v>
      </c>
      <c r="BW15" s="1">
        <f t="shared" ref="BW15:BW43" si="52">STDEV(BP15:BU15)</f>
        <v>0.51639777949432231</v>
      </c>
      <c r="BX15" s="1">
        <f t="shared" ref="BX15:BX43" si="53">100*BW15/BV15</f>
        <v>1.114527581642422</v>
      </c>
      <c r="BY15" s="13">
        <f t="shared" si="33"/>
        <v>46</v>
      </c>
      <c r="BZ15" s="13">
        <f t="shared" si="34"/>
        <v>0.5</v>
      </c>
      <c r="CA15" s="11" t="s">
        <v>15</v>
      </c>
    </row>
    <row r="16" spans="1:79" x14ac:dyDescent="0.2">
      <c r="A16" s="11" t="s">
        <v>16</v>
      </c>
      <c r="B16" s="14">
        <v>18</v>
      </c>
      <c r="C16" s="14">
        <v>18</v>
      </c>
      <c r="D16" s="14">
        <v>17</v>
      </c>
      <c r="E16" s="14">
        <v>19</v>
      </c>
      <c r="F16" s="14">
        <v>19</v>
      </c>
      <c r="G16" s="6">
        <f t="shared" si="36"/>
        <v>18.2</v>
      </c>
      <c r="H16" s="1">
        <f t="shared" si="37"/>
        <v>0.83666002653407556</v>
      </c>
      <c r="I16" s="1">
        <f t="shared" si="38"/>
        <v>4.5970331128245912</v>
      </c>
      <c r="J16" s="13">
        <f t="shared" si="3"/>
        <v>18</v>
      </c>
      <c r="K16" s="13">
        <f t="shared" si="4"/>
        <v>1</v>
      </c>
      <c r="M16" s="14">
        <v>19</v>
      </c>
      <c r="N16" s="14">
        <v>18</v>
      </c>
      <c r="O16" s="14">
        <v>19</v>
      </c>
      <c r="P16" s="14">
        <v>19</v>
      </c>
      <c r="Q16" s="14">
        <v>18</v>
      </c>
      <c r="R16" s="14">
        <f t="shared" si="39"/>
        <v>18.600000000000001</v>
      </c>
      <c r="S16" s="15">
        <f t="shared" si="40"/>
        <v>0.54772255750516607</v>
      </c>
      <c r="T16" s="15">
        <f t="shared" si="41"/>
        <v>2.9447449328234732</v>
      </c>
      <c r="U16" s="13">
        <f t="shared" si="8"/>
        <v>19</v>
      </c>
      <c r="V16" s="13">
        <f t="shared" si="9"/>
        <v>0</v>
      </c>
      <c r="X16" s="14">
        <v>18</v>
      </c>
      <c r="Y16" s="14">
        <v>19</v>
      </c>
      <c r="Z16" s="14">
        <v>18</v>
      </c>
      <c r="AA16" s="14">
        <v>18</v>
      </c>
      <c r="AB16" s="14">
        <v>19</v>
      </c>
      <c r="AC16" s="14">
        <f t="shared" si="42"/>
        <v>18.399999999999999</v>
      </c>
      <c r="AD16" s="15">
        <f t="shared" si="43"/>
        <v>0.54772255750516607</v>
      </c>
      <c r="AE16" s="15">
        <f t="shared" si="44"/>
        <v>2.9767530299193807</v>
      </c>
      <c r="AF16" s="13">
        <f t="shared" si="13"/>
        <v>18</v>
      </c>
      <c r="AG16" s="13">
        <f t="shared" si="14"/>
        <v>0</v>
      </c>
      <c r="AI16" s="14">
        <v>18</v>
      </c>
      <c r="AJ16" s="14">
        <v>19</v>
      </c>
      <c r="AK16" s="14">
        <v>18</v>
      </c>
      <c r="AL16" s="14">
        <v>18</v>
      </c>
      <c r="AM16" s="14">
        <v>18</v>
      </c>
      <c r="AN16" s="14">
        <f t="shared" si="45"/>
        <v>18.2</v>
      </c>
      <c r="AO16" s="15">
        <f t="shared" si="46"/>
        <v>0.44721359549995793</v>
      </c>
      <c r="AP16" s="15">
        <f t="shared" si="47"/>
        <v>2.4572175576920765</v>
      </c>
      <c r="AQ16" s="13">
        <f t="shared" si="18"/>
        <v>18</v>
      </c>
      <c r="AR16" s="13">
        <f t="shared" si="19"/>
        <v>0</v>
      </c>
      <c r="AT16" s="14">
        <v>19</v>
      </c>
      <c r="AU16" s="14">
        <v>20</v>
      </c>
      <c r="AV16" s="14">
        <v>18</v>
      </c>
      <c r="AW16" s="14">
        <v>20</v>
      </c>
      <c r="AX16" s="14">
        <v>19</v>
      </c>
      <c r="AY16" s="8">
        <f t="shared" si="48"/>
        <v>19.2</v>
      </c>
      <c r="AZ16" s="1">
        <f t="shared" si="49"/>
        <v>0.83666002653407556</v>
      </c>
      <c r="BA16" s="1">
        <f t="shared" si="50"/>
        <v>4.3576043048649771</v>
      </c>
      <c r="BB16" s="13">
        <f t="shared" si="23"/>
        <v>19</v>
      </c>
      <c r="BC16" s="13">
        <f t="shared" si="24"/>
        <v>1</v>
      </c>
      <c r="BE16" s="16">
        <v>19.5</v>
      </c>
      <c r="BF16" s="16">
        <v>19</v>
      </c>
      <c r="BG16" s="16">
        <v>18.25</v>
      </c>
      <c r="BH16" s="16">
        <v>18.625</v>
      </c>
      <c r="BI16" s="16">
        <v>18.333333333333336</v>
      </c>
      <c r="BJ16" s="13">
        <f t="shared" si="25"/>
        <v>18.741666666666667</v>
      </c>
      <c r="BK16" s="13">
        <f t="shared" si="26"/>
        <v>0.51572494822552628</v>
      </c>
      <c r="BL16" s="13">
        <f t="shared" si="27"/>
        <v>2.7517560598960942</v>
      </c>
      <c r="BM16" s="13">
        <f t="shared" si="28"/>
        <v>18.625</v>
      </c>
      <c r="BN16" s="13">
        <f t="shared" si="29"/>
        <v>0.375</v>
      </c>
      <c r="BP16" s="14">
        <v>18</v>
      </c>
      <c r="BQ16" s="14">
        <v>18</v>
      </c>
      <c r="BR16" s="14">
        <v>19</v>
      </c>
      <c r="BS16" s="14">
        <v>18</v>
      </c>
      <c r="BT16" s="14">
        <v>19</v>
      </c>
      <c r="BU16" s="14">
        <v>19</v>
      </c>
      <c r="BV16" s="6">
        <f t="shared" si="51"/>
        <v>18.5</v>
      </c>
      <c r="BW16" s="8">
        <f t="shared" si="52"/>
        <v>0.54772255750516607</v>
      </c>
      <c r="BX16" s="8">
        <f t="shared" si="53"/>
        <v>2.9606624730008977</v>
      </c>
      <c r="BY16" s="13">
        <f t="shared" si="33"/>
        <v>18.5</v>
      </c>
      <c r="BZ16" s="13">
        <f t="shared" si="34"/>
        <v>0.5</v>
      </c>
      <c r="CA16" s="11" t="s">
        <v>16</v>
      </c>
    </row>
    <row r="17" spans="1:79" x14ac:dyDescent="0.2">
      <c r="A17" s="11" t="s">
        <v>17</v>
      </c>
      <c r="B17" s="14">
        <v>166</v>
      </c>
      <c r="C17" s="14">
        <v>163</v>
      </c>
      <c r="D17" s="14">
        <v>172</v>
      </c>
      <c r="E17" s="14">
        <v>161</v>
      </c>
      <c r="F17" s="14">
        <v>164</v>
      </c>
      <c r="G17" s="7">
        <f t="shared" si="36"/>
        <v>165.2</v>
      </c>
      <c r="H17" s="8">
        <f t="shared" si="37"/>
        <v>4.2071367935925261</v>
      </c>
      <c r="I17" s="1">
        <f t="shared" si="38"/>
        <v>2.5466929743296163</v>
      </c>
      <c r="J17" s="13">
        <f t="shared" si="3"/>
        <v>164</v>
      </c>
      <c r="K17" s="13">
        <f t="shared" si="4"/>
        <v>2</v>
      </c>
      <c r="M17" s="14">
        <v>160</v>
      </c>
      <c r="N17" s="14">
        <v>171</v>
      </c>
      <c r="O17" s="14">
        <v>174</v>
      </c>
      <c r="P17" s="14">
        <v>176</v>
      </c>
      <c r="Q17" s="14">
        <v>161</v>
      </c>
      <c r="R17" s="14">
        <f t="shared" si="39"/>
        <v>168.4</v>
      </c>
      <c r="S17" s="15">
        <f t="shared" si="40"/>
        <v>7.4363969770312828</v>
      </c>
      <c r="T17" s="15">
        <f t="shared" si="41"/>
        <v>4.4159126941990996</v>
      </c>
      <c r="U17" s="13">
        <f t="shared" si="8"/>
        <v>171</v>
      </c>
      <c r="V17" s="13">
        <f t="shared" si="9"/>
        <v>5</v>
      </c>
      <c r="X17" s="14">
        <v>167</v>
      </c>
      <c r="Y17" s="14">
        <v>176</v>
      </c>
      <c r="Z17" s="14">
        <v>164</v>
      </c>
      <c r="AA17" s="14">
        <v>169</v>
      </c>
      <c r="AB17" s="14">
        <v>161</v>
      </c>
      <c r="AC17" s="14">
        <f t="shared" si="42"/>
        <v>167.4</v>
      </c>
      <c r="AD17" s="17">
        <f t="shared" si="43"/>
        <v>5.6833088953531288</v>
      </c>
      <c r="AE17" s="15">
        <f t="shared" si="44"/>
        <v>3.3950471298405791</v>
      </c>
      <c r="AF17" s="13">
        <f t="shared" si="13"/>
        <v>167</v>
      </c>
      <c r="AG17" s="13">
        <f t="shared" si="14"/>
        <v>3</v>
      </c>
      <c r="AI17" s="14">
        <v>162</v>
      </c>
      <c r="AJ17" s="14">
        <v>169</v>
      </c>
      <c r="AK17" s="14">
        <v>166</v>
      </c>
      <c r="AL17" s="14">
        <v>163</v>
      </c>
      <c r="AM17" s="14">
        <v>160</v>
      </c>
      <c r="AN17" s="14">
        <f t="shared" si="45"/>
        <v>164</v>
      </c>
      <c r="AO17" s="15">
        <f t="shared" si="46"/>
        <v>3.5355339059327378</v>
      </c>
      <c r="AP17" s="15">
        <f t="shared" si="47"/>
        <v>2.1558133572760596</v>
      </c>
      <c r="AQ17" s="13">
        <f t="shared" si="18"/>
        <v>163</v>
      </c>
      <c r="AR17" s="13">
        <f t="shared" si="19"/>
        <v>3</v>
      </c>
      <c r="AT17" s="14">
        <v>168</v>
      </c>
      <c r="AU17" s="14">
        <v>166</v>
      </c>
      <c r="AV17" s="14">
        <v>159</v>
      </c>
      <c r="AW17" s="14">
        <v>176</v>
      </c>
      <c r="AX17" s="14">
        <v>170</v>
      </c>
      <c r="AY17" s="7">
        <f t="shared" si="48"/>
        <v>167.8</v>
      </c>
      <c r="AZ17" s="8">
        <f t="shared" si="49"/>
        <v>6.1806148561449774</v>
      </c>
      <c r="BA17" s="1">
        <f t="shared" si="50"/>
        <v>3.6833223218980788</v>
      </c>
      <c r="BB17" s="13">
        <f t="shared" si="23"/>
        <v>168</v>
      </c>
      <c r="BC17" s="13">
        <f t="shared" si="24"/>
        <v>2</v>
      </c>
      <c r="BE17" s="16">
        <v>167</v>
      </c>
      <c r="BF17" s="16">
        <v>167.5</v>
      </c>
      <c r="BG17" s="16">
        <v>165</v>
      </c>
      <c r="BH17" s="16">
        <v>169.5</v>
      </c>
      <c r="BI17" s="16">
        <v>165.07407407407408</v>
      </c>
      <c r="BJ17"/>
      <c r="BK17"/>
      <c r="BL17"/>
      <c r="BM17" s="13">
        <f t="shared" si="28"/>
        <v>167</v>
      </c>
      <c r="BN17" s="13">
        <f t="shared" si="29"/>
        <v>1.9259259259259238</v>
      </c>
      <c r="BP17" s="14">
        <v>167</v>
      </c>
      <c r="BQ17" s="14">
        <v>162</v>
      </c>
      <c r="BR17" s="14">
        <v>164</v>
      </c>
      <c r="BS17" s="14">
        <v>166</v>
      </c>
      <c r="BT17" s="14">
        <v>166</v>
      </c>
      <c r="BU17" s="14">
        <v>165</v>
      </c>
      <c r="BV17" s="6">
        <f t="shared" si="51"/>
        <v>165</v>
      </c>
      <c r="BW17" s="8">
        <f t="shared" si="52"/>
        <v>1.7888543819998317</v>
      </c>
      <c r="BX17" s="8">
        <f t="shared" si="53"/>
        <v>1.084154170908989</v>
      </c>
      <c r="BY17" s="13">
        <f t="shared" si="33"/>
        <v>165.5</v>
      </c>
      <c r="BZ17" s="13">
        <f t="shared" si="34"/>
        <v>1.5</v>
      </c>
      <c r="CA17" s="11" t="s">
        <v>17</v>
      </c>
    </row>
    <row r="18" spans="1:79" x14ac:dyDescent="0.2">
      <c r="A18" s="11" t="s">
        <v>18</v>
      </c>
      <c r="B18" s="14">
        <v>384</v>
      </c>
      <c r="C18" s="14">
        <v>385</v>
      </c>
      <c r="D18" s="14">
        <v>390</v>
      </c>
      <c r="E18" s="14">
        <v>378</v>
      </c>
      <c r="F18" s="14">
        <v>388</v>
      </c>
      <c r="G18" s="7">
        <f t="shared" si="36"/>
        <v>385</v>
      </c>
      <c r="H18" s="8">
        <f t="shared" si="37"/>
        <v>4.5825756949558398</v>
      </c>
      <c r="I18" s="1">
        <f t="shared" si="38"/>
        <v>1.1902794012872311</v>
      </c>
      <c r="J18" s="13">
        <f t="shared" si="3"/>
        <v>385</v>
      </c>
      <c r="K18" s="13">
        <f t="shared" si="4"/>
        <v>3</v>
      </c>
      <c r="M18" s="14">
        <v>371</v>
      </c>
      <c r="N18" s="14">
        <v>378</v>
      </c>
      <c r="O18" s="14">
        <v>387</v>
      </c>
      <c r="P18" s="14">
        <v>386</v>
      </c>
      <c r="Q18" s="14">
        <v>379</v>
      </c>
      <c r="R18" s="14">
        <f t="shared" si="39"/>
        <v>380.2</v>
      </c>
      <c r="S18" s="15">
        <f t="shared" si="40"/>
        <v>6.5345237010818158</v>
      </c>
      <c r="T18" s="15">
        <f t="shared" si="41"/>
        <v>1.7187069176964271</v>
      </c>
      <c r="U18" s="13">
        <f t="shared" si="8"/>
        <v>379</v>
      </c>
      <c r="V18" s="13">
        <f t="shared" si="9"/>
        <v>7</v>
      </c>
      <c r="X18" s="14">
        <v>384</v>
      </c>
      <c r="Y18" s="14">
        <v>382</v>
      </c>
      <c r="Z18" s="14">
        <v>378</v>
      </c>
      <c r="AA18" s="14">
        <v>367</v>
      </c>
      <c r="AB18" s="14">
        <v>381</v>
      </c>
      <c r="AC18" s="17">
        <f t="shared" si="42"/>
        <v>378.4</v>
      </c>
      <c r="AD18" s="17">
        <f t="shared" si="43"/>
        <v>6.730527468185536</v>
      </c>
      <c r="AE18" s="15">
        <f t="shared" si="44"/>
        <v>1.7786806205564314</v>
      </c>
      <c r="AF18" s="13">
        <f t="shared" si="13"/>
        <v>381</v>
      </c>
      <c r="AG18" s="13">
        <f t="shared" si="14"/>
        <v>3</v>
      </c>
      <c r="AI18" s="14">
        <v>373</v>
      </c>
      <c r="AJ18" s="14">
        <v>372</v>
      </c>
      <c r="AK18" s="14">
        <v>372</v>
      </c>
      <c r="AL18" s="14">
        <v>380</v>
      </c>
      <c r="AM18" s="14">
        <v>393</v>
      </c>
      <c r="AN18" s="14">
        <f t="shared" si="45"/>
        <v>378</v>
      </c>
      <c r="AO18" s="15">
        <f t="shared" si="46"/>
        <v>9.0277350426338945</v>
      </c>
      <c r="AP18" s="15">
        <f t="shared" si="47"/>
        <v>2.3882896938184905</v>
      </c>
      <c r="AQ18" s="13">
        <f t="shared" si="18"/>
        <v>373</v>
      </c>
      <c r="AR18" s="13">
        <f t="shared" si="19"/>
        <v>1</v>
      </c>
      <c r="AT18" s="14">
        <v>381</v>
      </c>
      <c r="AU18" s="14">
        <v>380</v>
      </c>
      <c r="AV18" s="14">
        <v>374</v>
      </c>
      <c r="AW18" s="14">
        <v>378</v>
      </c>
      <c r="AX18" s="14">
        <v>383</v>
      </c>
      <c r="AY18" s="7">
        <f t="shared" si="48"/>
        <v>379.2</v>
      </c>
      <c r="AZ18" s="1">
        <f t="shared" si="49"/>
        <v>3.4205262752974139</v>
      </c>
      <c r="BA18" s="1">
        <f t="shared" si="50"/>
        <v>0.90203751985691305</v>
      </c>
      <c r="BB18" s="13">
        <f t="shared" si="23"/>
        <v>380</v>
      </c>
      <c r="BC18" s="13">
        <f t="shared" si="24"/>
        <v>2</v>
      </c>
      <c r="BE18" s="16">
        <v>380.5</v>
      </c>
      <c r="BF18" s="16">
        <v>376</v>
      </c>
      <c r="BG18" s="16">
        <v>374.25</v>
      </c>
      <c r="BH18" s="16">
        <v>380.375</v>
      </c>
      <c r="BI18" s="16">
        <v>383.2962962962963</v>
      </c>
      <c r="BJ18" s="13">
        <f t="shared" si="25"/>
        <v>378.88425925925924</v>
      </c>
      <c r="BK18" s="13">
        <f t="shared" si="26"/>
        <v>3.6774416130726424</v>
      </c>
      <c r="BL18" s="13">
        <f t="shared" si="27"/>
        <v>0.97059762267829619</v>
      </c>
      <c r="BM18" s="13">
        <f t="shared" si="28"/>
        <v>380.375</v>
      </c>
      <c r="BN18" s="13">
        <f t="shared" si="29"/>
        <v>4.375</v>
      </c>
      <c r="BP18" s="14">
        <v>375</v>
      </c>
      <c r="BQ18" s="14">
        <v>377</v>
      </c>
      <c r="BR18" s="14">
        <v>380</v>
      </c>
      <c r="BS18" s="14">
        <v>374</v>
      </c>
      <c r="BT18" s="14">
        <v>370</v>
      </c>
      <c r="BU18" s="14">
        <v>368</v>
      </c>
      <c r="BV18" s="6">
        <f t="shared" si="51"/>
        <v>374</v>
      </c>
      <c r="BW18" s="8">
        <f t="shared" si="52"/>
        <v>4.4271887242357311</v>
      </c>
      <c r="BX18" s="8">
        <f t="shared" si="53"/>
        <v>1.1837403005977889</v>
      </c>
      <c r="BY18" s="13">
        <f t="shared" si="33"/>
        <v>374.5</v>
      </c>
      <c r="BZ18" s="13">
        <f t="shared" si="34"/>
        <v>5</v>
      </c>
      <c r="CA18" s="11" t="s">
        <v>18</v>
      </c>
    </row>
    <row r="19" spans="1:79" x14ac:dyDescent="0.2">
      <c r="A19" s="11" t="s">
        <v>19</v>
      </c>
      <c r="B19" s="14">
        <v>30.8</v>
      </c>
      <c r="C19" s="14">
        <v>30.7</v>
      </c>
      <c r="D19" s="14">
        <v>31.7</v>
      </c>
      <c r="E19" s="14">
        <v>31.5</v>
      </c>
      <c r="F19" s="14">
        <v>29.6</v>
      </c>
      <c r="G19" s="6">
        <f t="shared" si="36"/>
        <v>30.860000000000003</v>
      </c>
      <c r="H19" s="8">
        <f t="shared" si="37"/>
        <v>0.82643814045577468</v>
      </c>
      <c r="I19" s="1">
        <f t="shared" si="38"/>
        <v>2.6780237863116478</v>
      </c>
      <c r="J19" s="13">
        <f t="shared" si="3"/>
        <v>30.8</v>
      </c>
      <c r="K19" s="13">
        <f t="shared" si="4"/>
        <v>0.69999999999999929</v>
      </c>
      <c r="M19" s="14">
        <v>31.3</v>
      </c>
      <c r="N19" s="14">
        <v>30.2</v>
      </c>
      <c r="O19" s="14">
        <v>28.1</v>
      </c>
      <c r="P19" s="14">
        <v>31.2</v>
      </c>
      <c r="Q19" s="14">
        <v>27.2</v>
      </c>
      <c r="R19" s="14">
        <f t="shared" si="39"/>
        <v>29.6</v>
      </c>
      <c r="S19" s="15">
        <f t="shared" si="40"/>
        <v>1.8587630295441104</v>
      </c>
      <c r="T19" s="15">
        <f t="shared" si="41"/>
        <v>6.2796048295409133</v>
      </c>
      <c r="U19" s="13">
        <f t="shared" si="8"/>
        <v>30.2</v>
      </c>
      <c r="V19" s="13">
        <f t="shared" si="9"/>
        <v>1.1000000000000014</v>
      </c>
      <c r="X19" s="14">
        <v>27.6</v>
      </c>
      <c r="Y19" s="14">
        <v>27.1</v>
      </c>
      <c r="Z19" s="14">
        <v>29.7</v>
      </c>
      <c r="AA19" s="14">
        <v>29.8</v>
      </c>
      <c r="AB19" s="14">
        <v>30.5</v>
      </c>
      <c r="AC19" s="17">
        <f t="shared" si="42"/>
        <v>28.939999999999998</v>
      </c>
      <c r="AD19" s="17">
        <f t="shared" si="43"/>
        <v>1.4943225890014504</v>
      </c>
      <c r="AE19" s="15">
        <f t="shared" si="44"/>
        <v>5.1635196579179361</v>
      </c>
      <c r="AF19" s="13">
        <f t="shared" si="13"/>
        <v>29.7</v>
      </c>
      <c r="AG19" s="13">
        <f t="shared" si="14"/>
        <v>0.80000000000000071</v>
      </c>
      <c r="AI19" s="14">
        <v>27.4</v>
      </c>
      <c r="AJ19" s="14">
        <v>32.200000000000003</v>
      </c>
      <c r="AK19" s="14">
        <v>29.3</v>
      </c>
      <c r="AL19" s="14">
        <v>29.6</v>
      </c>
      <c r="AM19" s="14">
        <v>29.9</v>
      </c>
      <c r="AN19" s="17">
        <f t="shared" si="45"/>
        <v>29.68</v>
      </c>
      <c r="AO19" s="15">
        <f t="shared" si="46"/>
        <v>1.7137677789012153</v>
      </c>
      <c r="AP19" s="15">
        <f t="shared" si="47"/>
        <v>5.7741501984542296</v>
      </c>
      <c r="AQ19" s="13">
        <f t="shared" si="18"/>
        <v>29.6</v>
      </c>
      <c r="AR19" s="13">
        <f t="shared" si="19"/>
        <v>0.30000000000000071</v>
      </c>
      <c r="AT19" s="14">
        <v>29.6</v>
      </c>
      <c r="AU19" s="14">
        <v>31.1</v>
      </c>
      <c r="AV19" s="14">
        <v>29.6</v>
      </c>
      <c r="AW19" s="14">
        <v>32.700000000000003</v>
      </c>
      <c r="AX19" s="14">
        <v>30.7</v>
      </c>
      <c r="AY19" s="8">
        <f t="shared" si="48"/>
        <v>30.740000000000002</v>
      </c>
      <c r="AZ19" s="1">
        <f t="shared" si="49"/>
        <v>1.2817956155331478</v>
      </c>
      <c r="BA19" s="1">
        <f t="shared" si="50"/>
        <v>4.1697970576875329</v>
      </c>
      <c r="BB19" s="13">
        <f t="shared" si="23"/>
        <v>30.7</v>
      </c>
      <c r="BC19" s="13">
        <f t="shared" si="24"/>
        <v>1.0999999999999979</v>
      </c>
      <c r="BE19" s="18">
        <v>30.35</v>
      </c>
      <c r="BF19" s="18">
        <v>31.150000000000002</v>
      </c>
      <c r="BG19" s="18">
        <v>29.625</v>
      </c>
      <c r="BH19" s="18">
        <v>29.625</v>
      </c>
      <c r="BI19" s="18">
        <v>29.729629629629631</v>
      </c>
      <c r="BJ19" s="13">
        <f t="shared" si="25"/>
        <v>30.095925925925929</v>
      </c>
      <c r="BK19" s="13">
        <f t="shared" si="26"/>
        <v>0.66206895804940213</v>
      </c>
      <c r="BL19" s="13">
        <f t="shared" si="27"/>
        <v>2.1998623989138255</v>
      </c>
      <c r="BM19" s="13">
        <f t="shared" si="28"/>
        <v>29.729629629629631</v>
      </c>
      <c r="BN19" s="13">
        <f t="shared" si="29"/>
        <v>0.62037037037037024</v>
      </c>
      <c r="BP19" s="14">
        <v>30.6</v>
      </c>
      <c r="BQ19" s="14">
        <v>30.1</v>
      </c>
      <c r="BR19" s="14">
        <v>30.5</v>
      </c>
      <c r="BS19" s="14">
        <v>30.6</v>
      </c>
      <c r="BT19" s="14">
        <v>30.3</v>
      </c>
      <c r="BU19" s="14">
        <v>30.7</v>
      </c>
      <c r="BV19" s="8">
        <f t="shared" si="51"/>
        <v>30.466666666666669</v>
      </c>
      <c r="BW19" s="1">
        <f t="shared" si="52"/>
        <v>0.22509257354845472</v>
      </c>
      <c r="BX19" s="1">
        <f t="shared" si="53"/>
        <v>0.73881588692052957</v>
      </c>
      <c r="BY19" s="13">
        <f t="shared" si="33"/>
        <v>30.55</v>
      </c>
      <c r="BZ19" s="13">
        <f t="shared" si="34"/>
        <v>0.19999999999999929</v>
      </c>
      <c r="CA19" s="11" t="s">
        <v>19</v>
      </c>
    </row>
    <row r="20" spans="1:79" x14ac:dyDescent="0.2">
      <c r="A20" s="11" t="s">
        <v>20</v>
      </c>
      <c r="B20" s="14">
        <v>397</v>
      </c>
      <c r="C20" s="14">
        <v>388</v>
      </c>
      <c r="D20" s="14">
        <v>348</v>
      </c>
      <c r="E20" s="14">
        <v>437</v>
      </c>
      <c r="F20" s="14">
        <v>353</v>
      </c>
      <c r="G20" s="7">
        <f t="shared" si="36"/>
        <v>384.6</v>
      </c>
      <c r="H20" s="8">
        <f t="shared" si="37"/>
        <v>36.225681498075367</v>
      </c>
      <c r="I20" s="1">
        <f t="shared" si="38"/>
        <v>9.419053951657661</v>
      </c>
      <c r="J20" s="13">
        <f t="shared" si="3"/>
        <v>388</v>
      </c>
      <c r="K20" s="13">
        <f t="shared" si="4"/>
        <v>35</v>
      </c>
      <c r="M20" s="14">
        <v>415</v>
      </c>
      <c r="N20" s="14">
        <v>366</v>
      </c>
      <c r="O20" s="14">
        <v>347</v>
      </c>
      <c r="P20" s="14">
        <v>360</v>
      </c>
      <c r="Q20" s="14">
        <v>372</v>
      </c>
      <c r="R20" s="14">
        <f t="shared" si="39"/>
        <v>372</v>
      </c>
      <c r="S20" s="15">
        <f t="shared" si="40"/>
        <v>25.758493744782516</v>
      </c>
      <c r="T20" s="15">
        <f t="shared" si="41"/>
        <v>6.9243262754791717</v>
      </c>
      <c r="U20" s="13">
        <f t="shared" si="8"/>
        <v>366</v>
      </c>
      <c r="V20" s="13">
        <f t="shared" si="9"/>
        <v>6</v>
      </c>
      <c r="X20" s="14">
        <v>361</v>
      </c>
      <c r="Y20" s="14">
        <v>359</v>
      </c>
      <c r="Z20" s="14">
        <v>389</v>
      </c>
      <c r="AA20" s="14">
        <v>349</v>
      </c>
      <c r="AB20" s="14">
        <v>371</v>
      </c>
      <c r="AC20" s="19">
        <f t="shared" si="42"/>
        <v>365.8</v>
      </c>
      <c r="AD20" s="17">
        <f t="shared" si="43"/>
        <v>15.139352694220451</v>
      </c>
      <c r="AE20" s="15">
        <f t="shared" si="44"/>
        <v>4.1386967452762304</v>
      </c>
      <c r="AF20" s="13">
        <f t="shared" si="13"/>
        <v>361</v>
      </c>
      <c r="AG20" s="13">
        <f t="shared" si="14"/>
        <v>10</v>
      </c>
      <c r="AI20" s="14">
        <v>396</v>
      </c>
      <c r="AJ20" s="14">
        <v>376</v>
      </c>
      <c r="AK20" s="14">
        <v>390</v>
      </c>
      <c r="AL20" s="14">
        <v>396</v>
      </c>
      <c r="AM20" s="14">
        <v>373</v>
      </c>
      <c r="AN20" s="19">
        <f t="shared" si="45"/>
        <v>386.2</v>
      </c>
      <c r="AO20" s="17">
        <f t="shared" si="46"/>
        <v>11.009087155618307</v>
      </c>
      <c r="AP20" s="15">
        <f t="shared" si="47"/>
        <v>2.8506181138317732</v>
      </c>
      <c r="AQ20" s="13">
        <f t="shared" si="18"/>
        <v>390</v>
      </c>
      <c r="AR20" s="13">
        <f t="shared" si="19"/>
        <v>6</v>
      </c>
      <c r="AT20" s="14">
        <v>377</v>
      </c>
      <c r="AU20" s="14">
        <v>408</v>
      </c>
      <c r="AV20" s="14">
        <v>389</v>
      </c>
      <c r="AW20" s="14">
        <v>366</v>
      </c>
      <c r="AX20" s="14">
        <v>368</v>
      </c>
      <c r="AY20" s="7">
        <f t="shared" si="48"/>
        <v>381.6</v>
      </c>
      <c r="AZ20" s="8">
        <f t="shared" si="49"/>
        <v>17.329166165744962</v>
      </c>
      <c r="BA20" s="1">
        <f t="shared" si="50"/>
        <v>4.5411861021344233</v>
      </c>
      <c r="BB20" s="13">
        <f t="shared" si="23"/>
        <v>377</v>
      </c>
      <c r="BC20" s="13">
        <f t="shared" si="24"/>
        <v>11</v>
      </c>
      <c r="BE20" s="16">
        <v>392.5</v>
      </c>
      <c r="BF20" s="16">
        <v>377.5</v>
      </c>
      <c r="BG20" s="16">
        <v>389.5</v>
      </c>
      <c r="BH20" s="16">
        <v>366.25</v>
      </c>
      <c r="BI20" s="16">
        <v>376.29629629629625</v>
      </c>
      <c r="BJ20" s="13">
        <f t="shared" si="25"/>
        <v>380.40925925925927</v>
      </c>
      <c r="BK20" s="13">
        <f t="shared" si="26"/>
        <v>10.661759416465719</v>
      </c>
      <c r="BL20" s="13">
        <f t="shared" si="27"/>
        <v>2.8027076515504685</v>
      </c>
      <c r="BM20" s="13">
        <f t="shared" si="28"/>
        <v>377.5</v>
      </c>
      <c r="BN20" s="13">
        <f t="shared" si="29"/>
        <v>12</v>
      </c>
      <c r="BP20" s="14">
        <v>382</v>
      </c>
      <c r="BQ20" s="14">
        <v>356</v>
      </c>
      <c r="BR20" s="14">
        <v>330</v>
      </c>
      <c r="BS20" s="14">
        <v>353</v>
      </c>
      <c r="BT20" s="14">
        <v>377</v>
      </c>
      <c r="BU20" s="14">
        <v>348</v>
      </c>
      <c r="BV20" s="7">
        <f t="shared" si="51"/>
        <v>357.66666666666669</v>
      </c>
      <c r="BW20" s="8">
        <f t="shared" si="52"/>
        <v>19.231917914411621</v>
      </c>
      <c r="BX20" s="1">
        <f t="shared" si="53"/>
        <v>5.3770506750451874</v>
      </c>
      <c r="BY20" s="13">
        <f t="shared" si="33"/>
        <v>354.5</v>
      </c>
      <c r="BZ20" s="13">
        <f t="shared" si="34"/>
        <v>23.5</v>
      </c>
      <c r="CA20" s="11" t="s">
        <v>20</v>
      </c>
    </row>
    <row r="21" spans="1:79" x14ac:dyDescent="0.2">
      <c r="A21" s="11" t="s">
        <v>21</v>
      </c>
      <c r="B21" s="14">
        <v>15.5</v>
      </c>
      <c r="C21" s="14">
        <v>14.9</v>
      </c>
      <c r="D21" s="14">
        <v>14.1</v>
      </c>
      <c r="E21" s="14">
        <v>15.7</v>
      </c>
      <c r="F21" s="14">
        <v>14.6</v>
      </c>
      <c r="G21" s="8">
        <f t="shared" si="36"/>
        <v>14.959999999999999</v>
      </c>
      <c r="H21" s="1">
        <f t="shared" si="37"/>
        <v>0.65421708935184497</v>
      </c>
      <c r="I21" s="1">
        <f t="shared" si="38"/>
        <v>4.3731088860417451</v>
      </c>
      <c r="J21" s="13">
        <f t="shared" si="3"/>
        <v>14.9</v>
      </c>
      <c r="K21" s="13">
        <f t="shared" si="4"/>
        <v>0.59999999999999964</v>
      </c>
      <c r="M21" s="14">
        <v>15</v>
      </c>
      <c r="N21" s="14">
        <v>15.2</v>
      </c>
      <c r="O21" s="14">
        <v>13.4</v>
      </c>
      <c r="P21" s="14">
        <v>15.5</v>
      </c>
      <c r="Q21" s="14">
        <v>13.1</v>
      </c>
      <c r="R21" s="14">
        <f t="shared" si="39"/>
        <v>14.440000000000001</v>
      </c>
      <c r="S21" s="15">
        <f t="shared" si="40"/>
        <v>1.1058933040759402</v>
      </c>
      <c r="T21" s="15">
        <f t="shared" si="41"/>
        <v>7.6585408869524949</v>
      </c>
      <c r="U21" s="13">
        <f t="shared" si="8"/>
        <v>15</v>
      </c>
      <c r="V21" s="13">
        <f t="shared" si="9"/>
        <v>0.5</v>
      </c>
      <c r="X21" s="14">
        <v>15</v>
      </c>
      <c r="Y21" s="14">
        <v>12.9</v>
      </c>
      <c r="Z21" s="14">
        <v>15</v>
      </c>
      <c r="AA21" s="14">
        <v>15.5</v>
      </c>
      <c r="AB21" s="14">
        <v>15.9</v>
      </c>
      <c r="AC21" s="17">
        <f t="shared" si="42"/>
        <v>14.86</v>
      </c>
      <c r="AD21" s="17">
        <f t="shared" si="43"/>
        <v>1.1588787684654507</v>
      </c>
      <c r="AE21" s="15">
        <f t="shared" si="44"/>
        <v>7.7986458173987261</v>
      </c>
      <c r="AF21" s="13">
        <f t="shared" si="13"/>
        <v>15</v>
      </c>
      <c r="AG21" s="13">
        <f t="shared" si="14"/>
        <v>0.5</v>
      </c>
      <c r="AI21" s="14">
        <v>15.6</v>
      </c>
      <c r="AJ21" s="14">
        <v>17.399999999999999</v>
      </c>
      <c r="AK21" s="14">
        <v>15.4</v>
      </c>
      <c r="AL21" s="14">
        <v>14.5</v>
      </c>
      <c r="AM21" s="14">
        <v>16.399999999999999</v>
      </c>
      <c r="AN21" s="17">
        <f t="shared" si="45"/>
        <v>15.86</v>
      </c>
      <c r="AO21" s="15">
        <f t="shared" si="46"/>
        <v>1.0945318634009695</v>
      </c>
      <c r="AP21" s="15">
        <f t="shared" si="47"/>
        <v>6.9012097314058609</v>
      </c>
      <c r="AQ21" s="13">
        <f t="shared" si="18"/>
        <v>15.6</v>
      </c>
      <c r="AR21" s="13">
        <f t="shared" si="19"/>
        <v>0.79999999999999893</v>
      </c>
      <c r="AT21" s="14">
        <v>16.3</v>
      </c>
      <c r="AU21" s="14">
        <v>16.899999999999999</v>
      </c>
      <c r="AV21" s="14">
        <v>14.8</v>
      </c>
      <c r="AW21" s="14">
        <v>17.600000000000001</v>
      </c>
      <c r="AX21" s="14">
        <v>14</v>
      </c>
      <c r="AY21" s="8">
        <f t="shared" si="48"/>
        <v>15.919999999999998</v>
      </c>
      <c r="AZ21" s="1">
        <f t="shared" si="49"/>
        <v>1.4889593681494471</v>
      </c>
      <c r="BA21" s="1">
        <f t="shared" si="50"/>
        <v>9.3527598501849702</v>
      </c>
      <c r="BB21" s="13">
        <f t="shared" si="23"/>
        <v>16.3</v>
      </c>
      <c r="BC21" s="13">
        <f t="shared" si="24"/>
        <v>1.3000000000000007</v>
      </c>
      <c r="BE21" s="18">
        <v>16.600000000000001</v>
      </c>
      <c r="BF21" s="18">
        <v>16.200000000000003</v>
      </c>
      <c r="BG21" s="18">
        <v>15.725</v>
      </c>
      <c r="BH21" s="18">
        <v>14.3</v>
      </c>
      <c r="BI21" s="18">
        <v>15.57037037037037</v>
      </c>
      <c r="BJ21" s="13">
        <f t="shared" si="25"/>
        <v>15.679074074074075</v>
      </c>
      <c r="BK21" s="13">
        <f t="shared" si="26"/>
        <v>0.8710969189761022</v>
      </c>
      <c r="BL21" s="13">
        <f t="shared" si="27"/>
        <v>5.5557931218431635</v>
      </c>
      <c r="BM21" s="13">
        <f t="shared" si="28"/>
        <v>15.725</v>
      </c>
      <c r="BN21" s="13">
        <f t="shared" si="29"/>
        <v>0.4750000000000032</v>
      </c>
      <c r="BP21" s="14">
        <v>13.5</v>
      </c>
      <c r="BQ21" s="14">
        <v>12.2</v>
      </c>
      <c r="BR21" s="14">
        <v>11.6</v>
      </c>
      <c r="BS21" s="14">
        <v>12.2</v>
      </c>
      <c r="BT21" s="14">
        <v>12.6</v>
      </c>
      <c r="BU21" s="14">
        <v>12.7</v>
      </c>
      <c r="BV21" s="1">
        <f t="shared" si="51"/>
        <v>12.466666666666667</v>
      </c>
      <c r="BW21" s="1">
        <f t="shared" si="52"/>
        <v>0.63770421565696656</v>
      </c>
      <c r="BX21" s="1">
        <f t="shared" si="53"/>
        <v>5.1152744571414432</v>
      </c>
      <c r="BY21" s="13">
        <f t="shared" si="33"/>
        <v>12.399999999999999</v>
      </c>
      <c r="BZ21" s="13">
        <f t="shared" si="34"/>
        <v>0.54999999999999982</v>
      </c>
      <c r="CA21" s="11" t="s">
        <v>21</v>
      </c>
    </row>
    <row r="22" spans="1:79" x14ac:dyDescent="0.2">
      <c r="A22" s="11" t="s">
        <v>22</v>
      </c>
      <c r="B22" s="14">
        <v>3</v>
      </c>
      <c r="C22" s="14">
        <v>3</v>
      </c>
      <c r="D22" s="14">
        <v>2</v>
      </c>
      <c r="E22" s="14">
        <v>2</v>
      </c>
      <c r="F22" s="14">
        <v>2</v>
      </c>
      <c r="G22" s="6">
        <f t="shared" si="36"/>
        <v>2.4</v>
      </c>
      <c r="H22" s="1">
        <f t="shared" si="37"/>
        <v>0.54772255750516596</v>
      </c>
      <c r="I22" s="1">
        <f t="shared" si="38"/>
        <v>22.821773229381918</v>
      </c>
      <c r="J22" s="13">
        <f t="shared" si="3"/>
        <v>2</v>
      </c>
      <c r="K22" s="13">
        <f t="shared" si="4"/>
        <v>0</v>
      </c>
      <c r="M22" s="14">
        <v>3</v>
      </c>
      <c r="N22" s="14">
        <v>3</v>
      </c>
      <c r="O22" s="14">
        <v>2</v>
      </c>
      <c r="P22" s="14">
        <v>3</v>
      </c>
      <c r="Q22" s="14">
        <v>2</v>
      </c>
      <c r="R22" s="14">
        <f t="shared" si="39"/>
        <v>2.6</v>
      </c>
      <c r="S22" s="15">
        <f t="shared" si="40"/>
        <v>0.54772255750516674</v>
      </c>
      <c r="T22" s="15">
        <f t="shared" si="41"/>
        <v>21.066252211737183</v>
      </c>
      <c r="U22" s="13">
        <f t="shared" si="8"/>
        <v>3</v>
      </c>
      <c r="V22" s="13">
        <f t="shared" si="9"/>
        <v>0</v>
      </c>
      <c r="X22" s="14">
        <v>3</v>
      </c>
      <c r="Y22" s="14">
        <v>2</v>
      </c>
      <c r="Z22" s="14">
        <v>3</v>
      </c>
      <c r="AA22" s="14">
        <v>3</v>
      </c>
      <c r="AB22" s="14">
        <v>3</v>
      </c>
      <c r="AC22" s="14">
        <f t="shared" si="42"/>
        <v>2.8</v>
      </c>
      <c r="AD22" s="15">
        <f t="shared" si="43"/>
        <v>0.44721359549995715</v>
      </c>
      <c r="AE22" s="15">
        <f t="shared" si="44"/>
        <v>15.97191412499847</v>
      </c>
      <c r="AF22" s="13">
        <f t="shared" si="13"/>
        <v>3</v>
      </c>
      <c r="AG22" s="13">
        <f t="shared" si="14"/>
        <v>0</v>
      </c>
      <c r="AI22" s="14">
        <v>3</v>
      </c>
      <c r="AJ22" s="14">
        <v>3</v>
      </c>
      <c r="AK22" s="14">
        <v>2</v>
      </c>
      <c r="AL22" s="14">
        <v>3</v>
      </c>
      <c r="AM22" s="14">
        <v>3</v>
      </c>
      <c r="AN22" s="14">
        <f t="shared" si="45"/>
        <v>2.8</v>
      </c>
      <c r="AO22" s="15">
        <f t="shared" si="46"/>
        <v>0.44721359549995715</v>
      </c>
      <c r="AP22" s="15">
        <f t="shared" si="47"/>
        <v>15.97191412499847</v>
      </c>
      <c r="AQ22" s="13">
        <f t="shared" si="18"/>
        <v>3</v>
      </c>
      <c r="AR22" s="13">
        <f t="shared" si="19"/>
        <v>0</v>
      </c>
      <c r="AT22" s="14">
        <v>3</v>
      </c>
      <c r="AU22" s="14">
        <v>3</v>
      </c>
      <c r="AV22" s="14">
        <v>3</v>
      </c>
      <c r="AW22" s="14">
        <v>3</v>
      </c>
      <c r="AX22" s="14">
        <v>2</v>
      </c>
      <c r="AY22" s="8">
        <f t="shared" si="48"/>
        <v>2.8</v>
      </c>
      <c r="AZ22" s="1">
        <f t="shared" si="49"/>
        <v>0.44721359549995715</v>
      </c>
      <c r="BA22" s="1">
        <f t="shared" si="50"/>
        <v>15.97191412499847</v>
      </c>
      <c r="BB22" s="13">
        <f t="shared" si="23"/>
        <v>3</v>
      </c>
      <c r="BC22" s="13">
        <f t="shared" si="24"/>
        <v>0</v>
      </c>
      <c r="BE22" s="16">
        <v>3</v>
      </c>
      <c r="BF22" s="16">
        <v>3</v>
      </c>
      <c r="BG22" s="16">
        <v>2.75</v>
      </c>
      <c r="BH22" s="16">
        <v>2.375</v>
      </c>
      <c r="BI22" s="16">
        <v>2.8518518518518521</v>
      </c>
      <c r="BJ22" s="13">
        <f t="shared" si="25"/>
        <v>2.7953703703703701</v>
      </c>
      <c r="BK22" s="13">
        <f t="shared" si="26"/>
        <v>0.25773360626232306</v>
      </c>
      <c r="BL22" s="13">
        <f t="shared" si="27"/>
        <v>9.2200163883176209</v>
      </c>
      <c r="BM22" s="13">
        <f t="shared" si="28"/>
        <v>2.8518518518518521</v>
      </c>
      <c r="BN22" s="13">
        <f t="shared" si="29"/>
        <v>0.14814814814814792</v>
      </c>
      <c r="BP22" s="14">
        <v>3</v>
      </c>
      <c r="BQ22" s="14">
        <v>2</v>
      </c>
      <c r="BR22" s="14">
        <v>2</v>
      </c>
      <c r="BS22" s="14">
        <v>2</v>
      </c>
      <c r="BT22" s="14">
        <v>3</v>
      </c>
      <c r="BU22" s="14">
        <v>2</v>
      </c>
      <c r="BV22" s="1">
        <f t="shared" si="51"/>
        <v>2.3333333333333335</v>
      </c>
      <c r="BW22" s="1">
        <f t="shared" si="52"/>
        <v>0.51639777949432275</v>
      </c>
      <c r="BX22" s="1">
        <f t="shared" si="53"/>
        <v>22.131333406899543</v>
      </c>
      <c r="BY22" s="13">
        <f t="shared" si="33"/>
        <v>2</v>
      </c>
      <c r="BZ22" s="13">
        <f t="shared" si="34"/>
        <v>0.5</v>
      </c>
      <c r="CA22" s="11" t="s">
        <v>22</v>
      </c>
    </row>
    <row r="23" spans="1:79" x14ac:dyDescent="0.2">
      <c r="A23" s="11" t="s">
        <v>23</v>
      </c>
      <c r="B23" s="14">
        <v>1734</v>
      </c>
      <c r="C23" s="14">
        <v>1676</v>
      </c>
      <c r="D23" s="14">
        <v>1954</v>
      </c>
      <c r="E23" s="14">
        <v>1709</v>
      </c>
      <c r="F23" s="14">
        <v>1771</v>
      </c>
      <c r="G23" s="7">
        <f t="shared" si="36"/>
        <v>1768.8</v>
      </c>
      <c r="H23" s="7">
        <f t="shared" si="37"/>
        <v>109.20485337199992</v>
      </c>
      <c r="I23" s="1">
        <f t="shared" si="38"/>
        <v>6.1739514570330121</v>
      </c>
      <c r="J23" s="13">
        <f t="shared" si="3"/>
        <v>1734</v>
      </c>
      <c r="K23" s="13">
        <f t="shared" si="4"/>
        <v>37</v>
      </c>
      <c r="M23" s="14">
        <v>1591</v>
      </c>
      <c r="N23" s="14">
        <v>1801</v>
      </c>
      <c r="O23" s="14">
        <v>1824</v>
      </c>
      <c r="P23" s="14">
        <v>1801</v>
      </c>
      <c r="Q23" s="14">
        <v>1709</v>
      </c>
      <c r="R23" s="19">
        <f t="shared" si="39"/>
        <v>1745.2</v>
      </c>
      <c r="S23" s="15">
        <f t="shared" si="40"/>
        <v>96.856595025842196</v>
      </c>
      <c r="T23" s="15">
        <f t="shared" si="41"/>
        <v>5.5498851149348036</v>
      </c>
      <c r="U23" s="13">
        <f t="shared" si="8"/>
        <v>1801</v>
      </c>
      <c r="V23" s="13">
        <f t="shared" si="9"/>
        <v>23</v>
      </c>
      <c r="X23" s="14">
        <v>1736</v>
      </c>
      <c r="Y23" s="14">
        <v>1770</v>
      </c>
      <c r="Z23" s="14">
        <v>1681</v>
      </c>
      <c r="AA23" s="14">
        <v>1707</v>
      </c>
      <c r="AB23" s="14">
        <v>1657</v>
      </c>
      <c r="AC23" s="19">
        <f t="shared" si="42"/>
        <v>1710.2</v>
      </c>
      <c r="AD23" s="17">
        <f t="shared" si="43"/>
        <v>44.538747175914139</v>
      </c>
      <c r="AE23" s="15">
        <f t="shared" si="44"/>
        <v>2.6043005014567964</v>
      </c>
      <c r="AF23" s="13">
        <f t="shared" si="13"/>
        <v>1707</v>
      </c>
      <c r="AG23" s="13">
        <f t="shared" si="14"/>
        <v>29</v>
      </c>
      <c r="AI23" s="14">
        <v>1735</v>
      </c>
      <c r="AJ23" s="14">
        <v>1722</v>
      </c>
      <c r="AK23" s="14">
        <v>1705</v>
      </c>
      <c r="AL23" s="14">
        <v>1805</v>
      </c>
      <c r="AM23" s="14">
        <v>1768</v>
      </c>
      <c r="AN23" s="14">
        <f t="shared" si="45"/>
        <v>1747</v>
      </c>
      <c r="AO23" s="15">
        <f t="shared" si="46"/>
        <v>39.805778474990284</v>
      </c>
      <c r="AP23" s="15">
        <f t="shared" si="47"/>
        <v>2.2785219504859922</v>
      </c>
      <c r="AQ23" s="13">
        <f t="shared" si="18"/>
        <v>1735</v>
      </c>
      <c r="AR23" s="13">
        <f t="shared" si="19"/>
        <v>30</v>
      </c>
      <c r="AT23" s="14">
        <v>1735</v>
      </c>
      <c r="AU23" s="14">
        <v>1703</v>
      </c>
      <c r="AV23" s="14">
        <v>1740</v>
      </c>
      <c r="AW23" s="14">
        <v>1698</v>
      </c>
      <c r="AX23" s="14">
        <v>1810</v>
      </c>
      <c r="AY23" s="7">
        <f t="shared" si="48"/>
        <v>1737.2</v>
      </c>
      <c r="AZ23" s="7">
        <f t="shared" si="49"/>
        <v>44.773876311974597</v>
      </c>
      <c r="BA23" s="1">
        <f t="shared" si="50"/>
        <v>2.5773587561578748</v>
      </c>
      <c r="BB23" s="13">
        <f t="shared" si="23"/>
        <v>1735</v>
      </c>
      <c r="BC23" s="13">
        <f t="shared" si="24"/>
        <v>32</v>
      </c>
      <c r="BE23" s="16">
        <v>1719</v>
      </c>
      <c r="BF23" s="16">
        <v>1719</v>
      </c>
      <c r="BG23" s="16">
        <v>1741.75</v>
      </c>
      <c r="BH23" s="16">
        <v>1766.75</v>
      </c>
      <c r="BI23" s="16">
        <v>1742.37037037037</v>
      </c>
      <c r="BJ23" s="13">
        <f t="shared" si="25"/>
        <v>1737.7740740740742</v>
      </c>
      <c r="BK23" s="13">
        <f t="shared" si="26"/>
        <v>19.883849756486921</v>
      </c>
      <c r="BL23" s="13">
        <f t="shared" si="27"/>
        <v>1.1442137417708622</v>
      </c>
      <c r="BM23" s="13">
        <f t="shared" si="28"/>
        <v>1741.75</v>
      </c>
      <c r="BN23" s="13">
        <f t="shared" si="29"/>
        <v>22.75</v>
      </c>
      <c r="BP23" s="14">
        <v>1741</v>
      </c>
      <c r="BQ23" s="14">
        <v>1716</v>
      </c>
      <c r="BR23" s="14">
        <v>1719</v>
      </c>
      <c r="BS23" s="14">
        <v>1710</v>
      </c>
      <c r="BT23" s="14">
        <v>1732</v>
      </c>
      <c r="BU23" s="14">
        <v>1732</v>
      </c>
      <c r="BV23" s="8">
        <f t="shared" si="51"/>
        <v>1725</v>
      </c>
      <c r="BW23" s="8">
        <f t="shared" si="52"/>
        <v>11.798304963002099</v>
      </c>
      <c r="BX23" s="8">
        <f t="shared" si="53"/>
        <v>0.68395970800012174</v>
      </c>
      <c r="BY23" s="13">
        <f t="shared" si="33"/>
        <v>1725.5</v>
      </c>
      <c r="BZ23" s="13">
        <f t="shared" si="34"/>
        <v>8</v>
      </c>
      <c r="CA23" s="11" t="s">
        <v>23</v>
      </c>
    </row>
    <row r="24" spans="1:79" x14ac:dyDescent="0.2">
      <c r="A24" s="11" t="s">
        <v>24</v>
      </c>
      <c r="B24" s="14">
        <v>130</v>
      </c>
      <c r="C24" s="14">
        <v>141</v>
      </c>
      <c r="D24" s="14">
        <v>121</v>
      </c>
      <c r="E24" s="14">
        <v>129</v>
      </c>
      <c r="F24" s="14">
        <v>122</v>
      </c>
      <c r="G24" s="7">
        <f t="shared" si="36"/>
        <v>128.6</v>
      </c>
      <c r="H24" s="1">
        <f t="shared" si="37"/>
        <v>8.0187280786917814</v>
      </c>
      <c r="I24" s="1">
        <f t="shared" si="38"/>
        <v>6.235402860569037</v>
      </c>
      <c r="J24" s="13">
        <f t="shared" si="3"/>
        <v>129</v>
      </c>
      <c r="K24" s="13">
        <f t="shared" si="4"/>
        <v>7</v>
      </c>
      <c r="M24" s="14">
        <v>140</v>
      </c>
      <c r="N24" s="14">
        <v>126</v>
      </c>
      <c r="O24" s="14">
        <v>132</v>
      </c>
      <c r="P24" s="14">
        <v>140</v>
      </c>
      <c r="Q24" s="14">
        <v>126</v>
      </c>
      <c r="R24" s="17">
        <f t="shared" si="39"/>
        <v>132.80000000000001</v>
      </c>
      <c r="S24" s="17">
        <f t="shared" si="40"/>
        <v>7.0142711667000723</v>
      </c>
      <c r="T24" s="15">
        <f t="shared" si="41"/>
        <v>5.2818306978163188</v>
      </c>
      <c r="U24" s="13">
        <f t="shared" si="8"/>
        <v>132</v>
      </c>
      <c r="V24" s="13">
        <f t="shared" si="9"/>
        <v>6</v>
      </c>
      <c r="X24" s="14">
        <v>128</v>
      </c>
      <c r="Y24" s="14">
        <v>138</v>
      </c>
      <c r="Z24" s="14">
        <v>124</v>
      </c>
      <c r="AA24" s="14">
        <v>123</v>
      </c>
      <c r="AB24" s="14">
        <v>157</v>
      </c>
      <c r="AC24" s="14">
        <f t="shared" si="42"/>
        <v>134</v>
      </c>
      <c r="AD24" s="17">
        <f t="shared" si="43"/>
        <v>14.159802258506296</v>
      </c>
      <c r="AE24" s="15">
        <f t="shared" si="44"/>
        <v>10.567016610825593</v>
      </c>
      <c r="AF24" s="13">
        <f t="shared" si="13"/>
        <v>128</v>
      </c>
      <c r="AG24" s="13">
        <f t="shared" si="14"/>
        <v>5</v>
      </c>
      <c r="AI24" s="14">
        <v>131</v>
      </c>
      <c r="AJ24" s="14">
        <v>134</v>
      </c>
      <c r="AK24" s="14">
        <v>130</v>
      </c>
      <c r="AL24" s="14">
        <v>133</v>
      </c>
      <c r="AM24" s="14">
        <v>138</v>
      </c>
      <c r="AN24" s="14">
        <f t="shared" si="45"/>
        <v>133.19999999999999</v>
      </c>
      <c r="AO24" s="15">
        <f t="shared" si="46"/>
        <v>3.1144823004794873</v>
      </c>
      <c r="AP24" s="15">
        <f t="shared" si="47"/>
        <v>2.3381999252849006</v>
      </c>
      <c r="AQ24" s="13">
        <f t="shared" si="18"/>
        <v>133</v>
      </c>
      <c r="AR24" s="13">
        <f t="shared" si="19"/>
        <v>2</v>
      </c>
      <c r="AT24" s="14">
        <v>131</v>
      </c>
      <c r="AU24" s="14">
        <v>143</v>
      </c>
      <c r="AV24" s="14">
        <v>140</v>
      </c>
      <c r="AW24" s="14">
        <v>136</v>
      </c>
      <c r="AX24" s="14">
        <v>144</v>
      </c>
      <c r="AY24" s="7">
        <f t="shared" si="48"/>
        <v>138.80000000000001</v>
      </c>
      <c r="AZ24" s="8">
        <f t="shared" si="49"/>
        <v>5.3572380943915494</v>
      </c>
      <c r="BA24" s="1">
        <f t="shared" si="50"/>
        <v>3.859681624201404</v>
      </c>
      <c r="BB24" s="13">
        <f t="shared" si="23"/>
        <v>140</v>
      </c>
      <c r="BC24" s="13">
        <f t="shared" si="24"/>
        <v>4</v>
      </c>
      <c r="BE24" s="16">
        <v>137</v>
      </c>
      <c r="BF24" s="16">
        <v>138</v>
      </c>
      <c r="BG24" s="16">
        <v>132</v>
      </c>
      <c r="BH24" s="16">
        <v>136.125</v>
      </c>
      <c r="BI24" s="16">
        <v>137.81481481481481</v>
      </c>
      <c r="BJ24" s="13">
        <f t="shared" si="25"/>
        <v>136.18796296296296</v>
      </c>
      <c r="BK24" s="13">
        <f t="shared" si="26"/>
        <v>2.4562434445124852</v>
      </c>
      <c r="BL24" s="13">
        <f t="shared" si="27"/>
        <v>1.8035686789591485</v>
      </c>
      <c r="BM24" s="13">
        <f t="shared" si="28"/>
        <v>137</v>
      </c>
      <c r="BN24" s="13">
        <f t="shared" si="29"/>
        <v>1</v>
      </c>
      <c r="BP24" s="14">
        <v>134</v>
      </c>
      <c r="BQ24" s="14">
        <v>130</v>
      </c>
      <c r="BR24" s="14">
        <v>133</v>
      </c>
      <c r="BS24" s="14">
        <v>134</v>
      </c>
      <c r="BT24" s="14">
        <v>133</v>
      </c>
      <c r="BU24" s="14">
        <v>133</v>
      </c>
      <c r="BV24" s="8">
        <f t="shared" si="51"/>
        <v>132.83333333333334</v>
      </c>
      <c r="BW24" s="8">
        <f t="shared" si="52"/>
        <v>1.4719601443879746</v>
      </c>
      <c r="BX24" s="8">
        <f t="shared" si="53"/>
        <v>1.1081255792130298</v>
      </c>
      <c r="BY24" s="13">
        <f t="shared" si="33"/>
        <v>133</v>
      </c>
      <c r="BZ24" s="13">
        <f t="shared" si="34"/>
        <v>0.5</v>
      </c>
      <c r="CA24" s="11" t="s">
        <v>24</v>
      </c>
    </row>
    <row r="25" spans="1:79" x14ac:dyDescent="0.2">
      <c r="A25" s="11" t="s">
        <v>25</v>
      </c>
      <c r="B25" s="14">
        <v>229</v>
      </c>
      <c r="C25" s="14">
        <v>245</v>
      </c>
      <c r="D25" s="14">
        <v>215</v>
      </c>
      <c r="E25" s="14">
        <v>234</v>
      </c>
      <c r="F25" s="14">
        <v>213</v>
      </c>
      <c r="G25" s="7">
        <f t="shared" si="36"/>
        <v>227.2</v>
      </c>
      <c r="H25" s="8">
        <f t="shared" si="37"/>
        <v>13.386560424545209</v>
      </c>
      <c r="I25" s="1">
        <f t="shared" si="38"/>
        <v>5.8919720178456032</v>
      </c>
      <c r="J25" s="13">
        <f t="shared" si="3"/>
        <v>229</v>
      </c>
      <c r="K25" s="13">
        <f t="shared" si="4"/>
        <v>14</v>
      </c>
      <c r="M25" s="14">
        <v>248</v>
      </c>
      <c r="N25" s="14">
        <v>226</v>
      </c>
      <c r="O25" s="14">
        <v>230</v>
      </c>
      <c r="P25" s="14">
        <v>247</v>
      </c>
      <c r="Q25" s="14">
        <v>220</v>
      </c>
      <c r="R25" s="17">
        <f t="shared" si="39"/>
        <v>234.2</v>
      </c>
      <c r="S25" s="17">
        <f t="shared" si="40"/>
        <v>12.657013865837392</v>
      </c>
      <c r="T25" s="15">
        <f t="shared" si="41"/>
        <v>5.4043611724327043</v>
      </c>
      <c r="U25" s="13">
        <f t="shared" si="8"/>
        <v>230</v>
      </c>
      <c r="V25" s="13">
        <f t="shared" si="9"/>
        <v>10</v>
      </c>
      <c r="X25" s="14">
        <v>224</v>
      </c>
      <c r="Y25" s="14">
        <v>242</v>
      </c>
      <c r="Z25" s="14">
        <v>223</v>
      </c>
      <c r="AA25" s="14">
        <v>221</v>
      </c>
      <c r="AB25" s="14">
        <v>276</v>
      </c>
      <c r="AC25" s="19">
        <f t="shared" si="42"/>
        <v>237.2</v>
      </c>
      <c r="AD25" s="17">
        <f t="shared" si="43"/>
        <v>23.274449510138798</v>
      </c>
      <c r="AE25" s="15">
        <f t="shared" si="44"/>
        <v>9.8121625253536244</v>
      </c>
      <c r="AF25" s="13">
        <f t="shared" si="13"/>
        <v>224</v>
      </c>
      <c r="AG25" s="13">
        <f t="shared" si="14"/>
        <v>3</v>
      </c>
      <c r="AI25" s="14">
        <v>229</v>
      </c>
      <c r="AJ25" s="14">
        <v>243</v>
      </c>
      <c r="AK25" s="14">
        <v>230</v>
      </c>
      <c r="AL25" s="14">
        <v>234</v>
      </c>
      <c r="AM25" s="14">
        <v>248</v>
      </c>
      <c r="AN25" s="14">
        <f t="shared" si="45"/>
        <v>236.8</v>
      </c>
      <c r="AO25" s="15">
        <f t="shared" si="46"/>
        <v>8.3486525858967191</v>
      </c>
      <c r="AP25" s="15">
        <f t="shared" si="47"/>
        <v>3.5256134230982763</v>
      </c>
      <c r="AQ25" s="13">
        <f t="shared" si="18"/>
        <v>234</v>
      </c>
      <c r="AR25" s="13">
        <f t="shared" si="19"/>
        <v>5</v>
      </c>
      <c r="AT25" s="14">
        <v>236</v>
      </c>
      <c r="AU25" s="14">
        <v>248</v>
      </c>
      <c r="AV25" s="14">
        <v>249</v>
      </c>
      <c r="AW25" s="14">
        <v>245</v>
      </c>
      <c r="AX25" s="14">
        <v>256</v>
      </c>
      <c r="AY25" s="7">
        <f t="shared" si="48"/>
        <v>246.8</v>
      </c>
      <c r="AZ25" s="8">
        <f t="shared" si="49"/>
        <v>7.2594765651526139</v>
      </c>
      <c r="BA25" s="1">
        <f t="shared" si="50"/>
        <v>2.9414410717798272</v>
      </c>
      <c r="BB25" s="13">
        <f t="shared" si="23"/>
        <v>248</v>
      </c>
      <c r="BC25" s="13">
        <f t="shared" si="24"/>
        <v>3</v>
      </c>
      <c r="BE25" s="16">
        <v>242</v>
      </c>
      <c r="BF25" s="16">
        <v>247</v>
      </c>
      <c r="BG25" s="16">
        <v>234</v>
      </c>
      <c r="BH25" s="16">
        <v>241.75</v>
      </c>
      <c r="BI25" s="16">
        <v>244.48148148148147</v>
      </c>
      <c r="BJ25" s="13">
        <f t="shared" si="25"/>
        <v>241.84629629629632</v>
      </c>
      <c r="BK25" s="13">
        <f t="shared" si="26"/>
        <v>4.8760159505551837</v>
      </c>
      <c r="BL25" s="13">
        <f t="shared" si="27"/>
        <v>2.0161631686024939</v>
      </c>
      <c r="BM25" s="13">
        <f t="shared" si="28"/>
        <v>242</v>
      </c>
      <c r="BN25" s="13">
        <f t="shared" si="29"/>
        <v>5</v>
      </c>
      <c r="BP25" s="14">
        <v>243</v>
      </c>
      <c r="BQ25" s="14">
        <v>235</v>
      </c>
      <c r="BR25" s="14">
        <v>239</v>
      </c>
      <c r="BS25" s="14">
        <v>240</v>
      </c>
      <c r="BT25" s="14">
        <v>241</v>
      </c>
      <c r="BU25" s="14">
        <v>238</v>
      </c>
      <c r="BV25" s="8">
        <f t="shared" si="51"/>
        <v>239.33333333333334</v>
      </c>
      <c r="BW25" s="8">
        <f t="shared" si="52"/>
        <v>2.7325202042558923</v>
      </c>
      <c r="BX25" s="8">
        <f t="shared" si="53"/>
        <v>1.1417215338116542</v>
      </c>
      <c r="BY25" s="13">
        <f t="shared" si="33"/>
        <v>239.5</v>
      </c>
      <c r="BZ25" s="13">
        <f t="shared" si="34"/>
        <v>2.5</v>
      </c>
      <c r="CA25" s="11" t="s">
        <v>25</v>
      </c>
    </row>
    <row r="26" spans="1:79" x14ac:dyDescent="0.2">
      <c r="A26" s="11" t="s">
        <v>26</v>
      </c>
      <c r="B26" s="14">
        <v>26.3</v>
      </c>
      <c r="C26" s="14">
        <v>27.5</v>
      </c>
      <c r="D26" s="14">
        <v>24.3</v>
      </c>
      <c r="E26" s="14">
        <v>23.6</v>
      </c>
      <c r="F26" s="14">
        <v>22.3</v>
      </c>
      <c r="G26" s="8">
        <f t="shared" si="36"/>
        <v>24.799999999999997</v>
      </c>
      <c r="H26" s="1">
        <f t="shared" si="37"/>
        <v>2.0904544960366866</v>
      </c>
      <c r="I26" s="1">
        <f t="shared" si="38"/>
        <v>8.4292520001479314</v>
      </c>
      <c r="J26" s="13">
        <f t="shared" si="3"/>
        <v>24.3</v>
      </c>
      <c r="K26" s="13">
        <f t="shared" si="4"/>
        <v>2</v>
      </c>
      <c r="M26" s="14">
        <v>25.6</v>
      </c>
      <c r="N26" s="14">
        <v>23.5</v>
      </c>
      <c r="O26" s="14">
        <v>23.7</v>
      </c>
      <c r="P26" s="14">
        <v>25.8</v>
      </c>
      <c r="Q26" s="14">
        <v>22.9</v>
      </c>
      <c r="R26" s="14">
        <f t="shared" si="39"/>
        <v>24.3</v>
      </c>
      <c r="S26" s="15">
        <f t="shared" si="40"/>
        <v>1.3133925536563709</v>
      </c>
      <c r="T26" s="15">
        <f t="shared" si="41"/>
        <v>5.4049076282155175</v>
      </c>
      <c r="U26" s="13">
        <f t="shared" si="8"/>
        <v>23.7</v>
      </c>
      <c r="V26" s="13">
        <f t="shared" si="9"/>
        <v>0.80000000000000071</v>
      </c>
      <c r="X26" s="14">
        <v>23.3</v>
      </c>
      <c r="Y26" s="14">
        <v>24.7</v>
      </c>
      <c r="Z26" s="14">
        <v>23.4</v>
      </c>
      <c r="AA26" s="14">
        <v>23</v>
      </c>
      <c r="AB26" s="14">
        <v>28.5</v>
      </c>
      <c r="AC26" s="17">
        <f t="shared" si="42"/>
        <v>24.580000000000002</v>
      </c>
      <c r="AD26" s="15">
        <f t="shared" si="43"/>
        <v>2.2862633269157779</v>
      </c>
      <c r="AE26" s="15">
        <f t="shared" si="44"/>
        <v>9.3013154064921792</v>
      </c>
      <c r="AF26" s="13">
        <f t="shared" si="13"/>
        <v>23.4</v>
      </c>
      <c r="AG26" s="13">
        <f t="shared" si="14"/>
        <v>0.39999999999999858</v>
      </c>
      <c r="AI26" s="14">
        <v>23.8</v>
      </c>
      <c r="AJ26" s="14">
        <v>25.7</v>
      </c>
      <c r="AK26" s="14">
        <v>23.9</v>
      </c>
      <c r="AL26" s="14">
        <v>24.3</v>
      </c>
      <c r="AM26" s="14">
        <v>25.9</v>
      </c>
      <c r="AN26" s="14">
        <f t="shared" si="45"/>
        <v>24.72</v>
      </c>
      <c r="AO26" s="15">
        <f t="shared" si="46"/>
        <v>1.0059821071967427</v>
      </c>
      <c r="AP26" s="15">
        <f t="shared" si="47"/>
        <v>4.0695069061356905</v>
      </c>
      <c r="AQ26" s="13">
        <f t="shared" si="18"/>
        <v>24.3</v>
      </c>
      <c r="AR26" s="13">
        <f t="shared" si="19"/>
        <v>0.5</v>
      </c>
      <c r="AT26" s="14">
        <v>24.6</v>
      </c>
      <c r="AU26" s="14">
        <v>25.8</v>
      </c>
      <c r="AV26" s="14">
        <v>25.9</v>
      </c>
      <c r="AW26" s="14">
        <v>25.7</v>
      </c>
      <c r="AX26" s="14">
        <v>26.8</v>
      </c>
      <c r="AY26" s="8">
        <f t="shared" si="48"/>
        <v>25.76</v>
      </c>
      <c r="AZ26" s="1">
        <f t="shared" si="49"/>
        <v>0.78294316524253493</v>
      </c>
      <c r="BA26" s="1">
        <f t="shared" si="50"/>
        <v>3.0393756414694679</v>
      </c>
      <c r="BB26" s="13">
        <f t="shared" si="23"/>
        <v>25.8</v>
      </c>
      <c r="BC26" s="13">
        <f t="shared" si="24"/>
        <v>0.10000000000000142</v>
      </c>
      <c r="BE26" s="18">
        <v>25.200000000000003</v>
      </c>
      <c r="BF26" s="18">
        <v>25.799999999999997</v>
      </c>
      <c r="BG26" s="18">
        <v>24.425000000000001</v>
      </c>
      <c r="BH26" s="18">
        <v>25.200000000000003</v>
      </c>
      <c r="BI26" s="18">
        <v>25.366666666666667</v>
      </c>
      <c r="BJ26" s="13">
        <f t="shared" si="25"/>
        <v>25.198333333333334</v>
      </c>
      <c r="BK26" s="13">
        <f t="shared" si="26"/>
        <v>0.49708874682718496</v>
      </c>
      <c r="BL26" s="13">
        <f t="shared" si="27"/>
        <v>1.9727048620696539</v>
      </c>
      <c r="BM26" s="13">
        <f t="shared" si="28"/>
        <v>25.200000000000003</v>
      </c>
      <c r="BN26" s="13">
        <f t="shared" si="29"/>
        <v>0.59999999999999432</v>
      </c>
      <c r="BP26" s="14">
        <v>24.7</v>
      </c>
      <c r="BQ26" s="14">
        <v>23.9</v>
      </c>
      <c r="BR26" s="14">
        <v>24.4</v>
      </c>
      <c r="BS26" s="14">
        <v>24.4</v>
      </c>
      <c r="BT26" s="14">
        <v>24.4</v>
      </c>
      <c r="BU26" s="14">
        <v>24.2</v>
      </c>
      <c r="BV26" s="8">
        <f t="shared" si="51"/>
        <v>24.333333333333332</v>
      </c>
      <c r="BW26" s="8">
        <f t="shared" si="52"/>
        <v>0.2658320271650253</v>
      </c>
      <c r="BX26" s="8">
        <f t="shared" si="53"/>
        <v>1.0924603856096931</v>
      </c>
      <c r="BY26" s="13">
        <f t="shared" si="33"/>
        <v>24.4</v>
      </c>
      <c r="BZ26" s="13">
        <f t="shared" si="34"/>
        <v>0.25</v>
      </c>
      <c r="CA26" s="11" t="s">
        <v>26</v>
      </c>
    </row>
    <row r="27" spans="1:79" x14ac:dyDescent="0.2">
      <c r="A27" s="11" t="s">
        <v>27</v>
      </c>
      <c r="B27" s="14">
        <v>91.1</v>
      </c>
      <c r="C27" s="14">
        <v>93.9</v>
      </c>
      <c r="D27" s="14">
        <v>82.1</v>
      </c>
      <c r="E27" s="14">
        <v>81.3</v>
      </c>
      <c r="F27" s="14">
        <v>74.400000000000006</v>
      </c>
      <c r="G27" s="8">
        <f t="shared" si="36"/>
        <v>84.560000000000016</v>
      </c>
      <c r="H27" s="1">
        <f t="shared" si="37"/>
        <v>7.9043026257855278</v>
      </c>
      <c r="I27" s="1">
        <f t="shared" si="38"/>
        <v>9.3475669652146713</v>
      </c>
      <c r="J27" s="13">
        <f t="shared" si="3"/>
        <v>82.1</v>
      </c>
      <c r="K27" s="13">
        <f t="shared" si="4"/>
        <v>7.6999999999999886</v>
      </c>
      <c r="M27" s="14">
        <v>86.9</v>
      </c>
      <c r="N27" s="14">
        <v>80.400000000000006</v>
      </c>
      <c r="O27" s="14">
        <v>81.2</v>
      </c>
      <c r="P27" s="14">
        <v>89</v>
      </c>
      <c r="Q27" s="14">
        <v>79.400000000000006</v>
      </c>
      <c r="R27" s="17">
        <f t="shared" si="39"/>
        <v>83.38</v>
      </c>
      <c r="S27" s="17">
        <f t="shared" si="40"/>
        <v>4.2850904307843942</v>
      </c>
      <c r="T27" s="15">
        <f t="shared" si="41"/>
        <v>5.1392305478344866</v>
      </c>
      <c r="U27" s="13">
        <f t="shared" si="8"/>
        <v>81.2</v>
      </c>
      <c r="V27" s="13">
        <f t="shared" si="9"/>
        <v>1.7999999999999972</v>
      </c>
      <c r="X27" s="14">
        <v>80.400000000000006</v>
      </c>
      <c r="Y27" s="14">
        <v>83</v>
      </c>
      <c r="Z27" s="14">
        <v>81</v>
      </c>
      <c r="AA27" s="14">
        <v>78.7</v>
      </c>
      <c r="AB27" s="14">
        <v>97.1</v>
      </c>
      <c r="AC27" s="17">
        <f t="shared" si="42"/>
        <v>84.04</v>
      </c>
      <c r="AD27" s="15">
        <f t="shared" si="43"/>
        <v>7.4607640359416241</v>
      </c>
      <c r="AE27" s="15">
        <f t="shared" si="44"/>
        <v>8.8776345025483394</v>
      </c>
      <c r="AF27" s="13">
        <f t="shared" si="13"/>
        <v>81</v>
      </c>
      <c r="AG27" s="13">
        <f t="shared" si="14"/>
        <v>2</v>
      </c>
      <c r="AI27" s="14">
        <v>80.3</v>
      </c>
      <c r="AJ27" s="14">
        <v>88.8</v>
      </c>
      <c r="AK27" s="14">
        <v>80.599999999999994</v>
      </c>
      <c r="AL27" s="14">
        <v>82.2</v>
      </c>
      <c r="AM27" s="14">
        <v>88.3</v>
      </c>
      <c r="AN27" s="14">
        <f t="shared" si="45"/>
        <v>84.039999999999992</v>
      </c>
      <c r="AO27" s="15">
        <f t="shared" si="46"/>
        <v>4.18365868588727</v>
      </c>
      <c r="AP27" s="15">
        <f t="shared" si="47"/>
        <v>4.9781754948682417</v>
      </c>
      <c r="AQ27" s="13">
        <f t="shared" si="18"/>
        <v>82.2</v>
      </c>
      <c r="AR27" s="13">
        <f t="shared" si="19"/>
        <v>1.9000000000000057</v>
      </c>
      <c r="AT27" s="14">
        <v>84.4</v>
      </c>
      <c r="AU27" s="14">
        <v>89.7</v>
      </c>
      <c r="AV27" s="14">
        <v>89.6</v>
      </c>
      <c r="AW27" s="14">
        <v>89.3</v>
      </c>
      <c r="AX27" s="14">
        <v>90.4</v>
      </c>
      <c r="AY27" s="8">
        <f t="shared" si="48"/>
        <v>88.680000000000021</v>
      </c>
      <c r="AZ27" s="1">
        <f t="shared" si="49"/>
        <v>2.4263140769488172</v>
      </c>
      <c r="BA27" s="1">
        <f t="shared" si="50"/>
        <v>2.736033014150673</v>
      </c>
      <c r="BB27" s="13">
        <f t="shared" si="23"/>
        <v>89.6</v>
      </c>
      <c r="BC27" s="13">
        <f t="shared" si="24"/>
        <v>0.29999999999999716</v>
      </c>
      <c r="BE27" s="18">
        <v>87.050000000000011</v>
      </c>
      <c r="BF27" s="18">
        <v>89.449999999999989</v>
      </c>
      <c r="BG27" s="18">
        <v>82.974999999999994</v>
      </c>
      <c r="BH27" s="18">
        <v>85.587500000000006</v>
      </c>
      <c r="BI27" s="18">
        <v>86.8</v>
      </c>
      <c r="BJ27" s="13">
        <f t="shared" si="25"/>
        <v>86.372500000000002</v>
      </c>
      <c r="BK27" s="13">
        <f t="shared" si="26"/>
        <v>2.3596609926004191</v>
      </c>
      <c r="BL27" s="13">
        <f t="shared" si="27"/>
        <v>2.7319586588328679</v>
      </c>
      <c r="BM27" s="13">
        <f t="shared" si="28"/>
        <v>86.8</v>
      </c>
      <c r="BN27" s="13">
        <f t="shared" si="29"/>
        <v>2.6499999999999915</v>
      </c>
      <c r="BP27" s="14">
        <v>83.8</v>
      </c>
      <c r="BQ27" s="14">
        <v>81.5</v>
      </c>
      <c r="BR27" s="14">
        <v>82.2</v>
      </c>
      <c r="BS27" s="14">
        <v>84.3</v>
      </c>
      <c r="BT27" s="14">
        <v>83.1</v>
      </c>
      <c r="BU27" s="14">
        <v>83.8</v>
      </c>
      <c r="BV27" s="8">
        <f t="shared" si="51"/>
        <v>83.11666666666666</v>
      </c>
      <c r="BW27" s="8">
        <f t="shared" si="52"/>
        <v>1.0759491933482095</v>
      </c>
      <c r="BX27" s="8">
        <f t="shared" si="53"/>
        <v>1.2945047443531696</v>
      </c>
      <c r="BY27" s="13">
        <f t="shared" si="33"/>
        <v>83.449999999999989</v>
      </c>
      <c r="BZ27" s="13">
        <f t="shared" si="34"/>
        <v>0.79999999999999716</v>
      </c>
      <c r="CA27" s="11" t="s">
        <v>27</v>
      </c>
    </row>
    <row r="28" spans="1:79" x14ac:dyDescent="0.2">
      <c r="A28" s="11" t="s">
        <v>28</v>
      </c>
      <c r="B28" s="14">
        <v>14.6</v>
      </c>
      <c r="C28" s="14">
        <v>15</v>
      </c>
      <c r="D28" s="14">
        <v>13.6</v>
      </c>
      <c r="E28" s="14">
        <v>13.1</v>
      </c>
      <c r="F28" s="14">
        <v>12.4</v>
      </c>
      <c r="G28" s="8">
        <f t="shared" si="36"/>
        <v>13.74</v>
      </c>
      <c r="H28" s="1">
        <f t="shared" si="37"/>
        <v>1.0667708282475667</v>
      </c>
      <c r="I28" s="1">
        <f t="shared" si="38"/>
        <v>7.7639798271293063</v>
      </c>
      <c r="J28" s="13">
        <f t="shared" si="3"/>
        <v>13.6</v>
      </c>
      <c r="K28" s="13">
        <f t="shared" si="4"/>
        <v>1</v>
      </c>
      <c r="M28" s="14">
        <v>14.1</v>
      </c>
      <c r="N28" s="14">
        <v>13.3</v>
      </c>
      <c r="O28" s="14">
        <v>13.3</v>
      </c>
      <c r="P28" s="14">
        <v>14.4</v>
      </c>
      <c r="Q28" s="14">
        <v>12.6</v>
      </c>
      <c r="R28" s="14">
        <f t="shared" si="39"/>
        <v>13.540000000000001</v>
      </c>
      <c r="S28" s="15">
        <f t="shared" si="40"/>
        <v>0.71624018317879945</v>
      </c>
      <c r="T28" s="15">
        <f t="shared" si="41"/>
        <v>5.2898093292378094</v>
      </c>
      <c r="U28" s="13">
        <f t="shared" si="8"/>
        <v>13.3</v>
      </c>
      <c r="V28" s="13">
        <f t="shared" si="9"/>
        <v>0.70000000000000107</v>
      </c>
      <c r="X28" s="14">
        <v>13.1</v>
      </c>
      <c r="Y28" s="14">
        <v>12.8</v>
      </c>
      <c r="Z28" s="14">
        <v>13.2</v>
      </c>
      <c r="AA28" s="14">
        <v>12.9</v>
      </c>
      <c r="AB28" s="14">
        <v>15.3</v>
      </c>
      <c r="AC28" s="17">
        <f t="shared" si="42"/>
        <v>13.459999999999999</v>
      </c>
      <c r="AD28" s="17">
        <f t="shared" si="43"/>
        <v>1.0406728592598158</v>
      </c>
      <c r="AE28" s="15">
        <f t="shared" si="44"/>
        <v>7.7315962797906073</v>
      </c>
      <c r="AF28" s="13">
        <f t="shared" si="13"/>
        <v>13.1</v>
      </c>
      <c r="AG28" s="13">
        <f t="shared" si="14"/>
        <v>0.19999999999999929</v>
      </c>
      <c r="AI28" s="14">
        <v>12.6</v>
      </c>
      <c r="AJ28" s="14">
        <v>14.5</v>
      </c>
      <c r="AK28" s="14">
        <v>13.6</v>
      </c>
      <c r="AL28" s="14">
        <v>13.4</v>
      </c>
      <c r="AM28" s="14">
        <v>14.2</v>
      </c>
      <c r="AN28" s="14">
        <f t="shared" si="45"/>
        <v>13.66</v>
      </c>
      <c r="AO28" s="15">
        <f t="shared" si="46"/>
        <v>0.74027022093286987</v>
      </c>
      <c r="AP28" s="15">
        <f t="shared" si="47"/>
        <v>5.4192549116608335</v>
      </c>
      <c r="AQ28" s="13">
        <f t="shared" si="18"/>
        <v>13.6</v>
      </c>
      <c r="AR28" s="13">
        <f t="shared" si="19"/>
        <v>0.59999999999999964</v>
      </c>
      <c r="AT28" s="14">
        <v>13.5</v>
      </c>
      <c r="AU28" s="14">
        <v>14.3</v>
      </c>
      <c r="AV28" s="14">
        <v>14.2</v>
      </c>
      <c r="AW28" s="14">
        <v>14.5</v>
      </c>
      <c r="AX28" s="14">
        <v>14.3</v>
      </c>
      <c r="AY28" s="8">
        <f t="shared" si="48"/>
        <v>14.16</v>
      </c>
      <c r="AZ28" s="1">
        <f t="shared" si="49"/>
        <v>0.38470768123342702</v>
      </c>
      <c r="BA28" s="1">
        <f t="shared" si="50"/>
        <v>2.7168621556032981</v>
      </c>
      <c r="BB28" s="13">
        <f t="shared" si="23"/>
        <v>14.3</v>
      </c>
      <c r="BC28" s="13">
        <f t="shared" si="24"/>
        <v>0.10000000000000142</v>
      </c>
      <c r="BE28" s="18">
        <v>13.9</v>
      </c>
      <c r="BF28" s="18">
        <v>14.35</v>
      </c>
      <c r="BG28" s="18">
        <v>13.525</v>
      </c>
      <c r="BH28" s="18">
        <v>13.649999999999999</v>
      </c>
      <c r="BI28" s="18">
        <v>13.966666666666667</v>
      </c>
      <c r="BJ28" s="13">
        <f t="shared" si="25"/>
        <v>13.878333333333334</v>
      </c>
      <c r="BK28" s="13">
        <f t="shared" si="26"/>
        <v>0.31926565044732824</v>
      </c>
      <c r="BL28" s="13">
        <f t="shared" si="27"/>
        <v>2.3004610336063038</v>
      </c>
      <c r="BM28" s="13">
        <f t="shared" si="28"/>
        <v>13.9</v>
      </c>
      <c r="BN28" s="13">
        <f t="shared" si="29"/>
        <v>0.375</v>
      </c>
      <c r="BP28" s="14">
        <v>13.3</v>
      </c>
      <c r="BQ28" s="14">
        <v>12.8</v>
      </c>
      <c r="BR28" s="14">
        <v>13.3</v>
      </c>
      <c r="BS28" s="14">
        <v>13.2</v>
      </c>
      <c r="BT28" s="14">
        <v>13.4</v>
      </c>
      <c r="BU28" s="14">
        <v>13.2</v>
      </c>
      <c r="BV28" s="8">
        <f t="shared" si="51"/>
        <v>13.200000000000003</v>
      </c>
      <c r="BW28" s="8">
        <f t="shared" si="52"/>
        <v>0.20976176963403023</v>
      </c>
      <c r="BX28" s="8">
        <f t="shared" si="53"/>
        <v>1.5891043154093196</v>
      </c>
      <c r="BY28" s="13">
        <f t="shared" si="33"/>
        <v>13.25</v>
      </c>
      <c r="BZ28" s="13">
        <f t="shared" si="34"/>
        <v>0.10000000000000053</v>
      </c>
      <c r="CA28" s="11" t="s">
        <v>28</v>
      </c>
    </row>
    <row r="29" spans="1:79" x14ac:dyDescent="0.2">
      <c r="A29" s="11" t="s">
        <v>29</v>
      </c>
      <c r="B29" s="14">
        <v>2.72</v>
      </c>
      <c r="C29" s="14">
        <v>2.65</v>
      </c>
      <c r="D29" s="14">
        <v>2.65</v>
      </c>
      <c r="E29" s="14">
        <v>2.44</v>
      </c>
      <c r="F29" s="14">
        <v>2.56</v>
      </c>
      <c r="G29" s="1">
        <f t="shared" si="36"/>
        <v>2.6040000000000001</v>
      </c>
      <c r="H29" s="1">
        <f t="shared" si="37"/>
        <v>0.10784247771634334</v>
      </c>
      <c r="I29" s="1">
        <f t="shared" si="38"/>
        <v>4.1414161949440604</v>
      </c>
      <c r="J29" s="13">
        <f t="shared" si="3"/>
        <v>2.65</v>
      </c>
      <c r="K29" s="13">
        <f t="shared" si="4"/>
        <v>7.0000000000000284E-2</v>
      </c>
      <c r="M29" s="14">
        <v>2.48</v>
      </c>
      <c r="N29" s="14">
        <v>2.56</v>
      </c>
      <c r="O29" s="14">
        <v>2.61</v>
      </c>
      <c r="P29" s="14">
        <v>2.76</v>
      </c>
      <c r="Q29" s="14">
        <v>2.48</v>
      </c>
      <c r="R29" s="15">
        <f t="shared" si="39"/>
        <v>2.5780000000000003</v>
      </c>
      <c r="S29" s="15">
        <f t="shared" si="40"/>
        <v>0.11584472366059655</v>
      </c>
      <c r="T29" s="15">
        <f t="shared" si="41"/>
        <v>4.4935889705429224</v>
      </c>
      <c r="U29" s="13">
        <f t="shared" si="8"/>
        <v>2.56</v>
      </c>
      <c r="V29" s="13">
        <f t="shared" si="9"/>
        <v>8.0000000000000071E-2</v>
      </c>
      <c r="X29" s="14">
        <v>2.56</v>
      </c>
      <c r="Y29" s="14">
        <v>2.54</v>
      </c>
      <c r="Z29" s="14">
        <v>2.42</v>
      </c>
      <c r="AA29" s="14">
        <v>2.4300000000000002</v>
      </c>
      <c r="AB29" s="14">
        <v>2.76</v>
      </c>
      <c r="AC29" s="15">
        <f t="shared" si="42"/>
        <v>2.5419999999999998</v>
      </c>
      <c r="AD29" s="15">
        <f t="shared" si="43"/>
        <v>0.13718600511714005</v>
      </c>
      <c r="AE29" s="15">
        <f t="shared" si="44"/>
        <v>5.3967743948520868</v>
      </c>
      <c r="AF29" s="13">
        <f t="shared" si="13"/>
        <v>2.54</v>
      </c>
      <c r="AG29" s="13">
        <f t="shared" si="14"/>
        <v>0.10999999999999988</v>
      </c>
      <c r="AI29" s="14">
        <v>2.57</v>
      </c>
      <c r="AJ29" s="14">
        <v>2.77</v>
      </c>
      <c r="AK29" s="14">
        <v>2.54</v>
      </c>
      <c r="AL29" s="14">
        <v>2.5299999999999998</v>
      </c>
      <c r="AM29" s="14">
        <v>2.57</v>
      </c>
      <c r="AN29" s="14">
        <f t="shared" si="45"/>
        <v>2.5960000000000001</v>
      </c>
      <c r="AO29" s="15">
        <f t="shared" si="46"/>
        <v>9.8893882520608989E-2</v>
      </c>
      <c r="AP29" s="15">
        <f t="shared" si="47"/>
        <v>3.8094715917029656</v>
      </c>
      <c r="AQ29" s="13">
        <f t="shared" si="18"/>
        <v>2.57</v>
      </c>
      <c r="AR29" s="13">
        <f t="shared" si="19"/>
        <v>2.9999999999999805E-2</v>
      </c>
      <c r="AT29" s="14">
        <v>2.63</v>
      </c>
      <c r="AU29" s="14">
        <v>2.74</v>
      </c>
      <c r="AV29" s="14">
        <v>2.62</v>
      </c>
      <c r="AW29" s="14">
        <v>2.69</v>
      </c>
      <c r="AX29" s="14">
        <v>2.75</v>
      </c>
      <c r="AY29" s="1">
        <f t="shared" si="48"/>
        <v>2.6859999999999999</v>
      </c>
      <c r="AZ29" s="1">
        <f t="shared" si="49"/>
        <v>6.0249481325568316E-2</v>
      </c>
      <c r="BA29" s="1">
        <f t="shared" si="50"/>
        <v>2.2430931245557826</v>
      </c>
      <c r="BB29" s="13">
        <f t="shared" si="23"/>
        <v>2.69</v>
      </c>
      <c r="BC29" s="13">
        <f t="shared" si="24"/>
        <v>6.0000000000000053E-2</v>
      </c>
      <c r="BE29" s="13">
        <v>2.6850000000000001</v>
      </c>
      <c r="BF29" s="13">
        <v>2.6550000000000002</v>
      </c>
      <c r="BG29" s="13">
        <v>2.6025</v>
      </c>
      <c r="BH29" s="13">
        <v>2.6187499999999999</v>
      </c>
      <c r="BI29" s="13">
        <v>2.5907407407407406</v>
      </c>
      <c r="BJ29" s="13">
        <f t="shared" si="25"/>
        <v>2.630398148148148</v>
      </c>
      <c r="BK29" s="13">
        <f t="shared" si="26"/>
        <v>3.8965719959492592E-2</v>
      </c>
      <c r="BL29" s="13">
        <f t="shared" si="27"/>
        <v>1.4813620510995731</v>
      </c>
      <c r="BM29" s="13">
        <f t="shared" si="28"/>
        <v>2.6187499999999999</v>
      </c>
      <c r="BN29" s="13">
        <f t="shared" si="29"/>
        <v>3.6250000000000338E-2</v>
      </c>
      <c r="BP29" s="14">
        <v>2.64</v>
      </c>
      <c r="BQ29" s="14">
        <v>2.4900000000000002</v>
      </c>
      <c r="BR29" s="14">
        <v>2.5499999999999998</v>
      </c>
      <c r="BS29" s="14">
        <v>2.54</v>
      </c>
      <c r="BT29" s="14">
        <v>2.59</v>
      </c>
      <c r="BU29" s="14">
        <v>2.5299999999999998</v>
      </c>
      <c r="BV29" s="8">
        <f t="shared" si="51"/>
        <v>2.5566666666666666</v>
      </c>
      <c r="BW29" s="8">
        <f t="shared" si="52"/>
        <v>5.2025634707004442E-2</v>
      </c>
      <c r="BX29" s="8">
        <f t="shared" si="53"/>
        <v>2.034900966375663</v>
      </c>
      <c r="BY29" s="13">
        <f t="shared" si="33"/>
        <v>2.5449999999999999</v>
      </c>
      <c r="BZ29" s="13">
        <f t="shared" si="34"/>
        <v>4.9999999999999822E-2</v>
      </c>
      <c r="CA29" s="11" t="s">
        <v>29</v>
      </c>
    </row>
    <row r="30" spans="1:79" x14ac:dyDescent="0.2">
      <c r="A30" s="11" t="s">
        <v>30</v>
      </c>
      <c r="B30" s="14">
        <v>9.58</v>
      </c>
      <c r="C30" s="14">
        <v>9.68</v>
      </c>
      <c r="D30" s="14">
        <v>9.39</v>
      </c>
      <c r="E30" s="14">
        <v>9.1</v>
      </c>
      <c r="F30" s="14">
        <v>8.52</v>
      </c>
      <c r="G30" s="1">
        <f t="shared" si="36"/>
        <v>9.2539999999999996</v>
      </c>
      <c r="H30" s="1">
        <f t="shared" si="37"/>
        <v>0.46602575036150112</v>
      </c>
      <c r="I30" s="1">
        <f t="shared" si="38"/>
        <v>5.035938516981858</v>
      </c>
      <c r="J30" s="13">
        <f t="shared" si="3"/>
        <v>9.39</v>
      </c>
      <c r="K30" s="13">
        <f t="shared" si="4"/>
        <v>0.28999999999999915</v>
      </c>
      <c r="M30" s="14">
        <v>10.1</v>
      </c>
      <c r="N30" s="14">
        <v>9.16</v>
      </c>
      <c r="O30" s="14">
        <v>9.2100000000000009</v>
      </c>
      <c r="P30" s="14">
        <v>10.1</v>
      </c>
      <c r="Q30" s="14">
        <v>8.6199999999999992</v>
      </c>
      <c r="R30" s="15">
        <f t="shared" si="39"/>
        <v>9.4379999999999988</v>
      </c>
      <c r="S30" s="15">
        <f t="shared" si="40"/>
        <v>0.64708577483978114</v>
      </c>
      <c r="T30" s="15">
        <f t="shared" si="41"/>
        <v>6.8561747704999068</v>
      </c>
      <c r="U30" s="13">
        <f t="shared" si="8"/>
        <v>9.2100000000000009</v>
      </c>
      <c r="V30" s="13">
        <f t="shared" si="9"/>
        <v>0.59000000000000163</v>
      </c>
      <c r="X30" s="14">
        <v>8.9499999999999993</v>
      </c>
      <c r="Y30" s="14">
        <v>8.89</v>
      </c>
      <c r="Z30" s="14">
        <v>9.1</v>
      </c>
      <c r="AA30" s="14">
        <v>9.0399999999999991</v>
      </c>
      <c r="AB30" s="14">
        <v>10.4</v>
      </c>
      <c r="AC30" s="15">
        <f t="shared" si="42"/>
        <v>9.2759999999999998</v>
      </c>
      <c r="AD30" s="15">
        <f t="shared" si="43"/>
        <v>0.63350611678183522</v>
      </c>
      <c r="AE30" s="15">
        <f t="shared" si="44"/>
        <v>6.8295182921715742</v>
      </c>
      <c r="AF30" s="13">
        <f t="shared" si="13"/>
        <v>9.0399999999999991</v>
      </c>
      <c r="AG30" s="13">
        <f t="shared" si="14"/>
        <v>8.9999999999999858E-2</v>
      </c>
      <c r="AI30" s="14">
        <v>8.93</v>
      </c>
      <c r="AJ30" s="14">
        <v>9.7799999999999994</v>
      </c>
      <c r="AK30" s="14">
        <v>9.4600000000000009</v>
      </c>
      <c r="AL30" s="14">
        <v>9.76</v>
      </c>
      <c r="AM30" s="14">
        <v>9.68</v>
      </c>
      <c r="AN30" s="14">
        <f t="shared" si="45"/>
        <v>9.5220000000000002</v>
      </c>
      <c r="AO30" s="15">
        <f t="shared" si="46"/>
        <v>0.35442911844260189</v>
      </c>
      <c r="AP30" s="15">
        <f t="shared" si="47"/>
        <v>3.7222129641105011</v>
      </c>
      <c r="AQ30" s="13">
        <f t="shared" si="18"/>
        <v>9.68</v>
      </c>
      <c r="AR30" s="13">
        <f t="shared" si="19"/>
        <v>9.9999999999999645E-2</v>
      </c>
      <c r="AT30" s="14">
        <v>9.67</v>
      </c>
      <c r="AU30" s="14">
        <v>9.7200000000000006</v>
      </c>
      <c r="AV30" s="14">
        <v>9.66</v>
      </c>
      <c r="AW30" s="14">
        <v>10.4</v>
      </c>
      <c r="AX30" s="14">
        <v>9.9600000000000009</v>
      </c>
      <c r="AY30" s="1">
        <f t="shared" si="48"/>
        <v>9.8820000000000014</v>
      </c>
      <c r="AZ30" s="1">
        <f t="shared" si="49"/>
        <v>0.31419739018648779</v>
      </c>
      <c r="BA30" s="1">
        <f t="shared" si="50"/>
        <v>3.179491906359925</v>
      </c>
      <c r="BB30" s="13">
        <f t="shared" si="23"/>
        <v>9.7200000000000006</v>
      </c>
      <c r="BC30" s="13">
        <f t="shared" si="24"/>
        <v>6.0000000000000497E-2</v>
      </c>
      <c r="BE30" s="13">
        <v>9.6950000000000003</v>
      </c>
      <c r="BF30" s="13">
        <v>10.030000000000001</v>
      </c>
      <c r="BG30" s="13">
        <v>9.4824999999999999</v>
      </c>
      <c r="BH30" s="13">
        <v>9.4774999999999991</v>
      </c>
      <c r="BI30" s="13">
        <v>9.6177777777777766</v>
      </c>
      <c r="BJ30" s="13">
        <f t="shared" si="25"/>
        <v>9.6605555555555558</v>
      </c>
      <c r="BK30" s="13">
        <f t="shared" si="26"/>
        <v>0.22622923818524621</v>
      </c>
      <c r="BL30" s="13">
        <f t="shared" si="27"/>
        <v>2.3417829014517406</v>
      </c>
      <c r="BM30" s="13">
        <f t="shared" si="28"/>
        <v>9.6177777777777766</v>
      </c>
      <c r="BN30" s="13">
        <f t="shared" si="29"/>
        <v>0.13527777777777672</v>
      </c>
      <c r="BP30" s="14">
        <v>8.8699999999999992</v>
      </c>
      <c r="BQ30" s="14">
        <v>8.5299999999999994</v>
      </c>
      <c r="BR30" s="14">
        <v>8.64</v>
      </c>
      <c r="BS30" s="14">
        <v>8.82</v>
      </c>
      <c r="BT30" s="14">
        <v>8.7100000000000009</v>
      </c>
      <c r="BU30" s="14">
        <v>8.61</v>
      </c>
      <c r="BV30" s="8">
        <f t="shared" si="51"/>
        <v>8.6966666666666672</v>
      </c>
      <c r="BW30" s="8">
        <f t="shared" si="52"/>
        <v>0.12956336930887016</v>
      </c>
      <c r="BX30" s="8">
        <f t="shared" si="53"/>
        <v>1.4898049364760846</v>
      </c>
      <c r="BY30" s="13">
        <f t="shared" si="33"/>
        <v>8.6750000000000007</v>
      </c>
      <c r="BZ30" s="13">
        <f t="shared" si="34"/>
        <v>0.10500000000000131</v>
      </c>
      <c r="CA30" s="11" t="s">
        <v>30</v>
      </c>
    </row>
    <row r="31" spans="1:79" x14ac:dyDescent="0.2">
      <c r="A31" s="11" t="s">
        <v>31</v>
      </c>
      <c r="B31" s="14">
        <v>1.38</v>
      </c>
      <c r="C31" s="14">
        <v>1.36</v>
      </c>
      <c r="D31" s="14">
        <v>1.28</v>
      </c>
      <c r="E31" s="14">
        <v>1.25</v>
      </c>
      <c r="F31" s="14">
        <v>1.17</v>
      </c>
      <c r="G31" s="1">
        <f t="shared" si="36"/>
        <v>1.288</v>
      </c>
      <c r="H31" s="1">
        <f t="shared" si="37"/>
        <v>8.5264294989168835E-2</v>
      </c>
      <c r="I31" s="1">
        <f t="shared" si="38"/>
        <v>6.6198986792832937</v>
      </c>
      <c r="J31" s="13">
        <f t="shared" si="3"/>
        <v>1.28</v>
      </c>
      <c r="K31" s="13">
        <f t="shared" si="4"/>
        <v>8.0000000000000071E-2</v>
      </c>
      <c r="M31" s="14">
        <v>1.36</v>
      </c>
      <c r="N31" s="14">
        <v>1.24</v>
      </c>
      <c r="O31" s="14">
        <v>1.21</v>
      </c>
      <c r="P31" s="14">
        <v>1.28</v>
      </c>
      <c r="Q31" s="14">
        <v>1.17</v>
      </c>
      <c r="R31" s="15">
        <f t="shared" si="39"/>
        <v>1.252</v>
      </c>
      <c r="S31" s="15">
        <f t="shared" si="40"/>
        <v>7.2594765651526214E-2</v>
      </c>
      <c r="T31" s="15">
        <f t="shared" si="41"/>
        <v>5.7983039657768538</v>
      </c>
      <c r="U31" s="13">
        <f t="shared" si="8"/>
        <v>1.24</v>
      </c>
      <c r="V31" s="13">
        <f t="shared" si="9"/>
        <v>4.0000000000000036E-2</v>
      </c>
      <c r="X31" s="14">
        <v>1.1599999999999999</v>
      </c>
      <c r="Y31" s="14">
        <v>1.1399999999999999</v>
      </c>
      <c r="Z31" s="14">
        <v>1.22</v>
      </c>
      <c r="AA31" s="14">
        <v>1.19</v>
      </c>
      <c r="AB31" s="14">
        <v>1.33</v>
      </c>
      <c r="AC31" s="15">
        <f t="shared" si="42"/>
        <v>1.2079999999999997</v>
      </c>
      <c r="AD31" s="15">
        <f t="shared" si="43"/>
        <v>7.4632432628181228E-2</v>
      </c>
      <c r="AE31" s="15">
        <f t="shared" si="44"/>
        <v>6.1781815089554009</v>
      </c>
      <c r="AF31" s="13">
        <f t="shared" si="13"/>
        <v>1.19</v>
      </c>
      <c r="AG31" s="13">
        <f t="shared" si="14"/>
        <v>3.0000000000000027E-2</v>
      </c>
      <c r="AI31" s="14">
        <v>1.1100000000000001</v>
      </c>
      <c r="AJ31" s="14">
        <v>1.31</v>
      </c>
      <c r="AK31" s="14">
        <v>1.22</v>
      </c>
      <c r="AL31" s="14">
        <v>1.24</v>
      </c>
      <c r="AM31" s="14">
        <v>1.29</v>
      </c>
      <c r="AN31" s="14">
        <f t="shared" si="45"/>
        <v>1.234</v>
      </c>
      <c r="AO31" s="15">
        <f t="shared" si="46"/>
        <v>7.8294316524253518E-2</v>
      </c>
      <c r="AP31" s="15">
        <f t="shared" si="47"/>
        <v>6.3447582272490699</v>
      </c>
      <c r="AQ31" s="13">
        <f t="shared" si="18"/>
        <v>1.24</v>
      </c>
      <c r="AR31" s="13">
        <f t="shared" si="19"/>
        <v>5.0000000000000044E-2</v>
      </c>
      <c r="AT31" s="14">
        <v>1.28</v>
      </c>
      <c r="AU31" s="14">
        <v>1.36</v>
      </c>
      <c r="AV31" s="14">
        <v>1.27</v>
      </c>
      <c r="AW31" s="14">
        <v>1.36</v>
      </c>
      <c r="AX31" s="14">
        <v>1.3</v>
      </c>
      <c r="AY31" s="1">
        <f t="shared" si="48"/>
        <v>1.3140000000000001</v>
      </c>
      <c r="AZ31" s="1">
        <f t="shared" si="49"/>
        <v>4.3358966777357635E-2</v>
      </c>
      <c r="BA31" s="1">
        <f t="shared" si="50"/>
        <v>3.299769161138328</v>
      </c>
      <c r="BB31" s="13">
        <f t="shared" si="23"/>
        <v>1.3</v>
      </c>
      <c r="BC31" s="13">
        <f t="shared" si="24"/>
        <v>3.0000000000000027E-2</v>
      </c>
      <c r="BE31" s="13">
        <v>1.32</v>
      </c>
      <c r="BF31" s="13">
        <v>1.3149999999999999</v>
      </c>
      <c r="BG31" s="13">
        <v>1.22</v>
      </c>
      <c r="BH31" s="13">
        <v>1.23875</v>
      </c>
      <c r="BI31" s="13">
        <v>1.2696296296296294</v>
      </c>
      <c r="BJ31" s="13">
        <f t="shared" si="25"/>
        <v>1.2726759259259259</v>
      </c>
      <c r="BK31" s="13">
        <f t="shared" si="26"/>
        <v>4.4625936338652999E-2</v>
      </c>
      <c r="BL31" s="13">
        <f t="shared" si="27"/>
        <v>3.5064650339940808</v>
      </c>
      <c r="BM31" s="13">
        <f t="shared" si="28"/>
        <v>1.2696296296296294</v>
      </c>
      <c r="BN31" s="13">
        <f t="shared" si="29"/>
        <v>4.9629629629629468E-2</v>
      </c>
      <c r="BP31" s="14">
        <v>1.22</v>
      </c>
      <c r="BQ31" s="14">
        <v>1.17</v>
      </c>
      <c r="BR31" s="14">
        <v>1.2</v>
      </c>
      <c r="BS31" s="14">
        <v>1.23</v>
      </c>
      <c r="BT31" s="14">
        <v>1.2</v>
      </c>
      <c r="BU31" s="14">
        <v>1.2</v>
      </c>
      <c r="BV31" s="8">
        <f t="shared" si="51"/>
        <v>1.2033333333333334</v>
      </c>
      <c r="BW31" s="8">
        <f t="shared" si="52"/>
        <v>2.0655911179772907E-2</v>
      </c>
      <c r="BX31" s="8">
        <f t="shared" si="53"/>
        <v>1.7165577157706016</v>
      </c>
      <c r="BY31" s="13">
        <f t="shared" si="33"/>
        <v>1.2</v>
      </c>
      <c r="BZ31" s="13">
        <f t="shared" si="34"/>
        <v>1.0000000000000009E-2</v>
      </c>
      <c r="CA31" s="11" t="s">
        <v>31</v>
      </c>
    </row>
    <row r="32" spans="1:79" x14ac:dyDescent="0.2">
      <c r="A32" s="11" t="s">
        <v>32</v>
      </c>
      <c r="B32" s="14">
        <v>7.05</v>
      </c>
      <c r="C32" s="14">
        <v>6.83</v>
      </c>
      <c r="D32" s="14">
        <v>6.99</v>
      </c>
      <c r="E32" s="14">
        <v>6.63</v>
      </c>
      <c r="F32" s="14">
        <v>6.09</v>
      </c>
      <c r="G32" s="1">
        <f t="shared" si="36"/>
        <v>6.7179999999999991</v>
      </c>
      <c r="H32" s="1">
        <f t="shared" si="37"/>
        <v>0.38693668732752656</v>
      </c>
      <c r="I32" s="1">
        <f t="shared" si="38"/>
        <v>5.7597006151760439</v>
      </c>
      <c r="J32" s="13">
        <f t="shared" si="3"/>
        <v>6.83</v>
      </c>
      <c r="K32" s="13">
        <f t="shared" si="4"/>
        <v>0.20000000000000018</v>
      </c>
      <c r="M32" s="14">
        <v>6.81</v>
      </c>
      <c r="N32" s="14">
        <v>6.42</v>
      </c>
      <c r="O32" s="14">
        <v>6.17</v>
      </c>
      <c r="P32" s="14">
        <v>6.64</v>
      </c>
      <c r="Q32" s="14">
        <v>5.83</v>
      </c>
      <c r="R32" s="15">
        <f t="shared" si="39"/>
        <v>6.3739999999999997</v>
      </c>
      <c r="S32" s="15">
        <f t="shared" si="40"/>
        <v>0.38746612755181564</v>
      </c>
      <c r="T32" s="15">
        <f t="shared" si="41"/>
        <v>6.0788535856889814</v>
      </c>
      <c r="U32" s="13">
        <f t="shared" si="8"/>
        <v>6.42</v>
      </c>
      <c r="V32" s="13">
        <f t="shared" si="9"/>
        <v>0.25</v>
      </c>
      <c r="X32" s="14">
        <v>5.9</v>
      </c>
      <c r="Y32" s="14">
        <v>5.87</v>
      </c>
      <c r="Z32" s="14">
        <v>6.33</v>
      </c>
      <c r="AA32" s="14">
        <v>6.23</v>
      </c>
      <c r="AB32" s="14">
        <v>6.79</v>
      </c>
      <c r="AC32" s="15">
        <f t="shared" si="42"/>
        <v>6.2240000000000002</v>
      </c>
      <c r="AD32" s="15">
        <f t="shared" si="43"/>
        <v>0.37480661680391919</v>
      </c>
      <c r="AE32" s="15">
        <f t="shared" si="44"/>
        <v>6.0219572108598838</v>
      </c>
      <c r="AF32" s="13">
        <f t="shared" si="13"/>
        <v>6.23</v>
      </c>
      <c r="AG32" s="13">
        <f t="shared" si="14"/>
        <v>0.33000000000000007</v>
      </c>
      <c r="AI32" s="14">
        <v>5.89</v>
      </c>
      <c r="AJ32" s="14">
        <v>6.7</v>
      </c>
      <c r="AK32" s="14">
        <v>6.34</v>
      </c>
      <c r="AL32" s="14">
        <v>6.34</v>
      </c>
      <c r="AM32" s="14">
        <v>6.62</v>
      </c>
      <c r="AN32" s="14">
        <f t="shared" si="45"/>
        <v>6.3780000000000001</v>
      </c>
      <c r="AO32" s="15">
        <f t="shared" si="46"/>
        <v>0.3175216528049703</v>
      </c>
      <c r="AP32" s="15">
        <f t="shared" si="47"/>
        <v>4.9783890373937014</v>
      </c>
      <c r="AQ32" s="13">
        <f t="shared" si="18"/>
        <v>6.34</v>
      </c>
      <c r="AR32" s="13">
        <f t="shared" si="19"/>
        <v>0.28000000000000025</v>
      </c>
      <c r="AT32" s="14">
        <v>6.47</v>
      </c>
      <c r="AU32" s="14">
        <v>7.01</v>
      </c>
      <c r="AV32" s="14">
        <v>6.5</v>
      </c>
      <c r="AW32" s="14">
        <v>7.28</v>
      </c>
      <c r="AX32" s="14">
        <v>6.58</v>
      </c>
      <c r="AY32" s="1">
        <f t="shared" si="48"/>
        <v>6.7680000000000007</v>
      </c>
      <c r="AZ32" s="1">
        <f t="shared" si="49"/>
        <v>0.35940228157316984</v>
      </c>
      <c r="BA32" s="1">
        <f t="shared" si="50"/>
        <v>5.31031739913076</v>
      </c>
      <c r="BB32" s="13">
        <f t="shared" si="23"/>
        <v>6.58</v>
      </c>
      <c r="BC32" s="13">
        <f t="shared" si="24"/>
        <v>0.11000000000000032</v>
      </c>
      <c r="BE32" s="13">
        <v>6.74</v>
      </c>
      <c r="BF32" s="13">
        <v>6.8900000000000006</v>
      </c>
      <c r="BG32" s="13">
        <v>6.3174999999999999</v>
      </c>
      <c r="BH32" s="13">
        <v>6.3312500000000007</v>
      </c>
      <c r="BI32" s="13">
        <v>6.4833333333333325</v>
      </c>
      <c r="BJ32" s="13">
        <f t="shared" si="25"/>
        <v>6.5524166666666677</v>
      </c>
      <c r="BK32" s="13">
        <f t="shared" si="26"/>
        <v>0.25397984937567186</v>
      </c>
      <c r="BL32" s="13">
        <f t="shared" si="27"/>
        <v>3.8761248299076194</v>
      </c>
      <c r="BM32" s="13">
        <f t="shared" si="28"/>
        <v>6.4833333333333325</v>
      </c>
      <c r="BN32" s="13">
        <f t="shared" si="29"/>
        <v>0.25666666666666771</v>
      </c>
      <c r="BP32" s="14">
        <v>6.12</v>
      </c>
      <c r="BQ32" s="14">
        <v>6.23</v>
      </c>
      <c r="BR32" s="14">
        <v>6.18</v>
      </c>
      <c r="BS32" s="14">
        <v>6.41</v>
      </c>
      <c r="BT32" s="14">
        <v>6.32</v>
      </c>
      <c r="BU32" s="14">
        <v>6.34</v>
      </c>
      <c r="BV32" s="8">
        <f t="shared" si="51"/>
        <v>6.2666666666666666</v>
      </c>
      <c r="BW32" s="8">
        <f t="shared" si="52"/>
        <v>0.10875047892614852</v>
      </c>
      <c r="BX32" s="8">
        <f t="shared" si="53"/>
        <v>1.7353799828640721</v>
      </c>
      <c r="BY32" s="13">
        <f t="shared" si="33"/>
        <v>6.2750000000000004</v>
      </c>
      <c r="BZ32" s="13">
        <f t="shared" si="34"/>
        <v>8.0000000000000071E-2</v>
      </c>
      <c r="CA32" s="11" t="s">
        <v>32</v>
      </c>
    </row>
    <row r="33" spans="1:79" x14ac:dyDescent="0.2">
      <c r="A33" s="11" t="s">
        <v>33</v>
      </c>
      <c r="B33" s="14">
        <v>1.26</v>
      </c>
      <c r="C33" s="14">
        <v>1.19</v>
      </c>
      <c r="D33" s="14">
        <v>1.23</v>
      </c>
      <c r="E33" s="14">
        <v>1.18</v>
      </c>
      <c r="F33" s="14">
        <v>1.08</v>
      </c>
      <c r="G33" s="1">
        <f t="shared" si="36"/>
        <v>1.1880000000000002</v>
      </c>
      <c r="H33" s="1">
        <f t="shared" si="37"/>
        <v>6.8337398253079523E-2</v>
      </c>
      <c r="I33" s="1">
        <f t="shared" si="38"/>
        <v>5.7523062502592186</v>
      </c>
      <c r="J33" s="13">
        <f t="shared" si="3"/>
        <v>1.19</v>
      </c>
      <c r="K33" s="13">
        <f t="shared" si="4"/>
        <v>4.0000000000000036E-2</v>
      </c>
      <c r="M33" s="14">
        <v>1.17</v>
      </c>
      <c r="N33" s="14">
        <v>1.1200000000000001</v>
      </c>
      <c r="O33" s="14">
        <v>1.07</v>
      </c>
      <c r="P33" s="14">
        <v>1.1499999999999999</v>
      </c>
      <c r="Q33" s="14">
        <v>1.04</v>
      </c>
      <c r="R33" s="14">
        <f t="shared" si="39"/>
        <v>1.1099999999999999</v>
      </c>
      <c r="S33" s="15">
        <f t="shared" si="40"/>
        <v>5.4313902456001019E-2</v>
      </c>
      <c r="T33" s="15">
        <f t="shared" si="41"/>
        <v>4.8931443654054974</v>
      </c>
      <c r="U33" s="13">
        <f t="shared" si="8"/>
        <v>1.1200000000000001</v>
      </c>
      <c r="V33" s="13">
        <f t="shared" si="9"/>
        <v>4.9999999999999822E-2</v>
      </c>
      <c r="X33" s="14">
        <v>1.03</v>
      </c>
      <c r="Y33" s="14">
        <v>1.01</v>
      </c>
      <c r="Z33" s="14">
        <v>1.1200000000000001</v>
      </c>
      <c r="AA33" s="14">
        <v>1.1299999999999999</v>
      </c>
      <c r="AB33" s="14">
        <v>1.2</v>
      </c>
      <c r="AC33" s="15">
        <f t="shared" si="42"/>
        <v>1.0980000000000001</v>
      </c>
      <c r="AD33" s="15">
        <f t="shared" si="43"/>
        <v>7.7910204723129789E-2</v>
      </c>
      <c r="AE33" s="15">
        <f t="shared" si="44"/>
        <v>7.0956470603943336</v>
      </c>
      <c r="AF33" s="13">
        <f t="shared" si="13"/>
        <v>1.1200000000000001</v>
      </c>
      <c r="AG33" s="13">
        <f t="shared" si="14"/>
        <v>7.9999999999999849E-2</v>
      </c>
      <c r="AI33" s="14">
        <v>1.06</v>
      </c>
      <c r="AJ33" s="14">
        <v>1.2</v>
      </c>
      <c r="AK33" s="14">
        <v>1.1100000000000001</v>
      </c>
      <c r="AL33" s="14">
        <v>1.1399999999999999</v>
      </c>
      <c r="AM33" s="14">
        <v>1.1399999999999999</v>
      </c>
      <c r="AN33" s="14">
        <f t="shared" si="45"/>
        <v>1.1299999999999999</v>
      </c>
      <c r="AO33" s="15">
        <f t="shared" si="46"/>
        <v>5.0990195135927792E-2</v>
      </c>
      <c r="AP33" s="15">
        <f t="shared" si="47"/>
        <v>4.5124066491971506</v>
      </c>
      <c r="AQ33" s="13">
        <f t="shared" si="18"/>
        <v>1.1399999999999999</v>
      </c>
      <c r="AR33" s="13">
        <f t="shared" si="19"/>
        <v>2.9999999999999805E-2</v>
      </c>
      <c r="AT33" s="14">
        <v>1.1200000000000001</v>
      </c>
      <c r="AU33" s="14">
        <v>1.2</v>
      </c>
      <c r="AV33" s="14">
        <v>1.1399999999999999</v>
      </c>
      <c r="AW33" s="14">
        <v>1.23</v>
      </c>
      <c r="AX33" s="14">
        <v>1.19</v>
      </c>
      <c r="AY33" s="1">
        <f t="shared" si="48"/>
        <v>1.1759999999999997</v>
      </c>
      <c r="AZ33" s="1">
        <f t="shared" si="49"/>
        <v>4.505552130427521E-2</v>
      </c>
      <c r="BA33" s="1">
        <f t="shared" si="50"/>
        <v>3.8312518115880287</v>
      </c>
      <c r="BB33" s="13">
        <f t="shared" si="23"/>
        <v>1.19</v>
      </c>
      <c r="BC33" s="13">
        <f t="shared" si="24"/>
        <v>4.0000000000000036E-2</v>
      </c>
      <c r="BE33" s="13">
        <v>1.1600000000000001</v>
      </c>
      <c r="BF33" s="13">
        <v>1.1850000000000001</v>
      </c>
      <c r="BG33" s="13">
        <v>1.1274999999999999</v>
      </c>
      <c r="BH33" s="13">
        <v>1.1312500000000001</v>
      </c>
      <c r="BI33" s="13">
        <v>1.1281481481481481</v>
      </c>
      <c r="BJ33" s="13">
        <f t="shared" si="25"/>
        <v>1.1463796296296296</v>
      </c>
      <c r="BK33" s="13">
        <f t="shared" si="26"/>
        <v>2.5469494111888102E-2</v>
      </c>
      <c r="BL33" s="13">
        <f t="shared" si="27"/>
        <v>2.2217329629380052</v>
      </c>
      <c r="BM33" s="13">
        <f t="shared" si="28"/>
        <v>1.1312500000000001</v>
      </c>
      <c r="BN33" s="13">
        <f t="shared" si="29"/>
        <v>2.8750000000000053E-2</v>
      </c>
      <c r="BP33" s="14">
        <v>1.1299999999999999</v>
      </c>
      <c r="BQ33" s="14">
        <v>1.1000000000000001</v>
      </c>
      <c r="BR33" s="14">
        <v>1.1100000000000001</v>
      </c>
      <c r="BS33" s="14">
        <v>1.0900000000000001</v>
      </c>
      <c r="BT33" s="14">
        <v>1.1000000000000001</v>
      </c>
      <c r="BU33" s="14">
        <v>1.1100000000000001</v>
      </c>
      <c r="BV33" s="8">
        <f t="shared" si="51"/>
        <v>1.1066666666666667</v>
      </c>
      <c r="BW33" s="8">
        <f t="shared" si="52"/>
        <v>1.36626010212794E-2</v>
      </c>
      <c r="BX33" s="8">
        <f t="shared" si="53"/>
        <v>1.2345723814409095</v>
      </c>
      <c r="BY33" s="13">
        <f t="shared" si="33"/>
        <v>1.105</v>
      </c>
      <c r="BZ33" s="13">
        <f t="shared" si="34"/>
        <v>5.0000000000001155E-3</v>
      </c>
      <c r="CA33" s="11" t="s">
        <v>33</v>
      </c>
    </row>
    <row r="34" spans="1:79" x14ac:dyDescent="0.2">
      <c r="A34" s="11" t="s">
        <v>34</v>
      </c>
      <c r="B34" s="14">
        <v>3.38</v>
      </c>
      <c r="C34" s="14">
        <v>3.26</v>
      </c>
      <c r="D34" s="14">
        <v>3.4</v>
      </c>
      <c r="E34" s="14">
        <v>3.21</v>
      </c>
      <c r="F34" s="14">
        <v>2.91</v>
      </c>
      <c r="G34" s="1">
        <f t="shared" si="36"/>
        <v>3.2320000000000002</v>
      </c>
      <c r="H34" s="1">
        <f t="shared" si="37"/>
        <v>0.19690099034794101</v>
      </c>
      <c r="I34" s="1">
        <f t="shared" si="38"/>
        <v>6.0922336122506495</v>
      </c>
      <c r="J34" s="13">
        <f t="shared" si="3"/>
        <v>3.26</v>
      </c>
      <c r="K34" s="13">
        <f t="shared" si="4"/>
        <v>0.12000000000000011</v>
      </c>
      <c r="M34" s="14">
        <v>3.22</v>
      </c>
      <c r="N34" s="14">
        <v>3.05</v>
      </c>
      <c r="O34" s="14">
        <v>2.82</v>
      </c>
      <c r="P34" s="14">
        <v>3.15</v>
      </c>
      <c r="Q34" s="14">
        <v>2.75</v>
      </c>
      <c r="R34" s="15">
        <f t="shared" si="39"/>
        <v>2.9980000000000002</v>
      </c>
      <c r="S34" s="15">
        <f t="shared" si="40"/>
        <v>0.20510972673181549</v>
      </c>
      <c r="T34" s="15">
        <f t="shared" si="41"/>
        <v>6.841551925677634</v>
      </c>
      <c r="U34" s="13">
        <f t="shared" si="8"/>
        <v>3.05</v>
      </c>
      <c r="V34" s="13">
        <f t="shared" si="9"/>
        <v>0.17000000000000037</v>
      </c>
      <c r="X34" s="14">
        <v>2.83</v>
      </c>
      <c r="Y34" s="14">
        <v>2.8</v>
      </c>
      <c r="Z34" s="14">
        <v>3</v>
      </c>
      <c r="AA34" s="14">
        <v>3.03</v>
      </c>
      <c r="AB34" s="14">
        <v>3.14</v>
      </c>
      <c r="AC34" s="14">
        <f t="shared" si="42"/>
        <v>2.96</v>
      </c>
      <c r="AD34" s="15">
        <f t="shared" si="43"/>
        <v>0.1426534261768711</v>
      </c>
      <c r="AE34" s="15">
        <f t="shared" si="44"/>
        <v>4.8193725059753749</v>
      </c>
      <c r="AF34" s="13">
        <f t="shared" si="13"/>
        <v>3</v>
      </c>
      <c r="AG34" s="13">
        <f t="shared" si="14"/>
        <v>0.14000000000000012</v>
      </c>
      <c r="AI34" s="14">
        <v>2.87</v>
      </c>
      <c r="AJ34" s="14">
        <v>3.29</v>
      </c>
      <c r="AK34" s="14">
        <v>2.97</v>
      </c>
      <c r="AL34" s="14">
        <v>2.93</v>
      </c>
      <c r="AM34" s="14">
        <v>2.99</v>
      </c>
      <c r="AN34" s="14">
        <f t="shared" si="45"/>
        <v>3.0100000000000002</v>
      </c>
      <c r="AO34" s="15">
        <f t="shared" si="46"/>
        <v>0.16309506430300086</v>
      </c>
      <c r="AP34" s="15">
        <f t="shared" si="47"/>
        <v>5.4184406745183002</v>
      </c>
      <c r="AQ34" s="13">
        <f t="shared" si="18"/>
        <v>2.97</v>
      </c>
      <c r="AR34" s="13">
        <f t="shared" si="19"/>
        <v>4.0000000000000036E-2</v>
      </c>
      <c r="AT34" s="14">
        <v>3.09</v>
      </c>
      <c r="AU34" s="14">
        <v>3.23</v>
      </c>
      <c r="AV34" s="14">
        <v>3.04</v>
      </c>
      <c r="AW34" s="14">
        <v>3.31</v>
      </c>
      <c r="AX34" s="14">
        <v>3.13</v>
      </c>
      <c r="AY34" s="1">
        <f t="shared" si="48"/>
        <v>3.16</v>
      </c>
      <c r="AZ34" s="1">
        <f t="shared" si="49"/>
        <v>0.10908712114635719</v>
      </c>
      <c r="BA34" s="1">
        <f t="shared" si="50"/>
        <v>3.4521240869100378</v>
      </c>
      <c r="BB34" s="13">
        <f t="shared" si="23"/>
        <v>3.13</v>
      </c>
      <c r="BC34" s="13">
        <f t="shared" si="24"/>
        <v>8.9999999999999858E-2</v>
      </c>
      <c r="BE34" s="13">
        <v>3.16</v>
      </c>
      <c r="BF34" s="13">
        <v>3.1749999999999998</v>
      </c>
      <c r="BG34" s="13">
        <v>3.0150000000000001</v>
      </c>
      <c r="BH34" s="13">
        <v>3.0225</v>
      </c>
      <c r="BI34" s="13">
        <v>3.01</v>
      </c>
      <c r="BJ34" s="13">
        <f t="shared" si="25"/>
        <v>3.0764999999999998</v>
      </c>
      <c r="BK34" s="13">
        <f t="shared" si="26"/>
        <v>8.3359162663740827E-2</v>
      </c>
      <c r="BL34" s="13">
        <f t="shared" si="27"/>
        <v>2.7095453490570724</v>
      </c>
      <c r="BM34" s="13">
        <f t="shared" si="28"/>
        <v>3.0225</v>
      </c>
      <c r="BN34" s="13">
        <f t="shared" si="29"/>
        <v>0.13750000000000018</v>
      </c>
      <c r="BP34" s="14">
        <v>2.92</v>
      </c>
      <c r="BQ34" s="14">
        <v>2.94</v>
      </c>
      <c r="BR34" s="14">
        <v>2.94</v>
      </c>
      <c r="BS34" s="14">
        <v>2.91</v>
      </c>
      <c r="BT34" s="14">
        <v>2.92</v>
      </c>
      <c r="BU34" s="14">
        <v>2.91</v>
      </c>
      <c r="BV34" s="8">
        <f t="shared" si="51"/>
        <v>2.9233333333333333</v>
      </c>
      <c r="BW34" s="8">
        <f t="shared" si="52"/>
        <v>1.366260102127939E-2</v>
      </c>
      <c r="BX34" s="8">
        <f t="shared" si="53"/>
        <v>0.46736377495824594</v>
      </c>
      <c r="BY34" s="13">
        <f t="shared" si="33"/>
        <v>2.92</v>
      </c>
      <c r="BZ34" s="13">
        <f t="shared" si="34"/>
        <v>1.4999999999999902E-2</v>
      </c>
      <c r="CA34" s="11" t="s">
        <v>34</v>
      </c>
    </row>
    <row r="35" spans="1:79" x14ac:dyDescent="0.2">
      <c r="A35" s="11" t="s">
        <v>35</v>
      </c>
      <c r="B35" s="14">
        <v>0.44900000000000001</v>
      </c>
      <c r="C35" s="14">
        <v>0.437</v>
      </c>
      <c r="D35" s="14">
        <v>0.45600000000000002</v>
      </c>
      <c r="E35" s="14">
        <v>0.41399999999999998</v>
      </c>
      <c r="F35" s="14">
        <v>0.38</v>
      </c>
      <c r="G35" s="1">
        <f t="shared" si="36"/>
        <v>0.42720000000000002</v>
      </c>
      <c r="H35" s="1">
        <f t="shared" si="37"/>
        <v>3.0833423423291817E-2</v>
      </c>
      <c r="I35" s="1">
        <f t="shared" si="38"/>
        <v>7.2175616627555739</v>
      </c>
      <c r="J35" s="13">
        <f t="shared" si="3"/>
        <v>0.437</v>
      </c>
      <c r="K35" s="13">
        <f t="shared" si="4"/>
        <v>1.9000000000000017E-2</v>
      </c>
      <c r="M35" s="14">
        <v>0.44600000000000001</v>
      </c>
      <c r="N35" s="14">
        <v>0.42299999999999999</v>
      </c>
      <c r="O35" s="14">
        <v>0.39100000000000001</v>
      </c>
      <c r="P35" s="14">
        <v>0.437</v>
      </c>
      <c r="Q35" s="14">
        <v>0.38600000000000001</v>
      </c>
      <c r="R35" s="20">
        <f t="shared" si="39"/>
        <v>0.41660000000000003</v>
      </c>
      <c r="S35" s="15">
        <f t="shared" si="40"/>
        <v>2.6987033923719733E-2</v>
      </c>
      <c r="T35" s="15">
        <f t="shared" si="41"/>
        <v>6.4779246096302767</v>
      </c>
      <c r="U35" s="13">
        <f t="shared" si="8"/>
        <v>0.42299999999999999</v>
      </c>
      <c r="V35" s="13">
        <f t="shared" si="9"/>
        <v>2.300000000000002E-2</v>
      </c>
      <c r="X35" s="14">
        <v>0.39400000000000002</v>
      </c>
      <c r="Y35" s="14">
        <v>0.39900000000000002</v>
      </c>
      <c r="Z35" s="14">
        <v>0.42499999999999999</v>
      </c>
      <c r="AA35" s="14">
        <v>0.438</v>
      </c>
      <c r="AB35" s="14">
        <v>0.42799999999999999</v>
      </c>
      <c r="AC35" s="20">
        <f t="shared" si="42"/>
        <v>0.4168</v>
      </c>
      <c r="AD35" s="15">
        <f t="shared" si="43"/>
        <v>1.9227584351654774E-2</v>
      </c>
      <c r="AE35" s="15">
        <f t="shared" si="44"/>
        <v>4.6131440383048883</v>
      </c>
      <c r="AF35" s="13">
        <f t="shared" si="13"/>
        <v>0.42499999999999999</v>
      </c>
      <c r="AG35" s="13">
        <f t="shared" si="14"/>
        <v>1.3000000000000012E-2</v>
      </c>
      <c r="AI35" s="14">
        <v>0.38</v>
      </c>
      <c r="AJ35" s="14">
        <v>0.47599999999999998</v>
      </c>
      <c r="AK35" s="14">
        <v>0.42699999999999999</v>
      </c>
      <c r="AL35" s="14">
        <v>0.40899999999999997</v>
      </c>
      <c r="AM35" s="14">
        <v>0.42699999999999999</v>
      </c>
      <c r="AN35" s="20">
        <f t="shared" si="45"/>
        <v>0.42379999999999995</v>
      </c>
      <c r="AO35" s="15">
        <f t="shared" si="46"/>
        <v>3.4938517427046033E-2</v>
      </c>
      <c r="AP35" s="15">
        <f t="shared" si="47"/>
        <v>8.2441051031255395</v>
      </c>
      <c r="AQ35" s="13">
        <f t="shared" si="18"/>
        <v>0.42699999999999999</v>
      </c>
      <c r="AR35" s="13">
        <f t="shared" si="19"/>
        <v>1.8000000000000016E-2</v>
      </c>
      <c r="AT35" s="14">
        <v>0.42399999999999999</v>
      </c>
      <c r="AU35" s="14">
        <v>0.42099999999999999</v>
      </c>
      <c r="AV35" s="14">
        <v>0.40200000000000002</v>
      </c>
      <c r="AW35" s="14">
        <v>0.46100000000000002</v>
      </c>
      <c r="AX35" s="14">
        <v>0.441</v>
      </c>
      <c r="AY35" s="5">
        <f t="shared" si="48"/>
        <v>0.42980000000000002</v>
      </c>
      <c r="AZ35" s="5">
        <f t="shared" si="49"/>
        <v>2.2264321233758735E-2</v>
      </c>
      <c r="BA35" s="1">
        <f t="shared" si="50"/>
        <v>5.1801585001765318</v>
      </c>
      <c r="BB35" s="13">
        <f t="shared" si="23"/>
        <v>0.42399999999999999</v>
      </c>
      <c r="BC35" s="13">
        <f t="shared" si="24"/>
        <v>1.7000000000000015E-2</v>
      </c>
      <c r="BE35" s="21">
        <v>0.42249999999999999</v>
      </c>
      <c r="BF35" s="21">
        <v>0.43149999999999999</v>
      </c>
      <c r="BG35" s="21">
        <v>0.42299999999999999</v>
      </c>
      <c r="BH35" s="21">
        <v>0.42749999999999999</v>
      </c>
      <c r="BI35" s="21">
        <v>0.41996296296296293</v>
      </c>
      <c r="BJ35" s="13">
        <f t="shared" si="25"/>
        <v>0.4248925925925926</v>
      </c>
      <c r="BK35" s="13">
        <f t="shared" si="26"/>
        <v>4.5843227514174136E-3</v>
      </c>
      <c r="BL35" s="13">
        <f t="shared" si="27"/>
        <v>1.0789368492976017</v>
      </c>
      <c r="BM35" s="13">
        <f t="shared" si="28"/>
        <v>0.42299999999999999</v>
      </c>
      <c r="BN35" s="13">
        <f t="shared" si="29"/>
        <v>3.0370370370370603E-3</v>
      </c>
      <c r="BP35" s="14">
        <v>0.39700000000000002</v>
      </c>
      <c r="BQ35" s="14">
        <v>0.39</v>
      </c>
      <c r="BR35" s="14">
        <v>0.38500000000000001</v>
      </c>
      <c r="BS35" s="14">
        <v>0.4</v>
      </c>
      <c r="BT35" s="14">
        <v>0.38700000000000001</v>
      </c>
      <c r="BU35" s="14">
        <v>0.38200000000000001</v>
      </c>
      <c r="BV35" s="8">
        <f t="shared" si="51"/>
        <v>0.39016666666666672</v>
      </c>
      <c r="BW35" s="8">
        <f t="shared" si="52"/>
        <v>7.0261416628663812E-3</v>
      </c>
      <c r="BX35" s="8">
        <f t="shared" si="53"/>
        <v>1.8008052104740828</v>
      </c>
      <c r="BY35" s="13">
        <f t="shared" si="33"/>
        <v>0.38850000000000001</v>
      </c>
      <c r="BZ35" s="13">
        <f t="shared" si="34"/>
        <v>5.0000000000000044E-3</v>
      </c>
      <c r="CA35" s="11" t="s">
        <v>35</v>
      </c>
    </row>
    <row r="36" spans="1:79" x14ac:dyDescent="0.2">
      <c r="A36" s="11" t="s">
        <v>36</v>
      </c>
      <c r="B36" s="14">
        <v>2.81</v>
      </c>
      <c r="C36" s="14">
        <v>2.82</v>
      </c>
      <c r="D36" s="14">
        <v>2.98</v>
      </c>
      <c r="E36" s="14">
        <v>2.61</v>
      </c>
      <c r="F36" s="14">
        <v>2.41</v>
      </c>
      <c r="G36" s="1">
        <f t="shared" si="36"/>
        <v>2.726</v>
      </c>
      <c r="H36" s="1">
        <f t="shared" si="37"/>
        <v>0.22006817125609052</v>
      </c>
      <c r="I36" s="1">
        <f t="shared" si="38"/>
        <v>8.0729336484259164</v>
      </c>
      <c r="J36" s="13">
        <f t="shared" si="3"/>
        <v>2.81</v>
      </c>
      <c r="K36" s="13">
        <f t="shared" si="4"/>
        <v>0.16999999999999993</v>
      </c>
      <c r="M36" s="14">
        <v>2.78</v>
      </c>
      <c r="N36" s="14">
        <v>2.73</v>
      </c>
      <c r="O36" s="14">
        <v>2.38</v>
      </c>
      <c r="P36" s="14">
        <v>2.74</v>
      </c>
      <c r="Q36" s="14">
        <v>2.2799999999999998</v>
      </c>
      <c r="R36" s="15">
        <f t="shared" si="39"/>
        <v>2.5819999999999999</v>
      </c>
      <c r="S36" s="15">
        <f t="shared" si="40"/>
        <v>0.2334951819631404</v>
      </c>
      <c r="T36" s="15">
        <f t="shared" si="41"/>
        <v>9.043190625993045</v>
      </c>
      <c r="U36" s="13">
        <f t="shared" si="8"/>
        <v>2.73</v>
      </c>
      <c r="V36" s="13">
        <f t="shared" si="9"/>
        <v>4.9999999999999822E-2</v>
      </c>
      <c r="X36" s="14">
        <v>2.37</v>
      </c>
      <c r="Y36" s="14">
        <v>2.44</v>
      </c>
      <c r="Z36" s="14">
        <v>2.63</v>
      </c>
      <c r="AA36" s="14">
        <v>2.63</v>
      </c>
      <c r="AB36" s="14">
        <v>2.74</v>
      </c>
      <c r="AC36" s="15">
        <f t="shared" si="42"/>
        <v>2.5620000000000003</v>
      </c>
      <c r="AD36" s="15">
        <f t="shared" si="43"/>
        <v>0.15221695043588282</v>
      </c>
      <c r="AE36" s="15">
        <f t="shared" si="44"/>
        <v>5.9413329600266511</v>
      </c>
      <c r="AF36" s="13">
        <f t="shared" si="13"/>
        <v>2.63</v>
      </c>
      <c r="AG36" s="13">
        <f t="shared" si="14"/>
        <v>0.11000000000000032</v>
      </c>
      <c r="AI36" s="14">
        <v>2.42</v>
      </c>
      <c r="AJ36" s="14">
        <v>2.95</v>
      </c>
      <c r="AK36" s="14">
        <v>2.61</v>
      </c>
      <c r="AL36" s="14">
        <v>2.58</v>
      </c>
      <c r="AM36" s="14">
        <v>2.59</v>
      </c>
      <c r="AN36" s="14">
        <f t="shared" si="45"/>
        <v>2.63</v>
      </c>
      <c r="AO36" s="15">
        <f t="shared" si="46"/>
        <v>0.19429359227725457</v>
      </c>
      <c r="AP36" s="15">
        <f t="shared" si="47"/>
        <v>7.3875890599716572</v>
      </c>
      <c r="AQ36" s="13">
        <f t="shared" si="18"/>
        <v>2.59</v>
      </c>
      <c r="AR36" s="13">
        <f t="shared" si="19"/>
        <v>2.0000000000000018E-2</v>
      </c>
      <c r="AT36" s="14">
        <v>2.5</v>
      </c>
      <c r="AU36" s="14">
        <v>2.66</v>
      </c>
      <c r="AV36" s="14">
        <v>2.62</v>
      </c>
      <c r="AW36" s="14">
        <v>2.88</v>
      </c>
      <c r="AX36" s="14">
        <v>2.6</v>
      </c>
      <c r="AY36" s="1">
        <f t="shared" si="48"/>
        <v>2.6520000000000001</v>
      </c>
      <c r="AZ36" s="1">
        <f t="shared" si="49"/>
        <v>0.14042791745233563</v>
      </c>
      <c r="BA36" s="1">
        <f t="shared" si="50"/>
        <v>5.2951703413399551</v>
      </c>
      <c r="BB36" s="13">
        <f t="shared" si="23"/>
        <v>2.62</v>
      </c>
      <c r="BC36" s="13">
        <f t="shared" si="24"/>
        <v>4.0000000000000036E-2</v>
      </c>
      <c r="BE36" s="13">
        <v>2.58</v>
      </c>
      <c r="BF36" s="13">
        <v>2.75</v>
      </c>
      <c r="BG36" s="13">
        <v>2.64</v>
      </c>
      <c r="BH36" s="13">
        <v>2.5587499999999999</v>
      </c>
      <c r="BI36" s="13">
        <v>2.6022222222222222</v>
      </c>
      <c r="BJ36" s="13">
        <f t="shared" si="25"/>
        <v>2.6261944444444447</v>
      </c>
      <c r="BK36" s="13">
        <f t="shared" si="26"/>
        <v>7.5458194009728849E-2</v>
      </c>
      <c r="BL36" s="13">
        <f t="shared" si="27"/>
        <v>2.8732904438723526</v>
      </c>
      <c r="BM36" s="13">
        <f t="shared" si="28"/>
        <v>2.6022222222222222</v>
      </c>
      <c r="BN36" s="13">
        <f t="shared" si="29"/>
        <v>3.777777777777791E-2</v>
      </c>
      <c r="BP36" s="14">
        <v>2.62</v>
      </c>
      <c r="BQ36" s="14">
        <v>2.5099999999999998</v>
      </c>
      <c r="BR36" s="14">
        <v>2.48</v>
      </c>
      <c r="BS36" s="14">
        <v>2.39</v>
      </c>
      <c r="BT36" s="14">
        <v>2.5099999999999998</v>
      </c>
      <c r="BU36" s="14">
        <v>2.42</v>
      </c>
      <c r="BV36" s="8">
        <f t="shared" si="51"/>
        <v>2.4883333333333333</v>
      </c>
      <c r="BW36" s="8">
        <f t="shared" si="52"/>
        <v>8.0849654709631666E-2</v>
      </c>
      <c r="BX36" s="8">
        <f t="shared" si="53"/>
        <v>3.249148883173409</v>
      </c>
      <c r="BY36" s="13">
        <f t="shared" si="33"/>
        <v>2.4950000000000001</v>
      </c>
      <c r="BZ36" s="13">
        <f t="shared" si="34"/>
        <v>4.5000000000000151E-2</v>
      </c>
      <c r="CA36" s="11" t="s">
        <v>36</v>
      </c>
    </row>
    <row r="37" spans="1:79" x14ac:dyDescent="0.2">
      <c r="A37" s="11" t="s">
        <v>37</v>
      </c>
      <c r="B37" s="14">
        <v>0.40500000000000003</v>
      </c>
      <c r="C37" s="14">
        <v>0.43</v>
      </c>
      <c r="D37" s="14">
        <v>0.49299999999999999</v>
      </c>
      <c r="E37" s="14">
        <v>0.41</v>
      </c>
      <c r="F37" s="14">
        <v>0.373</v>
      </c>
      <c r="G37" s="1">
        <f t="shared" si="36"/>
        <v>0.42219999999999996</v>
      </c>
      <c r="H37" s="1">
        <f t="shared" si="37"/>
        <v>4.4549971941629768E-2</v>
      </c>
      <c r="I37" s="1">
        <f t="shared" si="38"/>
        <v>10.551864505359966</v>
      </c>
      <c r="J37" s="13">
        <f t="shared" si="3"/>
        <v>0.41</v>
      </c>
      <c r="K37" s="13">
        <f t="shared" si="4"/>
        <v>2.0000000000000018E-2</v>
      </c>
      <c r="M37" s="14">
        <v>0.42799999999999999</v>
      </c>
      <c r="N37" s="14">
        <v>0.439</v>
      </c>
      <c r="O37" s="14">
        <v>0.35299999999999998</v>
      </c>
      <c r="P37" s="14">
        <v>0.41699999999999998</v>
      </c>
      <c r="Q37" s="14">
        <v>0.34899999999999998</v>
      </c>
      <c r="R37" s="20">
        <f t="shared" si="39"/>
        <v>0.3972</v>
      </c>
      <c r="S37" s="15">
        <f t="shared" si="40"/>
        <v>4.2909206471339001E-2</v>
      </c>
      <c r="T37" s="15">
        <f t="shared" si="41"/>
        <v>10.802922072341138</v>
      </c>
      <c r="U37" s="13">
        <f t="shared" si="8"/>
        <v>0.41699999999999998</v>
      </c>
      <c r="V37" s="13">
        <f t="shared" si="9"/>
        <v>2.200000000000002E-2</v>
      </c>
      <c r="X37" s="14">
        <v>0.35899999999999999</v>
      </c>
      <c r="Y37" s="14">
        <v>0.374</v>
      </c>
      <c r="Z37" s="14">
        <v>0.40200000000000002</v>
      </c>
      <c r="AA37" s="14">
        <v>0.40400000000000003</v>
      </c>
      <c r="AB37" s="14">
        <v>0.40500000000000003</v>
      </c>
      <c r="AC37" s="20">
        <f t="shared" si="42"/>
        <v>0.38880000000000003</v>
      </c>
      <c r="AD37" s="15">
        <f t="shared" si="43"/>
        <v>2.1064187617850366E-2</v>
      </c>
      <c r="AE37" s="15">
        <f t="shared" si="44"/>
        <v>5.4177437288709784</v>
      </c>
      <c r="AF37" s="13">
        <f t="shared" si="13"/>
        <v>0.40200000000000002</v>
      </c>
      <c r="AG37" s="13">
        <f t="shared" si="14"/>
        <v>3.0000000000000027E-3</v>
      </c>
      <c r="AI37" s="14">
        <v>0.376</v>
      </c>
      <c r="AJ37" s="14">
        <v>0.434</v>
      </c>
      <c r="AK37" s="14">
        <v>0.36699999999999999</v>
      </c>
      <c r="AL37" s="14">
        <v>0.379</v>
      </c>
      <c r="AM37" s="14">
        <v>0.39300000000000002</v>
      </c>
      <c r="AN37" s="20">
        <f t="shared" si="45"/>
        <v>0.38980000000000004</v>
      </c>
      <c r="AO37" s="15">
        <f t="shared" si="46"/>
        <v>2.6414011433328336E-2</v>
      </c>
      <c r="AP37" s="15">
        <f t="shared" si="47"/>
        <v>6.7762984692992134</v>
      </c>
      <c r="AQ37" s="13">
        <f t="shared" si="18"/>
        <v>0.379</v>
      </c>
      <c r="AR37" s="13">
        <f t="shared" si="19"/>
        <v>1.2000000000000011E-2</v>
      </c>
      <c r="AT37" s="14">
        <v>0.39600000000000002</v>
      </c>
      <c r="AU37" s="14">
        <v>0.45700000000000002</v>
      </c>
      <c r="AV37" s="14">
        <v>0.38700000000000001</v>
      </c>
      <c r="AW37" s="14">
        <v>0.45500000000000002</v>
      </c>
      <c r="AX37" s="14">
        <v>0.41099999999999998</v>
      </c>
      <c r="AY37" s="1">
        <f t="shared" si="48"/>
        <v>0.42119999999999996</v>
      </c>
      <c r="AZ37" s="1">
        <f t="shared" si="49"/>
        <v>3.2912003889158742E-2</v>
      </c>
      <c r="BA37" s="1">
        <f t="shared" si="50"/>
        <v>7.8138660705505094</v>
      </c>
      <c r="BB37" s="13">
        <f t="shared" si="23"/>
        <v>0.41099999999999998</v>
      </c>
      <c r="BC37" s="13">
        <f t="shared" si="24"/>
        <v>2.3999999999999966E-2</v>
      </c>
      <c r="BE37" s="21">
        <v>0.42649999999999999</v>
      </c>
      <c r="BF37" s="21">
        <v>0.42100000000000004</v>
      </c>
      <c r="BG37" s="21">
        <v>0.38900000000000001</v>
      </c>
      <c r="BH37" s="21">
        <v>0.39787499999999998</v>
      </c>
      <c r="BI37" s="21">
        <v>0.39596296296296296</v>
      </c>
      <c r="BJ37" s="13">
        <f t="shared" si="25"/>
        <v>0.40606759259259262</v>
      </c>
      <c r="BK37" s="13">
        <f t="shared" si="26"/>
        <v>1.6590546206273524E-2</v>
      </c>
      <c r="BL37" s="13">
        <f t="shared" si="27"/>
        <v>4.0856612320005574</v>
      </c>
      <c r="BM37" s="13">
        <f t="shared" si="28"/>
        <v>0.39787499999999998</v>
      </c>
      <c r="BN37" s="13">
        <f t="shared" si="29"/>
        <v>2.3125000000000062E-2</v>
      </c>
      <c r="BP37" s="14">
        <v>0.39500000000000002</v>
      </c>
      <c r="BQ37" s="14">
        <v>0.38400000000000001</v>
      </c>
      <c r="BR37" s="14">
        <v>0.41099999999999998</v>
      </c>
      <c r="BS37" s="14">
        <v>0.36399999999999999</v>
      </c>
      <c r="BT37" s="14">
        <v>0.39100000000000001</v>
      </c>
      <c r="BU37" s="14">
        <v>0.376</v>
      </c>
      <c r="BV37" s="8">
        <f t="shared" si="51"/>
        <v>0.38683333333333331</v>
      </c>
      <c r="BW37" s="8">
        <f t="shared" si="52"/>
        <v>1.6216246996967783E-2</v>
      </c>
      <c r="BX37" s="8">
        <f t="shared" si="53"/>
        <v>4.1920500638434595</v>
      </c>
      <c r="BY37" s="13">
        <f t="shared" si="33"/>
        <v>0.38750000000000001</v>
      </c>
      <c r="BZ37" s="13">
        <f t="shared" si="34"/>
        <v>9.5000000000000084E-3</v>
      </c>
      <c r="CA37" s="11" t="s">
        <v>37</v>
      </c>
    </row>
    <row r="38" spans="1:79" x14ac:dyDescent="0.2">
      <c r="A38" s="11" t="s">
        <v>38</v>
      </c>
      <c r="B38" s="14">
        <v>7.6</v>
      </c>
      <c r="C38" s="14">
        <v>7.4</v>
      </c>
      <c r="D38" s="14">
        <v>6.7</v>
      </c>
      <c r="E38" s="14">
        <v>9.4</v>
      </c>
      <c r="F38" s="14">
        <v>7.6</v>
      </c>
      <c r="G38" s="8">
        <f t="shared" si="36"/>
        <v>7.74</v>
      </c>
      <c r="H38" s="1">
        <f t="shared" si="37"/>
        <v>0.99899949949936939</v>
      </c>
      <c r="I38" s="1">
        <f t="shared" si="38"/>
        <v>12.906970277769631</v>
      </c>
      <c r="J38" s="13">
        <f t="shared" si="3"/>
        <v>7.6</v>
      </c>
      <c r="K38" s="13">
        <f t="shared" si="4"/>
        <v>0.19999999999999929</v>
      </c>
      <c r="M38" s="14">
        <v>8.4</v>
      </c>
      <c r="N38" s="14">
        <v>7.3</v>
      </c>
      <c r="O38" s="14">
        <v>7.3</v>
      </c>
      <c r="P38" s="14">
        <v>7.8</v>
      </c>
      <c r="Q38" s="14">
        <v>7.5</v>
      </c>
      <c r="R38" s="14">
        <f t="shared" si="39"/>
        <v>7.6599999999999993</v>
      </c>
      <c r="S38" s="15">
        <f t="shared" si="40"/>
        <v>0.46151923036857323</v>
      </c>
      <c r="T38" s="15">
        <f t="shared" si="41"/>
        <v>6.0250552267437767</v>
      </c>
      <c r="U38" s="13">
        <f t="shared" si="8"/>
        <v>7.5</v>
      </c>
      <c r="V38" s="13">
        <f t="shared" si="9"/>
        <v>0.20000000000000018</v>
      </c>
      <c r="X38" s="14">
        <v>7.4</v>
      </c>
      <c r="Y38" s="14">
        <v>7.4</v>
      </c>
      <c r="Z38" s="14">
        <v>7.8</v>
      </c>
      <c r="AA38" s="14">
        <v>7.2</v>
      </c>
      <c r="AB38" s="14">
        <v>8</v>
      </c>
      <c r="AC38" s="14">
        <f t="shared" si="42"/>
        <v>7.56</v>
      </c>
      <c r="AD38" s="15">
        <f t="shared" si="43"/>
        <v>0.32863353450309951</v>
      </c>
      <c r="AE38" s="15">
        <f t="shared" si="44"/>
        <v>4.3470044246441732</v>
      </c>
      <c r="AF38" s="13">
        <f t="shared" si="13"/>
        <v>7.4</v>
      </c>
      <c r="AG38" s="13">
        <f t="shared" si="14"/>
        <v>0.20000000000000018</v>
      </c>
      <c r="AI38" s="14">
        <v>8.1999999999999993</v>
      </c>
      <c r="AJ38" s="14">
        <v>7.8</v>
      </c>
      <c r="AK38" s="14">
        <v>8.1999999999999993</v>
      </c>
      <c r="AL38" s="14">
        <v>7.8</v>
      </c>
      <c r="AM38" s="14">
        <v>7.6</v>
      </c>
      <c r="AN38" s="14">
        <f t="shared" si="45"/>
        <v>7.92</v>
      </c>
      <c r="AO38" s="15">
        <f t="shared" si="46"/>
        <v>0.2683281572999745</v>
      </c>
      <c r="AP38" s="15">
        <f t="shared" si="47"/>
        <v>3.387981784090587</v>
      </c>
      <c r="AQ38" s="13">
        <f t="shared" si="18"/>
        <v>7.8</v>
      </c>
      <c r="AR38" s="13">
        <f t="shared" si="19"/>
        <v>0.20000000000000018</v>
      </c>
      <c r="AT38" s="14">
        <v>8.1999999999999993</v>
      </c>
      <c r="AU38" s="14">
        <v>8.5</v>
      </c>
      <c r="AV38" s="14">
        <v>8.1</v>
      </c>
      <c r="AW38" s="14">
        <v>8.1</v>
      </c>
      <c r="AX38" s="14">
        <v>7.5</v>
      </c>
      <c r="AY38" s="8">
        <f t="shared" si="48"/>
        <v>8.08</v>
      </c>
      <c r="AZ38" s="1">
        <f t="shared" si="49"/>
        <v>0.36331804249169891</v>
      </c>
      <c r="BA38" s="1">
        <f t="shared" si="50"/>
        <v>4.4965104268774621</v>
      </c>
      <c r="BB38" s="13">
        <f t="shared" si="23"/>
        <v>8.1</v>
      </c>
      <c r="BC38" s="13">
        <f t="shared" si="24"/>
        <v>9.9999999999999645E-2</v>
      </c>
      <c r="BE38" s="18">
        <v>8.35</v>
      </c>
      <c r="BF38" s="18">
        <v>8.1</v>
      </c>
      <c r="BG38" s="18">
        <v>8</v>
      </c>
      <c r="BH38" s="18">
        <v>7.4749999999999996</v>
      </c>
      <c r="BI38" s="18">
        <v>7.7777777777777777</v>
      </c>
      <c r="BJ38" s="13">
        <f t="shared" si="25"/>
        <v>7.9405555555555551</v>
      </c>
      <c r="BK38" s="13">
        <f t="shared" si="26"/>
        <v>0.33160198513158795</v>
      </c>
      <c r="BL38" s="13">
        <f t="shared" si="27"/>
        <v>4.176055224493517</v>
      </c>
      <c r="BM38" s="13">
        <f t="shared" si="28"/>
        <v>8</v>
      </c>
      <c r="BN38" s="13">
        <f t="shared" si="29"/>
        <v>0.22222222222222232</v>
      </c>
      <c r="BP38" s="14">
        <v>7.8</v>
      </c>
      <c r="BQ38" s="14">
        <v>7.2</v>
      </c>
      <c r="BR38" s="14">
        <v>6.7</v>
      </c>
      <c r="BS38" s="14">
        <v>7.4</v>
      </c>
      <c r="BT38" s="14">
        <v>7.8</v>
      </c>
      <c r="BU38" s="14">
        <v>7.5</v>
      </c>
      <c r="BV38" s="8">
        <f t="shared" si="51"/>
        <v>7.3999999999999995</v>
      </c>
      <c r="BW38" s="8">
        <f t="shared" si="52"/>
        <v>0.41472882706655428</v>
      </c>
      <c r="BX38" s="8">
        <f t="shared" si="53"/>
        <v>5.6044436090074905</v>
      </c>
      <c r="BY38" s="13">
        <f t="shared" si="33"/>
        <v>7.45</v>
      </c>
      <c r="BZ38" s="13">
        <f t="shared" si="34"/>
        <v>0.34999999999999964</v>
      </c>
      <c r="CA38" s="11" t="s">
        <v>38</v>
      </c>
    </row>
    <row r="39" spans="1:79" x14ac:dyDescent="0.2">
      <c r="A39" s="11" t="s">
        <v>39</v>
      </c>
      <c r="B39" s="14">
        <v>1.4</v>
      </c>
      <c r="C39" s="14">
        <v>1.4</v>
      </c>
      <c r="D39" s="14">
        <v>1.37</v>
      </c>
      <c r="E39" s="14">
        <v>1.4</v>
      </c>
      <c r="F39" s="14">
        <v>1.23</v>
      </c>
      <c r="G39" s="1">
        <f t="shared" si="36"/>
        <v>1.36</v>
      </c>
      <c r="H39" s="1">
        <f t="shared" si="37"/>
        <v>7.3824115301166976E-2</v>
      </c>
      <c r="I39" s="1">
        <f t="shared" si="38"/>
        <v>5.4282437721446302</v>
      </c>
      <c r="J39" s="13">
        <f t="shared" si="3"/>
        <v>1.4</v>
      </c>
      <c r="K39" s="13">
        <f t="shared" si="4"/>
        <v>0</v>
      </c>
      <c r="M39" s="14">
        <v>1.65</v>
      </c>
      <c r="N39" s="14">
        <v>1.71</v>
      </c>
      <c r="O39" s="14">
        <v>1.43</v>
      </c>
      <c r="P39" s="14">
        <v>1.56</v>
      </c>
      <c r="Q39" s="14">
        <v>1.39</v>
      </c>
      <c r="R39" s="15">
        <f t="shared" si="39"/>
        <v>1.5479999999999998</v>
      </c>
      <c r="S39" s="15">
        <f t="shared" si="40"/>
        <v>0.1375499909123952</v>
      </c>
      <c r="T39" s="15">
        <f t="shared" si="41"/>
        <v>8.8856583276741095</v>
      </c>
      <c r="U39" s="13">
        <f t="shared" si="8"/>
        <v>1.56</v>
      </c>
      <c r="V39" s="13">
        <f t="shared" si="9"/>
        <v>0.13000000000000012</v>
      </c>
      <c r="X39" s="14">
        <v>1.58</v>
      </c>
      <c r="Y39" s="14">
        <v>1.54</v>
      </c>
      <c r="Z39" s="14">
        <v>1.66</v>
      </c>
      <c r="AA39" s="14">
        <v>1.73</v>
      </c>
      <c r="AB39" s="14">
        <v>1.64</v>
      </c>
      <c r="AC39" s="14">
        <f t="shared" si="42"/>
        <v>1.6300000000000001</v>
      </c>
      <c r="AD39" s="15">
        <f t="shared" si="43"/>
        <v>7.3484692283495301E-2</v>
      </c>
      <c r="AE39" s="15">
        <f t="shared" si="44"/>
        <v>4.5082633302757849</v>
      </c>
      <c r="AF39" s="13">
        <f t="shared" si="13"/>
        <v>1.64</v>
      </c>
      <c r="AG39" s="13">
        <f t="shared" si="14"/>
        <v>5.9999999999999831E-2</v>
      </c>
      <c r="AI39" s="14">
        <v>1.6</v>
      </c>
      <c r="AJ39" s="14">
        <v>1.8</v>
      </c>
      <c r="AK39" s="14">
        <v>1.58</v>
      </c>
      <c r="AL39" s="14">
        <v>1.57</v>
      </c>
      <c r="AM39" s="14">
        <v>1.64</v>
      </c>
      <c r="AN39" s="15">
        <f t="shared" si="45"/>
        <v>1.6380000000000003</v>
      </c>
      <c r="AO39" s="15">
        <f t="shared" si="46"/>
        <v>9.4445751624940746E-2</v>
      </c>
      <c r="AP39" s="15">
        <f t="shared" si="47"/>
        <v>5.7659189026215341</v>
      </c>
      <c r="AQ39" s="13">
        <f t="shared" si="18"/>
        <v>1.6</v>
      </c>
      <c r="AR39" s="13">
        <f t="shared" si="19"/>
        <v>3.0000000000000027E-2</v>
      </c>
      <c r="AT39" s="14">
        <v>1.57</v>
      </c>
      <c r="AU39" s="14">
        <v>1.6</v>
      </c>
      <c r="AV39" s="14">
        <v>1.57</v>
      </c>
      <c r="AW39" s="14">
        <v>1.63</v>
      </c>
      <c r="AX39" s="14">
        <v>1.62</v>
      </c>
      <c r="AY39" s="1">
        <f t="shared" si="48"/>
        <v>1.5980000000000001</v>
      </c>
      <c r="AZ39" s="1">
        <f t="shared" si="49"/>
        <v>2.7748873851023176E-2</v>
      </c>
      <c r="BA39" s="1">
        <f t="shared" si="50"/>
        <v>1.7364752097010747</v>
      </c>
      <c r="BB39" s="13">
        <f t="shared" si="23"/>
        <v>1.6</v>
      </c>
      <c r="BC39" s="13">
        <f t="shared" si="24"/>
        <v>2.9999999999999805E-2</v>
      </c>
      <c r="BE39" s="13">
        <v>1.585</v>
      </c>
      <c r="BF39" s="13">
        <v>1.6</v>
      </c>
      <c r="BG39" s="13">
        <v>1.6375000000000002</v>
      </c>
      <c r="BH39" s="13">
        <v>1.62375</v>
      </c>
      <c r="BI39" s="13">
        <v>1.6166666666666663</v>
      </c>
      <c r="BJ39" s="13">
        <f t="shared" si="25"/>
        <v>1.6125833333333333</v>
      </c>
      <c r="BK39" s="13">
        <f t="shared" si="26"/>
        <v>2.0502371136583781E-2</v>
      </c>
      <c r="BL39" s="13">
        <f t="shared" si="27"/>
        <v>1.2713991713038364</v>
      </c>
      <c r="BM39" s="13">
        <f t="shared" si="28"/>
        <v>1.6166666666666663</v>
      </c>
      <c r="BN39" s="13">
        <f t="shared" si="29"/>
        <v>2.0833333333333925E-2</v>
      </c>
      <c r="BP39" s="14">
        <v>1.38</v>
      </c>
      <c r="BQ39" s="14">
        <v>1.33</v>
      </c>
      <c r="BR39" s="14">
        <v>1.35</v>
      </c>
      <c r="BS39" s="14">
        <v>1.35</v>
      </c>
      <c r="BT39" s="14">
        <v>1.38</v>
      </c>
      <c r="BU39" s="14">
        <v>1.4</v>
      </c>
      <c r="BV39" s="8">
        <f t="shared" si="51"/>
        <v>1.365</v>
      </c>
      <c r="BW39" s="8">
        <f t="shared" si="52"/>
        <v>2.5884358211089482E-2</v>
      </c>
      <c r="BX39" s="8">
        <f t="shared" si="53"/>
        <v>1.8962899788343945</v>
      </c>
      <c r="BY39" s="13">
        <f t="shared" si="33"/>
        <v>1.365</v>
      </c>
      <c r="BZ39" s="13">
        <f t="shared" si="34"/>
        <v>2.4999999999999911E-2</v>
      </c>
      <c r="CA39" s="11" t="s">
        <v>39</v>
      </c>
    </row>
    <row r="40" spans="1:79" x14ac:dyDescent="0.2">
      <c r="A40" s="11" t="s">
        <v>40</v>
      </c>
      <c r="B40" s="14">
        <v>0.59</v>
      </c>
      <c r="C40" s="14">
        <v>0.59</v>
      </c>
      <c r="D40" s="14">
        <v>0.53</v>
      </c>
      <c r="E40" s="14">
        <v>0.54</v>
      </c>
      <c r="F40" s="14">
        <v>0.56000000000000005</v>
      </c>
      <c r="G40" s="1">
        <f t="shared" si="36"/>
        <v>0.56200000000000006</v>
      </c>
      <c r="H40" s="1">
        <f t="shared" si="37"/>
        <v>2.7748873851023186E-2</v>
      </c>
      <c r="I40" s="1">
        <f t="shared" si="38"/>
        <v>4.9375220375486091</v>
      </c>
      <c r="J40" s="13">
        <f t="shared" si="3"/>
        <v>0.56000000000000005</v>
      </c>
      <c r="K40" s="13">
        <f t="shared" si="4"/>
        <v>2.9999999999999916E-2</v>
      </c>
      <c r="M40" s="14">
        <v>0.56000000000000005</v>
      </c>
      <c r="N40" s="14">
        <v>0.62</v>
      </c>
      <c r="O40" s="14">
        <v>0.57999999999999996</v>
      </c>
      <c r="P40" s="14">
        <v>0.63</v>
      </c>
      <c r="Q40" s="14">
        <v>0.52</v>
      </c>
      <c r="R40" s="15">
        <f t="shared" si="39"/>
        <v>0.58200000000000007</v>
      </c>
      <c r="S40" s="15">
        <f t="shared" si="40"/>
        <v>4.4944410108488451E-2</v>
      </c>
      <c r="T40" s="15">
        <f t="shared" si="41"/>
        <v>7.7224072351354716</v>
      </c>
      <c r="U40" s="13">
        <f t="shared" si="8"/>
        <v>0.57999999999999996</v>
      </c>
      <c r="V40" s="13">
        <f t="shared" si="9"/>
        <v>4.0000000000000036E-2</v>
      </c>
      <c r="X40" s="14">
        <v>0.61</v>
      </c>
      <c r="Y40" s="14">
        <v>0.64</v>
      </c>
      <c r="Z40" s="14">
        <v>0.57999999999999996</v>
      </c>
      <c r="AA40" s="14">
        <v>0.6</v>
      </c>
      <c r="AB40" s="14">
        <v>0.59</v>
      </c>
      <c r="AC40" s="15">
        <f t="shared" si="42"/>
        <v>0.60399999999999998</v>
      </c>
      <c r="AD40" s="15">
        <f t="shared" si="43"/>
        <v>2.3021728866442694E-2</v>
      </c>
      <c r="AE40" s="15">
        <f t="shared" si="44"/>
        <v>3.8115445143117044</v>
      </c>
      <c r="AF40" s="13">
        <f t="shared" si="13"/>
        <v>0.6</v>
      </c>
      <c r="AG40" s="13">
        <f t="shared" si="14"/>
        <v>1.0000000000000009E-2</v>
      </c>
      <c r="AI40" s="14">
        <v>0.56000000000000005</v>
      </c>
      <c r="AJ40" s="14">
        <v>0.61</v>
      </c>
      <c r="AK40" s="14">
        <v>0.59</v>
      </c>
      <c r="AL40" s="14">
        <v>0.56999999999999995</v>
      </c>
      <c r="AM40" s="14">
        <v>0.56000000000000005</v>
      </c>
      <c r="AN40" s="15">
        <f t="shared" si="45"/>
        <v>0.57799999999999996</v>
      </c>
      <c r="AO40" s="15">
        <f t="shared" si="46"/>
        <v>2.1679483388678773E-2</v>
      </c>
      <c r="AP40" s="15">
        <f t="shared" si="47"/>
        <v>3.7507756727817947</v>
      </c>
      <c r="AQ40" s="13">
        <f t="shared" si="18"/>
        <v>0.56999999999999995</v>
      </c>
      <c r="AR40" s="13">
        <f t="shared" si="19"/>
        <v>9.9999999999998979E-3</v>
      </c>
      <c r="AT40" s="14">
        <v>0.55000000000000004</v>
      </c>
      <c r="AU40" s="14">
        <v>0.56000000000000005</v>
      </c>
      <c r="AV40" s="14">
        <v>0.55000000000000004</v>
      </c>
      <c r="AW40" s="14">
        <v>0.59</v>
      </c>
      <c r="AX40" s="14">
        <v>0.59</v>
      </c>
      <c r="AY40" s="1">
        <f t="shared" si="48"/>
        <v>0.56799999999999995</v>
      </c>
      <c r="AZ40" s="1">
        <f t="shared" si="49"/>
        <v>2.0493901531919156E-2</v>
      </c>
      <c r="BA40" s="1">
        <f t="shared" si="50"/>
        <v>3.6080812556195703</v>
      </c>
      <c r="BB40" s="13">
        <f t="shared" si="23"/>
        <v>0.56000000000000005</v>
      </c>
      <c r="BC40" s="13">
        <f t="shared" si="24"/>
        <v>1.0000000000000009E-2</v>
      </c>
      <c r="BE40" s="13">
        <v>0.55500000000000005</v>
      </c>
      <c r="BF40" s="13">
        <v>0.57000000000000006</v>
      </c>
      <c r="BG40" s="13">
        <v>0.58249999999999991</v>
      </c>
      <c r="BH40" s="13">
        <v>0.59875</v>
      </c>
      <c r="BI40" s="13">
        <v>0.5822222222222222</v>
      </c>
      <c r="BJ40" s="13">
        <f t="shared" si="25"/>
        <v>0.5776944444444444</v>
      </c>
      <c r="BK40" s="13">
        <f t="shared" si="26"/>
        <v>1.6287823976103812E-2</v>
      </c>
      <c r="BL40" s="13">
        <f t="shared" si="27"/>
        <v>2.8194531092933466</v>
      </c>
      <c r="BM40" s="13">
        <f t="shared" si="28"/>
        <v>0.5822222222222222</v>
      </c>
      <c r="BN40" s="13">
        <f t="shared" si="29"/>
        <v>1.2222222222222134E-2</v>
      </c>
      <c r="BP40" s="14">
        <v>0.56000000000000005</v>
      </c>
      <c r="BQ40" s="14">
        <v>0.55000000000000004</v>
      </c>
      <c r="BR40" s="14">
        <v>0.52</v>
      </c>
      <c r="BS40" s="14">
        <v>0.57999999999999996</v>
      </c>
      <c r="BT40" s="14">
        <v>0.56999999999999995</v>
      </c>
      <c r="BU40" s="14">
        <v>0.54</v>
      </c>
      <c r="BV40" s="8">
        <f t="shared" si="51"/>
        <v>0.55333333333333334</v>
      </c>
      <c r="BW40" s="8">
        <f t="shared" si="52"/>
        <v>2.1602468994692842E-2</v>
      </c>
      <c r="BX40" s="8">
        <f t="shared" si="53"/>
        <v>3.9040606616914775</v>
      </c>
      <c r="BY40" s="13">
        <f t="shared" si="33"/>
        <v>0.55500000000000005</v>
      </c>
      <c r="BZ40" s="13">
        <f t="shared" si="34"/>
        <v>1.4999999999999958E-2</v>
      </c>
      <c r="CA40" s="11" t="s">
        <v>40</v>
      </c>
    </row>
    <row r="41" spans="1:79" x14ac:dyDescent="0.2">
      <c r="A41" s="11" t="s">
        <v>41</v>
      </c>
      <c r="B41" s="14">
        <v>36</v>
      </c>
      <c r="C41" s="14">
        <v>35</v>
      </c>
      <c r="D41" s="14">
        <v>36</v>
      </c>
      <c r="E41" s="14">
        <v>34</v>
      </c>
      <c r="F41" s="14">
        <v>38</v>
      </c>
      <c r="G41" s="6">
        <f t="shared" si="36"/>
        <v>35.799999999999997</v>
      </c>
      <c r="H41" s="1">
        <f t="shared" si="37"/>
        <v>1.4832396974191326</v>
      </c>
      <c r="I41" s="1">
        <f t="shared" si="38"/>
        <v>4.1431276464221591</v>
      </c>
      <c r="J41" s="13">
        <f t="shared" si="3"/>
        <v>36</v>
      </c>
      <c r="K41" s="13">
        <f t="shared" si="4"/>
        <v>1</v>
      </c>
      <c r="M41" s="14">
        <v>34</v>
      </c>
      <c r="N41" s="14">
        <v>42</v>
      </c>
      <c r="O41" s="14">
        <v>36</v>
      </c>
      <c r="P41" s="14">
        <v>37</v>
      </c>
      <c r="Q41" s="14">
        <v>34</v>
      </c>
      <c r="R41" s="14">
        <f t="shared" si="39"/>
        <v>36.6</v>
      </c>
      <c r="S41" s="15">
        <f t="shared" si="40"/>
        <v>3.2863353450309964</v>
      </c>
      <c r="T41" s="15">
        <f t="shared" si="41"/>
        <v>8.9790583197568203</v>
      </c>
      <c r="U41" s="13">
        <f t="shared" si="8"/>
        <v>36</v>
      </c>
      <c r="V41" s="13">
        <f t="shared" si="9"/>
        <v>2</v>
      </c>
      <c r="X41" s="14">
        <v>35</v>
      </c>
      <c r="Y41" s="14">
        <v>37</v>
      </c>
      <c r="Z41" s="14">
        <v>34</v>
      </c>
      <c r="AA41" s="14">
        <v>39</v>
      </c>
      <c r="AB41" s="14">
        <v>34</v>
      </c>
      <c r="AC41" s="14">
        <f t="shared" si="42"/>
        <v>35.799999999999997</v>
      </c>
      <c r="AD41" s="15">
        <f t="shared" si="43"/>
        <v>2.16794833886788</v>
      </c>
      <c r="AE41" s="15">
        <f t="shared" si="44"/>
        <v>6.0557216169493859</v>
      </c>
      <c r="AF41" s="13">
        <f t="shared" si="13"/>
        <v>35</v>
      </c>
      <c r="AG41" s="13">
        <f t="shared" si="14"/>
        <v>1</v>
      </c>
      <c r="AI41" s="19">
        <v>34</v>
      </c>
      <c r="AJ41" s="19">
        <v>39</v>
      </c>
      <c r="AK41" s="19">
        <v>35</v>
      </c>
      <c r="AL41" s="19">
        <v>34</v>
      </c>
      <c r="AM41" s="19">
        <v>33</v>
      </c>
      <c r="AN41" s="17">
        <f t="shared" si="45"/>
        <v>35</v>
      </c>
      <c r="AO41" s="15">
        <f t="shared" si="46"/>
        <v>2.3452078799117149</v>
      </c>
      <c r="AP41" s="15">
        <f t="shared" si="47"/>
        <v>6.7005939426049004</v>
      </c>
      <c r="AQ41" s="13">
        <f t="shared" si="18"/>
        <v>34</v>
      </c>
      <c r="AR41" s="13">
        <f t="shared" si="19"/>
        <v>1</v>
      </c>
      <c r="AT41" s="14">
        <v>35</v>
      </c>
      <c r="AU41" s="14">
        <v>38</v>
      </c>
      <c r="AV41" s="14">
        <v>35</v>
      </c>
      <c r="AW41" s="14">
        <v>38</v>
      </c>
      <c r="AX41" s="14">
        <v>36</v>
      </c>
      <c r="AY41" s="8">
        <f t="shared" si="48"/>
        <v>36.4</v>
      </c>
      <c r="AZ41" s="8">
        <f t="shared" si="49"/>
        <v>1.51657508881031</v>
      </c>
      <c r="BA41" s="1">
        <f t="shared" si="50"/>
        <v>4.1664150791492034</v>
      </c>
      <c r="BB41" s="13">
        <f t="shared" si="23"/>
        <v>36</v>
      </c>
      <c r="BC41" s="13">
        <f t="shared" si="24"/>
        <v>1</v>
      </c>
      <c r="BE41" s="16">
        <v>36.5</v>
      </c>
      <c r="BF41" s="16">
        <v>36.5</v>
      </c>
      <c r="BG41" s="16">
        <v>35.5</v>
      </c>
      <c r="BH41" s="16">
        <v>36.125</v>
      </c>
      <c r="BI41" s="16">
        <v>35.259259259259252</v>
      </c>
      <c r="BJ41" s="13">
        <f t="shared" si="25"/>
        <v>35.976851851851848</v>
      </c>
      <c r="BK41" s="13">
        <f t="shared" si="26"/>
        <v>0.57263484463917047</v>
      </c>
      <c r="BL41" s="13">
        <f t="shared" si="27"/>
        <v>1.5916758003096234</v>
      </c>
      <c r="BM41" s="13">
        <f t="shared" si="28"/>
        <v>36.125</v>
      </c>
      <c r="BN41" s="13">
        <f t="shared" si="29"/>
        <v>0.625</v>
      </c>
      <c r="BP41" s="14">
        <v>34</v>
      </c>
      <c r="BQ41" s="14">
        <v>34</v>
      </c>
      <c r="BR41" s="14">
        <v>33</v>
      </c>
      <c r="BS41" s="14">
        <v>37</v>
      </c>
      <c r="BT41" s="14">
        <v>33</v>
      </c>
      <c r="BU41" s="14">
        <v>34</v>
      </c>
      <c r="BV41" s="8">
        <f t="shared" si="51"/>
        <v>34.166666666666664</v>
      </c>
      <c r="BW41" s="8">
        <f t="shared" si="52"/>
        <v>1.4719601443879744</v>
      </c>
      <c r="BX41" s="8">
        <f t="shared" si="53"/>
        <v>4.308176032355048</v>
      </c>
      <c r="BY41" s="13">
        <f t="shared" si="33"/>
        <v>34</v>
      </c>
      <c r="BZ41" s="13">
        <f t="shared" si="34"/>
        <v>0.5</v>
      </c>
      <c r="CA41" s="11" t="s">
        <v>41</v>
      </c>
    </row>
    <row r="42" spans="1:79" x14ac:dyDescent="0.2">
      <c r="A42" s="11" t="s">
        <v>42</v>
      </c>
      <c r="B42" s="14">
        <v>39.5</v>
      </c>
      <c r="C42" s="14">
        <v>43.2</v>
      </c>
      <c r="D42" s="14">
        <v>40</v>
      </c>
      <c r="E42" s="14">
        <v>32.700000000000003</v>
      </c>
      <c r="F42" s="14">
        <v>34.299999999999997</v>
      </c>
      <c r="G42" s="8">
        <f t="shared" si="36"/>
        <v>37.94</v>
      </c>
      <c r="H42" s="1">
        <f t="shared" si="37"/>
        <v>4.3316278695197425</v>
      </c>
      <c r="I42" s="1">
        <f t="shared" si="38"/>
        <v>11.417047626567587</v>
      </c>
      <c r="J42" s="13">
        <f t="shared" si="3"/>
        <v>39.5</v>
      </c>
      <c r="K42" s="13">
        <f t="shared" si="4"/>
        <v>3.7000000000000028</v>
      </c>
      <c r="M42" s="14">
        <v>38</v>
      </c>
      <c r="N42" s="14">
        <v>38.6</v>
      </c>
      <c r="O42" s="14">
        <v>35.1</v>
      </c>
      <c r="P42" s="14">
        <v>40.1</v>
      </c>
      <c r="Q42" s="14">
        <v>34.5</v>
      </c>
      <c r="R42" s="17">
        <f t="shared" si="39"/>
        <v>37.26</v>
      </c>
      <c r="S42" s="15">
        <f t="shared" si="40"/>
        <v>2.3818060374430159</v>
      </c>
      <c r="T42" s="15">
        <f t="shared" si="41"/>
        <v>6.3923940886822752</v>
      </c>
      <c r="U42" s="13">
        <f t="shared" si="8"/>
        <v>38</v>
      </c>
      <c r="V42" s="13">
        <f t="shared" si="9"/>
        <v>2.1000000000000014</v>
      </c>
      <c r="X42" s="14">
        <v>35.200000000000003</v>
      </c>
      <c r="Y42" s="14">
        <v>40.6</v>
      </c>
      <c r="Z42" s="14">
        <v>35.799999999999997</v>
      </c>
      <c r="AA42" s="14">
        <v>43.1</v>
      </c>
      <c r="AB42" s="14">
        <v>43.8</v>
      </c>
      <c r="AC42" s="14">
        <f t="shared" si="42"/>
        <v>39.700000000000003</v>
      </c>
      <c r="AD42" s="15">
        <f t="shared" si="43"/>
        <v>4.0199502484483558</v>
      </c>
      <c r="AE42" s="15">
        <f t="shared" si="44"/>
        <v>10.125819265612986</v>
      </c>
      <c r="AF42" s="13">
        <f t="shared" si="13"/>
        <v>40.6</v>
      </c>
      <c r="AG42" s="13">
        <f t="shared" si="14"/>
        <v>3.1999999999999957</v>
      </c>
      <c r="AI42" s="14">
        <v>38.1</v>
      </c>
      <c r="AJ42" s="14">
        <v>43.1</v>
      </c>
      <c r="AK42" s="14">
        <v>39.200000000000003</v>
      </c>
      <c r="AL42" s="14">
        <v>38.4</v>
      </c>
      <c r="AM42" s="14">
        <v>38.299999999999997</v>
      </c>
      <c r="AN42" s="17">
        <f t="shared" si="45"/>
        <v>39.42</v>
      </c>
      <c r="AO42" s="15">
        <f t="shared" si="46"/>
        <v>2.0992855927672167</v>
      </c>
      <c r="AP42" s="15">
        <f t="shared" si="47"/>
        <v>5.3254327568929902</v>
      </c>
      <c r="AQ42" s="13">
        <f t="shared" si="18"/>
        <v>38.4</v>
      </c>
      <c r="AR42" s="13">
        <f t="shared" si="19"/>
        <v>0.29999999999999716</v>
      </c>
      <c r="AT42" s="14">
        <v>38.200000000000003</v>
      </c>
      <c r="AU42" s="14">
        <v>41.8</v>
      </c>
      <c r="AV42" s="14">
        <v>38.9</v>
      </c>
      <c r="AW42" s="14">
        <v>41.8</v>
      </c>
      <c r="AX42" s="14">
        <v>41.8</v>
      </c>
      <c r="AY42" s="8">
        <f t="shared" si="48"/>
        <v>40.5</v>
      </c>
      <c r="AZ42" s="1">
        <f t="shared" si="49"/>
        <v>1.7972200755611407</v>
      </c>
      <c r="BA42" s="1">
        <f t="shared" si="50"/>
        <v>4.4375804334842979</v>
      </c>
      <c r="BB42" s="13">
        <f t="shared" si="23"/>
        <v>41.8</v>
      </c>
      <c r="BC42" s="13">
        <f t="shared" si="24"/>
        <v>0</v>
      </c>
      <c r="BE42" s="18">
        <v>40</v>
      </c>
      <c r="BF42" s="18">
        <v>40.349999999999994</v>
      </c>
      <c r="BG42" s="18">
        <v>39.700000000000003</v>
      </c>
      <c r="BH42" s="18">
        <v>40.237499999999997</v>
      </c>
      <c r="BI42" s="18">
        <v>38.811111111111103</v>
      </c>
      <c r="BJ42" s="13">
        <f t="shared" si="25"/>
        <v>39.819722222222218</v>
      </c>
      <c r="BK42" s="13">
        <f t="shared" si="26"/>
        <v>0.61641354915369007</v>
      </c>
      <c r="BL42" s="13">
        <f t="shared" si="27"/>
        <v>1.548010670977729</v>
      </c>
      <c r="BM42" s="13">
        <f t="shared" si="28"/>
        <v>40</v>
      </c>
      <c r="BN42" s="13">
        <f t="shared" si="29"/>
        <v>0.34999999999999432</v>
      </c>
      <c r="BP42" s="14">
        <v>38.9</v>
      </c>
      <c r="BQ42" s="14">
        <v>36.9</v>
      </c>
      <c r="BR42" s="14">
        <v>40.200000000000003</v>
      </c>
      <c r="BS42" s="14">
        <v>37.6</v>
      </c>
      <c r="BT42" s="14">
        <v>37.9</v>
      </c>
      <c r="BU42" s="14">
        <v>38.299999999999997</v>
      </c>
      <c r="BV42" s="8">
        <f t="shared" si="51"/>
        <v>38.300000000000004</v>
      </c>
      <c r="BW42" s="8">
        <f t="shared" si="52"/>
        <v>1.1471704319759999</v>
      </c>
      <c r="BX42" s="8">
        <f t="shared" si="53"/>
        <v>2.9952230599895557</v>
      </c>
      <c r="BY42" s="13">
        <f t="shared" si="33"/>
        <v>38.099999999999994</v>
      </c>
      <c r="BZ42" s="13">
        <f t="shared" si="34"/>
        <v>1</v>
      </c>
      <c r="CA42" s="11" t="s">
        <v>42</v>
      </c>
    </row>
    <row r="43" spans="1:79" x14ac:dyDescent="0.2">
      <c r="A43" s="11" t="s">
        <v>43</v>
      </c>
      <c r="B43" s="14">
        <v>3.31</v>
      </c>
      <c r="C43" s="14">
        <v>3.77</v>
      </c>
      <c r="D43" s="14">
        <v>4.1399999999999997</v>
      </c>
      <c r="E43" s="14">
        <v>3.61</v>
      </c>
      <c r="F43" s="14">
        <v>3.04</v>
      </c>
      <c r="G43" s="1">
        <f t="shared" si="36"/>
        <v>3.5739999999999994</v>
      </c>
      <c r="H43" s="1">
        <f t="shared" si="37"/>
        <v>0.42276470997471532</v>
      </c>
      <c r="I43" s="1">
        <f t="shared" si="38"/>
        <v>11.828895074838147</v>
      </c>
      <c r="J43" s="13">
        <f t="shared" si="3"/>
        <v>3.61</v>
      </c>
      <c r="K43" s="13">
        <f t="shared" si="4"/>
        <v>0.29999999999999982</v>
      </c>
      <c r="M43" s="14">
        <v>4.53</v>
      </c>
      <c r="N43" s="14">
        <v>4.9400000000000004</v>
      </c>
      <c r="O43" s="14">
        <v>3.21</v>
      </c>
      <c r="P43" s="14">
        <v>3.42</v>
      </c>
      <c r="Q43" s="14">
        <v>3.31</v>
      </c>
      <c r="R43" s="15">
        <f t="shared" si="39"/>
        <v>3.8820000000000001</v>
      </c>
      <c r="S43" s="15">
        <f t="shared" si="40"/>
        <v>0.79553126902718541</v>
      </c>
      <c r="T43" s="15">
        <f t="shared" si="41"/>
        <v>20.492819913116573</v>
      </c>
      <c r="U43" s="13">
        <f t="shared" si="8"/>
        <v>3.42</v>
      </c>
      <c r="V43" s="13">
        <f t="shared" si="9"/>
        <v>0.20999999999999996</v>
      </c>
      <c r="X43" s="14">
        <v>3.61</v>
      </c>
      <c r="Y43" s="14">
        <v>4.25</v>
      </c>
      <c r="Z43" s="14">
        <v>4.01</v>
      </c>
      <c r="AA43" s="14">
        <v>5.09</v>
      </c>
      <c r="AB43" s="14">
        <v>3.12</v>
      </c>
      <c r="AC43" s="15">
        <f t="shared" si="42"/>
        <v>4.016</v>
      </c>
      <c r="AD43" s="15">
        <f t="shared" si="43"/>
        <v>0.7375499983051933</v>
      </c>
      <c r="AE43" s="15">
        <f t="shared" si="44"/>
        <v>18.365288802420153</v>
      </c>
      <c r="AF43" s="13">
        <f t="shared" si="13"/>
        <v>4.01</v>
      </c>
      <c r="AG43" s="13">
        <f t="shared" si="14"/>
        <v>0.39999999999999991</v>
      </c>
      <c r="AI43" s="14">
        <v>3.29</v>
      </c>
      <c r="AJ43" s="14">
        <v>4.1100000000000003</v>
      </c>
      <c r="AK43" s="14">
        <v>4.05</v>
      </c>
      <c r="AL43" s="14">
        <v>3.65</v>
      </c>
      <c r="AM43" s="14">
        <v>2.93</v>
      </c>
      <c r="AN43" s="15">
        <f t="shared" si="45"/>
        <v>3.6060000000000003</v>
      </c>
      <c r="AO43" s="15">
        <f t="shared" si="46"/>
        <v>0.50247387991814907</v>
      </c>
      <c r="AP43" s="15">
        <f t="shared" si="47"/>
        <v>13.934383802499973</v>
      </c>
      <c r="AQ43" s="13">
        <f t="shared" si="18"/>
        <v>3.65</v>
      </c>
      <c r="AR43" s="13">
        <f t="shared" si="19"/>
        <v>0.39999999999999991</v>
      </c>
      <c r="AT43" s="14">
        <v>3.59</v>
      </c>
      <c r="AU43" s="14">
        <v>4.28</v>
      </c>
      <c r="AV43" s="14">
        <v>2.97</v>
      </c>
      <c r="AW43" s="14">
        <v>3.75</v>
      </c>
      <c r="AX43" s="14">
        <v>3.16</v>
      </c>
      <c r="AY43" s="1">
        <f t="shared" si="48"/>
        <v>3.55</v>
      </c>
      <c r="AZ43" s="1">
        <f t="shared" si="49"/>
        <v>0.51550945675128079</v>
      </c>
      <c r="BA43" s="1">
        <f t="shared" si="50"/>
        <v>14.521393147923403</v>
      </c>
      <c r="BB43" s="13">
        <f t="shared" si="23"/>
        <v>3.59</v>
      </c>
      <c r="BC43" s="13">
        <f t="shared" si="24"/>
        <v>0.42999999999999972</v>
      </c>
      <c r="BE43" s="13">
        <v>3.9350000000000001</v>
      </c>
      <c r="BF43" s="13">
        <v>3.3600000000000003</v>
      </c>
      <c r="BG43" s="13">
        <v>3.7749999999999999</v>
      </c>
      <c r="BH43" s="13">
        <v>3.7</v>
      </c>
      <c r="BI43" s="13">
        <v>3.4755555555555553</v>
      </c>
      <c r="BJ43" s="13">
        <f t="shared" si="25"/>
        <v>3.649111111111111</v>
      </c>
      <c r="BK43" s="13">
        <f t="shared" si="26"/>
        <v>0.23123414193207223</v>
      </c>
      <c r="BL43" s="13">
        <f t="shared" si="27"/>
        <v>6.3367251610396744</v>
      </c>
      <c r="BM43" s="13">
        <f t="shared" si="28"/>
        <v>3.7</v>
      </c>
      <c r="BN43" s="13">
        <f t="shared" si="29"/>
        <v>0.23499999999999988</v>
      </c>
      <c r="BP43" s="14">
        <v>3.47</v>
      </c>
      <c r="BQ43" s="14">
        <v>3.4</v>
      </c>
      <c r="BR43" s="14">
        <v>3.44</v>
      </c>
      <c r="BS43" s="14">
        <v>3.42</v>
      </c>
      <c r="BT43" s="14">
        <v>3.46</v>
      </c>
      <c r="BU43" s="14">
        <v>3.45</v>
      </c>
      <c r="BV43" s="1">
        <f t="shared" si="51"/>
        <v>3.44</v>
      </c>
      <c r="BW43" s="1">
        <f t="shared" si="52"/>
        <v>2.6076809620810684E-2</v>
      </c>
      <c r="BX43" s="8">
        <f t="shared" si="53"/>
        <v>0.75804679130263619</v>
      </c>
      <c r="BY43" s="13">
        <f t="shared" si="33"/>
        <v>3.4450000000000003</v>
      </c>
      <c r="BZ43" s="13">
        <f t="shared" si="34"/>
        <v>1.9999999999999796E-2</v>
      </c>
      <c r="CA43" s="11" t="s">
        <v>43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 Table</vt:lpstr>
      <vt:lpstr>Full Dataset</vt:lpstr>
      <vt:lpstr>'Summary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2023-06-23T19:46:13Z</cp:lastPrinted>
  <dcterms:created xsi:type="dcterms:W3CDTF">2023-02-08T20:58:47Z</dcterms:created>
  <dcterms:modified xsi:type="dcterms:W3CDTF">2023-08-15T14:38:09Z</dcterms:modified>
</cp:coreProperties>
</file>