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zavip/Desktop/MSK_Grail_Validation/"/>
    </mc:Choice>
  </mc:AlternateContent>
  <xr:revisionPtr revIDLastSave="0" documentId="13_ncr:1_{E7DF21FD-BCB8-B24E-9849-D2D387CF9EEF}" xr6:coauthVersionLast="43" xr6:coauthVersionMax="43" xr10:uidLastSave="{00000000-0000-0000-0000-000000000000}"/>
  <bookViews>
    <workbookView xWindow="0" yWindow="480" windowWidth="28800" windowHeight="16520" activeTab="1" xr2:uid="{7507BD74-78A6-D242-AA8F-96B280AE3B49}"/>
  </bookViews>
  <sheets>
    <sheet name="TechVal_Consort" sheetId="2" r:id="rId1"/>
    <sheet name="Sheet1" sheetId="3" r:id="rId2"/>
  </sheets>
  <definedNames>
    <definedName name="_GoBack" localSheetId="0">TechVal_Consort!$A$50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3" l="1"/>
  <c r="L35" i="3"/>
  <c r="M35" i="3"/>
  <c r="J35" i="3"/>
  <c r="K34" i="3"/>
  <c r="L34" i="3"/>
  <c r="M34" i="3"/>
  <c r="J34" i="3"/>
  <c r="J13" i="3"/>
  <c r="K16" i="3"/>
  <c r="L16" i="3"/>
  <c r="K17" i="3"/>
  <c r="L17" i="3"/>
  <c r="K13" i="3"/>
  <c r="L13" i="3"/>
  <c r="K18" i="3"/>
  <c r="L18" i="3"/>
  <c r="K19" i="3"/>
  <c r="L19" i="3"/>
  <c r="K14" i="3"/>
  <c r="L14" i="3"/>
  <c r="K15" i="3"/>
  <c r="L15" i="3"/>
  <c r="K23" i="3"/>
  <c r="L23" i="3"/>
  <c r="K24" i="3"/>
  <c r="L24" i="3"/>
  <c r="K28" i="3"/>
  <c r="L28" i="3"/>
  <c r="M28" i="3" s="1"/>
  <c r="K29" i="3"/>
  <c r="L29" i="3"/>
  <c r="J29" i="3"/>
  <c r="J28" i="3"/>
  <c r="J24" i="3"/>
  <c r="J23" i="3"/>
  <c r="J17" i="3"/>
  <c r="M17" i="3" s="1"/>
  <c r="J16" i="3"/>
  <c r="J15" i="3"/>
  <c r="J14" i="3"/>
  <c r="J19" i="3"/>
  <c r="M19" i="3" s="1"/>
  <c r="J18" i="3"/>
  <c r="E41" i="2"/>
  <c r="I41" i="2"/>
  <c r="J41" i="2"/>
  <c r="K12" i="2"/>
  <c r="I28" i="2"/>
  <c r="I31" i="2" s="1"/>
  <c r="J28" i="2"/>
  <c r="J31" i="2" s="1"/>
  <c r="H28" i="2"/>
  <c r="H31" i="2" s="1"/>
  <c r="I21" i="2"/>
  <c r="J21" i="2"/>
  <c r="H21" i="2"/>
  <c r="I22" i="2"/>
  <c r="J22" i="2"/>
  <c r="H22" i="2"/>
  <c r="E20" i="2"/>
  <c r="B31" i="2"/>
  <c r="C31" i="2"/>
  <c r="D31" i="2"/>
  <c r="E21" i="2"/>
  <c r="E22" i="2"/>
  <c r="I16" i="2"/>
  <c r="J16" i="2"/>
  <c r="H16" i="2"/>
  <c r="I38" i="2"/>
  <c r="J38" i="2"/>
  <c r="H38" i="2"/>
  <c r="I37" i="2"/>
  <c r="J37" i="2"/>
  <c r="H37" i="2"/>
  <c r="I36" i="2"/>
  <c r="J36" i="2"/>
  <c r="H36" i="2"/>
  <c r="I35" i="2"/>
  <c r="J35" i="2"/>
  <c r="H35" i="2"/>
  <c r="I23" i="2"/>
  <c r="J23" i="2"/>
  <c r="I30" i="2"/>
  <c r="J30" i="2"/>
  <c r="H30" i="2"/>
  <c r="I29" i="2"/>
  <c r="J29" i="2"/>
  <c r="H29" i="2"/>
  <c r="H23" i="2"/>
  <c r="I19" i="2"/>
  <c r="J19" i="2"/>
  <c r="H19" i="2"/>
  <c r="I18" i="2"/>
  <c r="J18" i="2"/>
  <c r="H18" i="2"/>
  <c r="I17" i="2"/>
  <c r="J17" i="2"/>
  <c r="H17" i="2"/>
  <c r="I15" i="2"/>
  <c r="J15" i="2"/>
  <c r="H15" i="2"/>
  <c r="H14" i="2"/>
  <c r="H24" i="2" s="1"/>
  <c r="I14" i="2"/>
  <c r="I24" i="2" s="1"/>
  <c r="J14" i="2"/>
  <c r="J24" i="2" s="1"/>
  <c r="G15" i="2"/>
  <c r="G14" i="2"/>
  <c r="M15" i="3" l="1"/>
  <c r="M16" i="3"/>
  <c r="M23" i="3"/>
  <c r="M24" i="3"/>
  <c r="M18" i="3"/>
  <c r="K20" i="3"/>
  <c r="J20" i="3"/>
  <c r="M29" i="3"/>
  <c r="M13" i="3"/>
  <c r="M14" i="3"/>
  <c r="M20" i="3" s="1"/>
  <c r="L20" i="3"/>
  <c r="L30" i="3"/>
  <c r="L25" i="3"/>
  <c r="J25" i="3"/>
  <c r="J30" i="3"/>
  <c r="K30" i="3"/>
  <c r="K25" i="3"/>
  <c r="H39" i="2"/>
  <c r="H41" i="2" s="1"/>
  <c r="J39" i="2"/>
  <c r="I39" i="2"/>
  <c r="E3" i="2"/>
  <c r="C24" i="2"/>
  <c r="C4" i="2" s="1"/>
  <c r="D24" i="2"/>
  <c r="D4" i="2" s="1"/>
  <c r="B24" i="2"/>
  <c r="B4" i="2" s="1"/>
  <c r="E36" i="2"/>
  <c r="E37" i="2"/>
  <c r="E38" i="2"/>
  <c r="E23" i="2"/>
  <c r="E35" i="2"/>
  <c r="C39" i="2"/>
  <c r="C6" i="2" s="1"/>
  <c r="D39" i="2"/>
  <c r="D6" i="2" s="1"/>
  <c r="B39" i="2"/>
  <c r="B6" i="2" s="1"/>
  <c r="C5" i="2"/>
  <c r="D5" i="2"/>
  <c r="B5" i="2"/>
  <c r="E30" i="2"/>
  <c r="E29" i="2"/>
  <c r="E15" i="2"/>
  <c r="E16" i="2"/>
  <c r="E17" i="2"/>
  <c r="E18" i="2"/>
  <c r="E19" i="2"/>
  <c r="E14" i="2"/>
  <c r="L37" i="3" l="1"/>
  <c r="L36" i="3"/>
  <c r="K37" i="3"/>
  <c r="K36" i="3"/>
  <c r="M30" i="3"/>
  <c r="M25" i="3"/>
  <c r="M36" i="3" s="1"/>
  <c r="J37" i="3"/>
  <c r="J36" i="3"/>
  <c r="E31" i="2"/>
  <c r="D7" i="2"/>
  <c r="E5" i="2"/>
  <c r="E6" i="2"/>
  <c r="E4" i="2"/>
  <c r="E24" i="2"/>
  <c r="C7" i="2"/>
  <c r="D8" i="2"/>
  <c r="C8" i="2"/>
  <c r="B7" i="2"/>
  <c r="B8" i="2"/>
  <c r="C9" i="2"/>
  <c r="B9" i="2"/>
  <c r="D9" i="2"/>
  <c r="E39" i="2"/>
  <c r="M37" i="3" l="1"/>
  <c r="E7" i="2"/>
  <c r="E8" i="2"/>
  <c r="E9" i="2"/>
</calcChain>
</file>

<file path=xl/sharedStrings.xml><?xml version="1.0" encoding="utf-8"?>
<sst xmlns="http://schemas.openxmlformats.org/spreadsheetml/2006/main" count="263" uniqueCount="81">
  <si>
    <t>Table 1: Patient enrollment, inclusion, and evaluability</t>
  </si>
  <si>
    <t>Breast</t>
  </si>
  <si>
    <t>Lung</t>
  </si>
  <si>
    <t>Prostate</t>
  </si>
  <si>
    <t>All</t>
  </si>
  <si>
    <t>Patients enrolled</t>
  </si>
  <si>
    <t>Clinical exclusion</t>
  </si>
  <si>
    <t>cfDNA evaluable</t>
  </si>
  <si>
    <t>Tissue evaluable</t>
  </si>
  <si>
    <t>Both evaluable</t>
  </si>
  <si>
    <t>Table 2: Clinical exclusion</t>
  </si>
  <si>
    <t>Reason</t>
  </si>
  <si>
    <t>Blood collected after metastasectomy</t>
  </si>
  <si>
    <t>Withdrew consent</t>
  </si>
  <si>
    <t>Wrong cohort assignment</t>
  </si>
  <si>
    <t>Backup patient sample</t>
  </si>
  <si>
    <t>Incorrect blood tubes</t>
  </si>
  <si>
    <t>Only one blood tube received</t>
  </si>
  <si>
    <t>Tissue insufficient</t>
  </si>
  <si>
    <t>MSK-IMPACT failure</t>
  </si>
  <si>
    <t>cfDNA assay failure</t>
  </si>
  <si>
    <t>cfDNA assay QC failure</t>
  </si>
  <si>
    <t>Incorrect patient sample (confirmed after patient inclusion)</t>
  </si>
  <si>
    <t>Tissue sequencing unavailable prior to study cutoff date</t>
  </si>
  <si>
    <t>Blood not collected within the window</t>
  </si>
  <si>
    <t>Disease progression not confirmed</t>
  </si>
  <si>
    <t>Started new therapy prior to blood collection</t>
  </si>
  <si>
    <t>Tissue not collected within the window</t>
  </si>
  <si>
    <t>Tissuel exclusion</t>
  </si>
  <si>
    <t>Total</t>
  </si>
  <si>
    <t>cfDNA exclusion</t>
  </si>
  <si>
    <t>Table 3: Tissue assay dropout</t>
  </si>
  <si>
    <t>Table 4: cfDNA assay dropout</t>
  </si>
  <si>
    <t>Patient numbers from this tracker</t>
  </si>
  <si>
    <t>Patient enrolled</t>
  </si>
  <si>
    <t xml:space="preserve">   Clinical exclusion</t>
  </si>
  <si>
    <t xml:space="preserve">   Lab exclusion</t>
  </si>
  <si>
    <t>Patient inclusion</t>
  </si>
  <si>
    <t xml:space="preserve">   cfDNA evaluable</t>
  </si>
  <si>
    <t xml:space="preserve">   Tissue evaluable</t>
  </si>
  <si>
    <t xml:space="preserve">   Both evaluable</t>
  </si>
  <si>
    <t>Clinical exclusion breakdown from this tracker</t>
  </si>
  <si>
    <t>blood collected after metastasectomy</t>
  </si>
  <si>
    <t>blood collected outside time window</t>
  </si>
  <si>
    <t>no disease progression</t>
  </si>
  <si>
    <t>pseudoprogressoin</t>
  </si>
  <si>
    <t>started new therapy</t>
  </si>
  <si>
    <t>tissue not collected</t>
  </si>
  <si>
    <t>withdrew consent</t>
  </si>
  <si>
    <t>wrong cohort assignment</t>
  </si>
  <si>
    <t>Lab exclusion breakdown from this tracker</t>
  </si>
  <si>
    <t>backup patient sample</t>
  </si>
  <si>
    <t>blood not collected</t>
  </si>
  <si>
    <t>incorrect blood tubes</t>
  </si>
  <si>
    <t>only one blood tube received</t>
  </si>
  <si>
    <t>tissue insufficient</t>
  </si>
  <si>
    <t>tissue sequencing failed prior to patient inclusion</t>
  </si>
  <si>
    <t>tissue sequencing unavailable prior to patient inclusion</t>
  </si>
  <si>
    <t>Tissue evaluability dropout breakdown from this tracker</t>
  </si>
  <si>
    <t>insufficient</t>
  </si>
  <si>
    <t>MSK-IMPACT not performed (confirmed after patient inclusion)</t>
  </si>
  <si>
    <t>tissue not collected (confirmed after patient inclusion)</t>
  </si>
  <si>
    <t>cfDNA evaluability dropout breakdown from this tracker</t>
  </si>
  <si>
    <t>incorrect patient sample (confirmed after patient inclusion)</t>
  </si>
  <si>
    <t>combined with row 22</t>
  </si>
  <si>
    <t>Table 3: Tissue dropout</t>
  </si>
  <si>
    <t>Table 4: cfDNA dropout</t>
  </si>
  <si>
    <t>x</t>
  </si>
  <si>
    <t>Tissue sequencing failure</t>
  </si>
  <si>
    <t>Tissue not collected/sequenced after inclusion</t>
  </si>
  <si>
    <t>No progression or pseudoprogressoin</t>
  </si>
  <si>
    <t>Tissue not collected or insufficient</t>
  </si>
  <si>
    <t>Tissue sequencing unavailable prior to inclusion</t>
  </si>
  <si>
    <t>Tissue Insufficient</t>
  </si>
  <si>
    <t>Tissure exclusions</t>
  </si>
  <si>
    <t>cfDNA exclusions</t>
  </si>
  <si>
    <t>Updated table for the Consort Diagram</t>
  </si>
  <si>
    <t>Blood collection error (not collected, wrong tube, etc)</t>
  </si>
  <si>
    <t>Blood sample not meeting the inclusion criteria (outside time window or after start of new treatment)</t>
  </si>
  <si>
    <t>Initial clinical and laoboratory exclusions</t>
  </si>
  <si>
    <t>Accrual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</si>
</sst>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6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4" borderId="0" xfId="0" applyFont="1" applyFill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4" borderId="0" xfId="0" applyFill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10" fillId="0" borderId="0" xfId="0" applyFont="1"/>
    <xf numFmtId="0" fontId="11" fillId="5" borderId="3" xfId="0" applyFont="1" applyFill="1" applyBorder="1" applyAlignment="1">
      <alignment horizontal="center"/>
    </xf>
    <xf numFmtId="0" fontId="10" fillId="0" borderId="3" xfId="0" applyFont="1" applyBorder="1"/>
    <xf numFmtId="0" fontId="0" fillId="0" borderId="3" xfId="0" applyBorder="1"/>
    <xf numFmtId="0" fontId="0" fillId="6" borderId="3" xfId="0" applyFill="1" applyBorder="1"/>
    <xf numFmtId="0" fontId="0" fillId="7" borderId="3" xfId="0" applyFill="1" applyBorder="1"/>
    <xf numFmtId="0" fontId="10" fillId="8" borderId="3" xfId="0" applyFont="1" applyFill="1" applyBorder="1"/>
    <xf numFmtId="0" fontId="9" fillId="0" borderId="0" xfId="0" applyFont="1" applyAlignment="1"/>
    <xf numFmtId="0" fontId="11" fillId="5" borderId="3" xfId="0" applyFont="1" applyFill="1" applyBorder="1" applyAlignment="1"/>
    <xf numFmtId="0" fontId="10" fillId="0" borderId="3" xfId="0" applyFont="1" applyBorder="1" applyAlignment="1"/>
    <xf numFmtId="0" fontId="0" fillId="0" borderId="0" xfId="0" applyAlignment="1"/>
    <xf numFmtId="0" fontId="10" fillId="8" borderId="3" xfId="0" applyFont="1" applyFill="1" applyBorder="1" applyAlignment="1"/>
    <xf numFmtId="0" fontId="2" fillId="0" borderId="0" xfId="0" applyFont="1" applyAlignment="1"/>
    <xf numFmtId="0" fontId="0" fillId="3" borderId="0" xfId="0" applyFill="1" applyBorder="1" applyAlignment="1">
      <alignment vertical="top"/>
    </xf>
    <xf numFmtId="0" fontId="10" fillId="9" borderId="3" xfId="0" applyFont="1" applyFill="1" applyBorder="1" applyAlignment="1"/>
    <xf numFmtId="0" fontId="10" fillId="0" borderId="3" xfId="0" applyFont="1" applyFill="1" applyBorder="1" applyAlignment="1"/>
    <xf numFmtId="0" fontId="10" fillId="10" borderId="3" xfId="0" applyFont="1" applyFill="1" applyBorder="1" applyAlignment="1"/>
    <xf numFmtId="0" fontId="10" fillId="11" borderId="3" xfId="0" applyFont="1" applyFill="1" applyBorder="1" applyAlignment="1"/>
    <xf numFmtId="0" fontId="12" fillId="2" borderId="0" xfId="0" applyFont="1" applyFill="1"/>
    <xf numFmtId="0" fontId="12" fillId="0" borderId="0" xfId="0" applyFont="1"/>
    <xf numFmtId="0" fontId="10" fillId="12" borderId="3" xfId="0" applyFont="1" applyFill="1" applyBorder="1" applyAlignment="1"/>
    <xf numFmtId="0" fontId="10" fillId="13" borderId="3" xfId="0" applyFont="1" applyFill="1" applyBorder="1" applyAlignment="1"/>
    <xf numFmtId="0" fontId="13" fillId="13" borderId="3" xfId="0" applyFont="1" applyFill="1" applyBorder="1" applyAlignment="1"/>
    <xf numFmtId="0" fontId="10" fillId="14" borderId="3" xfId="0" applyFont="1" applyFill="1" applyBorder="1" applyAlignment="1"/>
    <xf numFmtId="0" fontId="10" fillId="15" borderId="3" xfId="0" applyFont="1" applyFill="1" applyBorder="1" applyAlignment="1"/>
    <xf numFmtId="0" fontId="13" fillId="16" borderId="3" xfId="0" applyFont="1" applyFill="1" applyBorder="1" applyAlignment="1"/>
    <xf numFmtId="0" fontId="10" fillId="16" borderId="3" xfId="0" applyFont="1" applyFill="1" applyBorder="1" applyAlignment="1"/>
    <xf numFmtId="0" fontId="0" fillId="0" borderId="0" xfId="0" applyBorder="1"/>
    <xf numFmtId="0" fontId="10" fillId="18" borderId="3" xfId="0" applyFont="1" applyFill="1" applyBorder="1" applyAlignment="1"/>
    <xf numFmtId="0" fontId="10" fillId="19" borderId="3" xfId="0" applyFont="1" applyFill="1" applyBorder="1" applyAlignment="1"/>
    <xf numFmtId="0" fontId="13" fillId="19" borderId="3" xfId="0" applyFont="1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0" borderId="12" xfId="0" applyFill="1" applyBorder="1"/>
    <xf numFmtId="0" fontId="0" fillId="0" borderId="15" xfId="0" applyBorder="1"/>
    <xf numFmtId="0" fontId="13" fillId="0" borderId="15" xfId="0" applyFont="1" applyFill="1" applyBorder="1" applyAlignment="1"/>
    <xf numFmtId="0" fontId="8" fillId="0" borderId="17" xfId="0" applyFont="1" applyFill="1" applyBorder="1"/>
    <xf numFmtId="0" fontId="0" fillId="17" borderId="12" xfId="0" applyFill="1" applyBorder="1"/>
    <xf numFmtId="0" fontId="8" fillId="0" borderId="17" xfId="0" applyFont="1" applyBorder="1"/>
    <xf numFmtId="0" fontId="0" fillId="0" borderId="15" xfId="0" applyFill="1" applyBorder="1"/>
    <xf numFmtId="0" fontId="0" fillId="0" borderId="17" xfId="0" applyBorder="1"/>
    <xf numFmtId="0" fontId="14" fillId="0" borderId="0" xfId="0" applyFont="1" applyBorder="1"/>
    <xf numFmtId="0" fontId="10" fillId="0" borderId="15" xfId="0" applyFont="1" applyFill="1" applyBorder="1" applyAlignment="1"/>
    <xf numFmtId="0" fontId="4" fillId="3" borderId="1" xfId="0" applyFont="1" applyFill="1" applyBorder="1" applyAlignment="1">
      <alignment horizontal="right" vertic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8BF6-D07E-B841-96F6-804AD175BC19}">
  <dimension ref="A1:S87"/>
  <sheetViews>
    <sheetView zoomScale="90" workbookViewId="0">
      <selection activeCell="N1" sqref="N1:R1048576"/>
    </sheetView>
  </sheetViews>
  <sheetFormatPr baseColWidth="10" defaultRowHeight="15"/>
  <cols>
    <col min="1" max="1" width="39.1640625" style="2" customWidth="1"/>
    <col min="2" max="13" width="10.83203125" style="2"/>
    <col min="14" max="14" width="10.83203125" style="28"/>
    <col min="15" max="16384" width="10.83203125" style="2"/>
  </cols>
  <sheetData>
    <row r="1" spans="1:19" ht="21" customHeight="1">
      <c r="A1" s="1" t="s">
        <v>0</v>
      </c>
      <c r="N1" s="23" t="s">
        <v>33</v>
      </c>
      <c r="O1" s="16"/>
      <c r="P1" s="16"/>
      <c r="Q1" s="16"/>
      <c r="R1" s="16"/>
      <c r="S1"/>
    </row>
    <row r="2" spans="1:19" ht="21" customHeight="1">
      <c r="B2" s="3" t="s">
        <v>1</v>
      </c>
      <c r="C2" s="3" t="s">
        <v>2</v>
      </c>
      <c r="D2" s="3" t="s">
        <v>3</v>
      </c>
      <c r="E2" s="3" t="s">
        <v>4</v>
      </c>
      <c r="F2" s="3"/>
      <c r="G2" s="3"/>
      <c r="H2" s="3"/>
      <c r="I2" s="3"/>
      <c r="N2" s="24"/>
      <c r="O2" s="17" t="s">
        <v>1</v>
      </c>
      <c r="P2" s="17" t="s">
        <v>2</v>
      </c>
      <c r="Q2" s="17" t="s">
        <v>3</v>
      </c>
      <c r="R2" s="17" t="s">
        <v>4</v>
      </c>
      <c r="S2"/>
    </row>
    <row r="3" spans="1:19" ht="21" customHeight="1">
      <c r="A3" s="3" t="s">
        <v>5</v>
      </c>
      <c r="B3" s="3">
        <v>80</v>
      </c>
      <c r="C3" s="3">
        <v>82</v>
      </c>
      <c r="D3" s="3">
        <v>70</v>
      </c>
      <c r="E3" s="3">
        <f>SUM(B3:D3)</f>
        <v>232</v>
      </c>
      <c r="F3" s="3"/>
      <c r="G3" s="3"/>
      <c r="H3" s="3"/>
      <c r="I3" s="3"/>
      <c r="N3" s="25" t="s">
        <v>34</v>
      </c>
      <c r="O3" s="19">
        <v>80</v>
      </c>
      <c r="P3" s="20">
        <v>82</v>
      </c>
      <c r="Q3" s="20">
        <v>70</v>
      </c>
      <c r="R3" s="18">
        <v>232</v>
      </c>
      <c r="S3"/>
    </row>
    <row r="4" spans="1:19" ht="21" customHeight="1">
      <c r="A4" s="3" t="s">
        <v>6</v>
      </c>
      <c r="B4" s="3">
        <f>B24</f>
        <v>27</v>
      </c>
      <c r="C4" s="3">
        <f>C24</f>
        <v>27</v>
      </c>
      <c r="D4" s="3">
        <f>D24</f>
        <v>16</v>
      </c>
      <c r="E4" s="3">
        <f t="shared" ref="E4:E8" si="0">SUM(B4:D4)</f>
        <v>70</v>
      </c>
      <c r="F4" s="3"/>
      <c r="G4" s="3"/>
      <c r="H4" s="3"/>
      <c r="I4" s="3"/>
      <c r="N4" s="25" t="s">
        <v>35</v>
      </c>
      <c r="O4" s="20">
        <v>9</v>
      </c>
      <c r="P4" s="21">
        <v>22</v>
      </c>
      <c r="Q4" s="20">
        <v>7</v>
      </c>
      <c r="R4" s="18">
        <v>38</v>
      </c>
      <c r="S4"/>
    </row>
    <row r="5" spans="1:19" ht="21" customHeight="1">
      <c r="A5" s="3" t="s">
        <v>28</v>
      </c>
      <c r="B5" s="3">
        <f>B31</f>
        <v>8</v>
      </c>
      <c r="C5" s="3">
        <f>C31</f>
        <v>7</v>
      </c>
      <c r="D5" s="3">
        <f>D31</f>
        <v>9</v>
      </c>
      <c r="E5" s="3">
        <f t="shared" si="0"/>
        <v>24</v>
      </c>
      <c r="F5" s="3"/>
      <c r="G5" s="3"/>
      <c r="H5" s="3"/>
      <c r="I5" s="3"/>
      <c r="N5" s="25" t="s">
        <v>36</v>
      </c>
      <c r="O5" s="20">
        <v>18</v>
      </c>
      <c r="P5" s="21">
        <v>7</v>
      </c>
      <c r="Q5" s="20">
        <v>8</v>
      </c>
      <c r="R5" s="18">
        <v>33</v>
      </c>
      <c r="S5"/>
    </row>
    <row r="6" spans="1:19" ht="21" customHeight="1">
      <c r="A6" s="3" t="s">
        <v>30</v>
      </c>
      <c r="B6" s="3">
        <f>B39</f>
        <v>6</v>
      </c>
      <c r="C6" s="3">
        <f>C39</f>
        <v>7</v>
      </c>
      <c r="D6" s="3">
        <f>D39</f>
        <v>1</v>
      </c>
      <c r="E6" s="3">
        <f t="shared" si="0"/>
        <v>14</v>
      </c>
      <c r="F6" s="3"/>
      <c r="G6" s="3"/>
      <c r="H6" s="3"/>
      <c r="I6" s="3"/>
      <c r="N6" s="25" t="s">
        <v>37</v>
      </c>
      <c r="O6" s="19">
        <v>53</v>
      </c>
      <c r="P6" s="19">
        <v>53</v>
      </c>
      <c r="Q6" s="19">
        <v>55</v>
      </c>
      <c r="R6" s="18">
        <v>161</v>
      </c>
      <c r="S6"/>
    </row>
    <row r="7" spans="1:19" ht="21" customHeight="1">
      <c r="A7" s="3" t="s">
        <v>8</v>
      </c>
      <c r="B7" s="3">
        <f>B3-B4-B5</f>
        <v>45</v>
      </c>
      <c r="C7" s="3">
        <f t="shared" ref="C7:D7" si="1">C3-C4-C5</f>
        <v>48</v>
      </c>
      <c r="D7" s="3">
        <f t="shared" si="1"/>
        <v>45</v>
      </c>
      <c r="E7" s="3">
        <f t="shared" si="0"/>
        <v>138</v>
      </c>
      <c r="F7" s="3"/>
      <c r="G7" s="3"/>
      <c r="H7" s="3"/>
      <c r="I7" s="3"/>
      <c r="N7" s="25" t="s">
        <v>38</v>
      </c>
      <c r="O7" s="20">
        <v>48</v>
      </c>
      <c r="P7" s="19">
        <v>49</v>
      </c>
      <c r="Q7" s="20">
        <v>54</v>
      </c>
      <c r="R7" s="18">
        <v>151</v>
      </c>
      <c r="S7"/>
    </row>
    <row r="8" spans="1:19" ht="21" customHeight="1">
      <c r="A8" s="3" t="s">
        <v>7</v>
      </c>
      <c r="B8" s="3">
        <f>B3-B4-B6</f>
        <v>47</v>
      </c>
      <c r="C8" s="3">
        <f t="shared" ref="C8:D8" si="2">C3-C4-C6</f>
        <v>48</v>
      </c>
      <c r="D8" s="3">
        <f t="shared" si="2"/>
        <v>53</v>
      </c>
      <c r="E8" s="3">
        <f t="shared" si="0"/>
        <v>148</v>
      </c>
      <c r="F8" s="3"/>
      <c r="G8" s="3"/>
      <c r="H8" s="3"/>
      <c r="I8" s="3"/>
      <c r="N8" s="25" t="s">
        <v>39</v>
      </c>
      <c r="O8" s="20">
        <v>44</v>
      </c>
      <c r="P8" s="19">
        <v>45</v>
      </c>
      <c r="Q8" s="20">
        <v>45</v>
      </c>
      <c r="R8" s="18">
        <v>134</v>
      </c>
      <c r="S8"/>
    </row>
    <row r="9" spans="1:19" ht="21" customHeight="1">
      <c r="A9" s="1" t="s">
        <v>9</v>
      </c>
      <c r="B9" s="1">
        <f t="shared" ref="B9:D9" si="3">B3-SUM(B4:B6)</f>
        <v>39</v>
      </c>
      <c r="C9" s="1">
        <f t="shared" si="3"/>
        <v>41</v>
      </c>
      <c r="D9" s="1">
        <f t="shared" si="3"/>
        <v>44</v>
      </c>
      <c r="E9" s="1">
        <f>E3-SUM(E4:E6)</f>
        <v>124</v>
      </c>
      <c r="F9" s="1"/>
      <c r="G9" s="1"/>
      <c r="H9" s="1"/>
      <c r="I9" s="1"/>
      <c r="N9" s="25" t="s">
        <v>40</v>
      </c>
      <c r="O9" s="20">
        <v>39</v>
      </c>
      <c r="P9" s="20">
        <v>41</v>
      </c>
      <c r="Q9" s="20">
        <v>44</v>
      </c>
      <c r="R9" s="18">
        <v>124</v>
      </c>
      <c r="S9"/>
    </row>
    <row r="10" spans="1:19" ht="21" customHeight="1">
      <c r="A10" s="3"/>
      <c r="B10" s="3"/>
      <c r="C10" s="3"/>
      <c r="D10" s="3"/>
      <c r="E10" s="3"/>
      <c r="F10" s="3"/>
      <c r="G10" s="3"/>
      <c r="H10" s="3"/>
      <c r="I10" s="3"/>
      <c r="N10" s="26"/>
      <c r="O10"/>
      <c r="P10"/>
      <c r="Q10"/>
      <c r="R10"/>
      <c r="S10"/>
    </row>
    <row r="11" spans="1:19" ht="21" customHeight="1">
      <c r="N11" s="23" t="s">
        <v>41</v>
      </c>
      <c r="O11"/>
      <c r="P11"/>
      <c r="Q11"/>
      <c r="R11"/>
      <c r="S11"/>
    </row>
    <row r="12" spans="1:19" ht="21" customHeight="1">
      <c r="A12" s="1" t="s">
        <v>10</v>
      </c>
      <c r="H12" s="3">
        <v>80</v>
      </c>
      <c r="I12" s="3">
        <v>82</v>
      </c>
      <c r="J12" s="3">
        <v>70</v>
      </c>
      <c r="K12" s="3">
        <f>SUM(H12:J12)</f>
        <v>232</v>
      </c>
      <c r="N12" s="17" t="s">
        <v>11</v>
      </c>
      <c r="O12" s="17" t="s">
        <v>1</v>
      </c>
      <c r="P12" s="17" t="s">
        <v>2</v>
      </c>
      <c r="Q12" s="17" t="s">
        <v>3</v>
      </c>
      <c r="R12" s="17" t="s">
        <v>4</v>
      </c>
      <c r="S12"/>
    </row>
    <row r="13" spans="1:19" ht="21" customHeight="1">
      <c r="A13" s="3" t="s">
        <v>11</v>
      </c>
      <c r="B13" s="3" t="s">
        <v>1</v>
      </c>
      <c r="C13" s="3" t="s">
        <v>2</v>
      </c>
      <c r="D13" s="3" t="s">
        <v>3</v>
      </c>
      <c r="E13" s="3" t="s">
        <v>4</v>
      </c>
      <c r="F13" s="3"/>
      <c r="G13" s="3"/>
      <c r="H13" s="3"/>
      <c r="I13" s="3"/>
      <c r="N13" s="30" t="s">
        <v>42</v>
      </c>
      <c r="O13" s="18">
        <v>0</v>
      </c>
      <c r="P13" s="18">
        <v>1</v>
      </c>
      <c r="Q13" s="18">
        <v>0</v>
      </c>
      <c r="R13" s="18">
        <v>1</v>
      </c>
      <c r="S13"/>
    </row>
    <row r="14" spans="1:19" ht="21" customHeight="1">
      <c r="A14" s="3" t="s">
        <v>12</v>
      </c>
      <c r="B14" s="3">
        <v>0</v>
      </c>
      <c r="C14" s="3">
        <v>1</v>
      </c>
      <c r="D14" s="3">
        <v>0</v>
      </c>
      <c r="E14" s="3">
        <f>SUM(B14:D14)</f>
        <v>1</v>
      </c>
      <c r="F14" s="3"/>
      <c r="G14" s="3" t="str">
        <f>N13</f>
        <v>blood collected after metastasectomy</v>
      </c>
      <c r="H14" s="3">
        <f t="shared" ref="H14:J14" si="4">O13</f>
        <v>0</v>
      </c>
      <c r="I14" s="3">
        <f t="shared" si="4"/>
        <v>1</v>
      </c>
      <c r="J14" s="3">
        <f t="shared" si="4"/>
        <v>0</v>
      </c>
      <c r="N14" s="30" t="s">
        <v>43</v>
      </c>
      <c r="O14" s="18">
        <v>2</v>
      </c>
      <c r="P14" s="18">
        <v>2</v>
      </c>
      <c r="Q14" s="18">
        <v>0</v>
      </c>
      <c r="R14" s="18">
        <v>4</v>
      </c>
      <c r="S14"/>
    </row>
    <row r="15" spans="1:19" ht="21" customHeight="1">
      <c r="A15" s="3" t="s">
        <v>24</v>
      </c>
      <c r="B15" s="3">
        <v>10</v>
      </c>
      <c r="C15" s="3">
        <v>4</v>
      </c>
      <c r="D15" s="3">
        <v>0</v>
      </c>
      <c r="E15" s="3">
        <f t="shared" ref="E15:E22" si="5">SUM(B15:D15)</f>
        <v>14</v>
      </c>
      <c r="F15" s="3"/>
      <c r="G15" s="3" t="str">
        <f>N14</f>
        <v>blood collected outside time window</v>
      </c>
      <c r="H15" s="3">
        <f>SUM(O14,O26)</f>
        <v>10</v>
      </c>
      <c r="I15" s="3">
        <f t="shared" ref="I15:J15" si="6">SUM(P14,P26)</f>
        <v>4</v>
      </c>
      <c r="J15" s="3">
        <f t="shared" si="6"/>
        <v>0</v>
      </c>
      <c r="N15" s="30" t="s">
        <v>44</v>
      </c>
      <c r="O15" s="18">
        <v>0</v>
      </c>
      <c r="P15" s="18">
        <v>1</v>
      </c>
      <c r="Q15" s="18">
        <v>3</v>
      </c>
      <c r="R15" s="18">
        <v>4</v>
      </c>
      <c r="S15"/>
    </row>
    <row r="16" spans="1:19" ht="21" customHeight="1">
      <c r="A16" s="3" t="s">
        <v>25</v>
      </c>
      <c r="B16" s="3">
        <v>0</v>
      </c>
      <c r="C16" s="3">
        <v>3</v>
      </c>
      <c r="D16" s="3">
        <v>3</v>
      </c>
      <c r="E16" s="3">
        <f t="shared" si="5"/>
        <v>6</v>
      </c>
      <c r="F16" s="3"/>
      <c r="G16" s="3"/>
      <c r="H16" s="3">
        <f>SUM(O15:O16)</f>
        <v>0</v>
      </c>
      <c r="I16" s="3">
        <f t="shared" ref="I16:J16" si="7">SUM(P15:P16)</f>
        <v>3</v>
      </c>
      <c r="J16" s="3">
        <f t="shared" si="7"/>
        <v>3</v>
      </c>
      <c r="N16" s="30" t="s">
        <v>45</v>
      </c>
      <c r="O16" s="18">
        <v>0</v>
      </c>
      <c r="P16" s="18">
        <v>2</v>
      </c>
      <c r="Q16" s="18">
        <v>0</v>
      </c>
      <c r="R16" s="18">
        <v>2</v>
      </c>
      <c r="S16"/>
    </row>
    <row r="17" spans="1:19" ht="21" customHeight="1">
      <c r="A17" s="3" t="s">
        <v>26</v>
      </c>
      <c r="B17" s="3">
        <v>4</v>
      </c>
      <c r="C17" s="3">
        <v>13</v>
      </c>
      <c r="D17" s="3">
        <v>4</v>
      </c>
      <c r="E17" s="3">
        <f t="shared" si="5"/>
        <v>21</v>
      </c>
      <c r="F17" s="3"/>
      <c r="G17" s="3"/>
      <c r="H17" s="3">
        <f>O17</f>
        <v>4</v>
      </c>
      <c r="I17" s="3">
        <f t="shared" ref="I17:J17" si="8">P17</f>
        <v>13</v>
      </c>
      <c r="J17" s="3">
        <f t="shared" si="8"/>
        <v>4</v>
      </c>
      <c r="N17" s="30" t="s">
        <v>46</v>
      </c>
      <c r="O17" s="18">
        <v>4</v>
      </c>
      <c r="P17" s="18">
        <v>13</v>
      </c>
      <c r="Q17" s="18">
        <v>4</v>
      </c>
      <c r="R17" s="18">
        <v>21</v>
      </c>
      <c r="S17"/>
    </row>
    <row r="18" spans="1:19" ht="21" customHeight="1">
      <c r="A18" s="3" t="s">
        <v>13</v>
      </c>
      <c r="B18" s="3">
        <v>1</v>
      </c>
      <c r="C18" s="3">
        <v>1</v>
      </c>
      <c r="D18" s="3">
        <v>0</v>
      </c>
      <c r="E18" s="3">
        <f t="shared" si="5"/>
        <v>2</v>
      </c>
      <c r="F18" s="3"/>
      <c r="G18" s="3"/>
      <c r="H18" s="3">
        <f>O19</f>
        <v>1</v>
      </c>
      <c r="I18" s="3">
        <f t="shared" ref="I18:J19" si="9">P19</f>
        <v>1</v>
      </c>
      <c r="J18" s="3">
        <f t="shared" si="9"/>
        <v>0</v>
      </c>
      <c r="N18" s="30" t="s">
        <v>47</v>
      </c>
      <c r="O18" s="18">
        <v>1</v>
      </c>
      <c r="P18" s="18">
        <v>0</v>
      </c>
      <c r="Q18" s="18">
        <v>0</v>
      </c>
      <c r="R18" s="18">
        <v>1</v>
      </c>
      <c r="S18"/>
    </row>
    <row r="19" spans="1:19" ht="21" customHeight="1">
      <c r="A19" s="3" t="s">
        <v>14</v>
      </c>
      <c r="B19" s="3">
        <v>1</v>
      </c>
      <c r="C19" s="3">
        <v>2</v>
      </c>
      <c r="D19" s="3">
        <v>0</v>
      </c>
      <c r="E19" s="3">
        <f t="shared" si="5"/>
        <v>3</v>
      </c>
      <c r="F19" s="3"/>
      <c r="G19" s="3"/>
      <c r="H19" s="3">
        <f>O20</f>
        <v>1</v>
      </c>
      <c r="I19" s="3">
        <f t="shared" si="9"/>
        <v>2</v>
      </c>
      <c r="J19" s="3">
        <f t="shared" si="9"/>
        <v>0</v>
      </c>
      <c r="N19" s="30" t="s">
        <v>48</v>
      </c>
      <c r="O19" s="18">
        <v>1</v>
      </c>
      <c r="P19" s="18">
        <v>1</v>
      </c>
      <c r="Q19" s="18">
        <v>0</v>
      </c>
      <c r="R19" s="18">
        <v>2</v>
      </c>
      <c r="S19"/>
    </row>
    <row r="20" spans="1:19" ht="21" customHeight="1">
      <c r="A20" s="34" t="s">
        <v>15</v>
      </c>
      <c r="B20" s="35">
        <v>0</v>
      </c>
      <c r="C20" s="35">
        <v>0</v>
      </c>
      <c r="D20" s="35">
        <v>6</v>
      </c>
      <c r="E20" s="35">
        <f t="shared" si="5"/>
        <v>6</v>
      </c>
      <c r="F20" s="3" t="s">
        <v>64</v>
      </c>
      <c r="G20" s="3"/>
      <c r="H20" s="3"/>
      <c r="I20" s="3"/>
      <c r="N20" s="30" t="s">
        <v>49</v>
      </c>
      <c r="O20" s="18">
        <v>1</v>
      </c>
      <c r="P20" s="18">
        <v>2</v>
      </c>
      <c r="Q20" s="18">
        <v>0</v>
      </c>
      <c r="R20" s="18">
        <v>3</v>
      </c>
      <c r="S20"/>
    </row>
    <row r="21" spans="1:19" ht="21" customHeight="1">
      <c r="A21" s="3" t="s">
        <v>27</v>
      </c>
      <c r="B21" s="3">
        <v>3</v>
      </c>
      <c r="C21" s="3">
        <v>1</v>
      </c>
      <c r="D21" s="3">
        <v>3</v>
      </c>
      <c r="E21" s="3">
        <f t="shared" si="5"/>
        <v>7</v>
      </c>
      <c r="F21" s="3"/>
      <c r="G21" s="3"/>
      <c r="H21" s="3">
        <f>SUM(O18,O30)</f>
        <v>1</v>
      </c>
      <c r="I21" s="3">
        <f t="shared" ref="I21:J21" si="10">SUM(P18,P30)</f>
        <v>1</v>
      </c>
      <c r="J21" s="3">
        <f t="shared" si="10"/>
        <v>1</v>
      </c>
      <c r="N21" s="27"/>
      <c r="O21" s="22">
        <v>9</v>
      </c>
      <c r="P21" s="22">
        <v>22</v>
      </c>
      <c r="Q21" s="22">
        <v>7</v>
      </c>
      <c r="R21" s="22">
        <v>38</v>
      </c>
      <c r="S21"/>
    </row>
    <row r="22" spans="1:19" ht="21" customHeight="1">
      <c r="A22" s="3" t="s">
        <v>23</v>
      </c>
      <c r="B22" s="3">
        <v>6</v>
      </c>
      <c r="C22" s="3">
        <v>2</v>
      </c>
      <c r="D22" s="3">
        <v>0</v>
      </c>
      <c r="E22" s="3">
        <f t="shared" si="5"/>
        <v>8</v>
      </c>
      <c r="F22" s="3"/>
      <c r="G22" s="3"/>
      <c r="H22" s="3">
        <f>SUM(O25,O32)</f>
        <v>6</v>
      </c>
      <c r="I22" s="3">
        <f t="shared" ref="I22:J22" si="11">SUM(P25,P32)</f>
        <v>0</v>
      </c>
      <c r="J22" s="3">
        <f t="shared" si="11"/>
        <v>6</v>
      </c>
      <c r="N22" s="26"/>
      <c r="O22"/>
      <c r="P22"/>
      <c r="Q22"/>
      <c r="R22"/>
      <c r="S22"/>
    </row>
    <row r="23" spans="1:19" ht="21" customHeight="1">
      <c r="A23" s="3" t="s">
        <v>22</v>
      </c>
      <c r="B23" s="3">
        <v>2</v>
      </c>
      <c r="C23" s="3">
        <v>0</v>
      </c>
      <c r="D23" s="3">
        <v>0</v>
      </c>
      <c r="E23" s="3">
        <f>SUM(B23:D23)</f>
        <v>2</v>
      </c>
      <c r="F23" s="3"/>
      <c r="G23" s="3"/>
      <c r="H23" s="3">
        <f>O47</f>
        <v>2</v>
      </c>
      <c r="I23" s="3">
        <f t="shared" ref="I23:J23" si="12">P47</f>
        <v>0</v>
      </c>
      <c r="J23" s="3">
        <f t="shared" si="12"/>
        <v>0</v>
      </c>
      <c r="N23" s="23" t="s">
        <v>50</v>
      </c>
      <c r="O23"/>
      <c r="P23"/>
      <c r="Q23"/>
      <c r="R23"/>
      <c r="S23"/>
    </row>
    <row r="24" spans="1:19" ht="21" customHeight="1">
      <c r="A24" s="1" t="s">
        <v>29</v>
      </c>
      <c r="B24" s="1">
        <f>SUM(B14:B23)</f>
        <v>27</v>
      </c>
      <c r="C24" s="1">
        <f>SUM(C14:C23)</f>
        <v>27</v>
      </c>
      <c r="D24" s="1">
        <f>SUM(D14:D23)</f>
        <v>16</v>
      </c>
      <c r="E24" s="1">
        <f>SUM(E14:E23)</f>
        <v>70</v>
      </c>
      <c r="F24" s="1"/>
      <c r="G24" s="1"/>
      <c r="H24" s="1">
        <f>SUM(H14:H23)</f>
        <v>25</v>
      </c>
      <c r="I24" s="1">
        <f t="shared" ref="I24:J24" si="13">SUM(I14:I23)</f>
        <v>25</v>
      </c>
      <c r="J24" s="1">
        <f t="shared" si="13"/>
        <v>14</v>
      </c>
      <c r="N24" s="17" t="s">
        <v>11</v>
      </c>
      <c r="O24" s="17" t="s">
        <v>1</v>
      </c>
      <c r="P24" s="17" t="s">
        <v>2</v>
      </c>
      <c r="Q24" s="17" t="s">
        <v>3</v>
      </c>
      <c r="R24" s="17" t="s">
        <v>4</v>
      </c>
      <c r="S24"/>
    </row>
    <row r="25" spans="1:19" ht="21" customHeight="1">
      <c r="N25" s="30" t="s">
        <v>51</v>
      </c>
      <c r="O25" s="18">
        <v>0</v>
      </c>
      <c r="P25" s="18">
        <v>0</v>
      </c>
      <c r="Q25" s="18">
        <v>6</v>
      </c>
      <c r="R25" s="18">
        <v>6</v>
      </c>
      <c r="S25"/>
    </row>
    <row r="26" spans="1:19" ht="21" customHeight="1">
      <c r="A26" s="1" t="s">
        <v>65</v>
      </c>
      <c r="N26" s="30" t="s">
        <v>52</v>
      </c>
      <c r="O26" s="18">
        <v>8</v>
      </c>
      <c r="P26" s="18">
        <v>2</v>
      </c>
      <c r="Q26" s="18">
        <v>0</v>
      </c>
      <c r="R26" s="18">
        <v>10</v>
      </c>
      <c r="S26"/>
    </row>
    <row r="27" spans="1:19" ht="21" customHeight="1">
      <c r="A27" s="3" t="s">
        <v>11</v>
      </c>
      <c r="B27" s="3" t="s">
        <v>1</v>
      </c>
      <c r="C27" s="3" t="s">
        <v>2</v>
      </c>
      <c r="D27" s="3" t="s">
        <v>3</v>
      </c>
      <c r="E27" s="3" t="s">
        <v>4</v>
      </c>
      <c r="F27" s="3"/>
      <c r="G27" s="3"/>
      <c r="H27" s="3"/>
      <c r="I27" s="3"/>
      <c r="N27" s="33" t="s">
        <v>53</v>
      </c>
      <c r="O27" s="18">
        <v>2</v>
      </c>
      <c r="P27" s="18">
        <v>2</v>
      </c>
      <c r="Q27" s="18">
        <v>0</v>
      </c>
      <c r="R27" s="18">
        <v>4</v>
      </c>
      <c r="S27"/>
    </row>
    <row r="28" spans="1:19" ht="21" customHeight="1">
      <c r="A28" s="3" t="s">
        <v>69</v>
      </c>
      <c r="B28" s="3">
        <v>2</v>
      </c>
      <c r="C28" s="3">
        <v>2</v>
      </c>
      <c r="D28" s="3">
        <v>2</v>
      </c>
      <c r="E28" s="3"/>
      <c r="F28" s="3"/>
      <c r="G28" s="3"/>
      <c r="H28" s="3">
        <f>SUM(O39:O40)</f>
        <v>2</v>
      </c>
      <c r="I28" s="3">
        <f t="shared" ref="I28:J28" si="14">SUM(P39:P40)</f>
        <v>2</v>
      </c>
      <c r="J28" s="3">
        <f t="shared" si="14"/>
        <v>2</v>
      </c>
      <c r="N28" s="33" t="s">
        <v>54</v>
      </c>
      <c r="O28" s="18">
        <v>1</v>
      </c>
      <c r="P28" s="18">
        <v>1</v>
      </c>
      <c r="Q28" s="18">
        <v>0</v>
      </c>
      <c r="R28" s="18">
        <v>2</v>
      </c>
      <c r="S28"/>
    </row>
    <row r="29" spans="1:19" ht="21" customHeight="1">
      <c r="A29" s="3" t="s">
        <v>18</v>
      </c>
      <c r="B29" s="3">
        <v>0</v>
      </c>
      <c r="C29" s="3">
        <v>1</v>
      </c>
      <c r="D29" s="3">
        <v>5</v>
      </c>
      <c r="E29" s="3">
        <f>SUM(B29:D29)</f>
        <v>6</v>
      </c>
      <c r="F29" s="3"/>
      <c r="G29" s="3"/>
      <c r="H29" s="3">
        <f>SUM(O29,O37)</f>
        <v>0</v>
      </c>
      <c r="I29" s="3">
        <f>SUM(P29,P37)</f>
        <v>1</v>
      </c>
      <c r="J29" s="3">
        <f>SUM(Q29,Q37)</f>
        <v>5</v>
      </c>
      <c r="M29" s="2" t="s">
        <v>67</v>
      </c>
      <c r="N29" s="32" t="s">
        <v>55</v>
      </c>
      <c r="O29" s="18">
        <v>0</v>
      </c>
      <c r="P29" s="18">
        <v>1</v>
      </c>
      <c r="Q29" s="18">
        <v>0</v>
      </c>
      <c r="R29" s="18">
        <v>1</v>
      </c>
      <c r="S29"/>
    </row>
    <row r="30" spans="1:19" ht="21" customHeight="1">
      <c r="A30" s="3" t="s">
        <v>68</v>
      </c>
      <c r="B30" s="3">
        <v>8</v>
      </c>
      <c r="C30" s="3">
        <v>6</v>
      </c>
      <c r="D30" s="3">
        <v>4</v>
      </c>
      <c r="E30" s="3">
        <f>SUM(B30:D30)</f>
        <v>18</v>
      </c>
      <c r="F30" s="3"/>
      <c r="G30" s="3"/>
      <c r="H30" s="3">
        <f>SUM(O38,O31)</f>
        <v>8</v>
      </c>
      <c r="I30" s="3">
        <f>SUM(P38,P31)</f>
        <v>6</v>
      </c>
      <c r="J30" s="3">
        <f>SUM(Q38,Q31)</f>
        <v>4</v>
      </c>
      <c r="N30" s="30" t="s">
        <v>47</v>
      </c>
      <c r="O30" s="18">
        <v>0</v>
      </c>
      <c r="P30" s="18">
        <v>1</v>
      </c>
      <c r="Q30" s="18">
        <v>1</v>
      </c>
      <c r="R30" s="18">
        <v>2</v>
      </c>
      <c r="S30"/>
    </row>
    <row r="31" spans="1:19" ht="21" customHeight="1">
      <c r="A31" s="1" t="s">
        <v>29</v>
      </c>
      <c r="B31" s="1">
        <f>SUM(B29:B30)</f>
        <v>8</v>
      </c>
      <c r="C31" s="1">
        <f>SUM(C29:C30)</f>
        <v>7</v>
      </c>
      <c r="D31" s="1">
        <f>SUM(D29:D30)</f>
        <v>9</v>
      </c>
      <c r="E31" s="1">
        <f>SUM(E29:E30)</f>
        <v>24</v>
      </c>
      <c r="F31" s="1"/>
      <c r="G31" s="1"/>
      <c r="H31" s="1">
        <f>SUM(H28:H30)</f>
        <v>10</v>
      </c>
      <c r="I31" s="1">
        <f t="shared" ref="I31:J31" si="15">SUM(I28:I30)</f>
        <v>9</v>
      </c>
      <c r="J31" s="1">
        <f t="shared" si="15"/>
        <v>11</v>
      </c>
      <c r="M31" s="2" t="s">
        <v>67</v>
      </c>
      <c r="N31" s="32" t="s">
        <v>56</v>
      </c>
      <c r="O31" s="18">
        <v>1</v>
      </c>
      <c r="P31" s="18">
        <v>0</v>
      </c>
      <c r="Q31" s="18">
        <v>1</v>
      </c>
      <c r="R31" s="18">
        <v>2</v>
      </c>
      <c r="S31"/>
    </row>
    <row r="32" spans="1:19" ht="21" customHeight="1">
      <c r="N32" s="30" t="s">
        <v>57</v>
      </c>
      <c r="O32" s="18">
        <v>6</v>
      </c>
      <c r="P32" s="18">
        <v>0</v>
      </c>
      <c r="Q32" s="18">
        <v>0</v>
      </c>
      <c r="R32" s="18">
        <v>6</v>
      </c>
      <c r="S32"/>
    </row>
    <row r="33" spans="1:19" ht="21" customHeight="1">
      <c r="A33" s="1" t="s">
        <v>66</v>
      </c>
      <c r="N33" s="27"/>
      <c r="O33" s="22">
        <v>18</v>
      </c>
      <c r="P33" s="22">
        <v>7</v>
      </c>
      <c r="Q33" s="22">
        <v>8</v>
      </c>
      <c r="R33" s="22">
        <v>33</v>
      </c>
      <c r="S33"/>
    </row>
    <row r="34" spans="1:19" ht="21" customHeight="1">
      <c r="A34" s="3" t="s">
        <v>11</v>
      </c>
      <c r="B34" s="3" t="s">
        <v>1</v>
      </c>
      <c r="C34" s="3" t="s">
        <v>2</v>
      </c>
      <c r="D34" s="3" t="s">
        <v>3</v>
      </c>
      <c r="E34" s="3" t="s">
        <v>4</v>
      </c>
      <c r="F34" s="3"/>
      <c r="G34" s="3"/>
      <c r="H34" s="3"/>
      <c r="I34" s="3"/>
      <c r="N34" s="26"/>
      <c r="O34"/>
      <c r="P34"/>
      <c r="Q34"/>
      <c r="R34"/>
      <c r="S34"/>
    </row>
    <row r="35" spans="1:19" ht="21" customHeight="1">
      <c r="A35" s="3" t="s">
        <v>16</v>
      </c>
      <c r="B35" s="3">
        <v>2</v>
      </c>
      <c r="C35" s="3">
        <v>2</v>
      </c>
      <c r="D35" s="3">
        <v>0</v>
      </c>
      <c r="E35" s="3">
        <f>SUM(B35:D35)</f>
        <v>4</v>
      </c>
      <c r="F35" s="3"/>
      <c r="G35" s="3"/>
      <c r="H35" s="3">
        <f t="shared" ref="H35:J36" si="16">O27</f>
        <v>2</v>
      </c>
      <c r="I35" s="3">
        <f t="shared" si="16"/>
        <v>2</v>
      </c>
      <c r="J35" s="3">
        <f t="shared" si="16"/>
        <v>0</v>
      </c>
      <c r="N35" s="23" t="s">
        <v>58</v>
      </c>
      <c r="O35"/>
      <c r="P35"/>
      <c r="Q35"/>
      <c r="R35"/>
      <c r="S35"/>
    </row>
    <row r="36" spans="1:19" ht="21" customHeight="1">
      <c r="A36" s="3" t="s">
        <v>17</v>
      </c>
      <c r="B36" s="3">
        <v>1</v>
      </c>
      <c r="C36" s="3">
        <v>1</v>
      </c>
      <c r="D36" s="3">
        <v>0</v>
      </c>
      <c r="E36" s="3">
        <f>SUM(B36:D36)</f>
        <v>2</v>
      </c>
      <c r="F36" s="3"/>
      <c r="G36" s="3"/>
      <c r="H36" s="3">
        <f t="shared" si="16"/>
        <v>1</v>
      </c>
      <c r="I36" s="3">
        <f t="shared" si="16"/>
        <v>1</v>
      </c>
      <c r="J36" s="3">
        <f t="shared" si="16"/>
        <v>0</v>
      </c>
      <c r="N36" s="17" t="s">
        <v>11</v>
      </c>
      <c r="O36" s="17" t="s">
        <v>1</v>
      </c>
      <c r="P36" s="17" t="s">
        <v>2</v>
      </c>
      <c r="Q36" s="17" t="s">
        <v>3</v>
      </c>
      <c r="R36" s="17" t="s">
        <v>4</v>
      </c>
      <c r="S36"/>
    </row>
    <row r="37" spans="1:19" ht="21" customHeight="1">
      <c r="A37" s="3" t="s">
        <v>20</v>
      </c>
      <c r="B37" s="3">
        <v>3</v>
      </c>
      <c r="C37" s="3">
        <v>3</v>
      </c>
      <c r="D37" s="3">
        <v>0</v>
      </c>
      <c r="E37" s="3">
        <f>SUM(B37:D37)</f>
        <v>6</v>
      </c>
      <c r="F37" s="3"/>
      <c r="G37" s="3"/>
      <c r="H37" s="3">
        <f t="shared" ref="H37:J38" si="17">O45</f>
        <v>3</v>
      </c>
      <c r="I37" s="3">
        <f t="shared" si="17"/>
        <v>3</v>
      </c>
      <c r="J37" s="3">
        <f t="shared" si="17"/>
        <v>0</v>
      </c>
      <c r="N37" s="32" t="s">
        <v>59</v>
      </c>
      <c r="O37" s="18">
        <v>0</v>
      </c>
      <c r="P37" s="18">
        <v>0</v>
      </c>
      <c r="Q37" s="18">
        <v>5</v>
      </c>
      <c r="R37" s="18">
        <v>5</v>
      </c>
      <c r="S37"/>
    </row>
    <row r="38" spans="1:19" ht="21" customHeight="1">
      <c r="A38" s="3" t="s">
        <v>21</v>
      </c>
      <c r="B38" s="3">
        <v>0</v>
      </c>
      <c r="C38" s="3">
        <v>1</v>
      </c>
      <c r="D38" s="3">
        <v>1</v>
      </c>
      <c r="E38" s="3">
        <f>SUM(B38:D38)</f>
        <v>2</v>
      </c>
      <c r="F38" s="3"/>
      <c r="G38" s="3"/>
      <c r="H38" s="3">
        <f t="shared" si="17"/>
        <v>0</v>
      </c>
      <c r="I38" s="3">
        <f t="shared" si="17"/>
        <v>1</v>
      </c>
      <c r="J38" s="3">
        <f t="shared" si="17"/>
        <v>1</v>
      </c>
      <c r="N38" s="32" t="s">
        <v>19</v>
      </c>
      <c r="O38" s="18">
        <v>7</v>
      </c>
      <c r="P38" s="18">
        <v>6</v>
      </c>
      <c r="Q38" s="18">
        <v>3</v>
      </c>
      <c r="R38" s="18">
        <v>16</v>
      </c>
      <c r="S38"/>
    </row>
    <row r="39" spans="1:19" ht="21" customHeight="1">
      <c r="A39" s="1" t="s">
        <v>29</v>
      </c>
      <c r="B39" s="1">
        <f>SUM(B35:B38)</f>
        <v>6</v>
      </c>
      <c r="C39" s="1">
        <f>SUM(C35:C38)</f>
        <v>7</v>
      </c>
      <c r="D39" s="1">
        <f>SUM(D35:D38)</f>
        <v>1</v>
      </c>
      <c r="E39" s="1">
        <f>SUM(E35:E38)</f>
        <v>14</v>
      </c>
      <c r="F39" s="1"/>
      <c r="G39" s="1"/>
      <c r="H39" s="1">
        <f>SUM(H35:H38)</f>
        <v>6</v>
      </c>
      <c r="I39" s="1">
        <f>SUM(I35:I38)</f>
        <v>7</v>
      </c>
      <c r="J39" s="1">
        <f>SUM(J35:J38)</f>
        <v>1</v>
      </c>
      <c r="M39" s="2" t="s">
        <v>67</v>
      </c>
      <c r="N39" s="30" t="s">
        <v>60</v>
      </c>
      <c r="O39" s="18">
        <v>0</v>
      </c>
      <c r="P39" s="18">
        <v>2</v>
      </c>
      <c r="Q39" s="18">
        <v>0</v>
      </c>
      <c r="R39" s="18">
        <v>2</v>
      </c>
      <c r="S39"/>
    </row>
    <row r="40" spans="1:19" ht="21" customHeight="1">
      <c r="M40" s="2" t="s">
        <v>67</v>
      </c>
      <c r="N40" s="30" t="s">
        <v>61</v>
      </c>
      <c r="O40" s="18">
        <v>2</v>
      </c>
      <c r="P40" s="18">
        <v>0</v>
      </c>
      <c r="Q40" s="18">
        <v>2</v>
      </c>
      <c r="R40" s="18">
        <v>4</v>
      </c>
      <c r="S40"/>
    </row>
    <row r="41" spans="1:19" ht="21" customHeight="1">
      <c r="A41" s="3" t="s">
        <v>22</v>
      </c>
      <c r="B41" s="3">
        <v>2</v>
      </c>
      <c r="C41" s="3">
        <v>0</v>
      </c>
      <c r="D41" s="3">
        <v>0</v>
      </c>
      <c r="E41" s="3">
        <f>SUM(B41:D41)</f>
        <v>2</v>
      </c>
      <c r="H41" s="2">
        <f>H12-H24-H39</f>
        <v>49</v>
      </c>
      <c r="I41" s="2">
        <f t="shared" ref="I41:J41" si="18">I12-I24-I39</f>
        <v>50</v>
      </c>
      <c r="J41" s="2">
        <f t="shared" si="18"/>
        <v>55</v>
      </c>
      <c r="N41" s="27"/>
      <c r="O41" s="22">
        <v>9</v>
      </c>
      <c r="P41" s="22">
        <v>8</v>
      </c>
      <c r="Q41" s="22">
        <v>10</v>
      </c>
      <c r="R41" s="22">
        <v>27</v>
      </c>
      <c r="S41"/>
    </row>
    <row r="42" spans="1:19" ht="21" customHeight="1">
      <c r="N42" s="26"/>
      <c r="O42"/>
      <c r="P42"/>
      <c r="Q42"/>
      <c r="R42"/>
      <c r="S42"/>
    </row>
    <row r="43" spans="1:19" ht="21" customHeight="1">
      <c r="N43" s="23" t="s">
        <v>62</v>
      </c>
      <c r="O43"/>
      <c r="P43"/>
      <c r="Q43"/>
      <c r="R43"/>
      <c r="S43"/>
    </row>
    <row r="44" spans="1:19" ht="21" customHeight="1">
      <c r="N44" s="17" t="s">
        <v>11</v>
      </c>
      <c r="O44" s="17" t="s">
        <v>1</v>
      </c>
      <c r="P44" s="17" t="s">
        <v>2</v>
      </c>
      <c r="Q44" s="17" t="s">
        <v>3</v>
      </c>
      <c r="R44" s="17" t="s">
        <v>4</v>
      </c>
      <c r="S44"/>
    </row>
    <row r="45" spans="1:19" ht="21" customHeight="1">
      <c r="N45" s="33" t="s">
        <v>20</v>
      </c>
      <c r="O45" s="18">
        <v>3</v>
      </c>
      <c r="P45" s="18">
        <v>3</v>
      </c>
      <c r="Q45" s="18">
        <v>0</v>
      </c>
      <c r="R45" s="18">
        <v>6</v>
      </c>
      <c r="S45"/>
    </row>
    <row r="46" spans="1:19" ht="21" customHeight="1">
      <c r="N46" s="33" t="s">
        <v>21</v>
      </c>
      <c r="O46" s="18">
        <v>0</v>
      </c>
      <c r="P46" s="18">
        <v>1</v>
      </c>
      <c r="Q46" s="18">
        <v>1</v>
      </c>
      <c r="R46" s="18">
        <v>2</v>
      </c>
      <c r="S46"/>
    </row>
    <row r="47" spans="1:19" ht="21" customHeight="1">
      <c r="N47" s="30" t="s">
        <v>63</v>
      </c>
      <c r="O47" s="18">
        <v>2</v>
      </c>
      <c r="P47" s="18">
        <v>0</v>
      </c>
      <c r="Q47" s="18">
        <v>0</v>
      </c>
      <c r="R47" s="18">
        <v>2</v>
      </c>
      <c r="S47"/>
    </row>
    <row r="48" spans="1:19" ht="16">
      <c r="N48" s="27"/>
      <c r="O48" s="22">
        <v>5</v>
      </c>
      <c r="P48" s="22">
        <v>4</v>
      </c>
      <c r="Q48" s="22">
        <v>1</v>
      </c>
      <c r="R48" s="22">
        <v>10</v>
      </c>
      <c r="S48"/>
    </row>
    <row r="50" spans="1:9" ht="17" thickBot="1">
      <c r="A50" s="65" t="s">
        <v>0</v>
      </c>
      <c r="B50" s="65"/>
      <c r="C50" s="4"/>
      <c r="D50" s="4"/>
      <c r="E50" s="4"/>
      <c r="F50" s="29"/>
      <c r="G50" s="29"/>
      <c r="H50" s="29"/>
      <c r="I50" s="29"/>
    </row>
    <row r="51" spans="1:9" ht="16">
      <c r="A51" s="5"/>
      <c r="B51" s="6" t="s">
        <v>1</v>
      </c>
      <c r="C51" s="6" t="s">
        <v>2</v>
      </c>
      <c r="D51" s="6" t="s">
        <v>3</v>
      </c>
      <c r="E51" s="6" t="s">
        <v>4</v>
      </c>
      <c r="F51" s="6"/>
      <c r="G51" s="6"/>
      <c r="H51" s="6"/>
      <c r="I51" s="6"/>
    </row>
    <row r="52" spans="1:9">
      <c r="A52" s="7" t="s">
        <v>5</v>
      </c>
      <c r="B52" s="8">
        <v>80</v>
      </c>
      <c r="C52" s="8">
        <v>82</v>
      </c>
      <c r="D52" s="8">
        <v>70</v>
      </c>
      <c r="E52" s="8">
        <v>232</v>
      </c>
      <c r="F52" s="8"/>
      <c r="G52" s="8"/>
      <c r="H52" s="8"/>
      <c r="I52" s="8"/>
    </row>
    <row r="53" spans="1:9">
      <c r="A53" s="7" t="s">
        <v>6</v>
      </c>
      <c r="B53" s="9">
        <v>27</v>
      </c>
      <c r="C53" s="9">
        <v>27</v>
      </c>
      <c r="D53" s="9">
        <v>16</v>
      </c>
      <c r="E53" s="9">
        <v>70</v>
      </c>
      <c r="F53" s="9"/>
      <c r="G53" s="9"/>
      <c r="H53" s="9"/>
      <c r="I53" s="9"/>
    </row>
    <row r="54" spans="1:9">
      <c r="A54" s="7" t="s">
        <v>28</v>
      </c>
      <c r="B54" s="8">
        <v>8</v>
      </c>
      <c r="C54" s="8">
        <v>7</v>
      </c>
      <c r="D54" s="8">
        <v>9</v>
      </c>
      <c r="E54" s="8">
        <v>24</v>
      </c>
      <c r="F54" s="8"/>
      <c r="G54" s="8"/>
      <c r="H54" s="8"/>
      <c r="I54" s="8"/>
    </row>
    <row r="55" spans="1:9">
      <c r="A55" s="7" t="s">
        <v>30</v>
      </c>
      <c r="B55" s="9">
        <v>6</v>
      </c>
      <c r="C55" s="9">
        <v>7</v>
      </c>
      <c r="D55" s="9">
        <v>1</v>
      </c>
      <c r="E55" s="9">
        <v>14</v>
      </c>
      <c r="F55" s="9"/>
      <c r="G55" s="9"/>
      <c r="H55" s="9"/>
      <c r="I55" s="9"/>
    </row>
    <row r="56" spans="1:9">
      <c r="A56" s="7" t="s">
        <v>8</v>
      </c>
      <c r="B56" s="8">
        <v>45</v>
      </c>
      <c r="C56" s="8">
        <v>48</v>
      </c>
      <c r="D56" s="8">
        <v>45</v>
      </c>
      <c r="E56" s="8">
        <v>138</v>
      </c>
      <c r="F56" s="8"/>
      <c r="G56" s="8"/>
      <c r="H56" s="8"/>
      <c r="I56" s="8"/>
    </row>
    <row r="57" spans="1:9">
      <c r="A57" s="7" t="s">
        <v>7</v>
      </c>
      <c r="B57" s="9">
        <v>47</v>
      </c>
      <c r="C57" s="9">
        <v>48</v>
      </c>
      <c r="D57" s="9">
        <v>53</v>
      </c>
      <c r="E57" s="9">
        <v>148</v>
      </c>
      <c r="F57" s="9"/>
      <c r="G57" s="9"/>
      <c r="H57" s="9"/>
      <c r="I57" s="9"/>
    </row>
    <row r="58" spans="1:9">
      <c r="A58" s="10" t="s">
        <v>9</v>
      </c>
      <c r="B58" s="11">
        <v>39</v>
      </c>
      <c r="C58" s="11">
        <v>41</v>
      </c>
      <c r="D58" s="11">
        <v>44</v>
      </c>
      <c r="E58" s="11">
        <v>124</v>
      </c>
      <c r="F58" s="11"/>
      <c r="G58" s="11"/>
      <c r="H58" s="11"/>
      <c r="I58" s="11"/>
    </row>
    <row r="59" spans="1:9" ht="16">
      <c r="A59" s="5"/>
      <c r="B59" s="12"/>
      <c r="C59" s="12"/>
      <c r="D59" s="12"/>
      <c r="E59" s="12"/>
      <c r="F59" s="12"/>
      <c r="G59" s="12"/>
      <c r="H59" s="12"/>
      <c r="I59" s="12"/>
    </row>
    <row r="60" spans="1:9" ht="16">
      <c r="A60" s="5"/>
      <c r="B60" s="13"/>
      <c r="C60" s="13"/>
      <c r="D60" s="13"/>
      <c r="E60" s="13"/>
      <c r="F60" s="13"/>
      <c r="G60" s="13"/>
      <c r="H60" s="13"/>
      <c r="I60" s="13"/>
    </row>
    <row r="61" spans="1:9" ht="16">
      <c r="A61" s="10" t="s">
        <v>10</v>
      </c>
      <c r="B61" s="12"/>
      <c r="C61" s="12"/>
      <c r="D61" s="12"/>
      <c r="E61" s="12"/>
      <c r="F61" s="12"/>
      <c r="G61" s="12"/>
      <c r="H61" s="12"/>
      <c r="I61" s="12"/>
    </row>
    <row r="62" spans="1:9">
      <c r="A62" s="7" t="s">
        <v>11</v>
      </c>
      <c r="B62" s="14" t="s">
        <v>1</v>
      </c>
      <c r="C62" s="14" t="s">
        <v>2</v>
      </c>
      <c r="D62" s="14" t="s">
        <v>3</v>
      </c>
      <c r="E62" s="14" t="s">
        <v>4</v>
      </c>
      <c r="F62" s="14"/>
      <c r="G62" s="14"/>
      <c r="H62" s="14"/>
      <c r="I62" s="14"/>
    </row>
    <row r="63" spans="1:9">
      <c r="A63" s="7" t="s">
        <v>12</v>
      </c>
      <c r="B63" s="9">
        <v>0</v>
      </c>
      <c r="C63" s="9">
        <v>1</v>
      </c>
      <c r="D63" s="9">
        <v>0</v>
      </c>
      <c r="E63" s="9">
        <v>1</v>
      </c>
      <c r="F63" s="9"/>
      <c r="G63" s="9"/>
      <c r="H63" s="9"/>
      <c r="I63" s="9"/>
    </row>
    <row r="64" spans="1:9">
      <c r="A64" s="7" t="s">
        <v>24</v>
      </c>
      <c r="B64" s="8">
        <v>10</v>
      </c>
      <c r="C64" s="8">
        <v>4</v>
      </c>
      <c r="D64" s="8">
        <v>0</v>
      </c>
      <c r="E64" s="8">
        <v>14</v>
      </c>
      <c r="F64" s="8"/>
      <c r="G64" s="8"/>
      <c r="H64" s="8"/>
      <c r="I64" s="8"/>
    </row>
    <row r="65" spans="1:9">
      <c r="A65" s="7" t="s">
        <v>25</v>
      </c>
      <c r="B65" s="9">
        <v>0</v>
      </c>
      <c r="C65" s="9">
        <v>3</v>
      </c>
      <c r="D65" s="9">
        <v>3</v>
      </c>
      <c r="E65" s="9">
        <v>6</v>
      </c>
      <c r="F65" s="9"/>
      <c r="G65" s="9"/>
      <c r="H65" s="9"/>
      <c r="I65" s="9"/>
    </row>
    <row r="66" spans="1:9">
      <c r="A66" s="7" t="s">
        <v>26</v>
      </c>
      <c r="B66" s="8">
        <v>4</v>
      </c>
      <c r="C66" s="8">
        <v>13</v>
      </c>
      <c r="D66" s="8">
        <v>4</v>
      </c>
      <c r="E66" s="8">
        <v>21</v>
      </c>
      <c r="F66" s="8"/>
      <c r="G66" s="8"/>
      <c r="H66" s="8"/>
      <c r="I66" s="8"/>
    </row>
    <row r="67" spans="1:9">
      <c r="A67" s="7" t="s">
        <v>13</v>
      </c>
      <c r="B67" s="9">
        <v>1</v>
      </c>
      <c r="C67" s="9">
        <v>1</v>
      </c>
      <c r="D67" s="9">
        <v>0</v>
      </c>
      <c r="E67" s="9">
        <v>2</v>
      </c>
      <c r="F67" s="9"/>
      <c r="G67" s="9"/>
      <c r="H67" s="9"/>
      <c r="I67" s="9"/>
    </row>
    <row r="68" spans="1:9">
      <c r="A68" s="7" t="s">
        <v>14</v>
      </c>
      <c r="B68" s="8">
        <v>1</v>
      </c>
      <c r="C68" s="8">
        <v>2</v>
      </c>
      <c r="D68" s="8">
        <v>0</v>
      </c>
      <c r="E68" s="8">
        <v>3</v>
      </c>
      <c r="F68" s="8"/>
      <c r="G68" s="8"/>
      <c r="H68" s="8"/>
      <c r="I68" s="8"/>
    </row>
    <row r="69" spans="1:9">
      <c r="A69" s="7" t="s">
        <v>15</v>
      </c>
      <c r="B69" s="9">
        <v>0</v>
      </c>
      <c r="C69" s="9">
        <v>0</v>
      </c>
      <c r="D69" s="9">
        <v>6</v>
      </c>
      <c r="E69" s="9">
        <v>6</v>
      </c>
      <c r="F69" s="9"/>
      <c r="G69" s="9"/>
      <c r="H69" s="9"/>
      <c r="I69" s="9"/>
    </row>
    <row r="70" spans="1:9">
      <c r="A70" s="7" t="s">
        <v>27</v>
      </c>
      <c r="B70" s="8">
        <v>3</v>
      </c>
      <c r="C70" s="8">
        <v>1</v>
      </c>
      <c r="D70" s="8">
        <v>3</v>
      </c>
      <c r="E70" s="8">
        <v>7</v>
      </c>
      <c r="F70" s="8"/>
      <c r="G70" s="8"/>
      <c r="H70" s="8"/>
      <c r="I70" s="8"/>
    </row>
    <row r="71" spans="1:9">
      <c r="A71" s="7" t="s">
        <v>23</v>
      </c>
      <c r="B71" s="9">
        <v>6</v>
      </c>
      <c r="C71" s="9">
        <v>2</v>
      </c>
      <c r="D71" s="9">
        <v>0</v>
      </c>
      <c r="E71" s="9">
        <v>8</v>
      </c>
      <c r="F71" s="9"/>
      <c r="G71" s="9"/>
      <c r="H71" s="9"/>
      <c r="I71" s="9"/>
    </row>
    <row r="72" spans="1:9">
      <c r="A72" s="7" t="s">
        <v>22</v>
      </c>
      <c r="B72" s="8">
        <v>2</v>
      </c>
      <c r="C72" s="8">
        <v>0</v>
      </c>
      <c r="D72" s="8">
        <v>0</v>
      </c>
      <c r="E72" s="8">
        <v>2</v>
      </c>
      <c r="F72" s="8"/>
      <c r="G72" s="8"/>
      <c r="H72" s="8"/>
      <c r="I72" s="8"/>
    </row>
    <row r="73" spans="1:9">
      <c r="A73" s="10" t="s">
        <v>29</v>
      </c>
      <c r="B73" s="15">
        <v>27</v>
      </c>
      <c r="C73" s="15">
        <v>27</v>
      </c>
      <c r="D73" s="15">
        <v>16</v>
      </c>
      <c r="E73" s="15">
        <v>70</v>
      </c>
      <c r="F73" s="15"/>
      <c r="G73" s="15"/>
      <c r="H73" s="15"/>
      <c r="I73" s="15"/>
    </row>
    <row r="74" spans="1:9" ht="16">
      <c r="A74" s="5"/>
      <c r="B74" s="13"/>
      <c r="C74" s="13"/>
      <c r="D74" s="13"/>
      <c r="E74" s="13"/>
      <c r="F74" s="13"/>
      <c r="G74" s="13"/>
      <c r="H74" s="13"/>
      <c r="I74" s="13"/>
    </row>
    <row r="75" spans="1:9" ht="16">
      <c r="A75" s="10" t="s">
        <v>31</v>
      </c>
      <c r="B75" s="12"/>
      <c r="C75" s="12"/>
      <c r="D75" s="12"/>
      <c r="E75" s="12"/>
      <c r="F75" s="12"/>
      <c r="G75" s="12"/>
      <c r="H75" s="12"/>
      <c r="I75" s="12"/>
    </row>
    <row r="76" spans="1:9">
      <c r="A76" s="7" t="s">
        <v>11</v>
      </c>
      <c r="B76" s="14" t="s">
        <v>1</v>
      </c>
      <c r="C76" s="14" t="s">
        <v>2</v>
      </c>
      <c r="D76" s="14" t="s">
        <v>3</v>
      </c>
      <c r="E76" s="14" t="s">
        <v>4</v>
      </c>
      <c r="F76" s="14"/>
      <c r="G76" s="14"/>
      <c r="H76" s="14"/>
      <c r="I76" s="14"/>
    </row>
    <row r="77" spans="1:9">
      <c r="A77" s="7" t="s">
        <v>18</v>
      </c>
      <c r="B77" s="9">
        <v>0</v>
      </c>
      <c r="C77" s="9">
        <v>1</v>
      </c>
      <c r="D77" s="9">
        <v>5</v>
      </c>
      <c r="E77" s="9">
        <v>6</v>
      </c>
      <c r="F77" s="9"/>
      <c r="G77" s="9"/>
      <c r="H77" s="9"/>
      <c r="I77" s="9"/>
    </row>
    <row r="78" spans="1:9">
      <c r="A78" s="7" t="s">
        <v>19</v>
      </c>
      <c r="B78" s="8">
        <v>8</v>
      </c>
      <c r="C78" s="8">
        <v>6</v>
      </c>
      <c r="D78" s="8">
        <v>4</v>
      </c>
      <c r="E78" s="8">
        <v>18</v>
      </c>
      <c r="F78" s="8"/>
      <c r="G78" s="8"/>
      <c r="H78" s="8"/>
      <c r="I78" s="8"/>
    </row>
    <row r="79" spans="1:9">
      <c r="A79" s="10" t="s">
        <v>29</v>
      </c>
      <c r="B79" s="15">
        <v>8</v>
      </c>
      <c r="C79" s="15">
        <v>7</v>
      </c>
      <c r="D79" s="15">
        <v>9</v>
      </c>
      <c r="E79" s="15">
        <v>24</v>
      </c>
      <c r="F79" s="15"/>
      <c r="G79" s="15"/>
      <c r="H79" s="15"/>
      <c r="I79" s="15"/>
    </row>
    <row r="80" spans="1:9" ht="16">
      <c r="A80" s="5"/>
      <c r="B80" s="13"/>
      <c r="C80" s="13"/>
      <c r="D80" s="13"/>
      <c r="E80" s="13"/>
      <c r="F80" s="13"/>
      <c r="G80" s="13"/>
      <c r="H80" s="13"/>
      <c r="I80" s="13"/>
    </row>
    <row r="81" spans="1:9" ht="16">
      <c r="A81" s="10" t="s">
        <v>32</v>
      </c>
      <c r="B81" s="12"/>
      <c r="C81" s="12"/>
      <c r="D81" s="12"/>
      <c r="E81" s="12"/>
      <c r="F81" s="12"/>
      <c r="G81" s="12"/>
      <c r="H81" s="12"/>
      <c r="I81" s="12"/>
    </row>
    <row r="82" spans="1:9">
      <c r="A82" s="7" t="s">
        <v>11</v>
      </c>
      <c r="B82" s="14" t="s">
        <v>1</v>
      </c>
      <c r="C82" s="14" t="s">
        <v>2</v>
      </c>
      <c r="D82" s="14" t="s">
        <v>3</v>
      </c>
      <c r="E82" s="14" t="s">
        <v>4</v>
      </c>
      <c r="F82" s="14"/>
      <c r="G82" s="14"/>
      <c r="H82" s="14"/>
      <c r="I82" s="14"/>
    </row>
    <row r="83" spans="1:9">
      <c r="A83" s="7" t="s">
        <v>16</v>
      </c>
      <c r="B83" s="9">
        <v>2</v>
      </c>
      <c r="C83" s="9">
        <v>2</v>
      </c>
      <c r="D83" s="9">
        <v>0</v>
      </c>
      <c r="E83" s="9">
        <v>4</v>
      </c>
      <c r="F83" s="9"/>
      <c r="G83" s="9"/>
      <c r="H83" s="9"/>
      <c r="I83" s="9"/>
    </row>
    <row r="84" spans="1:9">
      <c r="A84" s="7" t="s">
        <v>17</v>
      </c>
      <c r="B84" s="8">
        <v>1</v>
      </c>
      <c r="C84" s="8">
        <v>1</v>
      </c>
      <c r="D84" s="8">
        <v>0</v>
      </c>
      <c r="E84" s="8">
        <v>2</v>
      </c>
      <c r="F84" s="8"/>
      <c r="G84" s="8"/>
      <c r="H84" s="8"/>
      <c r="I84" s="8"/>
    </row>
    <row r="85" spans="1:9">
      <c r="A85" s="7" t="s">
        <v>20</v>
      </c>
      <c r="B85" s="9">
        <v>3</v>
      </c>
      <c r="C85" s="9">
        <v>3</v>
      </c>
      <c r="D85" s="9">
        <v>0</v>
      </c>
      <c r="E85" s="9">
        <v>6</v>
      </c>
      <c r="F85" s="9"/>
      <c r="G85" s="9"/>
      <c r="H85" s="9"/>
      <c r="I85" s="9"/>
    </row>
    <row r="86" spans="1:9">
      <c r="A86" s="7" t="s">
        <v>21</v>
      </c>
      <c r="B86" s="8">
        <v>0</v>
      </c>
      <c r="C86" s="8">
        <v>1</v>
      </c>
      <c r="D86" s="8">
        <v>1</v>
      </c>
      <c r="E86" s="8">
        <v>2</v>
      </c>
      <c r="F86" s="8"/>
      <c r="G86" s="8"/>
      <c r="H86" s="8"/>
      <c r="I86" s="8"/>
    </row>
    <row r="87" spans="1:9">
      <c r="A87" s="10" t="s">
        <v>29</v>
      </c>
      <c r="B87" s="15">
        <v>6</v>
      </c>
      <c r="C87" s="15">
        <v>7</v>
      </c>
      <c r="D87" s="15">
        <v>1</v>
      </c>
      <c r="E87" s="15">
        <v>14</v>
      </c>
      <c r="F87" s="15"/>
      <c r="G87" s="15"/>
      <c r="H87" s="15"/>
      <c r="I87" s="15"/>
    </row>
  </sheetData>
  <mergeCells count="1">
    <mergeCell ref="A50:B50"/>
  </mergeCells>
  <pageMargins left="0.7" right="0.7" top="0.75" bottom="0.75" header="0.3" footer="0.3"/>
  <pageSetup orientation="portrait" horizontalDpi="0" verticalDpi="0"/>
  <ignoredErrors>
    <ignoredError sqref="H16:J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6406-6D56-5141-9649-53979D1E0086}">
  <dimension ref="A1:N48"/>
  <sheetViews>
    <sheetView tabSelected="1" zoomScale="75" workbookViewId="0">
      <selection activeCell="G2" sqref="G2"/>
    </sheetView>
  </sheetViews>
  <sheetFormatPr baseColWidth="10" defaultRowHeight="16"/>
  <cols>
    <col min="1" max="1" width="35.83203125" style="28" customWidth="1"/>
    <col min="2" max="5" width="10.83203125" style="2"/>
    <col min="7" max="7" width="16.1640625" customWidth="1"/>
    <col min="8" max="8" width="5.6640625" customWidth="1"/>
    <col min="9" max="9" width="46.1640625" customWidth="1"/>
    <col min="14" max="14" width="5.5" customWidth="1"/>
  </cols>
  <sheetData>
    <row r="1" spans="1:14">
      <c r="A1" s="23" t="s">
        <v>33</v>
      </c>
      <c r="B1" s="16"/>
      <c r="C1" s="16"/>
      <c r="D1" s="16"/>
      <c r="E1" s="16"/>
    </row>
    <row r="2" spans="1:14">
      <c r="A2" s="24"/>
      <c r="B2" s="17" t="s">
        <v>1</v>
      </c>
      <c r="C2" s="17" t="s">
        <v>2</v>
      </c>
      <c r="D2" s="17" t="s">
        <v>3</v>
      </c>
      <c r="E2" s="17" t="s">
        <v>4</v>
      </c>
    </row>
    <row r="3" spans="1:14">
      <c r="A3" s="25" t="s">
        <v>34</v>
      </c>
      <c r="B3" s="19">
        <v>80</v>
      </c>
      <c r="C3" s="20">
        <v>82</v>
      </c>
      <c r="D3" s="20">
        <v>70</v>
      </c>
      <c r="E3" s="18">
        <v>232</v>
      </c>
    </row>
    <row r="4" spans="1:14">
      <c r="A4" s="25" t="s">
        <v>35</v>
      </c>
      <c r="B4" s="20">
        <v>9</v>
      </c>
      <c r="C4" s="21">
        <v>22</v>
      </c>
      <c r="D4" s="20">
        <v>7</v>
      </c>
      <c r="E4" s="18">
        <v>38</v>
      </c>
    </row>
    <row r="5" spans="1:14">
      <c r="A5" s="25" t="s">
        <v>36</v>
      </c>
      <c r="B5" s="20">
        <v>18</v>
      </c>
      <c r="C5" s="21">
        <v>7</v>
      </c>
      <c r="D5" s="20">
        <v>8</v>
      </c>
      <c r="E5" s="18">
        <v>33</v>
      </c>
    </row>
    <row r="6" spans="1:14">
      <c r="A6" s="25" t="s">
        <v>37</v>
      </c>
      <c r="B6" s="19">
        <v>53</v>
      </c>
      <c r="C6" s="19">
        <v>53</v>
      </c>
      <c r="D6" s="19">
        <v>55</v>
      </c>
      <c r="E6" s="18">
        <v>161</v>
      </c>
    </row>
    <row r="7" spans="1:14" ht="17" thickBot="1">
      <c r="A7" s="25" t="s">
        <v>38</v>
      </c>
      <c r="B7" s="20">
        <v>48</v>
      </c>
      <c r="C7" s="19">
        <v>49</v>
      </c>
      <c r="D7" s="20">
        <v>54</v>
      </c>
      <c r="E7" s="18">
        <v>151</v>
      </c>
    </row>
    <row r="8" spans="1:14">
      <c r="A8" s="25" t="s">
        <v>39</v>
      </c>
      <c r="B8" s="20">
        <v>44</v>
      </c>
      <c r="C8" s="19">
        <v>45</v>
      </c>
      <c r="D8" s="20">
        <v>45</v>
      </c>
      <c r="E8" s="18">
        <v>134</v>
      </c>
      <c r="H8" s="47"/>
      <c r="I8" s="48"/>
      <c r="J8" s="48"/>
      <c r="K8" s="48"/>
      <c r="L8" s="48"/>
      <c r="M8" s="48"/>
      <c r="N8" s="49"/>
    </row>
    <row r="9" spans="1:14" ht="21">
      <c r="A9" s="25" t="s">
        <v>40</v>
      </c>
      <c r="B9" s="20">
        <v>39</v>
      </c>
      <c r="C9" s="20">
        <v>41</v>
      </c>
      <c r="D9" s="20">
        <v>44</v>
      </c>
      <c r="E9" s="18">
        <v>124</v>
      </c>
      <c r="H9" s="50"/>
      <c r="I9" s="63" t="s">
        <v>76</v>
      </c>
      <c r="J9" s="43"/>
      <c r="K9" s="43"/>
      <c r="L9" s="43"/>
      <c r="M9" s="43"/>
      <c r="N9" s="51"/>
    </row>
    <row r="10" spans="1:14">
      <c r="A10" s="26"/>
      <c r="B10"/>
      <c r="C10"/>
      <c r="D10"/>
      <c r="E10"/>
      <c r="H10" s="50"/>
      <c r="I10" s="43"/>
      <c r="J10" s="43"/>
      <c r="K10" s="43"/>
      <c r="L10" s="43"/>
      <c r="M10" s="43"/>
      <c r="N10" s="51"/>
    </row>
    <row r="11" spans="1:14">
      <c r="A11" s="23" t="s">
        <v>41</v>
      </c>
      <c r="B11"/>
      <c r="C11"/>
      <c r="D11"/>
      <c r="E11"/>
      <c r="H11" s="50"/>
      <c r="I11" s="43"/>
      <c r="J11" s="43"/>
      <c r="K11" s="43"/>
      <c r="L11" s="43"/>
      <c r="M11" s="43"/>
      <c r="N11" s="51"/>
    </row>
    <row r="12" spans="1:14">
      <c r="A12" s="17" t="s">
        <v>11</v>
      </c>
      <c r="B12" s="17" t="s">
        <v>1</v>
      </c>
      <c r="C12" s="17" t="s">
        <v>2</v>
      </c>
      <c r="D12" s="17" t="s">
        <v>3</v>
      </c>
      <c r="E12" s="17" t="s">
        <v>4</v>
      </c>
      <c r="H12" s="50"/>
      <c r="I12" s="55" t="s">
        <v>79</v>
      </c>
      <c r="J12" s="66" t="s">
        <v>1</v>
      </c>
      <c r="K12" s="66" t="s">
        <v>2</v>
      </c>
      <c r="L12" s="66" t="s">
        <v>3</v>
      </c>
      <c r="M12" s="67" t="s">
        <v>4</v>
      </c>
      <c r="N12" s="51"/>
    </row>
    <row r="13" spans="1:14">
      <c r="A13" s="39" t="s">
        <v>42</v>
      </c>
      <c r="B13" s="18">
        <v>0</v>
      </c>
      <c r="C13" s="18">
        <v>1</v>
      </c>
      <c r="D13" s="18">
        <v>0</v>
      </c>
      <c r="E13" s="18">
        <v>1</v>
      </c>
      <c r="H13" s="50"/>
      <c r="I13" s="56" t="s">
        <v>70</v>
      </c>
      <c r="J13" s="68">
        <f>SUM(B15:B16)</f>
        <v>0</v>
      </c>
      <c r="K13" s="68">
        <f>SUM(C15:C16)</f>
        <v>3</v>
      </c>
      <c r="L13" s="68">
        <f>SUM(D15:D16)</f>
        <v>3</v>
      </c>
      <c r="M13" s="69">
        <f>SUM(J13:L13)</f>
        <v>6</v>
      </c>
      <c r="N13" s="51"/>
    </row>
    <row r="14" spans="1:14">
      <c r="A14" s="39" t="s">
        <v>43</v>
      </c>
      <c r="B14" s="18">
        <v>2</v>
      </c>
      <c r="C14" s="18">
        <v>2</v>
      </c>
      <c r="D14" s="18">
        <v>0</v>
      </c>
      <c r="E14" s="18">
        <v>4</v>
      </c>
      <c r="H14" s="50"/>
      <c r="I14" s="57" t="s">
        <v>13</v>
      </c>
      <c r="J14" s="68">
        <f t="shared" ref="J14:L15" si="0">B19</f>
        <v>1</v>
      </c>
      <c r="K14" s="68">
        <f t="shared" si="0"/>
        <v>1</v>
      </c>
      <c r="L14" s="68">
        <f t="shared" si="0"/>
        <v>0</v>
      </c>
      <c r="M14" s="69">
        <f t="shared" ref="M14:M19" si="1">SUM(J14:L14)</f>
        <v>2</v>
      </c>
      <c r="N14" s="51"/>
    </row>
    <row r="15" spans="1:14">
      <c r="A15" s="37" t="s">
        <v>44</v>
      </c>
      <c r="B15" s="18">
        <v>0</v>
      </c>
      <c r="C15" s="18">
        <v>1</v>
      </c>
      <c r="D15" s="18">
        <v>3</v>
      </c>
      <c r="E15" s="18">
        <v>4</v>
      </c>
      <c r="H15" s="50"/>
      <c r="I15" s="57" t="s">
        <v>14</v>
      </c>
      <c r="J15" s="68">
        <f t="shared" si="0"/>
        <v>1</v>
      </c>
      <c r="K15" s="68">
        <f t="shared" si="0"/>
        <v>2</v>
      </c>
      <c r="L15" s="68">
        <f t="shared" si="0"/>
        <v>0</v>
      </c>
      <c r="M15" s="69">
        <f t="shared" si="1"/>
        <v>3</v>
      </c>
      <c r="N15" s="51"/>
    </row>
    <row r="16" spans="1:14">
      <c r="A16" s="38" t="s">
        <v>45</v>
      </c>
      <c r="B16" s="18">
        <v>0</v>
      </c>
      <c r="C16" s="18">
        <v>2</v>
      </c>
      <c r="D16" s="18">
        <v>0</v>
      </c>
      <c r="E16" s="18">
        <v>2</v>
      </c>
      <c r="H16" s="50"/>
      <c r="I16" s="57" t="s">
        <v>77</v>
      </c>
      <c r="J16" s="68">
        <f>SUM(B26,B27,B28)</f>
        <v>11</v>
      </c>
      <c r="K16" s="68">
        <f>SUM(C26,C27,C28)</f>
        <v>5</v>
      </c>
      <c r="L16" s="68">
        <f>SUM(D26,D27,D28)</f>
        <v>0</v>
      </c>
      <c r="M16" s="69">
        <f t="shared" si="1"/>
        <v>16</v>
      </c>
      <c r="N16" s="51"/>
    </row>
    <row r="17" spans="1:14">
      <c r="A17" s="39" t="s">
        <v>46</v>
      </c>
      <c r="B17" s="18">
        <v>4</v>
      </c>
      <c r="C17" s="18">
        <v>13</v>
      </c>
      <c r="D17" s="18">
        <v>4</v>
      </c>
      <c r="E17" s="18">
        <v>21</v>
      </c>
      <c r="H17" s="50"/>
      <c r="I17" s="56" t="s">
        <v>78</v>
      </c>
      <c r="J17" s="68">
        <f>SUM(B13,B14,B17)</f>
        <v>6</v>
      </c>
      <c r="K17" s="68">
        <f>SUM(C13,C14,C17)</f>
        <v>16</v>
      </c>
      <c r="L17" s="68">
        <f>SUM(D13,D14,D17)</f>
        <v>4</v>
      </c>
      <c r="M17" s="69">
        <f t="shared" si="1"/>
        <v>26</v>
      </c>
      <c r="N17" s="51"/>
    </row>
    <row r="18" spans="1:14">
      <c r="A18" s="40" t="s">
        <v>47</v>
      </c>
      <c r="B18" s="18">
        <v>1</v>
      </c>
      <c r="C18" s="18">
        <v>0</v>
      </c>
      <c r="D18" s="18">
        <v>0</v>
      </c>
      <c r="E18" s="18">
        <v>1</v>
      </c>
      <c r="H18" s="50"/>
      <c r="I18" s="56" t="s">
        <v>71</v>
      </c>
      <c r="J18" s="68">
        <f>SUM(B18,B29,B30)</f>
        <v>1</v>
      </c>
      <c r="K18" s="68">
        <f>SUM(C18,C29,C30)</f>
        <v>2</v>
      </c>
      <c r="L18" s="68">
        <f>SUM(D18,D29,D30)</f>
        <v>1</v>
      </c>
      <c r="M18" s="69">
        <f t="shared" si="1"/>
        <v>4</v>
      </c>
      <c r="N18" s="51"/>
    </row>
    <row r="19" spans="1:14">
      <c r="A19" s="31" t="s">
        <v>48</v>
      </c>
      <c r="B19" s="18">
        <v>1</v>
      </c>
      <c r="C19" s="18">
        <v>1</v>
      </c>
      <c r="D19" s="18">
        <v>0</v>
      </c>
      <c r="E19" s="18">
        <v>2</v>
      </c>
      <c r="H19" s="50"/>
      <c r="I19" s="56" t="s">
        <v>72</v>
      </c>
      <c r="J19" s="68">
        <f>SUM(B31,B32,B25)</f>
        <v>7</v>
      </c>
      <c r="K19" s="68">
        <f>SUM(C31,C32,C25)</f>
        <v>0</v>
      </c>
      <c r="L19" s="68">
        <f>SUM(D31,D32,D25)</f>
        <v>7</v>
      </c>
      <c r="M19" s="69">
        <f t="shared" si="1"/>
        <v>14</v>
      </c>
      <c r="N19" s="51"/>
    </row>
    <row r="20" spans="1:14">
      <c r="A20" s="31" t="s">
        <v>49</v>
      </c>
      <c r="B20" s="18">
        <v>1</v>
      </c>
      <c r="C20" s="18">
        <v>2</v>
      </c>
      <c r="D20" s="18">
        <v>0</v>
      </c>
      <c r="E20" s="18">
        <v>3</v>
      </c>
      <c r="H20" s="50"/>
      <c r="I20" s="58" t="s">
        <v>29</v>
      </c>
      <c r="J20" s="70">
        <f>SUM(J13:J19)</f>
        <v>27</v>
      </c>
      <c r="K20" s="70">
        <f t="shared" ref="K20:M20" si="2">SUM(K13:K19)</f>
        <v>29</v>
      </c>
      <c r="L20" s="70">
        <f t="shared" si="2"/>
        <v>15</v>
      </c>
      <c r="M20" s="71">
        <f t="shared" si="2"/>
        <v>71</v>
      </c>
      <c r="N20" s="51"/>
    </row>
    <row r="21" spans="1:14">
      <c r="A21" s="27"/>
      <c r="B21" s="22">
        <v>9</v>
      </c>
      <c r="C21" s="22">
        <v>22</v>
      </c>
      <c r="D21" s="22">
        <v>7</v>
      </c>
      <c r="E21" s="22">
        <v>38</v>
      </c>
      <c r="H21" s="50"/>
      <c r="I21" s="43"/>
      <c r="J21" s="68"/>
      <c r="K21" s="68"/>
      <c r="L21" s="68"/>
      <c r="M21" s="68"/>
      <c r="N21" s="51"/>
    </row>
    <row r="22" spans="1:14">
      <c r="A22" s="26"/>
      <c r="B22"/>
      <c r="C22"/>
      <c r="D22"/>
      <c r="E22"/>
      <c r="H22" s="50"/>
      <c r="I22" s="59" t="s">
        <v>74</v>
      </c>
      <c r="J22" s="66" t="s">
        <v>1</v>
      </c>
      <c r="K22" s="66" t="s">
        <v>2</v>
      </c>
      <c r="L22" s="66" t="s">
        <v>3</v>
      </c>
      <c r="M22" s="67" t="s">
        <v>4</v>
      </c>
      <c r="N22" s="51"/>
    </row>
    <row r="23" spans="1:14">
      <c r="A23" s="23" t="s">
        <v>50</v>
      </c>
      <c r="B23"/>
      <c r="C23"/>
      <c r="D23"/>
      <c r="E23"/>
      <c r="H23" s="50"/>
      <c r="I23" s="56" t="s">
        <v>73</v>
      </c>
      <c r="J23" s="68">
        <f>SUM(B37,B40)</f>
        <v>2</v>
      </c>
      <c r="K23" s="68">
        <f>SUM(C37,C40)</f>
        <v>0</v>
      </c>
      <c r="L23" s="68">
        <f>SUM(D37,D40)</f>
        <v>7</v>
      </c>
      <c r="M23" s="69">
        <f>SUM(J23:L23)</f>
        <v>9</v>
      </c>
      <c r="N23" s="51"/>
    </row>
    <row r="24" spans="1:14">
      <c r="A24" s="17" t="s">
        <v>11</v>
      </c>
      <c r="B24" s="17" t="s">
        <v>1</v>
      </c>
      <c r="C24" s="17" t="s">
        <v>2</v>
      </c>
      <c r="D24" s="17" t="s">
        <v>3</v>
      </c>
      <c r="E24" s="17" t="s">
        <v>4</v>
      </c>
      <c r="H24" s="50"/>
      <c r="I24" s="56" t="s">
        <v>68</v>
      </c>
      <c r="J24" s="68">
        <f>SUM(B38:B39)</f>
        <v>7</v>
      </c>
      <c r="K24" s="68">
        <f>SUM(C38:C39)</f>
        <v>8</v>
      </c>
      <c r="L24" s="68">
        <f>SUM(D38:D39)</f>
        <v>3</v>
      </c>
      <c r="M24" s="69">
        <f>SUM(J24:L24)</f>
        <v>18</v>
      </c>
      <c r="N24" s="51"/>
    </row>
    <row r="25" spans="1:14">
      <c r="A25" s="42" t="s">
        <v>51</v>
      </c>
      <c r="B25" s="18">
        <v>0</v>
      </c>
      <c r="C25" s="18">
        <v>0</v>
      </c>
      <c r="D25" s="18">
        <v>6</v>
      </c>
      <c r="E25" s="18">
        <v>6</v>
      </c>
      <c r="H25" s="50"/>
      <c r="I25" s="60" t="s">
        <v>29</v>
      </c>
      <c r="J25" s="70">
        <f>SUM(J23:J24)</f>
        <v>9</v>
      </c>
      <c r="K25" s="70">
        <f t="shared" ref="K25:L25" si="3">SUM(K23:K24)</f>
        <v>8</v>
      </c>
      <c r="L25" s="70">
        <f t="shared" si="3"/>
        <v>10</v>
      </c>
      <c r="M25" s="71">
        <f>SUM(J25:L25)</f>
        <v>27</v>
      </c>
      <c r="N25" s="51"/>
    </row>
    <row r="26" spans="1:14">
      <c r="A26" s="36" t="s">
        <v>52</v>
      </c>
      <c r="B26" s="18">
        <v>8</v>
      </c>
      <c r="C26" s="18">
        <v>2</v>
      </c>
      <c r="D26" s="18">
        <v>0</v>
      </c>
      <c r="E26" s="18">
        <v>10</v>
      </c>
      <c r="H26" s="50"/>
      <c r="I26" s="43"/>
      <c r="J26" s="68"/>
      <c r="K26" s="68"/>
      <c r="L26" s="68"/>
      <c r="M26" s="68"/>
      <c r="N26" s="51"/>
    </row>
    <row r="27" spans="1:14">
      <c r="A27" s="36" t="s">
        <v>53</v>
      </c>
      <c r="B27" s="18">
        <v>2</v>
      </c>
      <c r="C27" s="18">
        <v>2</v>
      </c>
      <c r="D27" s="18">
        <v>0</v>
      </c>
      <c r="E27" s="18">
        <v>4</v>
      </c>
      <c r="H27" s="50"/>
      <c r="I27" s="55" t="s">
        <v>75</v>
      </c>
      <c r="J27" s="66" t="s">
        <v>1</v>
      </c>
      <c r="K27" s="66" t="s">
        <v>2</v>
      </c>
      <c r="L27" s="66" t="s">
        <v>3</v>
      </c>
      <c r="M27" s="67" t="s">
        <v>4</v>
      </c>
      <c r="N27" s="51"/>
    </row>
    <row r="28" spans="1:14">
      <c r="A28" s="36" t="s">
        <v>54</v>
      </c>
      <c r="B28" s="18">
        <v>1</v>
      </c>
      <c r="C28" s="18">
        <v>1</v>
      </c>
      <c r="D28" s="18">
        <v>0</v>
      </c>
      <c r="E28" s="18">
        <v>2</v>
      </c>
      <c r="H28" s="50"/>
      <c r="I28" s="61" t="s">
        <v>20</v>
      </c>
      <c r="J28" s="72">
        <f>SUM(B45)</f>
        <v>3</v>
      </c>
      <c r="K28" s="72">
        <f>SUM(C45)</f>
        <v>3</v>
      </c>
      <c r="L28" s="72">
        <f>SUM(D45)</f>
        <v>0</v>
      </c>
      <c r="M28" s="73">
        <f>SUM(J28:L28)</f>
        <v>6</v>
      </c>
      <c r="N28" s="51"/>
    </row>
    <row r="29" spans="1:14">
      <c r="A29" s="40" t="s">
        <v>55</v>
      </c>
      <c r="B29" s="18">
        <v>0</v>
      </c>
      <c r="C29" s="18">
        <v>1</v>
      </c>
      <c r="D29" s="18">
        <v>0</v>
      </c>
      <c r="E29" s="18">
        <v>1</v>
      </c>
      <c r="H29" s="50"/>
      <c r="I29" s="61" t="s">
        <v>21</v>
      </c>
      <c r="J29" s="72">
        <f>SUM(B46:B47)</f>
        <v>2</v>
      </c>
      <c r="K29" s="72">
        <f>SUM(C46:C47)</f>
        <v>1</v>
      </c>
      <c r="L29" s="72">
        <f>SUM(D46:D47)</f>
        <v>1</v>
      </c>
      <c r="M29" s="73">
        <f>SUM(J29:L29)</f>
        <v>4</v>
      </c>
      <c r="N29" s="51"/>
    </row>
    <row r="30" spans="1:14">
      <c r="A30" s="40" t="s">
        <v>47</v>
      </c>
      <c r="B30" s="18">
        <v>0</v>
      </c>
      <c r="C30" s="18">
        <v>1</v>
      </c>
      <c r="D30" s="18">
        <v>1</v>
      </c>
      <c r="E30" s="18">
        <v>2</v>
      </c>
      <c r="H30" s="50"/>
      <c r="I30" s="58" t="s">
        <v>29</v>
      </c>
      <c r="J30" s="74">
        <f>SUM(J28:J29)</f>
        <v>5</v>
      </c>
      <c r="K30" s="74">
        <f t="shared" ref="K30:L30" si="4">SUM(K28:K29)</f>
        <v>4</v>
      </c>
      <c r="L30" s="74">
        <f t="shared" si="4"/>
        <v>1</v>
      </c>
      <c r="M30" s="75">
        <f>SUM(J30:L30)</f>
        <v>10</v>
      </c>
      <c r="N30" s="51"/>
    </row>
    <row r="31" spans="1:14">
      <c r="A31" s="41" t="s">
        <v>56</v>
      </c>
      <c r="B31" s="18">
        <v>1</v>
      </c>
      <c r="C31" s="18">
        <v>0</v>
      </c>
      <c r="D31" s="18">
        <v>1</v>
      </c>
      <c r="E31" s="18">
        <v>2</v>
      </c>
      <c r="H31" s="50"/>
      <c r="I31" s="43"/>
      <c r="J31" s="68"/>
      <c r="K31" s="68"/>
      <c r="L31" s="68"/>
      <c r="M31" s="68"/>
      <c r="N31" s="51"/>
    </row>
    <row r="32" spans="1:14">
      <c r="A32" s="41" t="s">
        <v>57</v>
      </c>
      <c r="B32" s="18">
        <v>6</v>
      </c>
      <c r="C32" s="18">
        <v>0</v>
      </c>
      <c r="D32" s="18">
        <v>0</v>
      </c>
      <c r="E32" s="18">
        <v>6</v>
      </c>
      <c r="H32" s="50"/>
      <c r="I32" s="55" t="s">
        <v>80</v>
      </c>
      <c r="J32" s="66" t="s">
        <v>1</v>
      </c>
      <c r="K32" s="66" t="s">
        <v>2</v>
      </c>
      <c r="L32" s="66" t="s">
        <v>3</v>
      </c>
      <c r="M32" s="67" t="s">
        <v>4</v>
      </c>
      <c r="N32" s="51"/>
    </row>
    <row r="33" spans="1:14">
      <c r="A33" s="27"/>
      <c r="B33" s="22">
        <v>18</v>
      </c>
      <c r="C33" s="22">
        <v>7</v>
      </c>
      <c r="D33" s="22">
        <v>8</v>
      </c>
      <c r="E33" s="22">
        <v>33</v>
      </c>
      <c r="H33" s="50"/>
      <c r="I33" s="64" t="s">
        <v>34</v>
      </c>
      <c r="J33" s="72">
        <v>80</v>
      </c>
      <c r="K33" s="72">
        <v>82</v>
      </c>
      <c r="L33" s="72">
        <v>70</v>
      </c>
      <c r="M33" s="76">
        <v>232</v>
      </c>
      <c r="N33" s="51"/>
    </row>
    <row r="34" spans="1:14">
      <c r="A34" s="26"/>
      <c r="B34"/>
      <c r="C34"/>
      <c r="D34"/>
      <c r="E34"/>
      <c r="H34" s="50"/>
      <c r="I34" s="61" t="s">
        <v>37</v>
      </c>
      <c r="J34" s="72">
        <f>J33-J20</f>
        <v>53</v>
      </c>
      <c r="K34" s="72">
        <f t="shared" ref="K34:M34" si="5">K33-K20</f>
        <v>53</v>
      </c>
      <c r="L34" s="72">
        <f t="shared" si="5"/>
        <v>55</v>
      </c>
      <c r="M34" s="73">
        <f t="shared" si="5"/>
        <v>161</v>
      </c>
      <c r="N34" s="51"/>
    </row>
    <row r="35" spans="1:14">
      <c r="A35" s="23" t="s">
        <v>58</v>
      </c>
      <c r="B35"/>
      <c r="C35"/>
      <c r="D35"/>
      <c r="E35"/>
      <c r="H35" s="50"/>
      <c r="I35" s="56" t="s">
        <v>7</v>
      </c>
      <c r="J35" s="68">
        <f>J34-J30</f>
        <v>48</v>
      </c>
      <c r="K35" s="68">
        <f t="shared" ref="K35:M35" si="6">K34-K30</f>
        <v>49</v>
      </c>
      <c r="L35" s="68">
        <f t="shared" si="6"/>
        <v>54</v>
      </c>
      <c r="M35" s="69">
        <f t="shared" si="6"/>
        <v>151</v>
      </c>
      <c r="N35" s="51"/>
    </row>
    <row r="36" spans="1:14">
      <c r="A36" s="17" t="s">
        <v>11</v>
      </c>
      <c r="B36" s="17" t="s">
        <v>1</v>
      </c>
      <c r="C36" s="17" t="s">
        <v>2</v>
      </c>
      <c r="D36" s="17" t="s">
        <v>3</v>
      </c>
      <c r="E36" s="17" t="s">
        <v>4</v>
      </c>
      <c r="H36" s="50"/>
      <c r="I36" s="56" t="s">
        <v>8</v>
      </c>
      <c r="J36" s="68">
        <f>J34-J25</f>
        <v>44</v>
      </c>
      <c r="K36" s="68">
        <f>K34-K25</f>
        <v>45</v>
      </c>
      <c r="L36" s="68">
        <f>L34-L25</f>
        <v>45</v>
      </c>
      <c r="M36" s="69">
        <f>M34-M25</f>
        <v>134</v>
      </c>
      <c r="N36" s="51"/>
    </row>
    <row r="37" spans="1:14">
      <c r="A37" s="33" t="s">
        <v>59</v>
      </c>
      <c r="B37" s="18">
        <v>0</v>
      </c>
      <c r="C37" s="18">
        <v>0</v>
      </c>
      <c r="D37" s="18">
        <v>5</v>
      </c>
      <c r="E37" s="18">
        <v>5</v>
      </c>
      <c r="H37" s="50"/>
      <c r="I37" s="62" t="s">
        <v>9</v>
      </c>
      <c r="J37" s="70">
        <f>J34-J25-J30</f>
        <v>39</v>
      </c>
      <c r="K37" s="70">
        <f>K34-K25-K30</f>
        <v>41</v>
      </c>
      <c r="L37" s="70">
        <f>L34-L25-L30</f>
        <v>44</v>
      </c>
      <c r="M37" s="71">
        <f>M34-M25-M30</f>
        <v>124</v>
      </c>
      <c r="N37" s="51"/>
    </row>
    <row r="38" spans="1:14" ht="17" thickBot="1">
      <c r="A38" s="32" t="s">
        <v>19</v>
      </c>
      <c r="B38" s="18">
        <v>7</v>
      </c>
      <c r="C38" s="18">
        <v>6</v>
      </c>
      <c r="D38" s="18">
        <v>3</v>
      </c>
      <c r="E38" s="18">
        <v>16</v>
      </c>
      <c r="H38" s="52"/>
      <c r="I38" s="53"/>
      <c r="J38" s="53"/>
      <c r="K38" s="53"/>
      <c r="L38" s="53"/>
      <c r="M38" s="53"/>
      <c r="N38" s="54"/>
    </row>
    <row r="39" spans="1:14">
      <c r="A39" s="32" t="s">
        <v>60</v>
      </c>
      <c r="B39" s="18">
        <v>0</v>
      </c>
      <c r="C39" s="18">
        <v>2</v>
      </c>
      <c r="D39" s="18">
        <v>0</v>
      </c>
      <c r="E39" s="18">
        <v>2</v>
      </c>
    </row>
    <row r="40" spans="1:14">
      <c r="A40" s="33" t="s">
        <v>61</v>
      </c>
      <c r="B40" s="18">
        <v>2</v>
      </c>
      <c r="C40" s="18">
        <v>0</v>
      </c>
      <c r="D40" s="18">
        <v>2</v>
      </c>
      <c r="E40" s="18">
        <v>4</v>
      </c>
    </row>
    <row r="41" spans="1:14">
      <c r="A41" s="27"/>
      <c r="B41" s="22">
        <v>9</v>
      </c>
      <c r="C41" s="22">
        <v>8</v>
      </c>
      <c r="D41" s="22">
        <v>10</v>
      </c>
      <c r="E41" s="22">
        <v>27</v>
      </c>
    </row>
    <row r="42" spans="1:14">
      <c r="A42" s="26"/>
      <c r="B42"/>
      <c r="C42"/>
      <c r="D42"/>
      <c r="E42"/>
    </row>
    <row r="43" spans="1:14">
      <c r="A43" s="23" t="s">
        <v>62</v>
      </c>
      <c r="B43"/>
      <c r="C43"/>
      <c r="D43"/>
      <c r="E43"/>
    </row>
    <row r="44" spans="1:14">
      <c r="A44" s="17" t="s">
        <v>11</v>
      </c>
      <c r="B44" s="17" t="s">
        <v>1</v>
      </c>
      <c r="C44" s="17" t="s">
        <v>2</v>
      </c>
      <c r="D44" s="17" t="s">
        <v>3</v>
      </c>
      <c r="E44" s="17" t="s">
        <v>4</v>
      </c>
    </row>
    <row r="45" spans="1:14">
      <c r="A45" s="44" t="s">
        <v>20</v>
      </c>
      <c r="B45" s="18">
        <v>3</v>
      </c>
      <c r="C45" s="18">
        <v>3</v>
      </c>
      <c r="D45" s="18">
        <v>0</v>
      </c>
      <c r="E45" s="18">
        <v>6</v>
      </c>
    </row>
    <row r="46" spans="1:14">
      <c r="A46" s="45" t="s">
        <v>21</v>
      </c>
      <c r="B46" s="18">
        <v>0</v>
      </c>
      <c r="C46" s="18">
        <v>1</v>
      </c>
      <c r="D46" s="18">
        <v>1</v>
      </c>
      <c r="E46" s="18">
        <v>2</v>
      </c>
    </row>
    <row r="47" spans="1:14">
      <c r="A47" s="46" t="s">
        <v>63</v>
      </c>
      <c r="B47" s="18">
        <v>2</v>
      </c>
      <c r="C47" s="18">
        <v>0</v>
      </c>
      <c r="D47" s="18">
        <v>0</v>
      </c>
      <c r="E47" s="18">
        <v>2</v>
      </c>
    </row>
    <row r="48" spans="1:14">
      <c r="A48" s="27"/>
      <c r="B48" s="22">
        <v>5</v>
      </c>
      <c r="C48" s="22">
        <v>4</v>
      </c>
      <c r="D48" s="22">
        <v>1</v>
      </c>
      <c r="E48" s="22">
        <v>10</v>
      </c>
    </row>
  </sheetData>
  <pageMargins left="0.7" right="0.7" top="0.75" bottom="0.75" header="0.3" footer="0.3"/>
  <ignoredErrors>
    <ignoredError sqref="J13:L13 J24:M24 J29:M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TechVal_Consort</vt:lpstr>
      <vt:lpstr>Sheet1</vt:lpstr>
      <vt:lpstr>TechVal_Consort!_GoBack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2019-04-24T22:46:23Z</dcterms:created>
  <dcterms:modified xsi:type="dcterms:W3CDTF">2019-06-17T17:40:26Z</dcterms:modified>
</cp:coreProperties>
</file>